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namedSheetViews/namedSheetView1.xml" ContentType="application/vnd.ms-excel.namedsheetview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11/relationships/webextensiontaskpanes" Target="xl/webextensions/taskpanes.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1"/>
  <workbookPr hidePivotFieldList="1"/>
  <mc:AlternateContent xmlns:mc="http://schemas.openxmlformats.org/markup-compatibility/2006">
    <mc:Choice Requires="x15">
      <x15ac:absPath xmlns:x15ac="http://schemas.microsoft.com/office/spreadsheetml/2010/11/ac" url="https://lightspeedconstructiongroup.sharepoint.com/sites/SoutheastRegion-TillmanFiberProject/Shared Documents/Tillman Fiber Project/Locate Folder/"/>
    </mc:Choice>
  </mc:AlternateContent>
  <xr:revisionPtr revIDLastSave="32455" documentId="8_{7F841BAC-E3D2-4E4B-A3CA-97B4D46101DD}" xr6:coauthVersionLast="47" xr6:coauthVersionMax="47" xr10:uidLastSave="{25C1D8A7-3ABB-44E1-A57A-D95F4EB33D1B}"/>
  <bookViews>
    <workbookView xWindow="-28920" yWindow="-120" windowWidth="29040" windowHeight="15720" firstSheet="1" activeTab="1" xr2:uid="{00000000-000D-0000-FFFF-FFFF00000000}"/>
  </bookViews>
  <sheets>
    <sheet name="Summary" sheetId="10" r:id="rId1"/>
    <sheet name="Master" sheetId="1" r:id="rId2"/>
    <sheet name="Naples" sheetId="8" state="hidden" r:id="rId3"/>
    <sheet name="Pinellas-St Petesburg" sheetId="6" state="hidden" r:id="rId4"/>
    <sheet name="Sarasota" sheetId="7" state="hidden" r:id="rId5"/>
    <sheet name="Completed locates" sheetId="9" r:id="rId6"/>
  </sheets>
  <definedNames>
    <definedName name="_xlnm._FilterDatabase" localSheetId="3" hidden="1">'Pinellas-St Petesburg'!$A$1:$F$668</definedName>
    <definedName name="_xlnm._FilterDatabase" localSheetId="1" hidden="1">Master!$A$1:$Q$1</definedName>
    <definedName name="_xlnm._FilterDatabase" localSheetId="5" hidden="1">'Completed locates'!$A$1:$R$5190</definedName>
  </definedNames>
  <calcPr calcId="191028"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4" i="10" l="1" a="1"/>
  <c r="Q3" i="10" a="1"/>
  <c r="Q2" i="10" a="1"/>
  <c r="J3" i="10" a="1"/>
  <c r="B56" i="10" s="1"/>
  <c r="G3" i="10" a="1"/>
  <c r="B55" i="10" s="1"/>
  <c r="D3" i="10" a="1"/>
  <c r="B54" i="10" s="1"/>
  <c r="B79" i="10"/>
  <c r="B78" i="10"/>
  <c r="B77" i="10"/>
  <c r="B76" i="10"/>
  <c r="B69" i="10"/>
  <c r="B68" i="10"/>
  <c r="B67" i="10"/>
  <c r="B66" i="10"/>
  <c r="B65" i="10"/>
  <c r="B64" i="10"/>
  <c r="A48" i="10"/>
  <c r="Q11" i="10" a="1"/>
  <c r="Q10" i="10" a="1"/>
  <c r="Q9" i="10" a="1"/>
  <c r="Q8" i="10" a="1"/>
  <c r="Q7" i="10" a="1"/>
  <c r="A3" i="10"/>
  <c r="S2" i="10" a="1"/>
  <c r="R2" i="10" a="1"/>
  <c r="J3846" i="9"/>
  <c r="J3847" i="9"/>
  <c r="J3848" i="9"/>
  <c r="D48" i="10"/>
  <c r="C48" i="10"/>
  <c r="B48" i="10"/>
  <c r="J3830" i="9"/>
  <c r="J3831" i="9"/>
  <c r="J3832" i="9"/>
  <c r="J3833" i="9"/>
  <c r="J3834" i="9"/>
  <c r="J3835" i="9"/>
  <c r="J3836" i="9"/>
  <c r="J3837" i="9"/>
  <c r="J3838" i="9"/>
  <c r="J3839" i="9"/>
  <c r="J3841" i="9"/>
  <c r="J3842" i="9"/>
  <c r="J3843" i="9"/>
  <c r="J3844" i="9"/>
  <c r="J3845" i="9"/>
  <c r="J3141" i="9"/>
  <c r="J3142" i="9"/>
  <c r="J3143" i="9"/>
  <c r="J3144" i="9"/>
  <c r="J3145" i="9"/>
  <c r="J3146" i="9"/>
  <c r="J3147" i="9"/>
  <c r="J3148" i="9"/>
  <c r="J3149" i="9"/>
  <c r="J3150" i="9"/>
  <c r="J3151" i="9"/>
  <c r="J3152" i="9"/>
  <c r="J3153" i="9"/>
  <c r="J3154" i="9"/>
  <c r="J3155" i="9"/>
  <c r="J3156" i="9"/>
  <c r="J3157" i="9"/>
  <c r="J3158" i="9"/>
  <c r="J3159" i="9"/>
  <c r="J3160" i="9"/>
  <c r="J3161" i="9"/>
  <c r="J3162" i="9"/>
  <c r="J3163" i="9"/>
  <c r="J3164" i="9"/>
  <c r="J3165" i="9"/>
  <c r="J3166" i="9"/>
  <c r="J3167" i="9"/>
  <c r="J3168" i="9"/>
  <c r="J3169" i="9"/>
  <c r="J3170" i="9"/>
  <c r="J3171" i="9"/>
  <c r="J3172" i="9"/>
  <c r="J3173" i="9"/>
  <c r="J3174" i="9"/>
  <c r="J3175" i="9"/>
  <c r="J3176" i="9"/>
  <c r="J3177" i="9"/>
  <c r="J3178" i="9"/>
  <c r="J3179" i="9"/>
  <c r="J3180" i="9"/>
  <c r="J3181" i="9"/>
  <c r="J3182" i="9"/>
  <c r="J3183" i="9"/>
  <c r="J3184" i="9"/>
  <c r="J3185" i="9"/>
  <c r="J3186" i="9"/>
  <c r="J3187" i="9"/>
  <c r="J3188" i="9"/>
  <c r="J3189" i="9"/>
  <c r="J3190" i="9"/>
  <c r="J3191" i="9"/>
  <c r="J3192" i="9"/>
  <c r="J3193" i="9"/>
  <c r="J3194" i="9"/>
  <c r="J3195" i="9"/>
  <c r="J3196" i="9"/>
  <c r="J3197" i="9"/>
  <c r="J3198" i="9"/>
  <c r="J3199" i="9"/>
  <c r="J3200" i="9"/>
  <c r="J3201" i="9"/>
  <c r="J3202" i="9"/>
  <c r="J3204" i="9"/>
  <c r="J3205" i="9"/>
  <c r="J3206" i="9"/>
  <c r="J3207" i="9"/>
  <c r="J3208" i="9"/>
  <c r="J3209" i="9"/>
  <c r="J3210" i="9"/>
  <c r="J3211" i="9"/>
  <c r="J3212" i="9"/>
  <c r="J3213" i="9"/>
  <c r="J3214" i="9"/>
  <c r="J3215" i="9"/>
  <c r="J3216" i="9"/>
  <c r="J3217" i="9"/>
  <c r="J3218" i="9"/>
  <c r="J3219" i="9"/>
  <c r="J3220" i="9"/>
  <c r="J3221" i="9"/>
  <c r="J3222" i="9"/>
  <c r="J3223" i="9"/>
  <c r="J3224" i="9"/>
  <c r="J3225" i="9"/>
  <c r="J3226" i="9"/>
  <c r="J3227" i="9"/>
  <c r="J3228" i="9"/>
  <c r="J3229" i="9"/>
  <c r="J3230" i="9"/>
  <c r="J3231" i="9"/>
  <c r="J3232" i="9"/>
  <c r="J3233" i="9"/>
  <c r="J3234" i="9"/>
  <c r="J3235" i="9"/>
  <c r="J3236" i="9"/>
  <c r="J3237" i="9"/>
  <c r="J3238" i="9"/>
  <c r="J3239" i="9"/>
  <c r="J3240" i="9"/>
  <c r="J3241" i="9"/>
  <c r="J3242" i="9"/>
  <c r="J3243" i="9"/>
  <c r="J3244" i="9"/>
  <c r="J3245" i="9"/>
  <c r="J3246" i="9"/>
  <c r="J3247" i="9"/>
  <c r="J3248" i="9"/>
  <c r="J3249" i="9"/>
  <c r="J3250" i="9"/>
  <c r="J3251" i="9"/>
  <c r="J3252" i="9"/>
  <c r="J3253" i="9"/>
  <c r="J3254" i="9"/>
  <c r="J3255" i="9"/>
  <c r="J3256" i="9"/>
  <c r="J3257" i="9"/>
  <c r="J3258" i="9"/>
  <c r="J3259" i="9"/>
  <c r="J3260" i="9"/>
  <c r="J3261" i="9"/>
  <c r="J3262" i="9"/>
  <c r="J3263" i="9"/>
  <c r="J3264" i="9"/>
  <c r="J3265" i="9"/>
  <c r="J3266" i="9"/>
  <c r="J3267" i="9"/>
  <c r="J3268" i="9"/>
  <c r="J3269" i="9"/>
  <c r="J3270" i="9"/>
  <c r="J3271" i="9"/>
  <c r="J3272" i="9"/>
  <c r="J3273" i="9"/>
  <c r="J3274" i="9"/>
  <c r="J3275" i="9"/>
  <c r="J3276" i="9"/>
  <c r="J3277" i="9"/>
  <c r="J3278" i="9"/>
  <c r="J3279" i="9"/>
  <c r="J3280" i="9"/>
  <c r="J3281" i="9"/>
  <c r="J3282" i="9"/>
  <c r="J3283" i="9"/>
  <c r="J3284" i="9"/>
  <c r="J3285" i="9"/>
  <c r="J3286" i="9"/>
  <c r="J3287" i="9"/>
  <c r="J3288" i="9"/>
  <c r="J3289" i="9"/>
  <c r="J3290" i="9"/>
  <c r="J3291" i="9"/>
  <c r="J3292" i="9"/>
  <c r="J3293" i="9"/>
  <c r="J3294" i="9"/>
  <c r="J3295" i="9"/>
  <c r="J3296" i="9"/>
  <c r="J3297" i="9"/>
  <c r="J3298" i="9"/>
  <c r="J3299" i="9"/>
  <c r="J3300" i="9"/>
  <c r="J3301" i="9"/>
  <c r="J3302" i="9"/>
  <c r="J3303" i="9"/>
  <c r="J3304" i="9"/>
  <c r="J3305" i="9"/>
  <c r="J3306" i="9"/>
  <c r="J3307" i="9"/>
  <c r="J3308" i="9"/>
  <c r="J3309" i="9"/>
  <c r="J3310" i="9"/>
  <c r="J3311" i="9"/>
  <c r="J3312" i="9"/>
  <c r="J3313" i="9"/>
  <c r="J3314" i="9"/>
  <c r="J3315" i="9"/>
  <c r="J3316" i="9"/>
  <c r="J3317" i="9"/>
  <c r="J3318" i="9"/>
  <c r="J3319" i="9"/>
  <c r="J3320" i="9"/>
  <c r="J3321" i="9"/>
  <c r="J3322" i="9"/>
  <c r="J3323" i="9"/>
  <c r="J3324" i="9"/>
  <c r="J3325" i="9"/>
  <c r="J3326" i="9"/>
  <c r="J3327" i="9"/>
  <c r="J3328" i="9"/>
  <c r="J3329" i="9"/>
  <c r="J3330" i="9"/>
  <c r="J3331" i="9"/>
  <c r="J3332" i="9"/>
  <c r="J3333" i="9"/>
  <c r="J3334" i="9"/>
  <c r="J3335" i="9"/>
  <c r="J3336" i="9"/>
  <c r="J3337" i="9"/>
  <c r="J3338" i="9"/>
  <c r="J3339" i="9"/>
  <c r="J3340" i="9"/>
  <c r="J3341" i="9"/>
  <c r="J3363" i="9"/>
  <c r="J3389" i="9"/>
  <c r="J2979" i="9"/>
  <c r="J2980" i="9"/>
  <c r="J2981" i="9"/>
  <c r="J2982" i="9"/>
  <c r="J2983" i="9"/>
  <c r="J2984" i="9"/>
  <c r="J2985" i="9"/>
  <c r="J2986" i="9"/>
  <c r="J2987" i="9"/>
  <c r="J2988" i="9"/>
  <c r="J2989" i="9"/>
  <c r="J2990" i="9"/>
  <c r="J2991" i="9"/>
  <c r="J2992" i="9"/>
  <c r="J2993" i="9"/>
  <c r="J2994" i="9"/>
  <c r="J2995" i="9"/>
  <c r="J2996" i="9"/>
  <c r="J2997" i="9"/>
  <c r="J2998" i="9"/>
  <c r="J2999" i="9"/>
  <c r="J3000" i="9"/>
  <c r="J3001" i="9"/>
  <c r="J3002" i="9"/>
  <c r="J3003" i="9"/>
  <c r="J3004" i="9"/>
  <c r="J3005" i="9"/>
  <c r="J3006" i="9"/>
  <c r="J3007" i="9"/>
  <c r="J3008" i="9"/>
  <c r="J3009" i="9"/>
  <c r="J3010" i="9"/>
  <c r="J3011" i="9"/>
  <c r="J3012" i="9"/>
  <c r="J3013" i="9"/>
  <c r="J3014" i="9"/>
  <c r="J3015" i="9"/>
  <c r="J3016" i="9"/>
  <c r="J3017" i="9"/>
  <c r="J3018" i="9"/>
  <c r="J3019" i="9"/>
  <c r="J3020" i="9"/>
  <c r="J3021" i="9"/>
  <c r="J3022" i="9"/>
  <c r="J3023" i="9"/>
  <c r="J3024" i="9"/>
  <c r="J3025" i="9"/>
  <c r="J3026" i="9"/>
  <c r="J3027" i="9"/>
  <c r="J3028" i="9"/>
  <c r="J3029" i="9"/>
  <c r="J3030" i="9"/>
  <c r="J3031" i="9"/>
  <c r="J3032" i="9"/>
  <c r="J3033" i="9"/>
  <c r="J3034" i="9"/>
  <c r="J3035" i="9"/>
  <c r="J3036" i="9"/>
  <c r="J3037" i="9"/>
  <c r="J3038" i="9"/>
  <c r="J3039" i="9"/>
  <c r="J3040" i="9"/>
  <c r="J3041" i="9"/>
  <c r="J3042" i="9"/>
  <c r="J3043" i="9"/>
  <c r="J3044" i="9"/>
  <c r="J3045" i="9"/>
  <c r="J3046" i="9"/>
  <c r="J3047" i="9"/>
  <c r="J3048" i="9"/>
  <c r="J3049" i="9"/>
  <c r="J3050" i="9"/>
  <c r="J3051" i="9"/>
  <c r="J3052" i="9"/>
  <c r="J3053" i="9"/>
  <c r="J3054" i="9"/>
  <c r="J3055" i="9"/>
  <c r="J3056" i="9"/>
  <c r="J3057" i="9"/>
  <c r="J3058" i="9"/>
  <c r="J3059" i="9"/>
  <c r="J3060" i="9"/>
  <c r="J3061" i="9"/>
  <c r="J3062" i="9"/>
  <c r="J3063" i="9"/>
  <c r="J3064" i="9"/>
  <c r="J3065" i="9"/>
  <c r="J3066" i="9"/>
  <c r="J3067" i="9"/>
  <c r="J3068" i="9"/>
  <c r="J3069" i="9"/>
  <c r="J3070" i="9"/>
  <c r="J3071" i="9"/>
  <c r="J3072" i="9"/>
  <c r="J3073" i="9"/>
  <c r="J3074" i="9"/>
  <c r="J3075" i="9"/>
  <c r="J3076" i="9"/>
  <c r="J3077" i="9"/>
  <c r="J3078" i="9"/>
  <c r="J3079" i="9"/>
  <c r="J3080" i="9"/>
  <c r="J3081" i="9"/>
  <c r="J3082" i="9"/>
  <c r="J3083" i="9"/>
  <c r="J3084" i="9"/>
  <c r="J3085" i="9"/>
  <c r="J3086" i="9"/>
  <c r="J3087" i="9"/>
  <c r="J3088" i="9"/>
  <c r="J3089" i="9"/>
  <c r="J3090" i="9"/>
  <c r="J3091" i="9"/>
  <c r="J3092" i="9"/>
  <c r="J3093" i="9"/>
  <c r="J3094" i="9"/>
  <c r="J3095" i="9"/>
  <c r="J3096" i="9"/>
  <c r="J3097" i="9"/>
  <c r="J3098" i="9"/>
  <c r="J3099" i="9"/>
  <c r="J3100" i="9"/>
  <c r="J3101" i="9"/>
  <c r="J3102" i="9"/>
  <c r="J3103" i="9"/>
  <c r="J3104" i="9"/>
  <c r="J3105" i="9"/>
  <c r="J3106" i="9"/>
  <c r="J3107" i="9"/>
  <c r="J3108" i="9"/>
  <c r="J3109" i="9"/>
  <c r="J3110" i="9"/>
  <c r="J3111" i="9"/>
  <c r="J3114" i="9"/>
  <c r="J3115" i="9"/>
  <c r="J3116" i="9"/>
  <c r="J3117" i="9"/>
  <c r="J3118" i="9"/>
  <c r="J3119" i="9"/>
  <c r="J3120" i="9"/>
  <c r="J3121" i="9"/>
  <c r="J3122" i="9"/>
  <c r="J3123" i="9"/>
  <c r="J3124" i="9"/>
  <c r="J3125" i="9"/>
  <c r="J3126" i="9"/>
  <c r="J3127" i="9"/>
  <c r="J3128" i="9"/>
  <c r="J3129" i="9"/>
  <c r="J3130" i="9"/>
  <c r="J3131" i="9"/>
  <c r="J3134" i="9"/>
  <c r="J3135" i="9"/>
  <c r="J3136" i="9"/>
  <c r="J3137" i="9"/>
  <c r="J3138" i="9"/>
  <c r="J3139" i="9"/>
  <c r="J3140" i="9"/>
  <c r="J2977" i="9"/>
  <c r="J2972" i="9"/>
  <c r="J2971" i="9"/>
  <c r="J2970" i="9"/>
  <c r="J2965" i="9"/>
  <c r="J2966" i="9"/>
  <c r="J2967" i="9"/>
  <c r="J2968" i="9"/>
  <c r="J2969" i="9"/>
  <c r="J2959" i="9"/>
  <c r="J2960" i="9"/>
  <c r="J2961" i="9"/>
  <c r="J2962" i="9"/>
  <c r="J2963" i="9"/>
  <c r="J2964" i="9"/>
  <c r="J2953" i="9"/>
  <c r="J2954" i="9"/>
  <c r="J2947" i="9"/>
  <c r="J2948" i="9"/>
  <c r="J2949" i="9"/>
  <c r="J2950" i="9"/>
  <c r="J2951" i="9"/>
  <c r="J2952" i="9"/>
  <c r="J2927" i="9"/>
  <c r="J2928" i="9"/>
  <c r="J2929" i="9"/>
  <c r="J2930" i="9"/>
  <c r="J2931" i="9"/>
  <c r="J2932" i="9"/>
  <c r="J2933" i="9"/>
  <c r="J2934" i="9"/>
  <c r="J2935" i="9"/>
  <c r="J2936" i="9"/>
  <c r="J2937" i="9"/>
  <c r="J2938" i="9"/>
  <c r="J2939" i="9"/>
  <c r="J2940" i="9"/>
  <c r="J2941" i="9"/>
  <c r="J2942" i="9"/>
  <c r="J2943" i="9"/>
  <c r="J2944" i="9"/>
  <c r="J2945" i="9"/>
  <c r="J2946" i="9"/>
  <c r="J2920" i="9"/>
  <c r="J2921" i="9"/>
  <c r="J2922" i="9"/>
  <c r="J2923" i="9"/>
  <c r="J2924" i="9"/>
  <c r="J2925" i="9"/>
  <c r="J2926" i="9"/>
  <c r="J2919" i="9"/>
  <c r="J2917" i="9"/>
  <c r="J2918" i="9"/>
  <c r="J2875" i="9"/>
  <c r="J2876" i="9"/>
  <c r="J2877" i="9"/>
  <c r="J2878" i="9"/>
  <c r="J2879" i="9"/>
  <c r="J2880" i="9"/>
  <c r="J2881" i="9"/>
  <c r="J2882" i="9"/>
  <c r="J2883" i="9"/>
  <c r="J2884" i="9"/>
  <c r="J2885" i="9"/>
  <c r="J2886" i="9"/>
  <c r="J2887" i="9"/>
  <c r="J2888" i="9"/>
  <c r="J2889" i="9"/>
  <c r="J2890" i="9"/>
  <c r="J2891" i="9"/>
  <c r="J2892" i="9"/>
  <c r="J2893" i="9"/>
  <c r="J2894" i="9"/>
  <c r="J2895" i="9"/>
  <c r="J2896" i="9"/>
  <c r="J2897" i="9"/>
  <c r="J2898" i="9"/>
  <c r="J2899" i="9"/>
  <c r="J2900" i="9"/>
  <c r="J2901" i="9"/>
  <c r="J2902" i="9"/>
  <c r="J2903" i="9"/>
  <c r="J2904" i="9"/>
  <c r="J2905" i="9"/>
  <c r="J2906" i="9"/>
  <c r="J2907" i="9"/>
  <c r="J2908" i="9"/>
  <c r="J2909" i="9"/>
  <c r="J2910" i="9"/>
  <c r="J2911" i="9"/>
  <c r="J2912" i="9"/>
  <c r="J2913" i="9"/>
  <c r="J2914" i="9"/>
  <c r="J2915" i="9"/>
  <c r="J2916" i="9"/>
  <c r="J2849" i="9"/>
  <c r="J2850" i="9"/>
  <c r="J2851" i="9"/>
  <c r="J2852" i="9"/>
  <c r="J2853" i="9"/>
  <c r="J2854" i="9"/>
  <c r="J2855" i="9"/>
  <c r="J2856" i="9"/>
  <c r="J2857" i="9"/>
  <c r="J2858" i="9"/>
  <c r="J2859" i="9"/>
  <c r="J2860" i="9"/>
  <c r="J2861" i="9"/>
  <c r="J2862" i="9"/>
  <c r="J2863" i="9"/>
  <c r="J2864" i="9"/>
  <c r="J2865" i="9"/>
  <c r="J2866" i="9"/>
  <c r="J2867" i="9"/>
  <c r="J2868" i="9"/>
  <c r="J2869" i="9"/>
  <c r="J2870" i="9"/>
  <c r="J2871" i="9"/>
  <c r="J2872" i="9"/>
  <c r="J2873" i="9"/>
  <c r="J2874" i="9"/>
  <c r="J2845" i="9"/>
  <c r="J2846" i="9"/>
  <c r="J2847" i="9"/>
  <c r="J2848" i="9"/>
  <c r="J2844" i="9"/>
  <c r="J2843" i="9"/>
  <c r="J2837" i="9"/>
  <c r="J2838" i="9"/>
  <c r="J2839" i="9"/>
  <c r="J2840" i="9"/>
  <c r="J2841" i="9"/>
  <c r="J2842" i="9"/>
  <c r="J2832" i="9"/>
  <c r="J2833" i="9"/>
  <c r="J2834" i="9"/>
  <c r="J2835" i="9"/>
  <c r="J2836" i="9"/>
  <c r="J2828" i="9"/>
  <c r="J2829" i="9"/>
  <c r="J2830" i="9"/>
  <c r="J2831" i="9"/>
  <c r="J2823" i="9"/>
  <c r="J2824" i="9"/>
  <c r="J2825" i="9"/>
  <c r="J2826" i="9"/>
  <c r="J2827" i="9"/>
  <c r="J2815" i="9"/>
  <c r="J2816" i="9"/>
  <c r="J2817" i="9"/>
  <c r="J2818" i="9"/>
  <c r="J2819" i="9"/>
  <c r="J2820" i="9"/>
  <c r="J2821" i="9"/>
  <c r="J2822" i="9"/>
  <c r="J2814" i="9"/>
  <c r="J2813" i="9"/>
  <c r="J2799" i="9"/>
  <c r="J2800" i="9"/>
  <c r="J2801" i="9"/>
  <c r="J2802" i="9"/>
  <c r="J2803" i="9"/>
  <c r="J2804" i="9"/>
  <c r="J2805" i="9"/>
  <c r="J2806" i="9"/>
  <c r="J2807" i="9"/>
  <c r="J2808" i="9"/>
  <c r="J2809" i="9"/>
  <c r="J2810" i="9"/>
  <c r="J2811" i="9"/>
  <c r="J2812" i="9"/>
  <c r="J2797" i="9"/>
  <c r="J2798" i="9"/>
  <c r="J2796" i="9"/>
  <c r="J2793" i="9"/>
  <c r="J2792" i="9"/>
  <c r="J2791" i="9"/>
  <c r="J2789" i="9"/>
  <c r="J2790" i="9"/>
  <c r="J2794" i="9"/>
  <c r="J2795" i="9"/>
  <c r="J2788" i="9"/>
  <c r="J2787" i="9"/>
  <c r="J2786" i="9"/>
  <c r="J2783" i="9"/>
  <c r="J2784" i="9"/>
  <c r="J2785" i="9"/>
  <c r="J2782" i="9"/>
  <c r="J2778" i="9"/>
  <c r="J2779" i="9"/>
  <c r="J2780" i="9"/>
  <c r="J2781" i="9"/>
  <c r="J2776" i="9"/>
  <c r="J2777" i="9"/>
  <c r="J2774" i="9"/>
  <c r="J2775" i="9"/>
  <c r="J2772" i="9"/>
  <c r="J2773" i="9"/>
  <c r="J2770" i="9"/>
  <c r="J2771" i="9"/>
  <c r="J2769" i="9"/>
  <c r="J2766" i="9"/>
  <c r="J2767" i="9"/>
  <c r="J2768" i="9"/>
  <c r="J2763" i="9"/>
  <c r="J2764" i="9"/>
  <c r="J2765" i="9"/>
  <c r="J2762" i="9"/>
  <c r="J2760" i="9"/>
  <c r="J2761" i="9"/>
  <c r="J2759" i="9"/>
  <c r="J2758" i="9"/>
  <c r="J2749" i="9"/>
  <c r="J2750" i="9"/>
  <c r="J2751" i="9"/>
  <c r="J2752" i="9"/>
  <c r="J2753" i="9"/>
  <c r="J2754" i="9"/>
  <c r="J2755" i="9"/>
  <c r="J2756" i="9"/>
  <c r="J2757" i="9"/>
  <c r="J2744" i="9"/>
  <c r="J2745" i="9"/>
  <c r="J2746" i="9"/>
  <c r="J2747" i="9"/>
  <c r="J2748" i="9"/>
  <c r="J2711" i="9"/>
  <c r="J2712" i="9"/>
  <c r="J2713" i="9"/>
  <c r="J2714" i="9"/>
  <c r="J2715" i="9"/>
  <c r="J2716" i="9"/>
  <c r="J2717" i="9"/>
  <c r="J2718" i="9"/>
  <c r="J2719" i="9"/>
  <c r="J2720" i="9"/>
  <c r="J2721" i="9"/>
  <c r="J2722" i="9"/>
  <c r="J2723" i="9"/>
  <c r="J2724" i="9"/>
  <c r="J2725" i="9"/>
  <c r="J2726" i="9"/>
  <c r="J2727" i="9"/>
  <c r="J2728" i="9"/>
  <c r="J2729" i="9"/>
  <c r="J2730" i="9"/>
  <c r="J2731" i="9"/>
  <c r="J2732" i="9"/>
  <c r="J2733" i="9"/>
  <c r="J2734" i="9"/>
  <c r="J2735" i="9"/>
  <c r="J2736" i="9"/>
  <c r="J2737" i="9"/>
  <c r="J2738" i="9"/>
  <c r="J2739" i="9"/>
  <c r="J2740" i="9"/>
  <c r="J2741" i="9"/>
  <c r="J2742" i="9"/>
  <c r="J2743" i="9"/>
  <c r="J2710" i="9"/>
  <c r="J2692" i="9"/>
  <c r="J2693" i="9"/>
  <c r="J2694" i="9"/>
  <c r="J2695" i="9"/>
  <c r="J2696" i="9"/>
  <c r="J2697" i="9"/>
  <c r="J2698" i="9"/>
  <c r="J2699" i="9"/>
  <c r="J2700" i="9"/>
  <c r="J2701" i="9"/>
  <c r="J2702" i="9"/>
  <c r="J2703" i="9"/>
  <c r="J2704" i="9"/>
  <c r="J2705" i="9"/>
  <c r="J2706" i="9"/>
  <c r="J2707" i="9"/>
  <c r="J2708" i="9"/>
  <c r="J2709" i="9"/>
  <c r="J2666" i="9"/>
  <c r="J2667" i="9"/>
  <c r="J2668" i="9"/>
  <c r="J2669" i="9"/>
  <c r="J2670" i="9"/>
  <c r="J2671" i="9"/>
  <c r="J2672" i="9"/>
  <c r="J2673" i="9"/>
  <c r="J2674" i="9"/>
  <c r="J2675" i="9"/>
  <c r="J2676" i="9"/>
  <c r="J2677" i="9"/>
  <c r="J2678" i="9"/>
  <c r="J2679" i="9"/>
  <c r="J2680" i="9"/>
  <c r="J2681" i="9"/>
  <c r="J2682" i="9"/>
  <c r="J2683" i="9"/>
  <c r="J2684" i="9"/>
  <c r="J2685" i="9"/>
  <c r="J2686" i="9"/>
  <c r="J2687" i="9"/>
  <c r="J2688" i="9"/>
  <c r="J2689" i="9"/>
  <c r="J2690" i="9"/>
  <c r="J2691" i="9"/>
  <c r="J2663" i="9"/>
  <c r="J2664" i="9"/>
  <c r="J2665" i="9"/>
  <c r="J2660" i="9"/>
  <c r="J2661" i="9"/>
  <c r="J2662" i="9"/>
  <c r="J2659" i="9"/>
  <c r="J2657" i="9"/>
  <c r="J2658" i="9"/>
  <c r="J2656" i="9"/>
  <c r="J2644" i="9"/>
  <c r="J2645" i="9"/>
  <c r="J2646" i="9"/>
  <c r="J2647" i="9"/>
  <c r="J2648" i="9"/>
  <c r="J2649" i="9"/>
  <c r="J2650" i="9"/>
  <c r="J2651" i="9"/>
  <c r="J2652" i="9"/>
  <c r="J2653" i="9"/>
  <c r="J2654" i="9"/>
  <c r="J2655" i="9"/>
  <c r="J2631" i="9"/>
  <c r="J2632" i="9"/>
  <c r="J2633" i="9"/>
  <c r="J2634" i="9"/>
  <c r="J2635" i="9"/>
  <c r="J2636" i="9"/>
  <c r="J2637" i="9"/>
  <c r="J2638" i="9"/>
  <c r="J2639" i="9"/>
  <c r="J2640" i="9"/>
  <c r="J2641" i="9"/>
  <c r="J2642" i="9"/>
  <c r="J2643" i="9"/>
  <c r="J2618" i="9"/>
  <c r="J2619" i="9"/>
  <c r="J2620" i="9"/>
  <c r="J2621" i="9"/>
  <c r="J2622" i="9"/>
  <c r="J2623" i="9"/>
  <c r="J2624" i="9"/>
  <c r="J2625" i="9"/>
  <c r="J2626" i="9"/>
  <c r="J2627" i="9"/>
  <c r="J2628" i="9"/>
  <c r="J2629" i="9"/>
  <c r="J2630" i="9"/>
  <c r="J2603" i="9"/>
  <c r="J2604" i="9"/>
  <c r="J2605" i="9"/>
  <c r="J2606" i="9"/>
  <c r="J2607" i="9"/>
  <c r="J2608" i="9"/>
  <c r="J2609" i="9"/>
  <c r="J2610" i="9"/>
  <c r="J2611" i="9"/>
  <c r="J2612" i="9"/>
  <c r="J2613" i="9"/>
  <c r="J2614" i="9"/>
  <c r="J2615" i="9"/>
  <c r="J2616" i="9"/>
  <c r="J2617" i="9"/>
  <c r="J2595" i="9"/>
  <c r="J2596" i="9"/>
  <c r="J2597" i="9"/>
  <c r="J2598" i="9"/>
  <c r="J2599" i="9"/>
  <c r="J2600" i="9"/>
  <c r="J2601" i="9"/>
  <c r="J2602" i="9"/>
  <c r="J2537" i="9"/>
  <c r="J2538" i="9"/>
  <c r="J2539" i="9"/>
  <c r="J2540" i="9"/>
  <c r="J2541" i="9"/>
  <c r="J2542" i="9"/>
  <c r="J2543" i="9"/>
  <c r="J2544" i="9"/>
  <c r="J2545" i="9"/>
  <c r="J2546" i="9"/>
  <c r="J2547" i="9"/>
  <c r="J2548" i="9"/>
  <c r="J2549" i="9"/>
  <c r="J2550" i="9"/>
  <c r="J2551" i="9"/>
  <c r="J2552" i="9"/>
  <c r="J2553" i="9"/>
  <c r="J2554" i="9"/>
  <c r="J2555" i="9"/>
  <c r="J2556" i="9"/>
  <c r="J2557" i="9"/>
  <c r="J2558" i="9"/>
  <c r="J2559" i="9"/>
  <c r="J2560" i="9"/>
  <c r="J2561" i="9"/>
  <c r="J2562" i="9"/>
  <c r="J2563" i="9"/>
  <c r="J2564" i="9"/>
  <c r="J2565" i="9"/>
  <c r="J2566" i="9"/>
  <c r="J2567" i="9"/>
  <c r="J2568" i="9"/>
  <c r="J2569" i="9"/>
  <c r="J2570" i="9"/>
  <c r="J2571" i="9"/>
  <c r="J2572" i="9"/>
  <c r="J2573" i="9"/>
  <c r="J2574" i="9"/>
  <c r="J2575" i="9"/>
  <c r="J2576" i="9"/>
  <c r="J2577" i="9"/>
  <c r="J2578" i="9"/>
  <c r="J2579" i="9"/>
  <c r="J2580" i="9"/>
  <c r="J2581" i="9"/>
  <c r="J2582" i="9"/>
  <c r="J2583" i="9"/>
  <c r="J2584" i="9"/>
  <c r="J2585" i="9"/>
  <c r="J2586" i="9"/>
  <c r="J2587" i="9"/>
  <c r="J2588" i="9"/>
  <c r="J2589" i="9"/>
  <c r="J2590" i="9"/>
  <c r="J2591" i="9"/>
  <c r="J2592" i="9"/>
  <c r="J2593" i="9"/>
  <c r="J2594" i="9"/>
  <c r="J2530" i="9"/>
  <c r="J2531" i="9"/>
  <c r="J2532" i="9"/>
  <c r="J2533" i="9"/>
  <c r="J2534" i="9"/>
  <c r="J2535" i="9"/>
  <c r="J2536" i="9"/>
  <c r="J2444" i="9"/>
  <c r="J2445" i="9"/>
  <c r="J2446" i="9"/>
  <c r="J2447" i="9"/>
  <c r="J2448" i="9"/>
  <c r="J2449" i="9"/>
  <c r="J2450" i="9"/>
  <c r="J2451" i="9"/>
  <c r="J2452" i="9"/>
  <c r="J2453" i="9"/>
  <c r="J2454" i="9"/>
  <c r="J2455" i="9"/>
  <c r="J2456" i="9"/>
  <c r="J2457" i="9"/>
  <c r="J2458" i="9"/>
  <c r="J2459" i="9"/>
  <c r="J2460" i="9"/>
  <c r="J2461" i="9"/>
  <c r="J2462" i="9"/>
  <c r="J2463" i="9"/>
  <c r="J2464" i="9"/>
  <c r="J2465" i="9"/>
  <c r="J2466" i="9"/>
  <c r="J2467" i="9"/>
  <c r="J2468" i="9"/>
  <c r="J2469" i="9"/>
  <c r="J2470" i="9"/>
  <c r="J2471" i="9"/>
  <c r="J2472" i="9"/>
  <c r="J2473" i="9"/>
  <c r="J2474" i="9"/>
  <c r="J2475" i="9"/>
  <c r="J2476" i="9"/>
  <c r="J2477" i="9"/>
  <c r="J2478" i="9"/>
  <c r="J2479" i="9"/>
  <c r="J2480" i="9"/>
  <c r="J2481" i="9"/>
  <c r="J2482" i="9"/>
  <c r="J2483" i="9"/>
  <c r="J2484" i="9"/>
  <c r="J2485" i="9"/>
  <c r="J2486" i="9"/>
  <c r="J2487" i="9"/>
  <c r="J2488" i="9"/>
  <c r="J2489" i="9"/>
  <c r="J2490" i="9"/>
  <c r="J2491" i="9"/>
  <c r="J2492" i="9"/>
  <c r="J2493" i="9"/>
  <c r="J2494" i="9"/>
  <c r="J2495" i="9"/>
  <c r="J2496" i="9"/>
  <c r="J2497" i="9"/>
  <c r="J2498" i="9"/>
  <c r="J2499" i="9"/>
  <c r="J2500" i="9"/>
  <c r="J2501" i="9"/>
  <c r="J2502" i="9"/>
  <c r="J2503" i="9"/>
  <c r="J2504" i="9"/>
  <c r="J2505" i="9"/>
  <c r="J2506" i="9"/>
  <c r="J2507" i="9"/>
  <c r="J2508" i="9"/>
  <c r="J2509" i="9"/>
  <c r="J2510" i="9"/>
  <c r="J2511" i="9"/>
  <c r="J2512" i="9"/>
  <c r="J2513" i="9"/>
  <c r="J2514" i="9"/>
  <c r="J2515" i="9"/>
  <c r="J2516" i="9"/>
  <c r="J2517" i="9"/>
  <c r="J2518" i="9"/>
  <c r="J2519" i="9"/>
  <c r="J2520" i="9"/>
  <c r="J2521" i="9"/>
  <c r="J2522" i="9"/>
  <c r="J2523" i="9"/>
  <c r="J2524" i="9"/>
  <c r="J2525" i="9"/>
  <c r="J2526" i="9"/>
  <c r="J2527" i="9"/>
  <c r="J2528" i="9"/>
  <c r="J2529" i="9"/>
  <c r="J2443" i="9"/>
  <c r="J2433" i="9"/>
  <c r="J2434" i="9"/>
  <c r="J2435" i="9"/>
  <c r="J2436" i="9"/>
  <c r="J2437" i="9"/>
  <c r="J2438" i="9"/>
  <c r="J2439" i="9"/>
  <c r="J2440" i="9"/>
  <c r="J2441" i="9"/>
  <c r="J2442" i="9"/>
  <c r="J2432" i="9"/>
  <c r="J2423" i="9"/>
  <c r="J2424" i="9"/>
  <c r="J2425" i="9"/>
  <c r="J2426" i="9"/>
  <c r="J2427" i="9"/>
  <c r="J2428" i="9"/>
  <c r="J2429" i="9"/>
  <c r="J2430" i="9"/>
  <c r="J2431" i="9"/>
  <c r="J2422" i="9"/>
  <c r="J2421" i="9"/>
  <c r="J2420" i="9"/>
  <c r="J2419" i="9"/>
  <c r="J2418" i="9"/>
  <c r="J2417" i="9"/>
  <c r="J2416" i="9"/>
  <c r="J2415" i="9"/>
  <c r="J2412" i="9"/>
  <c r="J2413" i="9"/>
  <c r="J2414" i="9"/>
  <c r="J2411" i="9"/>
  <c r="J2410" i="9"/>
  <c r="J2409" i="9"/>
  <c r="J2408" i="9"/>
  <c r="J2407" i="9"/>
  <c r="J2406" i="9"/>
  <c r="J2405" i="9"/>
  <c r="J2404" i="9"/>
  <c r="J2403" i="9"/>
  <c r="J2402" i="9"/>
  <c r="J2401" i="9"/>
  <c r="J2400" i="9"/>
  <c r="J2399" i="9"/>
  <c r="J2392" i="9"/>
  <c r="J2393" i="9"/>
  <c r="J2394" i="9"/>
  <c r="J2395" i="9"/>
  <c r="J2396" i="9"/>
  <c r="J2397" i="9"/>
  <c r="J2398" i="9"/>
  <c r="J2387" i="9"/>
  <c r="J2388" i="9"/>
  <c r="J2389" i="9"/>
  <c r="J2390" i="9"/>
  <c r="J2391" i="9"/>
  <c r="J2386" i="9"/>
  <c r="J2385" i="9"/>
  <c r="J2380" i="9"/>
  <c r="J2381" i="9"/>
  <c r="J2382" i="9"/>
  <c r="J2383" i="9"/>
  <c r="J2384" i="9"/>
  <c r="J2379" i="9"/>
  <c r="J2378" i="9"/>
  <c r="J2377" i="9"/>
  <c r="J2376" i="9"/>
  <c r="J2375" i="9"/>
  <c r="J2336" i="9"/>
  <c r="J2337" i="9"/>
  <c r="J2338" i="9"/>
  <c r="J2339" i="9"/>
  <c r="J2340" i="9"/>
  <c r="J2341" i="9"/>
  <c r="J2342" i="9"/>
  <c r="J2343" i="9"/>
  <c r="J2344" i="9"/>
  <c r="J2345" i="9"/>
  <c r="J2346" i="9"/>
  <c r="J2347" i="9"/>
  <c r="J2348" i="9"/>
  <c r="J2349" i="9"/>
  <c r="J2350" i="9"/>
  <c r="J2351" i="9"/>
  <c r="J2352" i="9"/>
  <c r="J2353" i="9"/>
  <c r="J2354" i="9"/>
  <c r="J2355" i="9"/>
  <c r="J2356" i="9"/>
  <c r="J2357" i="9"/>
  <c r="J2358" i="9"/>
  <c r="J2359" i="9"/>
  <c r="J2360" i="9"/>
  <c r="J2361" i="9"/>
  <c r="J2362" i="9"/>
  <c r="J2363" i="9"/>
  <c r="J2364" i="9"/>
  <c r="J2365" i="9"/>
  <c r="J2366" i="9"/>
  <c r="J2367" i="9"/>
  <c r="J2368" i="9"/>
  <c r="J2369" i="9"/>
  <c r="J2370" i="9"/>
  <c r="J2371" i="9"/>
  <c r="J2372" i="9"/>
  <c r="J2373" i="9"/>
  <c r="J2374" i="9"/>
  <c r="J2307" i="9"/>
  <c r="J2308" i="9"/>
  <c r="J2309" i="9"/>
  <c r="J2310" i="9"/>
  <c r="J2311" i="9"/>
  <c r="J2312" i="9"/>
  <c r="J2313" i="9"/>
  <c r="J2314" i="9"/>
  <c r="J2315" i="9"/>
  <c r="J2316" i="9"/>
  <c r="J2317" i="9"/>
  <c r="J2318" i="9"/>
  <c r="J2319" i="9"/>
  <c r="J2320" i="9"/>
  <c r="J2321" i="9"/>
  <c r="J2322" i="9"/>
  <c r="J2323" i="9"/>
  <c r="J2324" i="9"/>
  <c r="J2325" i="9"/>
  <c r="J2326" i="9"/>
  <c r="J2327" i="9"/>
  <c r="J2328" i="9"/>
  <c r="J2329" i="9"/>
  <c r="J2330" i="9"/>
  <c r="J2331" i="9"/>
  <c r="J2332" i="9"/>
  <c r="J2333" i="9"/>
  <c r="J2334" i="9"/>
  <c r="J2335" i="9"/>
  <c r="J2285" i="9"/>
  <c r="J2286" i="9"/>
  <c r="J2287" i="9"/>
  <c r="J2288" i="9"/>
  <c r="J2289" i="9"/>
  <c r="J2290" i="9"/>
  <c r="J2291" i="9"/>
  <c r="J2292" i="9"/>
  <c r="J2293" i="9"/>
  <c r="J2294" i="9"/>
  <c r="J2295" i="9"/>
  <c r="J2296" i="9"/>
  <c r="J2297" i="9"/>
  <c r="J2298" i="9"/>
  <c r="J2299" i="9"/>
  <c r="J2300" i="9"/>
  <c r="J2301" i="9"/>
  <c r="J2302" i="9"/>
  <c r="J2303" i="9"/>
  <c r="J2304" i="9"/>
  <c r="J2305" i="9"/>
  <c r="J2306" i="9"/>
  <c r="J2282" i="9"/>
  <c r="J2283" i="9"/>
  <c r="J2284" i="9"/>
  <c r="J2275" i="9"/>
  <c r="J2276" i="9"/>
  <c r="J2277" i="9"/>
  <c r="J2278" i="9"/>
  <c r="J2279" i="9"/>
  <c r="J2280" i="9"/>
  <c r="J2281" i="9"/>
  <c r="J2269" i="9"/>
  <c r="J2270" i="9"/>
  <c r="J2271" i="9"/>
  <c r="J2272" i="9"/>
  <c r="J2273" i="9"/>
  <c r="J2274" i="9"/>
  <c r="J2268" i="9"/>
  <c r="J2253" i="9"/>
  <c r="J2254" i="9"/>
  <c r="J2255" i="9"/>
  <c r="J2256" i="9"/>
  <c r="J2257" i="9"/>
  <c r="J2258" i="9"/>
  <c r="J2259" i="9"/>
  <c r="J2260" i="9"/>
  <c r="J2261" i="9"/>
  <c r="J2262" i="9"/>
  <c r="J2263" i="9"/>
  <c r="J2264" i="9"/>
  <c r="J2265" i="9"/>
  <c r="J2266" i="9"/>
  <c r="J2267" i="9"/>
  <c r="J2249" i="9"/>
  <c r="J2250" i="9"/>
  <c r="J2251" i="9"/>
  <c r="J2252" i="9"/>
  <c r="J2240" i="9"/>
  <c r="J2241" i="9"/>
  <c r="J2242" i="9"/>
  <c r="J2243" i="9"/>
  <c r="J2244" i="9"/>
  <c r="J2245" i="9"/>
  <c r="J2246" i="9"/>
  <c r="J2247" i="9"/>
  <c r="J2248" i="9"/>
  <c r="J2229" i="9"/>
  <c r="J2230" i="9"/>
  <c r="J2231" i="9"/>
  <c r="J2232" i="9"/>
  <c r="J2233" i="9"/>
  <c r="J2234" i="9"/>
  <c r="J2235" i="9"/>
  <c r="J2236" i="9"/>
  <c r="J2237" i="9"/>
  <c r="J2238" i="9"/>
  <c r="J2239" i="9"/>
  <c r="J2206" i="9"/>
  <c r="J2207" i="9"/>
  <c r="J2208" i="9"/>
  <c r="J2209" i="9"/>
  <c r="J2210" i="9"/>
  <c r="J2211" i="9"/>
  <c r="J2212" i="9"/>
  <c r="J2213" i="9"/>
  <c r="J2214" i="9"/>
  <c r="J2215" i="9"/>
  <c r="J2216" i="9"/>
  <c r="J2217" i="9"/>
  <c r="J2218" i="9"/>
  <c r="J2219" i="9"/>
  <c r="J2220" i="9"/>
  <c r="J2221" i="9"/>
  <c r="J2222" i="9"/>
  <c r="J2223" i="9"/>
  <c r="J2224" i="9"/>
  <c r="J2225" i="9"/>
  <c r="J2226" i="9"/>
  <c r="J2227" i="9"/>
  <c r="J2228" i="9"/>
  <c r="J2202" i="9"/>
  <c r="J2203" i="9"/>
  <c r="J2204" i="9"/>
  <c r="J2205" i="9"/>
  <c r="J2201" i="9"/>
  <c r="J2194" i="9"/>
  <c r="J2195" i="9"/>
  <c r="J2196" i="9"/>
  <c r="J2197" i="9"/>
  <c r="J2198" i="9"/>
  <c r="J2199" i="9"/>
  <c r="J2200" i="9"/>
  <c r="J2179" i="9"/>
  <c r="J2180" i="9"/>
  <c r="J2181" i="9"/>
  <c r="J2182" i="9"/>
  <c r="J2183" i="9"/>
  <c r="J2184" i="9"/>
  <c r="J2185" i="9"/>
  <c r="J2186" i="9"/>
  <c r="J2187" i="9"/>
  <c r="J2188" i="9"/>
  <c r="J2189" i="9"/>
  <c r="J2190" i="9"/>
  <c r="J2191" i="9"/>
  <c r="J2192" i="9"/>
  <c r="J2193" i="9"/>
  <c r="J2178" i="9"/>
  <c r="J2175" i="9"/>
  <c r="J2176" i="9"/>
  <c r="J2177" i="9"/>
  <c r="J2174" i="9"/>
  <c r="J2173" i="9"/>
  <c r="J2172" i="9"/>
  <c r="J2149" i="9"/>
  <c r="J2150" i="9"/>
  <c r="J2151" i="9"/>
  <c r="J2152" i="9"/>
  <c r="J2153" i="9"/>
  <c r="J2154" i="9"/>
  <c r="J2155" i="9"/>
  <c r="J2156" i="9"/>
  <c r="J2157" i="9"/>
  <c r="J2158" i="9"/>
  <c r="J2159" i="9"/>
  <c r="J2160" i="9"/>
  <c r="J2161" i="9"/>
  <c r="J2162" i="9"/>
  <c r="J2163" i="9"/>
  <c r="J2164" i="9"/>
  <c r="J2165" i="9"/>
  <c r="J2166" i="9"/>
  <c r="J2167" i="9"/>
  <c r="J2168" i="9"/>
  <c r="J2169" i="9"/>
  <c r="J2170" i="9"/>
  <c r="J2171" i="9"/>
  <c r="J2143" i="9"/>
  <c r="J2144" i="9"/>
  <c r="J2145" i="9"/>
  <c r="J2146" i="9"/>
  <c r="J2147" i="9"/>
  <c r="J2148" i="9"/>
  <c r="J2142" i="9"/>
  <c r="J2125" i="9"/>
  <c r="J2126" i="9"/>
  <c r="J2127" i="9"/>
  <c r="J2128" i="9"/>
  <c r="J2129" i="9"/>
  <c r="J2130" i="9"/>
  <c r="J2131" i="9"/>
  <c r="J2132" i="9"/>
  <c r="J2133" i="9"/>
  <c r="J2134" i="9"/>
  <c r="J2135" i="9"/>
  <c r="J2136" i="9"/>
  <c r="J2137" i="9"/>
  <c r="J2138" i="9"/>
  <c r="J2139" i="9"/>
  <c r="J2140" i="9"/>
  <c r="J2141" i="9"/>
  <c r="J2123" i="9"/>
  <c r="J2124" i="9"/>
  <c r="J2120" i="9"/>
  <c r="J2121" i="9"/>
  <c r="J2122" i="9"/>
  <c r="J2119" i="9"/>
  <c r="J2096" i="9"/>
  <c r="J2097" i="9"/>
  <c r="J2098" i="9"/>
  <c r="J2099" i="9"/>
  <c r="J2100" i="9"/>
  <c r="J2101" i="9"/>
  <c r="J2102" i="9"/>
  <c r="J2103" i="9"/>
  <c r="J2104" i="9"/>
  <c r="J2105" i="9"/>
  <c r="J2106" i="9"/>
  <c r="J2107" i="9"/>
  <c r="J2108" i="9"/>
  <c r="J2109" i="9"/>
  <c r="J2110" i="9"/>
  <c r="J2111" i="9"/>
  <c r="J2112" i="9"/>
  <c r="J2113" i="9"/>
  <c r="J2114" i="9"/>
  <c r="J2115" i="9"/>
  <c r="J2116" i="9"/>
  <c r="J2117" i="9"/>
  <c r="J2118" i="9"/>
  <c r="J2083" i="9"/>
  <c r="J2084" i="9"/>
  <c r="J2085" i="9"/>
  <c r="J2086" i="9"/>
  <c r="J2087" i="9"/>
  <c r="J2088" i="9"/>
  <c r="J2089" i="9"/>
  <c r="J2090" i="9"/>
  <c r="J2091" i="9"/>
  <c r="J2092" i="9"/>
  <c r="J2093" i="9"/>
  <c r="J2094" i="9"/>
  <c r="J2095" i="9"/>
  <c r="J2078" i="9"/>
  <c r="J2079" i="9"/>
  <c r="J2080" i="9"/>
  <c r="J2081" i="9"/>
  <c r="J2082" i="9"/>
  <c r="J2077" i="9"/>
  <c r="J2076" i="9"/>
  <c r="J2075" i="9"/>
  <c r="J2074" i="9"/>
  <c r="J2073" i="9"/>
  <c r="J2072" i="9"/>
  <c r="J2071" i="9"/>
  <c r="J2070" i="9"/>
  <c r="J2069" i="9"/>
  <c r="J2068" i="9"/>
  <c r="J2067" i="9"/>
  <c r="J2066" i="9"/>
  <c r="J2065" i="9"/>
  <c r="J2064" i="9"/>
  <c r="J2063" i="9"/>
  <c r="J2062" i="9"/>
  <c r="J2061" i="9"/>
  <c r="J2054" i="9"/>
  <c r="J2055" i="9"/>
  <c r="J2056" i="9"/>
  <c r="J2057" i="9"/>
  <c r="J2058" i="9"/>
  <c r="J2059" i="9"/>
  <c r="J2060" i="9"/>
  <c r="J2018" i="9"/>
  <c r="J2019" i="9"/>
  <c r="J2020" i="9"/>
  <c r="J2021" i="9"/>
  <c r="J2022" i="9"/>
  <c r="J2023" i="9"/>
  <c r="J2024" i="9"/>
  <c r="J2025" i="9"/>
  <c r="J2026" i="9"/>
  <c r="J2027" i="9"/>
  <c r="J2028" i="9"/>
  <c r="J2029" i="9"/>
  <c r="J2030" i="9"/>
  <c r="J2031" i="9"/>
  <c r="J2032" i="9"/>
  <c r="J2033" i="9"/>
  <c r="J2034" i="9"/>
  <c r="J2035" i="9"/>
  <c r="J2036" i="9"/>
  <c r="J2037" i="9"/>
  <c r="J2038" i="9"/>
  <c r="J2039" i="9"/>
  <c r="J2040" i="9"/>
  <c r="J2041" i="9"/>
  <c r="J2042" i="9"/>
  <c r="J2043" i="9"/>
  <c r="J2044" i="9"/>
  <c r="J2045" i="9"/>
  <c r="J2046" i="9"/>
  <c r="J2047" i="9"/>
  <c r="J2048" i="9"/>
  <c r="J2049" i="9"/>
  <c r="J2050" i="9"/>
  <c r="J2051" i="9"/>
  <c r="J2052" i="9"/>
  <c r="J2053" i="9"/>
  <c r="J1995" i="9"/>
  <c r="J1996" i="9"/>
  <c r="J1997" i="9"/>
  <c r="J1998" i="9"/>
  <c r="J1999" i="9"/>
  <c r="J2000" i="9"/>
  <c r="J2001" i="9"/>
  <c r="J2002" i="9"/>
  <c r="J2003" i="9"/>
  <c r="J2004" i="9"/>
  <c r="J2005" i="9"/>
  <c r="J2006" i="9"/>
  <c r="J2007" i="9"/>
  <c r="J2008" i="9"/>
  <c r="J2009" i="9"/>
  <c r="J2010" i="9"/>
  <c r="J2011" i="9"/>
  <c r="J2012" i="9"/>
  <c r="J2013" i="9"/>
  <c r="J2014" i="9"/>
  <c r="J2015" i="9"/>
  <c r="J2016" i="9"/>
  <c r="J2017" i="9"/>
  <c r="J1992" i="9"/>
  <c r="J1993" i="9"/>
  <c r="J1994" i="9"/>
  <c r="J1989" i="9"/>
  <c r="J1990" i="9"/>
  <c r="J1991" i="9"/>
  <c r="J1973" i="9"/>
  <c r="J1974" i="9"/>
  <c r="J1975" i="9"/>
  <c r="J1976" i="9"/>
  <c r="J1977" i="9"/>
  <c r="J1978" i="9"/>
  <c r="J1979" i="9"/>
  <c r="J1980" i="9"/>
  <c r="J1981" i="9"/>
  <c r="J1982" i="9"/>
  <c r="J1983" i="9"/>
  <c r="J1984" i="9"/>
  <c r="J1985" i="9"/>
  <c r="J1986" i="9"/>
  <c r="J1987" i="9"/>
  <c r="J1988" i="9"/>
  <c r="J1905" i="9"/>
  <c r="J1906" i="9"/>
  <c r="J1907" i="9"/>
  <c r="J1908" i="9"/>
  <c r="J1909" i="9"/>
  <c r="J1910" i="9"/>
  <c r="J1911" i="9"/>
  <c r="J1912" i="9"/>
  <c r="J1913" i="9"/>
  <c r="J1914" i="9"/>
  <c r="J1915" i="9"/>
  <c r="J1916" i="9"/>
  <c r="J1917" i="9"/>
  <c r="J1918" i="9"/>
  <c r="J1919" i="9"/>
  <c r="J1920" i="9"/>
  <c r="J1921" i="9"/>
  <c r="J1922" i="9"/>
  <c r="J1923" i="9"/>
  <c r="J1924" i="9"/>
  <c r="J1925" i="9"/>
  <c r="J1926" i="9"/>
  <c r="J1927" i="9"/>
  <c r="J1928" i="9"/>
  <c r="J1929" i="9"/>
  <c r="J1930" i="9"/>
  <c r="J1931" i="9"/>
  <c r="J1932" i="9"/>
  <c r="J1933" i="9"/>
  <c r="J1934" i="9"/>
  <c r="J1935" i="9"/>
  <c r="J1936" i="9"/>
  <c r="J1937" i="9"/>
  <c r="J1938" i="9"/>
  <c r="J1939" i="9"/>
  <c r="J1940" i="9"/>
  <c r="J1941" i="9"/>
  <c r="J1942" i="9"/>
  <c r="J1943" i="9"/>
  <c r="J1944" i="9"/>
  <c r="J1945" i="9"/>
  <c r="J1946" i="9"/>
  <c r="J1947" i="9"/>
  <c r="J1948" i="9"/>
  <c r="J1949" i="9"/>
  <c r="J1950" i="9"/>
  <c r="J1951" i="9"/>
  <c r="J1953" i="9"/>
  <c r="J1954" i="9"/>
  <c r="J1955" i="9"/>
  <c r="J1956" i="9"/>
  <c r="J1957" i="9"/>
  <c r="J1958" i="9"/>
  <c r="J1959" i="9"/>
  <c r="J1960" i="9"/>
  <c r="J1961" i="9"/>
  <c r="J1962" i="9"/>
  <c r="J1963" i="9"/>
  <c r="J1964" i="9"/>
  <c r="J1965" i="9"/>
  <c r="J1966" i="9"/>
  <c r="J1967" i="9"/>
  <c r="J1968" i="9"/>
  <c r="J1969" i="9"/>
  <c r="J1970" i="9"/>
  <c r="J1971" i="9"/>
  <c r="J1972" i="9"/>
  <c r="J1902" i="9"/>
  <c r="J1903" i="9"/>
  <c r="J1904" i="9"/>
  <c r="J1901" i="9"/>
  <c r="J1871" i="9"/>
  <c r="J1872" i="9"/>
  <c r="J1873" i="9"/>
  <c r="J1874" i="9"/>
  <c r="J1875" i="9"/>
  <c r="J1876" i="9"/>
  <c r="J1877" i="9"/>
  <c r="J1878" i="9"/>
  <c r="J1879" i="9"/>
  <c r="J1880" i="9"/>
  <c r="J1881" i="9"/>
  <c r="J1882" i="9"/>
  <c r="J1883" i="9"/>
  <c r="J1884" i="9"/>
  <c r="J1885" i="9"/>
  <c r="J1886" i="9"/>
  <c r="J1887" i="9"/>
  <c r="J1888" i="9"/>
  <c r="J1889" i="9"/>
  <c r="J1890" i="9"/>
  <c r="J1891" i="9"/>
  <c r="J1892" i="9"/>
  <c r="J1893" i="9"/>
  <c r="J1894" i="9"/>
  <c r="J1895" i="9"/>
  <c r="J1896" i="9"/>
  <c r="J1897" i="9"/>
  <c r="J1898" i="9"/>
  <c r="J1899" i="9"/>
  <c r="J1900" i="9"/>
  <c r="J1843" i="9"/>
  <c r="J1844" i="9"/>
  <c r="J1845" i="9"/>
  <c r="J1846" i="9"/>
  <c r="J1847" i="9"/>
  <c r="J1848" i="9"/>
  <c r="J1849" i="9"/>
  <c r="J1850" i="9"/>
  <c r="J1851" i="9"/>
  <c r="J1852" i="9"/>
  <c r="J1853" i="9"/>
  <c r="J1854" i="9"/>
  <c r="J1855" i="9"/>
  <c r="J1856" i="9"/>
  <c r="J1857" i="9"/>
  <c r="J1858" i="9"/>
  <c r="J1859" i="9"/>
  <c r="J1860" i="9"/>
  <c r="J1861" i="9"/>
  <c r="J1862" i="9"/>
  <c r="J1863" i="9"/>
  <c r="J1864" i="9"/>
  <c r="J1865" i="9"/>
  <c r="J1866" i="9"/>
  <c r="J1867" i="9"/>
  <c r="J1868" i="9"/>
  <c r="J1869" i="9"/>
  <c r="J1870" i="9"/>
  <c r="J1826" i="9"/>
  <c r="J1827" i="9"/>
  <c r="J1828" i="9"/>
  <c r="J1829" i="9"/>
  <c r="J1830" i="9"/>
  <c r="J1831" i="9"/>
  <c r="J1832" i="9"/>
  <c r="J1833" i="9"/>
  <c r="J1834" i="9"/>
  <c r="J1835" i="9"/>
  <c r="J1836" i="9"/>
  <c r="J1837" i="9"/>
  <c r="J1838" i="9"/>
  <c r="J1839" i="9"/>
  <c r="J1840" i="9"/>
  <c r="J1841" i="9"/>
  <c r="J1842" i="9"/>
  <c r="J1798" i="9"/>
  <c r="J1799" i="9"/>
  <c r="J1800" i="9"/>
  <c r="J1801" i="9"/>
  <c r="J1802" i="9"/>
  <c r="J1803" i="9"/>
  <c r="J1804" i="9"/>
  <c r="J1805" i="9"/>
  <c r="J1806" i="9"/>
  <c r="J1807" i="9"/>
  <c r="J1808" i="9"/>
  <c r="J1809" i="9"/>
  <c r="J1810" i="9"/>
  <c r="J1811" i="9"/>
  <c r="J1812" i="9"/>
  <c r="J1813" i="9"/>
  <c r="J1814" i="9"/>
  <c r="J1815" i="9"/>
  <c r="J1816" i="9"/>
  <c r="J1817" i="9"/>
  <c r="J1818" i="9"/>
  <c r="J1819" i="9"/>
  <c r="J1820" i="9"/>
  <c r="J1821" i="9"/>
  <c r="J1822" i="9"/>
  <c r="J1823" i="9"/>
  <c r="J1824" i="9"/>
  <c r="J1825" i="9"/>
  <c r="J1777" i="9"/>
  <c r="J1778" i="9"/>
  <c r="J1779" i="9"/>
  <c r="J1780" i="9"/>
  <c r="J1781" i="9"/>
  <c r="J1782" i="9"/>
  <c r="J1783" i="9"/>
  <c r="J1784" i="9"/>
  <c r="J1785" i="9"/>
  <c r="J1786" i="9"/>
  <c r="J1787" i="9"/>
  <c r="J1788" i="9"/>
  <c r="J1789" i="9"/>
  <c r="J1790" i="9"/>
  <c r="J1791" i="9"/>
  <c r="J1792" i="9"/>
  <c r="J1793" i="9"/>
  <c r="J1794" i="9"/>
  <c r="J1795" i="9"/>
  <c r="J1796" i="9"/>
  <c r="J1797" i="9"/>
  <c r="J1769" i="9"/>
  <c r="J1770" i="9"/>
  <c r="J1771" i="9"/>
  <c r="J1772" i="9"/>
  <c r="J1773" i="9"/>
  <c r="J1774" i="9"/>
  <c r="J1775" i="9"/>
  <c r="J1776" i="9"/>
  <c r="J1767" i="9"/>
  <c r="J1768" i="9"/>
  <c r="J1764" i="9"/>
  <c r="J1765" i="9"/>
  <c r="J1766" i="9"/>
  <c r="J1762" i="9"/>
  <c r="J1763" i="9"/>
  <c r="J1758" i="9"/>
  <c r="J1759" i="9"/>
  <c r="J1760" i="9"/>
  <c r="J1761" i="9"/>
  <c r="J1757" i="9"/>
  <c r="J1755" i="9"/>
  <c r="J1756" i="9"/>
  <c r="J1753" i="9"/>
  <c r="J1754" i="9"/>
  <c r="J1751" i="9"/>
  <c r="J1752" i="9"/>
  <c r="J1747" i="9"/>
  <c r="J1748" i="9"/>
  <c r="J1749" i="9"/>
  <c r="J1750" i="9"/>
  <c r="J1743" i="9"/>
  <c r="J1744" i="9"/>
  <c r="J1745" i="9"/>
  <c r="J1746" i="9"/>
  <c r="J1741" i="9"/>
  <c r="J1742" i="9"/>
  <c r="J1738" i="9"/>
  <c r="J1739" i="9"/>
  <c r="J1740" i="9"/>
  <c r="J1730" i="9"/>
  <c r="J1731" i="9"/>
  <c r="J1732" i="9"/>
  <c r="J1733" i="9"/>
  <c r="J1734" i="9"/>
  <c r="J1735" i="9"/>
  <c r="J1736" i="9"/>
  <c r="J1737" i="9"/>
  <c r="J1729" i="9"/>
  <c r="J1728" i="9"/>
  <c r="J1718" i="9"/>
  <c r="J1719" i="9"/>
  <c r="J1720" i="9"/>
  <c r="J1721" i="9"/>
  <c r="J1722" i="9"/>
  <c r="J1723" i="9"/>
  <c r="J1724" i="9"/>
  <c r="J1725" i="9"/>
  <c r="J1726" i="9"/>
  <c r="J1727" i="9"/>
  <c r="J1716" i="9"/>
  <c r="J1717" i="9"/>
  <c r="J1715" i="9"/>
  <c r="J1708" i="9"/>
  <c r="J1709" i="9"/>
  <c r="J1710" i="9"/>
  <c r="J1711" i="9"/>
  <c r="J1712" i="9"/>
  <c r="J1713" i="9"/>
  <c r="J1714" i="9"/>
  <c r="J1706" i="9"/>
  <c r="J1707" i="9"/>
  <c r="J1705" i="9"/>
  <c r="J1704" i="9"/>
  <c r="J1703" i="9"/>
  <c r="J1702" i="9"/>
  <c r="J1700" i="9"/>
  <c r="J1701" i="9"/>
  <c r="J1693" i="9"/>
  <c r="J1694" i="9"/>
  <c r="J1695" i="9"/>
  <c r="J1696" i="9"/>
  <c r="J1697" i="9"/>
  <c r="J1698" i="9"/>
  <c r="J1699" i="9"/>
  <c r="J1686" i="9"/>
  <c r="J1687" i="9"/>
  <c r="J1688" i="9"/>
  <c r="J1689" i="9"/>
  <c r="J1690" i="9"/>
  <c r="J1691" i="9"/>
  <c r="J1692" i="9"/>
  <c r="J1685" i="9"/>
  <c r="J1679" i="9"/>
  <c r="J1680" i="9"/>
  <c r="J1681" i="9"/>
  <c r="J1682" i="9"/>
  <c r="J1683" i="9"/>
  <c r="J1684" i="9"/>
  <c r="J1674" i="9"/>
  <c r="J1675" i="9"/>
  <c r="J1676" i="9"/>
  <c r="J1677" i="9"/>
  <c r="J1678" i="9"/>
  <c r="J1673" i="9"/>
  <c r="J1661" i="9"/>
  <c r="J1662" i="9"/>
  <c r="J1663" i="9"/>
  <c r="J1664" i="9"/>
  <c r="J1665" i="9"/>
  <c r="J1666" i="9"/>
  <c r="J1667" i="9"/>
  <c r="J1668" i="9"/>
  <c r="J1669" i="9"/>
  <c r="J1670" i="9"/>
  <c r="J1671" i="9"/>
  <c r="J1672" i="9"/>
  <c r="J1660" i="9"/>
  <c r="J1648" i="9"/>
  <c r="J1649" i="9"/>
  <c r="J1650" i="9"/>
  <c r="J1651" i="9"/>
  <c r="J1652" i="9"/>
  <c r="J1653" i="9"/>
  <c r="J1654" i="9"/>
  <c r="J1655" i="9"/>
  <c r="J1656" i="9"/>
  <c r="J1657" i="9"/>
  <c r="J1658" i="9"/>
  <c r="J1659" i="9"/>
  <c r="J1647" i="9"/>
  <c r="J1642" i="9"/>
  <c r="J1643" i="9"/>
  <c r="J1644" i="9"/>
  <c r="J1645" i="9"/>
  <c r="J1646" i="9"/>
  <c r="J1631" i="9"/>
  <c r="J1632" i="9"/>
  <c r="J1633" i="9"/>
  <c r="J1634" i="9"/>
  <c r="J1635" i="9"/>
  <c r="J1636" i="9"/>
  <c r="J1637" i="9"/>
  <c r="J1638" i="9"/>
  <c r="J1639" i="9"/>
  <c r="J1640" i="9"/>
  <c r="J1641" i="9"/>
  <c r="J1629" i="9"/>
  <c r="J1630" i="9"/>
  <c r="J1627" i="9"/>
  <c r="J1628" i="9"/>
  <c r="J1624" i="9"/>
  <c r="J1625" i="9"/>
  <c r="J1626" i="9"/>
  <c r="J1622" i="9"/>
  <c r="J1623" i="9"/>
  <c r="J1618" i="9"/>
  <c r="J1619" i="9"/>
  <c r="J1620" i="9"/>
  <c r="J1621" i="9"/>
  <c r="J1616" i="9"/>
  <c r="J1617" i="9"/>
  <c r="J1614" i="9"/>
  <c r="J1615" i="9"/>
  <c r="J1612" i="9"/>
  <c r="J1613" i="9"/>
  <c r="J1607" i="9"/>
  <c r="J1608" i="9"/>
  <c r="J1609" i="9"/>
  <c r="J1610" i="9"/>
  <c r="J1611" i="9"/>
  <c r="J1606" i="9"/>
  <c r="J1605" i="9"/>
  <c r="J1582" i="9"/>
  <c r="J1583" i="9"/>
  <c r="J1584" i="9"/>
  <c r="J1585" i="9"/>
  <c r="J1586" i="9"/>
  <c r="J1587" i="9"/>
  <c r="J1588" i="9"/>
  <c r="J1589" i="9"/>
  <c r="J1590" i="9"/>
  <c r="J1591" i="9"/>
  <c r="J1592" i="9"/>
  <c r="J1593" i="9"/>
  <c r="J1594" i="9"/>
  <c r="J1595" i="9"/>
  <c r="J1596" i="9"/>
  <c r="J1597" i="9"/>
  <c r="J1598" i="9"/>
  <c r="J1599" i="9"/>
  <c r="J1600" i="9"/>
  <c r="J1601" i="9"/>
  <c r="J1602" i="9"/>
  <c r="J1603" i="9"/>
  <c r="J1604" i="9"/>
  <c r="J1571" i="9"/>
  <c r="J1572" i="9"/>
  <c r="J1573" i="9"/>
  <c r="J1574" i="9"/>
  <c r="J1575" i="9"/>
  <c r="J1576" i="9"/>
  <c r="J1577" i="9"/>
  <c r="J1578" i="9"/>
  <c r="J1579" i="9"/>
  <c r="J1580" i="9"/>
  <c r="J1581" i="9"/>
  <c r="J1543" i="9"/>
  <c r="J1544" i="9"/>
  <c r="J1545" i="9"/>
  <c r="J1546" i="9"/>
  <c r="J1547" i="9"/>
  <c r="J1548" i="9"/>
  <c r="J1549" i="9"/>
  <c r="J1550" i="9"/>
  <c r="J1551" i="9"/>
  <c r="J1552" i="9"/>
  <c r="J1553" i="9"/>
  <c r="J1554" i="9"/>
  <c r="J1555" i="9"/>
  <c r="J1556" i="9"/>
  <c r="J1557" i="9"/>
  <c r="J1558" i="9"/>
  <c r="J1559" i="9"/>
  <c r="J1560" i="9"/>
  <c r="J1561" i="9"/>
  <c r="J1562" i="9"/>
  <c r="J1563" i="9"/>
  <c r="J1564" i="9"/>
  <c r="J1565" i="9"/>
  <c r="J1566" i="9"/>
  <c r="J1567" i="9"/>
  <c r="J1568" i="9"/>
  <c r="J1569" i="9"/>
  <c r="J1570" i="9"/>
  <c r="J1539" i="9"/>
  <c r="J1540" i="9"/>
  <c r="J1541" i="9"/>
  <c r="J1542" i="9"/>
  <c r="J1533" i="9"/>
  <c r="J1534" i="9"/>
  <c r="J1535" i="9"/>
  <c r="J1536" i="9"/>
  <c r="J1537" i="9"/>
  <c r="J1538" i="9"/>
  <c r="J1458" i="9"/>
  <c r="J1459" i="9"/>
  <c r="J1460" i="9"/>
  <c r="J1461" i="9"/>
  <c r="J1462" i="9"/>
  <c r="J1463" i="9"/>
  <c r="J1464" i="9"/>
  <c r="J1465" i="9"/>
  <c r="J1466" i="9"/>
  <c r="J1467" i="9"/>
  <c r="J1468" i="9"/>
  <c r="J1469" i="9"/>
  <c r="J1470" i="9"/>
  <c r="J1471" i="9"/>
  <c r="J1472" i="9"/>
  <c r="J1473" i="9"/>
  <c r="J1474" i="9"/>
  <c r="J1475" i="9"/>
  <c r="J1476" i="9"/>
  <c r="J1477" i="9"/>
  <c r="J1478" i="9"/>
  <c r="J1479" i="9"/>
  <c r="J1480" i="9"/>
  <c r="J1481" i="9"/>
  <c r="J1482" i="9"/>
  <c r="J1483" i="9"/>
  <c r="J1484" i="9"/>
  <c r="J1485" i="9"/>
  <c r="J1486" i="9"/>
  <c r="J1487" i="9"/>
  <c r="J1488" i="9"/>
  <c r="J1489" i="9"/>
  <c r="J1490" i="9"/>
  <c r="J1491" i="9"/>
  <c r="J1492" i="9"/>
  <c r="J1493" i="9"/>
  <c r="J1494" i="9"/>
  <c r="J1495" i="9"/>
  <c r="J1496" i="9"/>
  <c r="J1497" i="9"/>
  <c r="J1498" i="9"/>
  <c r="J1499" i="9"/>
  <c r="J1500" i="9"/>
  <c r="J1501" i="9"/>
  <c r="J1502" i="9"/>
  <c r="J1503" i="9"/>
  <c r="J1504" i="9"/>
  <c r="J1505" i="9"/>
  <c r="J1506" i="9"/>
  <c r="J1507" i="9"/>
  <c r="J1508" i="9"/>
  <c r="J1509" i="9"/>
  <c r="J1510" i="9"/>
  <c r="J1511" i="9"/>
  <c r="J1512" i="9"/>
  <c r="J1513" i="9"/>
  <c r="J1514" i="9"/>
  <c r="J1515" i="9"/>
  <c r="J1516" i="9"/>
  <c r="J1517" i="9"/>
  <c r="J1518" i="9"/>
  <c r="J1519" i="9"/>
  <c r="J1520" i="9"/>
  <c r="J1521" i="9"/>
  <c r="J1522" i="9"/>
  <c r="J1523" i="9"/>
  <c r="J1524" i="9"/>
  <c r="J1525" i="9"/>
  <c r="J1526" i="9"/>
  <c r="J1527" i="9"/>
  <c r="J1528" i="9"/>
  <c r="J1529" i="9"/>
  <c r="J1530" i="9"/>
  <c r="J1531" i="9"/>
  <c r="J1532" i="9"/>
  <c r="J1450" i="9"/>
  <c r="J1451" i="9"/>
  <c r="J1452" i="9"/>
  <c r="J1453" i="9"/>
  <c r="J1454" i="9"/>
  <c r="J1455" i="9"/>
  <c r="J1456" i="9"/>
  <c r="J1457" i="9"/>
  <c r="J1438" i="9"/>
  <c r="J1439" i="9"/>
  <c r="J1440" i="9"/>
  <c r="J1441" i="9"/>
  <c r="J1442" i="9"/>
  <c r="J1443" i="9"/>
  <c r="J1444" i="9"/>
  <c r="J1445" i="9"/>
  <c r="J1446" i="9"/>
  <c r="J1447" i="9"/>
  <c r="J1448" i="9"/>
  <c r="J1449" i="9"/>
  <c r="J1437" i="9"/>
  <c r="J1334" i="9"/>
  <c r="J1335" i="9"/>
  <c r="J1336" i="9"/>
  <c r="J1337" i="9"/>
  <c r="J1338" i="9"/>
  <c r="J1339" i="9"/>
  <c r="J1340" i="9"/>
  <c r="J1341" i="9"/>
  <c r="J1342" i="9"/>
  <c r="J1343" i="9"/>
  <c r="J1344" i="9"/>
  <c r="J1345" i="9"/>
  <c r="J1346" i="9"/>
  <c r="J1347" i="9"/>
  <c r="J1348" i="9"/>
  <c r="J1349" i="9"/>
  <c r="J1350" i="9"/>
  <c r="J1351" i="9"/>
  <c r="J1352" i="9"/>
  <c r="J1353" i="9"/>
  <c r="J1354" i="9"/>
  <c r="J1355" i="9"/>
  <c r="J1356" i="9"/>
  <c r="J1357" i="9"/>
  <c r="J1358" i="9"/>
  <c r="J1359" i="9"/>
  <c r="J1360" i="9"/>
  <c r="J1361" i="9"/>
  <c r="J1362" i="9"/>
  <c r="J1363" i="9"/>
  <c r="J1364" i="9"/>
  <c r="J1365" i="9"/>
  <c r="J1366" i="9"/>
  <c r="J1367" i="9"/>
  <c r="J1368" i="9"/>
  <c r="J1369" i="9"/>
  <c r="J1370" i="9"/>
  <c r="J1371" i="9"/>
  <c r="J1372" i="9"/>
  <c r="J1373" i="9"/>
  <c r="J1374" i="9"/>
  <c r="J1375" i="9"/>
  <c r="J1376" i="9"/>
  <c r="J1377" i="9"/>
  <c r="J1378" i="9"/>
  <c r="J1379" i="9"/>
  <c r="J1380" i="9"/>
  <c r="J1381" i="9"/>
  <c r="J1382" i="9"/>
  <c r="J1383" i="9"/>
  <c r="J1384" i="9"/>
  <c r="J1385" i="9"/>
  <c r="J1386" i="9"/>
  <c r="J1387" i="9"/>
  <c r="J1388" i="9"/>
  <c r="J1389" i="9"/>
  <c r="J1390" i="9"/>
  <c r="J1391" i="9"/>
  <c r="J1392" i="9"/>
  <c r="J1393" i="9"/>
  <c r="J1394" i="9"/>
  <c r="J1395" i="9"/>
  <c r="J1396" i="9"/>
  <c r="J1397" i="9"/>
  <c r="J1398" i="9"/>
  <c r="J1399" i="9"/>
  <c r="J1400" i="9"/>
  <c r="J1401" i="9"/>
  <c r="J1402" i="9"/>
  <c r="J1403" i="9"/>
  <c r="J1404" i="9"/>
  <c r="J1405" i="9"/>
  <c r="J1406" i="9"/>
  <c r="J1407" i="9"/>
  <c r="J1408" i="9"/>
  <c r="J1409" i="9"/>
  <c r="J1410" i="9"/>
  <c r="J1411" i="9"/>
  <c r="J1412" i="9"/>
  <c r="J1413" i="9"/>
  <c r="J1414" i="9"/>
  <c r="J1415" i="9"/>
  <c r="J1416" i="9"/>
  <c r="J1417" i="9"/>
  <c r="J1418" i="9"/>
  <c r="J1419" i="9"/>
  <c r="J1420" i="9"/>
  <c r="J1421" i="9"/>
  <c r="J1422" i="9"/>
  <c r="J1423" i="9"/>
  <c r="J1424" i="9"/>
  <c r="J1425" i="9"/>
  <c r="J1426" i="9"/>
  <c r="J1427" i="9"/>
  <c r="J1428" i="9"/>
  <c r="J1429" i="9"/>
  <c r="J1430" i="9"/>
  <c r="J1431" i="9"/>
  <c r="J1432" i="9"/>
  <c r="J1433" i="9"/>
  <c r="J1434" i="9"/>
  <c r="J1435" i="9"/>
  <c r="J1436" i="9"/>
  <c r="J849" i="9"/>
  <c r="J850" i="9"/>
  <c r="J851" i="9"/>
  <c r="J852" i="9"/>
  <c r="J853" i="9"/>
  <c r="J854" i="9"/>
  <c r="J855" i="9"/>
  <c r="J856" i="9"/>
  <c r="J857" i="9"/>
  <c r="J858" i="9"/>
  <c r="J859" i="9"/>
  <c r="J860" i="9"/>
  <c r="J861" i="9"/>
  <c r="J862" i="9"/>
  <c r="J863" i="9"/>
  <c r="J864" i="9"/>
  <c r="J865" i="9"/>
  <c r="J866" i="9"/>
  <c r="J867" i="9"/>
  <c r="J868" i="9"/>
  <c r="J869" i="9"/>
  <c r="J870" i="9"/>
  <c r="J871" i="9"/>
  <c r="J872" i="9"/>
  <c r="J873" i="9"/>
  <c r="J874" i="9"/>
  <c r="J875" i="9"/>
  <c r="J876" i="9"/>
  <c r="J877" i="9"/>
  <c r="J878" i="9"/>
  <c r="J879" i="9"/>
  <c r="J880" i="9"/>
  <c r="J881" i="9"/>
  <c r="J882" i="9"/>
  <c r="J883" i="9"/>
  <c r="J884" i="9"/>
  <c r="J885" i="9"/>
  <c r="J886" i="9"/>
  <c r="J887" i="9"/>
  <c r="J888" i="9"/>
  <c r="J889" i="9"/>
  <c r="J890" i="9"/>
  <c r="J891" i="9"/>
  <c r="J892" i="9"/>
  <c r="J893" i="9"/>
  <c r="J894" i="9"/>
  <c r="J895" i="9"/>
  <c r="J896" i="9"/>
  <c r="J897" i="9"/>
  <c r="J898" i="9"/>
  <c r="J899" i="9"/>
  <c r="J900" i="9"/>
  <c r="J901" i="9"/>
  <c r="J902" i="9"/>
  <c r="J903" i="9"/>
  <c r="J904" i="9"/>
  <c r="J905" i="9"/>
  <c r="J906" i="9"/>
  <c r="J907" i="9"/>
  <c r="J908" i="9"/>
  <c r="J909" i="9"/>
  <c r="J910" i="9"/>
  <c r="J911" i="9"/>
  <c r="J912" i="9"/>
  <c r="J913" i="9"/>
  <c r="J914" i="9"/>
  <c r="J915" i="9"/>
  <c r="J916" i="9"/>
  <c r="J917" i="9"/>
  <c r="J918" i="9"/>
  <c r="J919" i="9"/>
  <c r="J920" i="9"/>
  <c r="J921" i="9"/>
  <c r="J922" i="9"/>
  <c r="J923" i="9"/>
  <c r="J924" i="9"/>
  <c r="J925" i="9"/>
  <c r="J926" i="9"/>
  <c r="J927" i="9"/>
  <c r="J928" i="9"/>
  <c r="J929" i="9"/>
  <c r="J930" i="9"/>
  <c r="J931" i="9"/>
  <c r="J932" i="9"/>
  <c r="J933" i="9"/>
  <c r="J934" i="9"/>
  <c r="J935" i="9"/>
  <c r="J936" i="9"/>
  <c r="J937" i="9"/>
  <c r="J938" i="9"/>
  <c r="J939" i="9"/>
  <c r="J940" i="9"/>
  <c r="J941" i="9"/>
  <c r="J942" i="9"/>
  <c r="J943" i="9"/>
  <c r="J944" i="9"/>
  <c r="J945" i="9"/>
  <c r="J946" i="9"/>
  <c r="J947" i="9"/>
  <c r="J948" i="9"/>
  <c r="J949" i="9"/>
  <c r="J950" i="9"/>
  <c r="J951" i="9"/>
  <c r="J952" i="9"/>
  <c r="J953" i="9"/>
  <c r="J954" i="9"/>
  <c r="J955" i="9"/>
  <c r="J956" i="9"/>
  <c r="J957" i="9"/>
  <c r="J958" i="9"/>
  <c r="J959" i="9"/>
  <c r="J960" i="9"/>
  <c r="J961" i="9"/>
  <c r="J962" i="9"/>
  <c r="J963" i="9"/>
  <c r="J964" i="9"/>
  <c r="J965" i="9"/>
  <c r="J966" i="9"/>
  <c r="J967" i="9"/>
  <c r="J968" i="9"/>
  <c r="J969" i="9"/>
  <c r="J970" i="9"/>
  <c r="J971" i="9"/>
  <c r="J972" i="9"/>
  <c r="J973" i="9"/>
  <c r="J974" i="9"/>
  <c r="J975" i="9"/>
  <c r="J976" i="9"/>
  <c r="J977" i="9"/>
  <c r="J978" i="9"/>
  <c r="J979" i="9"/>
  <c r="J980" i="9"/>
  <c r="J981" i="9"/>
  <c r="J982" i="9"/>
  <c r="J983" i="9"/>
  <c r="J984" i="9"/>
  <c r="J985" i="9"/>
  <c r="J986" i="9"/>
  <c r="J987" i="9"/>
  <c r="J988" i="9"/>
  <c r="J989" i="9"/>
  <c r="J990" i="9"/>
  <c r="J991" i="9"/>
  <c r="J992" i="9"/>
  <c r="J993" i="9"/>
  <c r="J994" i="9"/>
  <c r="J995" i="9"/>
  <c r="J996" i="9"/>
  <c r="J997" i="9"/>
  <c r="J998" i="9"/>
  <c r="J999" i="9"/>
  <c r="J1000" i="9"/>
  <c r="J1001" i="9"/>
  <c r="J1002" i="9"/>
  <c r="J1003" i="9"/>
  <c r="J1004" i="9"/>
  <c r="J1005" i="9"/>
  <c r="J1006" i="9"/>
  <c r="J1007" i="9"/>
  <c r="J1008" i="9"/>
  <c r="J1009" i="9"/>
  <c r="J1010" i="9"/>
  <c r="J1011" i="9"/>
  <c r="J1012" i="9"/>
  <c r="J1013" i="9"/>
  <c r="J1014" i="9"/>
  <c r="J1015" i="9"/>
  <c r="J1016" i="9"/>
  <c r="J1017" i="9"/>
  <c r="J1018" i="9"/>
  <c r="J1019" i="9"/>
  <c r="J1020" i="9"/>
  <c r="J1021" i="9"/>
  <c r="J1022" i="9"/>
  <c r="J1023" i="9"/>
  <c r="J1024" i="9"/>
  <c r="J1025" i="9"/>
  <c r="J1026" i="9"/>
  <c r="J1027" i="9"/>
  <c r="J1028" i="9"/>
  <c r="J1029" i="9"/>
  <c r="J1030" i="9"/>
  <c r="J1031" i="9"/>
  <c r="J1032" i="9"/>
  <c r="J1033" i="9"/>
  <c r="J1034" i="9"/>
  <c r="J1035" i="9"/>
  <c r="J1036" i="9"/>
  <c r="J1037" i="9"/>
  <c r="J1038" i="9"/>
  <c r="J1039" i="9"/>
  <c r="J1040" i="9"/>
  <c r="J1041" i="9"/>
  <c r="J1042" i="9"/>
  <c r="J1043" i="9"/>
  <c r="J1044" i="9"/>
  <c r="J1045" i="9"/>
  <c r="J1046" i="9"/>
  <c r="J1047" i="9"/>
  <c r="J1048" i="9"/>
  <c r="J1049" i="9"/>
  <c r="J1050" i="9"/>
  <c r="J1051" i="9"/>
  <c r="J1052" i="9"/>
  <c r="J1053" i="9"/>
  <c r="J1054" i="9"/>
  <c r="J1055" i="9"/>
  <c r="J1056" i="9"/>
  <c r="J1057" i="9"/>
  <c r="J1058" i="9"/>
  <c r="J1059" i="9"/>
  <c r="J1060" i="9"/>
  <c r="J1061" i="9"/>
  <c r="J1062" i="9"/>
  <c r="J1063" i="9"/>
  <c r="J1064" i="9"/>
  <c r="J1065" i="9"/>
  <c r="J1066" i="9"/>
  <c r="J1067" i="9"/>
  <c r="J1068" i="9"/>
  <c r="J1069" i="9"/>
  <c r="J1070" i="9"/>
  <c r="J1071" i="9"/>
  <c r="J1072" i="9"/>
  <c r="J1073" i="9"/>
  <c r="J1074" i="9"/>
  <c r="J1075" i="9"/>
  <c r="J1076" i="9"/>
  <c r="J1077" i="9"/>
  <c r="J1078" i="9"/>
  <c r="J1079" i="9"/>
  <c r="J1080" i="9"/>
  <c r="J1081" i="9"/>
  <c r="J1082" i="9"/>
  <c r="J1083" i="9"/>
  <c r="J1084" i="9"/>
  <c r="J1085" i="9"/>
  <c r="J1086" i="9"/>
  <c r="J1087" i="9"/>
  <c r="J1088" i="9"/>
  <c r="J1089" i="9"/>
  <c r="J1090" i="9"/>
  <c r="J1091" i="9"/>
  <c r="J1092" i="9"/>
  <c r="J1093" i="9"/>
  <c r="J1094" i="9"/>
  <c r="J1095" i="9"/>
  <c r="J1096" i="9"/>
  <c r="J1097" i="9"/>
  <c r="J1098" i="9"/>
  <c r="J1099" i="9"/>
  <c r="J1100" i="9"/>
  <c r="J1101" i="9"/>
  <c r="J1102" i="9"/>
  <c r="J1103" i="9"/>
  <c r="J1104" i="9"/>
  <c r="J1105" i="9"/>
  <c r="J1106" i="9"/>
  <c r="J1107" i="9"/>
  <c r="J1108" i="9"/>
  <c r="J1109" i="9"/>
  <c r="J1110" i="9"/>
  <c r="J1111" i="9"/>
  <c r="J1112" i="9"/>
  <c r="J1113" i="9"/>
  <c r="J1114" i="9"/>
  <c r="J1115" i="9"/>
  <c r="J1116" i="9"/>
  <c r="J1117" i="9"/>
  <c r="J1118" i="9"/>
  <c r="J1119" i="9"/>
  <c r="J1120" i="9"/>
  <c r="J1121" i="9"/>
  <c r="J1122" i="9"/>
  <c r="J1123" i="9"/>
  <c r="J1124" i="9"/>
  <c r="J1125" i="9"/>
  <c r="J1126" i="9"/>
  <c r="J1127" i="9"/>
  <c r="J1128" i="9"/>
  <c r="J1129" i="9"/>
  <c r="J1130" i="9"/>
  <c r="J1131" i="9"/>
  <c r="J1132" i="9"/>
  <c r="J1133" i="9"/>
  <c r="J1134" i="9"/>
  <c r="J1135" i="9"/>
  <c r="J1136" i="9"/>
  <c r="J1137" i="9"/>
  <c r="J1138" i="9"/>
  <c r="J1139" i="9"/>
  <c r="J1140" i="9"/>
  <c r="J1141" i="9"/>
  <c r="J1142" i="9"/>
  <c r="J1143" i="9"/>
  <c r="J1144" i="9"/>
  <c r="J1145" i="9"/>
  <c r="J1146" i="9"/>
  <c r="J1147" i="9"/>
  <c r="J1148" i="9"/>
  <c r="J1149" i="9"/>
  <c r="J1150" i="9"/>
  <c r="J1151" i="9"/>
  <c r="J1152" i="9"/>
  <c r="J1153" i="9"/>
  <c r="J1154" i="9"/>
  <c r="J1155" i="9"/>
  <c r="J1156" i="9"/>
  <c r="J1157" i="9"/>
  <c r="J1158" i="9"/>
  <c r="J1159" i="9"/>
  <c r="J1160" i="9"/>
  <c r="J1161" i="9"/>
  <c r="J1162" i="9"/>
  <c r="J1163" i="9"/>
  <c r="J1164" i="9"/>
  <c r="J1165" i="9"/>
  <c r="J1166" i="9"/>
  <c r="J1167" i="9"/>
  <c r="J1168" i="9"/>
  <c r="J1169" i="9"/>
  <c r="J1170" i="9"/>
  <c r="J1171" i="9"/>
  <c r="J1172" i="9"/>
  <c r="J1173" i="9"/>
  <c r="J1174" i="9"/>
  <c r="J1175" i="9"/>
  <c r="J1176" i="9"/>
  <c r="J1177" i="9"/>
  <c r="J1178" i="9"/>
  <c r="J1179" i="9"/>
  <c r="J1180" i="9"/>
  <c r="J1181" i="9"/>
  <c r="J1182" i="9"/>
  <c r="J1183" i="9"/>
  <c r="J1184" i="9"/>
  <c r="J1185" i="9"/>
  <c r="J1186" i="9"/>
  <c r="J1187" i="9"/>
  <c r="J1188" i="9"/>
  <c r="J1189" i="9"/>
  <c r="J1190" i="9"/>
  <c r="J1191" i="9"/>
  <c r="J1192" i="9"/>
  <c r="J1193" i="9"/>
  <c r="J1194" i="9"/>
  <c r="J1195" i="9"/>
  <c r="J1196" i="9"/>
  <c r="J1197" i="9"/>
  <c r="J1198" i="9"/>
  <c r="J1199" i="9"/>
  <c r="J1200" i="9"/>
  <c r="J1201" i="9"/>
  <c r="J1202" i="9"/>
  <c r="J1203" i="9"/>
  <c r="J1204" i="9"/>
  <c r="J1205" i="9"/>
  <c r="J1206" i="9"/>
  <c r="J1207" i="9"/>
  <c r="J1208" i="9"/>
  <c r="J1209" i="9"/>
  <c r="J1210" i="9"/>
  <c r="J1211" i="9"/>
  <c r="J1212" i="9"/>
  <c r="J1213" i="9"/>
  <c r="J1214" i="9"/>
  <c r="J1215" i="9"/>
  <c r="J1216" i="9"/>
  <c r="J1217" i="9"/>
  <c r="J1218" i="9"/>
  <c r="J1219" i="9"/>
  <c r="J1220" i="9"/>
  <c r="J1221" i="9"/>
  <c r="J1222" i="9"/>
  <c r="J1223" i="9"/>
  <c r="J1224" i="9"/>
  <c r="J1225" i="9"/>
  <c r="J1226" i="9"/>
  <c r="J1227" i="9"/>
  <c r="J1228" i="9"/>
  <c r="J1229" i="9"/>
  <c r="J1230" i="9"/>
  <c r="J1231" i="9"/>
  <c r="J1232" i="9"/>
  <c r="J1233" i="9"/>
  <c r="J1234" i="9"/>
  <c r="J1235" i="9"/>
  <c r="J1236" i="9"/>
  <c r="J1237" i="9"/>
  <c r="J1238" i="9"/>
  <c r="J1239" i="9"/>
  <c r="J1240" i="9"/>
  <c r="J1241" i="9"/>
  <c r="J1242" i="9"/>
  <c r="J1243" i="9"/>
  <c r="J1244" i="9"/>
  <c r="J1245" i="9"/>
  <c r="J1246" i="9"/>
  <c r="J1247" i="9"/>
  <c r="J1248" i="9"/>
  <c r="J1249" i="9"/>
  <c r="J1250" i="9"/>
  <c r="J1251" i="9"/>
  <c r="J1252" i="9"/>
  <c r="J1253" i="9"/>
  <c r="J1254" i="9"/>
  <c r="J1255" i="9"/>
  <c r="J1256" i="9"/>
  <c r="J1257" i="9"/>
  <c r="J1258" i="9"/>
  <c r="J1259" i="9"/>
  <c r="J1260" i="9"/>
  <c r="J1261" i="9"/>
  <c r="J1262" i="9"/>
  <c r="J1263" i="9"/>
  <c r="J1264" i="9"/>
  <c r="J1265" i="9"/>
  <c r="J1266" i="9"/>
  <c r="J1267" i="9"/>
  <c r="J1268" i="9"/>
  <c r="J1269" i="9"/>
  <c r="J1270" i="9"/>
  <c r="J1271" i="9"/>
  <c r="J1272" i="9"/>
  <c r="J1273" i="9"/>
  <c r="J1274" i="9"/>
  <c r="J1275" i="9"/>
  <c r="J1276" i="9"/>
  <c r="J1277" i="9"/>
  <c r="J1278" i="9"/>
  <c r="J1279" i="9"/>
  <c r="J1280" i="9"/>
  <c r="J1281" i="9"/>
  <c r="J1282" i="9"/>
  <c r="J1283" i="9"/>
  <c r="J1284" i="9"/>
  <c r="J1285" i="9"/>
  <c r="J1286" i="9"/>
  <c r="J1287" i="9"/>
  <c r="J1288" i="9"/>
  <c r="J1289" i="9"/>
  <c r="J1290" i="9"/>
  <c r="J1291" i="9"/>
  <c r="J1292" i="9"/>
  <c r="J1293" i="9"/>
  <c r="J1294" i="9"/>
  <c r="J1295" i="9"/>
  <c r="J1296" i="9"/>
  <c r="J1297" i="9"/>
  <c r="J1298" i="9"/>
  <c r="J1299" i="9"/>
  <c r="J1300" i="9"/>
  <c r="J1301" i="9"/>
  <c r="J1302" i="9"/>
  <c r="J1303" i="9"/>
  <c r="J1304" i="9"/>
  <c r="J1305" i="9"/>
  <c r="J1306" i="9"/>
  <c r="J1307" i="9"/>
  <c r="J1308" i="9"/>
  <c r="J1309" i="9"/>
  <c r="J1310" i="9"/>
  <c r="J1311" i="9"/>
  <c r="J1312" i="9"/>
  <c r="J1313" i="9"/>
  <c r="J1314" i="9"/>
  <c r="J1315" i="9"/>
  <c r="J1316" i="9"/>
  <c r="J1317" i="9"/>
  <c r="J1318" i="9"/>
  <c r="J1319" i="9"/>
  <c r="J1320" i="9"/>
  <c r="J1321" i="9"/>
  <c r="J1322" i="9"/>
  <c r="J1323" i="9"/>
  <c r="J1324" i="9"/>
  <c r="J1325" i="9"/>
  <c r="J1326" i="9"/>
  <c r="J1327" i="9"/>
  <c r="J1328" i="9"/>
  <c r="J1329" i="9"/>
  <c r="J1330" i="9"/>
  <c r="J1331" i="9"/>
  <c r="J1332" i="9"/>
  <c r="J1333" i="9"/>
  <c r="J524" i="9"/>
  <c r="J525" i="9"/>
  <c r="J526" i="9"/>
  <c r="J527" i="9"/>
  <c r="J528" i="9"/>
  <c r="J529" i="9"/>
  <c r="J530" i="9"/>
  <c r="J531" i="9"/>
  <c r="J532" i="9"/>
  <c r="J533" i="9"/>
  <c r="J534" i="9"/>
  <c r="J535" i="9"/>
  <c r="J536" i="9"/>
  <c r="J537" i="9"/>
  <c r="J538" i="9"/>
  <c r="J539" i="9"/>
  <c r="J540" i="9"/>
  <c r="J541" i="9"/>
  <c r="J542" i="9"/>
  <c r="J543" i="9"/>
  <c r="J544" i="9"/>
  <c r="J545" i="9"/>
  <c r="J546" i="9"/>
  <c r="J547" i="9"/>
  <c r="J548" i="9"/>
  <c r="J549" i="9"/>
  <c r="J550" i="9"/>
  <c r="J551" i="9"/>
  <c r="J552" i="9"/>
  <c r="J553" i="9"/>
  <c r="J554" i="9"/>
  <c r="J555" i="9"/>
  <c r="J556" i="9"/>
  <c r="J557" i="9"/>
  <c r="J558" i="9"/>
  <c r="J559" i="9"/>
  <c r="J560" i="9"/>
  <c r="J561" i="9"/>
  <c r="J562" i="9"/>
  <c r="J563" i="9"/>
  <c r="J564" i="9"/>
  <c r="J565" i="9"/>
  <c r="J566" i="9"/>
  <c r="J567" i="9"/>
  <c r="J568" i="9"/>
  <c r="J569" i="9"/>
  <c r="J570" i="9"/>
  <c r="J571" i="9"/>
  <c r="J572" i="9"/>
  <c r="J573" i="9"/>
  <c r="J574" i="9"/>
  <c r="J575" i="9"/>
  <c r="J576" i="9"/>
  <c r="J577" i="9"/>
  <c r="J578" i="9"/>
  <c r="J579" i="9"/>
  <c r="J580" i="9"/>
  <c r="J581" i="9"/>
  <c r="J582" i="9"/>
  <c r="J583" i="9"/>
  <c r="J584" i="9"/>
  <c r="J585" i="9"/>
  <c r="J586" i="9"/>
  <c r="J587" i="9"/>
  <c r="J588" i="9"/>
  <c r="J589" i="9"/>
  <c r="J590" i="9"/>
  <c r="J591" i="9"/>
  <c r="J592" i="9"/>
  <c r="J593" i="9"/>
  <c r="J594" i="9"/>
  <c r="J595" i="9"/>
  <c r="J596" i="9"/>
  <c r="J597" i="9"/>
  <c r="J598" i="9"/>
  <c r="J599" i="9"/>
  <c r="J600" i="9"/>
  <c r="J601" i="9"/>
  <c r="J602" i="9"/>
  <c r="J603" i="9"/>
  <c r="J604" i="9"/>
  <c r="J605" i="9"/>
  <c r="J606" i="9"/>
  <c r="J607" i="9"/>
  <c r="J608" i="9"/>
  <c r="J609" i="9"/>
  <c r="J610" i="9"/>
  <c r="J611" i="9"/>
  <c r="J612" i="9"/>
  <c r="J613" i="9"/>
  <c r="J614" i="9"/>
  <c r="J615" i="9"/>
  <c r="J616" i="9"/>
  <c r="J617" i="9"/>
  <c r="J618" i="9"/>
  <c r="J619" i="9"/>
  <c r="J620" i="9"/>
  <c r="J621" i="9"/>
  <c r="J622" i="9"/>
  <c r="J623" i="9"/>
  <c r="J624" i="9"/>
  <c r="J625" i="9"/>
  <c r="J626" i="9"/>
  <c r="J627" i="9"/>
  <c r="J628" i="9"/>
  <c r="J629" i="9"/>
  <c r="J630" i="9"/>
  <c r="J631" i="9"/>
  <c r="J632" i="9"/>
  <c r="J633" i="9"/>
  <c r="J634" i="9"/>
  <c r="J635" i="9"/>
  <c r="J636" i="9"/>
  <c r="J637" i="9"/>
  <c r="J638" i="9"/>
  <c r="J639" i="9"/>
  <c r="J640" i="9"/>
  <c r="J641" i="9"/>
  <c r="J642" i="9"/>
  <c r="J643" i="9"/>
  <c r="J644" i="9"/>
  <c r="J645" i="9"/>
  <c r="J646" i="9"/>
  <c r="J647" i="9"/>
  <c r="J648" i="9"/>
  <c r="J649" i="9"/>
  <c r="J650" i="9"/>
  <c r="J651" i="9"/>
  <c r="J652" i="9"/>
  <c r="J653" i="9"/>
  <c r="J654" i="9"/>
  <c r="J655" i="9"/>
  <c r="J656" i="9"/>
  <c r="J657" i="9"/>
  <c r="J658" i="9"/>
  <c r="J659" i="9"/>
  <c r="J660" i="9"/>
  <c r="J661" i="9"/>
  <c r="J662" i="9"/>
  <c r="J663" i="9"/>
  <c r="J664" i="9"/>
  <c r="J665" i="9"/>
  <c r="J666" i="9"/>
  <c r="J667" i="9"/>
  <c r="J668" i="9"/>
  <c r="J669" i="9"/>
  <c r="J670" i="9"/>
  <c r="J671" i="9"/>
  <c r="J672" i="9"/>
  <c r="J673" i="9"/>
  <c r="J674" i="9"/>
  <c r="J675" i="9"/>
  <c r="J676" i="9"/>
  <c r="J677" i="9"/>
  <c r="J678" i="9"/>
  <c r="J679" i="9"/>
  <c r="J680" i="9"/>
  <c r="J681" i="9"/>
  <c r="J682" i="9"/>
  <c r="J683" i="9"/>
  <c r="J684" i="9"/>
  <c r="J685" i="9"/>
  <c r="J686" i="9"/>
  <c r="J687" i="9"/>
  <c r="J688" i="9"/>
  <c r="J689" i="9"/>
  <c r="J690" i="9"/>
  <c r="J691" i="9"/>
  <c r="J692" i="9"/>
  <c r="J693" i="9"/>
  <c r="J694" i="9"/>
  <c r="J695" i="9"/>
  <c r="J696" i="9"/>
  <c r="J697" i="9"/>
  <c r="J698" i="9"/>
  <c r="J699" i="9"/>
  <c r="J700" i="9"/>
  <c r="J701" i="9"/>
  <c r="J702" i="9"/>
  <c r="J703" i="9"/>
  <c r="J704" i="9"/>
  <c r="J705" i="9"/>
  <c r="J706" i="9"/>
  <c r="J707" i="9"/>
  <c r="J708" i="9"/>
  <c r="J709" i="9"/>
  <c r="J710" i="9"/>
  <c r="J711" i="9"/>
  <c r="J712" i="9"/>
  <c r="J713" i="9"/>
  <c r="J714" i="9"/>
  <c r="J715" i="9"/>
  <c r="J716" i="9"/>
  <c r="J717" i="9"/>
  <c r="J718" i="9"/>
  <c r="J719" i="9"/>
  <c r="J720" i="9"/>
  <c r="J721" i="9"/>
  <c r="J722" i="9"/>
  <c r="J723" i="9"/>
  <c r="J724" i="9"/>
  <c r="J725" i="9"/>
  <c r="J726" i="9"/>
  <c r="J727" i="9"/>
  <c r="J728" i="9"/>
  <c r="J729" i="9"/>
  <c r="J730" i="9"/>
  <c r="J731" i="9"/>
  <c r="J732" i="9"/>
  <c r="J733" i="9"/>
  <c r="J734" i="9"/>
  <c r="J735" i="9"/>
  <c r="J736" i="9"/>
  <c r="J737" i="9"/>
  <c r="J738" i="9"/>
  <c r="J739" i="9"/>
  <c r="J740" i="9"/>
  <c r="J741" i="9"/>
  <c r="J742" i="9"/>
  <c r="J743" i="9"/>
  <c r="J744" i="9"/>
  <c r="J745" i="9"/>
  <c r="J746" i="9"/>
  <c r="J747" i="9"/>
  <c r="J748" i="9"/>
  <c r="J749" i="9"/>
  <c r="J750" i="9"/>
  <c r="J751" i="9"/>
  <c r="J752" i="9"/>
  <c r="J753" i="9"/>
  <c r="J754" i="9"/>
  <c r="J755" i="9"/>
  <c r="J756" i="9"/>
  <c r="J757" i="9"/>
  <c r="J758" i="9"/>
  <c r="J759" i="9"/>
  <c r="J760" i="9"/>
  <c r="J761" i="9"/>
  <c r="J762" i="9"/>
  <c r="J763" i="9"/>
  <c r="J764" i="9"/>
  <c r="J765" i="9"/>
  <c r="J766" i="9"/>
  <c r="J767" i="9"/>
  <c r="J768" i="9"/>
  <c r="J769" i="9"/>
  <c r="J770" i="9"/>
  <c r="J771" i="9"/>
  <c r="J772" i="9"/>
  <c r="J773" i="9"/>
  <c r="J774" i="9"/>
  <c r="J775" i="9"/>
  <c r="J776" i="9"/>
  <c r="J777" i="9"/>
  <c r="J778" i="9"/>
  <c r="J779" i="9"/>
  <c r="J780" i="9"/>
  <c r="J781" i="9"/>
  <c r="J782" i="9"/>
  <c r="J783" i="9"/>
  <c r="J784" i="9"/>
  <c r="J785" i="9"/>
  <c r="J786" i="9"/>
  <c r="J787" i="9"/>
  <c r="J788" i="9"/>
  <c r="J789" i="9"/>
  <c r="J790" i="9"/>
  <c r="J791" i="9"/>
  <c r="J792" i="9"/>
  <c r="J793" i="9"/>
  <c r="J794" i="9"/>
  <c r="J795" i="9"/>
  <c r="J796" i="9"/>
  <c r="J797" i="9"/>
  <c r="J798" i="9"/>
  <c r="J799" i="9"/>
  <c r="J800" i="9"/>
  <c r="J801" i="9"/>
  <c r="J802" i="9"/>
  <c r="J803" i="9"/>
  <c r="J804" i="9"/>
  <c r="J805" i="9"/>
  <c r="J806" i="9"/>
  <c r="J807" i="9"/>
  <c r="J808" i="9"/>
  <c r="J809" i="9"/>
  <c r="J810" i="9"/>
  <c r="J811" i="9"/>
  <c r="J812" i="9"/>
  <c r="J813" i="9"/>
  <c r="J814" i="9"/>
  <c r="J815" i="9"/>
  <c r="J816" i="9"/>
  <c r="J817" i="9"/>
  <c r="J818" i="9"/>
  <c r="J819" i="9"/>
  <c r="J820" i="9"/>
  <c r="J821" i="9"/>
  <c r="J822" i="9"/>
  <c r="J823" i="9"/>
  <c r="J824" i="9"/>
  <c r="J825" i="9"/>
  <c r="J826" i="9"/>
  <c r="J827" i="9"/>
  <c r="J828" i="9"/>
  <c r="J829" i="9"/>
  <c r="J830" i="9"/>
  <c r="J831" i="9"/>
  <c r="J832" i="9"/>
  <c r="J833" i="9"/>
  <c r="J834" i="9"/>
  <c r="J835" i="9"/>
  <c r="J836" i="9"/>
  <c r="J837" i="9"/>
  <c r="J838" i="9"/>
  <c r="J839" i="9"/>
  <c r="J840" i="9"/>
  <c r="J841" i="9"/>
  <c r="J842" i="9"/>
  <c r="J843" i="9"/>
  <c r="J844" i="9"/>
  <c r="J845" i="9"/>
  <c r="J846" i="9"/>
  <c r="J847" i="9"/>
  <c r="J848" i="9"/>
  <c r="J523" i="9"/>
  <c r="G36" i="10" l="1"/>
  <c r="H36" i="10" s="1" a="1"/>
  <c r="G37" i="10"/>
  <c r="H37" i="10" s="1" a="1"/>
  <c r="G38" i="10"/>
  <c r="H38" i="10" s="1" a="1"/>
  <c r="G39" i="10"/>
  <c r="H39" i="10" s="1" a="1"/>
  <c r="G40" i="10"/>
  <c r="H40" i="10" s="1" a="1"/>
  <c r="A38" i="10"/>
  <c r="A37" i="10"/>
  <c r="A36" i="10"/>
  <c r="A35" i="10"/>
  <c r="A34" i="10"/>
  <c r="A33" i="10"/>
  <c r="A32" i="10"/>
  <c r="A31" i="10"/>
  <c r="A30" i="10"/>
  <c r="A29" i="10"/>
  <c r="A28" i="10"/>
  <c r="A27" i="10"/>
  <c r="A26" i="10"/>
  <c r="A25" i="10"/>
  <c r="A24" i="10"/>
  <c r="P23" i="10"/>
  <c r="Q23" i="10" s="1" a="1"/>
  <c r="P22" i="10"/>
  <c r="Q22" i="10" s="1" a="1"/>
  <c r="P21" i="10"/>
  <c r="Q21" i="10" s="1" a="1"/>
  <c r="P20" i="10"/>
  <c r="Q20" i="10" s="1" a="1"/>
  <c r="P19" i="10"/>
  <c r="Q19" i="10" s="1" a="1"/>
  <c r="P18" i="10"/>
  <c r="Q18" i="10" s="1" a="1"/>
  <c r="P17" i="10"/>
  <c r="Q17" i="10" s="1" a="1"/>
  <c r="P16" i="10"/>
  <c r="Q16" i="10" s="1" a="1"/>
  <c r="P15" i="10"/>
  <c r="Q15" i="10" s="1" a="1"/>
  <c r="P14" i="10"/>
  <c r="Q14" i="10" s="1" a="1"/>
  <c r="G35" i="10"/>
  <c r="H35" i="10" s="1" a="1"/>
  <c r="G34" i="10"/>
  <c r="H34" i="10" s="1" a="1"/>
  <c r="G33" i="10"/>
  <c r="H33" i="10" s="1" a="1"/>
  <c r="G32" i="10"/>
  <c r="H32" i="10" s="1" a="1"/>
  <c r="G31" i="10"/>
  <c r="H31" i="10" s="1" a="1"/>
  <c r="G30" i="10"/>
  <c r="H30" i="10" s="1" a="1"/>
  <c r="G29" i="10"/>
  <c r="H29" i="10" s="1" a="1"/>
  <c r="G28" i="10"/>
  <c r="H28" i="10" s="1" a="1"/>
  <c r="G27" i="10"/>
  <c r="H27" i="10" s="1" a="1"/>
  <c r="G26" i="10"/>
  <c r="H26" i="10" s="1" a="1"/>
  <c r="G25" i="10"/>
  <c r="H25" i="10" s="1" a="1"/>
  <c r="G24" i="10"/>
  <c r="H24" i="10" s="1" a="1"/>
  <c r="H41" i="10" s="1"/>
  <c r="B43" i="10"/>
  <c r="B44" i="10"/>
  <c r="B45" i="10"/>
  <c r="H43" i="10"/>
  <c r="Q12" i="10"/>
  <c r="H44" i="10"/>
  <c r="H45" i="10"/>
  <c r="D24" i="10" l="1" a="1"/>
  <c r="C24" i="10" a="1"/>
  <c r="B24" i="10" a="1"/>
  <c r="D25" i="10" a="1"/>
  <c r="C25" i="10" a="1"/>
  <c r="B25" i="10" a="1"/>
  <c r="D26" i="10" a="1"/>
  <c r="C26" i="10" a="1"/>
  <c r="B26" i="10" a="1"/>
  <c r="D27" i="10" a="1"/>
  <c r="C27" i="10" a="1"/>
  <c r="B27" i="10" a="1"/>
  <c r="D28" i="10" a="1"/>
  <c r="C28" i="10" a="1"/>
  <c r="B28" i="10" a="1"/>
  <c r="D29" i="10" a="1"/>
  <c r="C29" i="10" a="1"/>
  <c r="B29" i="10" a="1"/>
  <c r="D30" i="10" a="1"/>
  <c r="C30" i="10" a="1"/>
  <c r="B30" i="10" a="1"/>
  <c r="D31" i="10" a="1"/>
  <c r="C31" i="10" a="1"/>
  <c r="B31" i="10" a="1"/>
  <c r="D32" i="10" a="1"/>
  <c r="C32" i="10" a="1"/>
  <c r="B32" i="10" a="1"/>
  <c r="D33" i="10" a="1"/>
  <c r="C33" i="10" a="1"/>
  <c r="B33" i="10" a="1"/>
  <c r="D34" i="10" a="1"/>
  <c r="C34" i="10" a="1"/>
  <c r="B34" i="10" a="1"/>
  <c r="D35" i="10" a="1"/>
  <c r="C35" i="10" a="1"/>
  <c r="B35" i="10" a="1"/>
  <c r="D36" i="10" a="1"/>
  <c r="C36" i="10" a="1"/>
  <c r="B36" i="10" a="1"/>
  <c r="D37" i="10" a="1"/>
  <c r="C37" i="10" a="1"/>
  <c r="B37" i="10" a="1"/>
  <c r="E37" i="10" s="1"/>
  <c r="D38" i="10" a="1"/>
  <c r="C38" i="10" a="1"/>
  <c r="B38" i="10" a="1"/>
  <c r="E34" i="10"/>
  <c r="E35" i="10"/>
  <c r="E36" i="10"/>
  <c r="E25" i="10"/>
  <c r="E26" i="10"/>
  <c r="E27" i="10"/>
  <c r="E28" i="10"/>
  <c r="E44" i="10" s="1"/>
  <c r="E29" i="10"/>
  <c r="E45" i="10" s="1"/>
  <c r="E30" i="10"/>
  <c r="E46" i="10" s="1"/>
  <c r="E31" i="10"/>
  <c r="E47" i="10" s="1"/>
  <c r="E32" i="10"/>
  <c r="E33" i="10"/>
  <c r="E38" i="10"/>
  <c r="Q5" i="10" l="1"/>
  <c r="E43" i="10"/>
  <c r="B39" i="10"/>
  <c r="E24" i="10"/>
  <c r="E39" i="10" s="1"/>
  <c r="C39" i="10"/>
  <c r="D39"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<sst xmlns="http://schemas.openxmlformats.org/spreadsheetml/2006/main" count="36642" uniqueCount="2244">
  <si>
    <t>LOCATE TRACKER</t>
  </si>
  <si>
    <t>Status</t>
  </si>
  <si>
    <t>Count</t>
  </si>
  <si>
    <t>_AREAS</t>
  </si>
  <si>
    <t>_COMPANIES</t>
  </si>
  <si>
    <t>TOTAL TICKETS</t>
  </si>
  <si>
    <t>PENDING</t>
  </si>
  <si>
    <t>CLEARED</t>
  </si>
  <si>
    <t>EXPIRED</t>
  </si>
  <si>
    <t>Pending</t>
  </si>
  <si>
    <t>Clear</t>
  </si>
  <si>
    <t>Active Locate Tickets</t>
  </si>
  <si>
    <t>Awaiting Completion</t>
  </si>
  <si>
    <t>Completed Locates</t>
  </si>
  <si>
    <t>No Action Taken</t>
  </si>
  <si>
    <t>Expired</t>
  </si>
  <si>
    <t>BRADENTON</t>
  </si>
  <si>
    <t>Area</t>
  </si>
  <si>
    <t>ST. PETERSBURG</t>
  </si>
  <si>
    <t>PUNTA GORDA</t>
  </si>
  <si>
    <t>SARASOTA</t>
  </si>
  <si>
    <t>PORT CHARLOTTE</t>
  </si>
  <si>
    <t>Lightspeed</t>
  </si>
  <si>
    <t>Company</t>
  </si>
  <si>
    <t>AREA SUMMARY BY STATUS</t>
  </si>
  <si>
    <t>TICKETS BY COMPANY</t>
  </si>
  <si>
    <t>Total</t>
  </si>
  <si>
    <t>Tickets</t>
  </si>
  <si>
    <t>TOTALS</t>
  </si>
  <si>
    <t>GN Systems</t>
  </si>
  <si>
    <t>LSCG</t>
  </si>
  <si>
    <t>KPI_DATA</t>
  </si>
  <si>
    <t>STATUS_DATA</t>
  </si>
  <si>
    <t>AREA_DATA</t>
  </si>
  <si>
    <t>Sarasota</t>
  </si>
  <si>
    <t>Port Charlotte</t>
  </si>
  <si>
    <t>ST PETE</t>
  </si>
  <si>
    <t>COMPANY_DATA</t>
  </si>
  <si>
    <t>LIGHTSPEED</t>
  </si>
  <si>
    <t>MAP #</t>
  </si>
  <si>
    <t>PERMIT #</t>
  </si>
  <si>
    <t>LOCATE TICKET</t>
  </si>
  <si>
    <t>2ND TICKET</t>
  </si>
  <si>
    <t>3RD TICKET</t>
  </si>
  <si>
    <t>PHONE NUMBER</t>
  </si>
  <si>
    <t>AREA</t>
  </si>
  <si>
    <t>COMPANY NAME</t>
  </si>
  <si>
    <t>DATE CALLED</t>
  </si>
  <si>
    <t>DUE DATE</t>
  </si>
  <si>
    <t>EXPIRE DATE</t>
  </si>
  <si>
    <t>1st Call</t>
  </si>
  <si>
    <t>2nd Call</t>
  </si>
  <si>
    <t>3rd Call</t>
  </si>
  <si>
    <t>TICKET STATUS</t>
  </si>
  <si>
    <t>DATE TICKET COMPLETED</t>
  </si>
  <si>
    <t>FOOTAGE</t>
  </si>
  <si>
    <t>NOTES</t>
  </si>
  <si>
    <t>D-HPP638</t>
  </si>
  <si>
    <t>RUP-26-00500</t>
  </si>
  <si>
    <t>727-338-4027</t>
  </si>
  <si>
    <t>CLEARWATER</t>
  </si>
  <si>
    <t>D-HPP637</t>
  </si>
  <si>
    <t>RUP-26-00528</t>
  </si>
  <si>
    <t>813-394-1039</t>
  </si>
  <si>
    <t>D-HLC511</t>
  </si>
  <si>
    <t>RUP-26-01300</t>
  </si>
  <si>
    <t>D-HPP608</t>
  </si>
  <si>
    <t>RUP-26-00353</t>
  </si>
  <si>
    <t>863-212-6570</t>
  </si>
  <si>
    <t xml:space="preserve">per james h this is job is complete </t>
  </si>
  <si>
    <t>FB-HOE401-V4</t>
  </si>
  <si>
    <t>MANATEE</t>
  </si>
  <si>
    <t>FB-HOE401-V6</t>
  </si>
  <si>
    <t>D-HLC505</t>
  </si>
  <si>
    <t>RUP-26-01305</t>
  </si>
  <si>
    <t>813-494-6583</t>
  </si>
  <si>
    <t>Largo</t>
  </si>
  <si>
    <t>NIA</t>
  </si>
  <si>
    <t>FB-HTG279</t>
  </si>
  <si>
    <t>ROW2026-01941</t>
  </si>
  <si>
    <t>FORT MYERS</t>
  </si>
  <si>
    <t>D-HBR259</t>
  </si>
  <si>
    <t>727-336-9556</t>
  </si>
  <si>
    <t>Miami</t>
  </si>
  <si>
    <t>CLEAR</t>
  </si>
  <si>
    <t>clear</t>
  </si>
  <si>
    <t>FB-HSW425</t>
  </si>
  <si>
    <t>2026-H490-00005</t>
  </si>
  <si>
    <t>934-768-1166</t>
  </si>
  <si>
    <t xml:space="preserve">Port St. Lucie </t>
  </si>
  <si>
    <t>BICOM</t>
  </si>
  <si>
    <t>D-HPW346</t>
  </si>
  <si>
    <t>ROW2026-01510</t>
  </si>
  <si>
    <t>347-885-4132</t>
  </si>
  <si>
    <t>A1 Broadband</t>
  </si>
  <si>
    <t>D-HTG305</t>
  </si>
  <si>
    <t>BHC-FSW-04-E</t>
  </si>
  <si>
    <t>FB-HPP612</t>
  </si>
  <si>
    <t>RUP-26-00336</t>
  </si>
  <si>
    <t>772-633-9215</t>
  </si>
  <si>
    <t>Brothers</t>
  </si>
  <si>
    <t>D-HPP517</t>
  </si>
  <si>
    <t>706-594-3700</t>
  </si>
  <si>
    <t>ASM</t>
  </si>
  <si>
    <t>D-HPP518</t>
  </si>
  <si>
    <t>expired</t>
  </si>
  <si>
    <t>D-HLC508</t>
  </si>
  <si>
    <t>D-HLC507</t>
  </si>
  <si>
    <t>D-HNP108</t>
  </si>
  <si>
    <t>24-1172-T</t>
  </si>
  <si>
    <t>727-337-1007</t>
  </si>
  <si>
    <t>St. Petersburg</t>
  </si>
  <si>
    <t>8/25/206</t>
  </si>
  <si>
    <t>D-HLC510</t>
  </si>
  <si>
    <t>D-HSF401</t>
  </si>
  <si>
    <t>239-440-9805</t>
  </si>
  <si>
    <t>HD Cable</t>
  </si>
  <si>
    <t>D-HPW361</t>
  </si>
  <si>
    <t>239-502-7785</t>
  </si>
  <si>
    <t>Alpha Omega</t>
  </si>
  <si>
    <t>D-HAL113</t>
  </si>
  <si>
    <t>813-461-7103</t>
  </si>
  <si>
    <t>Manatee</t>
  </si>
  <si>
    <t>North Path</t>
  </si>
  <si>
    <t>D-HAL115</t>
  </si>
  <si>
    <t>D-HAL116</t>
  </si>
  <si>
    <t>865-309-9621</t>
  </si>
  <si>
    <t>LSCG / ITG COMM</t>
  </si>
  <si>
    <t>FB-HTG290</t>
  </si>
  <si>
    <t>D-HPP854</t>
  </si>
  <si>
    <t>FB-HPP854</t>
  </si>
  <si>
    <t>D-HPP882</t>
  </si>
  <si>
    <t>ROW-26-000040</t>
  </si>
  <si>
    <t>561-319-9000</t>
  </si>
  <si>
    <t>Power Connect</t>
  </si>
  <si>
    <t>D-HPP883</t>
  </si>
  <si>
    <t>ROW-26-000045</t>
  </si>
  <si>
    <t>FB-HOE-401V5</t>
  </si>
  <si>
    <t>SFU-LEE-10</t>
  </si>
  <si>
    <t>941-293-6147</t>
  </si>
  <si>
    <t>APT</t>
  </si>
  <si>
    <t>FB-HSW419</t>
  </si>
  <si>
    <t>D-HPP837</t>
  </si>
  <si>
    <t>ROW26-000033</t>
  </si>
  <si>
    <t>813-927-5901</t>
  </si>
  <si>
    <t>Seminole</t>
  </si>
  <si>
    <t>KattleOne</t>
  </si>
  <si>
    <t>D-HPP838</t>
  </si>
  <si>
    <t>ROW26-000038</t>
  </si>
  <si>
    <t>D-HPP839</t>
  </si>
  <si>
    <t>ROW26-000034</t>
  </si>
  <si>
    <t>9/802026</t>
  </si>
  <si>
    <t>D-HSF402</t>
  </si>
  <si>
    <t>317-727-6666</t>
  </si>
  <si>
    <t>Punta Gorda</t>
  </si>
  <si>
    <t>D-HLC547</t>
  </si>
  <si>
    <t xml:space="preserve">RUP-26-01565 </t>
  </si>
  <si>
    <t>727-324-9420</t>
  </si>
  <si>
    <t>R &amp; F</t>
  </si>
  <si>
    <t>D-HLC517</t>
  </si>
  <si>
    <t>PINELLAS</t>
  </si>
  <si>
    <t>D-HLC518</t>
  </si>
  <si>
    <t>772-546-5001</t>
  </si>
  <si>
    <t>ITG</t>
  </si>
  <si>
    <t>BHCD-FPW-03-E</t>
  </si>
  <si>
    <t>(239) 895-6999</t>
  </si>
  <si>
    <t>Fort Myers</t>
  </si>
  <si>
    <t>Lopez Underground</t>
  </si>
  <si>
    <t>FB-HOE401-V5</t>
  </si>
  <si>
    <t>727-524-6235</t>
  </si>
  <si>
    <t>D-HPW330</t>
  </si>
  <si>
    <t>D-HPW329</t>
  </si>
  <si>
    <t>D-HPW327</t>
  </si>
  <si>
    <t>D-HTG307</t>
  </si>
  <si>
    <t>727-430-8754</t>
  </si>
  <si>
    <t>D-HPP858</t>
  </si>
  <si>
    <t>Pinellas</t>
  </si>
  <si>
    <t>Brother's</t>
  </si>
  <si>
    <t>D-HPP860</t>
  </si>
  <si>
    <t>SFU-MNTE-3</t>
  </si>
  <si>
    <t>SFU-MNTE-4</t>
  </si>
  <si>
    <t>259603132 </t>
  </si>
  <si>
    <t>(321) 594-3952</t>
  </si>
  <si>
    <t>APT Communications</t>
  </si>
  <si>
    <t>D-HLC524</t>
  </si>
  <si>
    <t>310-256-7917</t>
  </si>
  <si>
    <t>Randy's Utilities</t>
  </si>
  <si>
    <t>D-HSF419</t>
  </si>
  <si>
    <t>D-HSF420</t>
  </si>
  <si>
    <t>HD CABLE</t>
  </si>
  <si>
    <t>D-HTG213</t>
  </si>
  <si>
    <t>FB-HTG238</t>
  </si>
  <si>
    <t xml:space="preserve">LOPEZ UG </t>
  </si>
  <si>
    <t>D-HPW328</t>
  </si>
  <si>
    <t>D-HPW326</t>
  </si>
  <si>
    <t>D-HLC521</t>
  </si>
  <si>
    <t xml:space="preserve">Seminole </t>
  </si>
  <si>
    <t>pending</t>
  </si>
  <si>
    <t>FB-HPP879</t>
  </si>
  <si>
    <t>(772) 633-9215</t>
  </si>
  <si>
    <t>BROTHERS</t>
  </si>
  <si>
    <t>D-HLC522</t>
  </si>
  <si>
    <t>(727) 295-6414</t>
  </si>
  <si>
    <t>Legant Livings</t>
  </si>
  <si>
    <t>FB-HPP375</t>
  </si>
  <si>
    <t>POWER CONNECT</t>
  </si>
  <si>
    <t>Emergency</t>
  </si>
  <si>
    <t>FB-HLC538</t>
  </si>
  <si>
    <t>813-494-0918</t>
  </si>
  <si>
    <t>SOSA</t>
  </si>
  <si>
    <t>D-HLC539</t>
  </si>
  <si>
    <t>D-HPP855</t>
  </si>
  <si>
    <t>813-410-4243</t>
  </si>
  <si>
    <t>D-HPP853</t>
  </si>
  <si>
    <t>D-HLC509</t>
  </si>
  <si>
    <t>D-HPP852</t>
  </si>
  <si>
    <t>10/21 tickets set to expire today sent email to Josh W &amp; Scott</t>
  </si>
  <si>
    <t>D-HLX101</t>
  </si>
  <si>
    <t>D-HLX108</t>
  </si>
  <si>
    <t>D-HPP856</t>
  </si>
  <si>
    <t>D-HLC538</t>
  </si>
  <si>
    <t>321-594-3952</t>
  </si>
  <si>
    <t xml:space="preserve">APT </t>
  </si>
  <si>
    <t>10/21 sent to James Heatherman that tickets are getting ready to expire on 10/23</t>
  </si>
  <si>
    <t>FB-HLC521</t>
  </si>
  <si>
    <t>727-295-6414</t>
  </si>
  <si>
    <t>D-HPP857</t>
  </si>
  <si>
    <t>D-HPW351</t>
  </si>
  <si>
    <t>786-252-6664</t>
  </si>
  <si>
    <t>RESTORING PRO</t>
  </si>
  <si>
    <t>D-HBR261</t>
  </si>
  <si>
    <t>MIAMI</t>
  </si>
  <si>
    <t>YOSEP</t>
  </si>
  <si>
    <t>D-HBR262</t>
  </si>
  <si>
    <t>10/21 sent to Yasmina that these tickets are set to expire on 10/23</t>
  </si>
  <si>
    <t>D-HPP884</t>
  </si>
  <si>
    <t>D-HSW402</t>
  </si>
  <si>
    <t xml:space="preserve">SEMINOLE </t>
  </si>
  <si>
    <t>LARGO</t>
  </si>
  <si>
    <t>10/23 SENT TO ANTHONY TICKETS ARE EXPIRED   10/21 SENT TO JAMES DUE TO SET TO EXPIRE 10/21</t>
  </si>
  <si>
    <t>D-HTG407</t>
  </si>
  <si>
    <t>239-672-3730</t>
  </si>
  <si>
    <t>RDA SOLUTIONS</t>
  </si>
  <si>
    <t>D-HPW350</t>
  </si>
  <si>
    <t>A1 BROADBAND</t>
  </si>
  <si>
    <t>D-HLC523</t>
  </si>
  <si>
    <t>SEMINOLE</t>
  </si>
  <si>
    <t>ITG COMMS</t>
  </si>
  <si>
    <t xml:space="preserve">Request 556 for Project D-HLC523. These are new refreshed tickets. </t>
  </si>
  <si>
    <t>Please note, There is also a Frontier fiber tracer request that has not been addressed yet on the old tickets.</t>
  </si>
  <si>
    <t>Referenced Number 727-430-8754</t>
  </si>
  <si>
    <t>Request 556 for Project D-HLC523. These are new refreshed tickets.</t>
  </si>
  <si>
    <t>D-HPW349</t>
  </si>
  <si>
    <t>ALPHA OMEGA</t>
  </si>
  <si>
    <t>D-HDF717</t>
  </si>
  <si>
    <t>FB-HLC524</t>
  </si>
  <si>
    <t>FB-HTG285</t>
  </si>
  <si>
    <t>727-504-9617</t>
  </si>
  <si>
    <t>FB-HTG302</t>
  </si>
  <si>
    <t>D-HTG211</t>
  </si>
  <si>
    <t>Marked</t>
  </si>
  <si>
    <t>D-HEF115</t>
  </si>
  <si>
    <t>D-HLC540</t>
  </si>
  <si>
    <t>ASM UTILITIES</t>
  </si>
  <si>
    <t>FB-HLX101</t>
  </si>
  <si>
    <t>D-HLX106</t>
  </si>
  <si>
    <t>USIC</t>
  </si>
  <si>
    <t>D-HTG223</t>
  </si>
  <si>
    <t>RDA Soluntions</t>
  </si>
  <si>
    <t>D-HLX105</t>
  </si>
  <si>
    <t>D-HTG401</t>
  </si>
  <si>
    <t>239-396-9169</t>
  </si>
  <si>
    <t>RDA</t>
  </si>
  <si>
    <t>10/21 sent to Josh/Scott ticket set to expire 10/21</t>
  </si>
  <si>
    <t>BHT-FSE-01</t>
  </si>
  <si>
    <t>282605368 </t>
  </si>
  <si>
    <t>Port St. Lucie</t>
  </si>
  <si>
    <t>Previous ticket No. 216605143</t>
  </si>
  <si>
    <t>239-895-6999</t>
  </si>
  <si>
    <t>LOPEZ</t>
  </si>
  <si>
    <t>D-HDF709</t>
  </si>
  <si>
    <t>D-HLC520</t>
  </si>
  <si>
    <t>D-HTG242</t>
  </si>
  <si>
    <t>407-844-1261</t>
  </si>
  <si>
    <t>HAS GLOBAL</t>
  </si>
  <si>
    <t>FB-HTG301</t>
  </si>
  <si>
    <t>305-209-5553</t>
  </si>
  <si>
    <t>ITG COMM</t>
  </si>
  <si>
    <t>D-HLX107</t>
  </si>
  <si>
    <t>BHCD-FEF-01-W</t>
  </si>
  <si>
    <t>Ft Meyers</t>
  </si>
  <si>
    <t>Diathena</t>
  </si>
  <si>
    <t>BHCD-FEF-01-E</t>
  </si>
  <si>
    <t>BCD-FDF-01-EH</t>
  </si>
  <si>
    <t>FB-HDH02A</t>
  </si>
  <si>
    <t>Juan Garcia</t>
  </si>
  <si>
    <t>REYCAMP</t>
  </si>
  <si>
    <t>REYCAMP..NORTH SIDE OF 29TH AVE N , STARTING AT 47TH ST N EAST TO 46TH ST N</t>
  </si>
  <si>
    <t>REYCAMP..WEST SIDE OF 47TH ST N STARTING AT 36TH AVE N GOING SOUTH TO 33RD AVE N...PC1343 HAS DECLARED EXTRAORDINARY CIRCUMSTANCES</t>
  </si>
  <si>
    <t>REYCAMP...WEST AND SOUTH SIDE OF PROPERTY 301 S DALE MABRY...MCIU01, TAMP04, VW2324 HAS DECLARED EXTRAORDINARY CIRCUMSTANCES</t>
  </si>
  <si>
    <t>Missing Frontier and Power Locates</t>
  </si>
  <si>
    <t>REYCAMP-WEST SIDE OF 51ST N, STARTING AT 28TH AVE N TO 30TH AVE N</t>
  </si>
  <si>
    <t>WEST SIDE OF UTTICA ST N , STARTING AT 38TH AVE N GOING SOUTH TO 36TH AVE N...PC1343 HAS DECLARED EXTRAORDINARY CIRCUMSTANCES</t>
  </si>
  <si>
    <t>REYCAMP. SOUTH SIDE     OF 36TH AVE N , STARTING  AT 45TH ST N WEST TO 46TH ST N....PC1343 HAS DECLARED EXTRAORDINARY CIRCUMSTANCES</t>
  </si>
  <si>
    <t>REYCAMP..WEST SIDE OF 45TH ST N..32ND ST N GOING NORTH TO 36TH AVE N...</t>
  </si>
  <si>
    <t>REYCAMP, NORTH SIDE OF 32ND AVE N..52ND ST N GOING EAST TO 50TH ST N</t>
  </si>
  <si>
    <t>REYCAMP., WEST SIDE OF 52ND ST N...STARTING AT 30TH AVE N TO 32ND AVE N</t>
  </si>
  <si>
    <t>REYCAMP...SOUTH SIDE OF 28TH AVE N...STARTING AT 46TH ST N , WEST TO 51ST ST N</t>
  </si>
  <si>
    <t>REYCAMP,.  SOUTH SIDE OF 38TH AVE N....STARTING AT 46TH ST N WEST TO UTTICA ST N.....PC1343 HAS DECLARED EXTRAORDINARY CIRCUMSTANCES</t>
  </si>
  <si>
    <t>REYCAMP..WEST SIDE OF 46TH ST N....STARTING AT 36TH AVE N TO 39TH AVE N.....PC1343 HAS DECLARED EXTRAORDINARY CIRCUMSTANCES</t>
  </si>
  <si>
    <t>REYCAMP..BOTH SIDES OF30TH AVE N...STARTING 51ST ST N GOING WEST TO 52ND ST N</t>
  </si>
  <si>
    <t xml:space="preserve">PINELLAS </t>
  </si>
  <si>
    <t>JUAN GARCIA</t>
  </si>
  <si>
    <t>D-HDH66</t>
  </si>
  <si>
    <t>D-HDH84</t>
  </si>
  <si>
    <t>D-HDH04</t>
  </si>
  <si>
    <t>D-HDH34</t>
  </si>
  <si>
    <t>PINELLAS / ST. PETE</t>
  </si>
  <si>
    <t>Barlett Fiber</t>
  </si>
  <si>
    <t>Bartlett Fiber</t>
  </si>
  <si>
    <t>Lightspeed In-House</t>
  </si>
  <si>
    <t>5025 35TH AVE N</t>
  </si>
  <si>
    <t>30TH AVE N,41ST ST N</t>
  </si>
  <si>
    <t>30TH AVE N,40TH ST N</t>
  </si>
  <si>
    <t>30TH AVE N,38TH ST N</t>
  </si>
  <si>
    <t>30TH AVE N,37TH ST N</t>
  </si>
  <si>
    <t>30TH AVE N,35TH ST N</t>
  </si>
  <si>
    <t>2902 34TH ST N,30TH AVE N</t>
  </si>
  <si>
    <t>916 32ND ST N,10TH AVE N</t>
  </si>
  <si>
    <t>916 32ND ST N</t>
  </si>
  <si>
    <t>1100 32ND ST N,11TH AVE N</t>
  </si>
  <si>
    <t>3318 11TH AVE N</t>
  </si>
  <si>
    <t>D-H0222B</t>
  </si>
  <si>
    <t xml:space="preserve">Brothers </t>
  </si>
  <si>
    <t>2ND ST S,56TH AVE S,60TH AVE S</t>
  </si>
  <si>
    <t>59TH AVE S,BAHAMA SHORES DR S,3RD ST S</t>
  </si>
  <si>
    <t>60TH AVE S,BAHAMA SHORES DR S,3RD ST S</t>
  </si>
  <si>
    <t>BAHAMA SHORES DR S,58TH AVE S,62ND AVE S</t>
  </si>
  <si>
    <t>58TH AVE S,BAHAMA SHORES DR S,3RD ST S</t>
  </si>
  <si>
    <t>D-H0222D</t>
  </si>
  <si>
    <t>5748, 5796 5TH ST S</t>
  </si>
  <si>
    <t>5592, 5600 5TH ST S</t>
  </si>
  <si>
    <t>5TH ST S,HILLSIDE DR S,58TH AVE S</t>
  </si>
  <si>
    <t>5699, 5701 5TH WAY S</t>
  </si>
  <si>
    <t>5501, 5551 5TH WAY S</t>
  </si>
  <si>
    <t>5TH WAY S,HILLSIDE DR S,58TH AVE S</t>
  </si>
  <si>
    <t>5701, 5747 6TH ST S</t>
  </si>
  <si>
    <t>5601, 5633 6TH ST S</t>
  </si>
  <si>
    <t>6TH ST S,HILLSIDE DR S,58TH AVE S</t>
  </si>
  <si>
    <t>58TH AVE S,6TH WAY S</t>
  </si>
  <si>
    <t>5686, 5700 6TH WAY S</t>
  </si>
  <si>
    <t>6TH WAY S,HILLSIDE DR S,58TH AVE S</t>
  </si>
  <si>
    <t>656, 670, 684 58TH AVE S</t>
  </si>
  <si>
    <t>58TH AVE S,6TH ST S</t>
  </si>
  <si>
    <t>5683, 5699, 5701 7TH ST S</t>
  </si>
  <si>
    <t>7TH ST S,HILLSIDE DR S,58TH AVE S</t>
  </si>
  <si>
    <t>HILLSIDE DR S,5TH ST S</t>
  </si>
  <si>
    <t>HILLSIDE DR S,5TH WAY S</t>
  </si>
  <si>
    <t>HILLSIDE DR S,6TH ST S</t>
  </si>
  <si>
    <t>HILLSIDE DR S,6TH WAY S</t>
  </si>
  <si>
    <t>HILLSIDE DR S,7TH ST S,5TH ST S</t>
  </si>
  <si>
    <t>D-HDH31</t>
  </si>
  <si>
    <t>Reycamp</t>
  </si>
  <si>
    <t>6366 38TH AVE N,64TH ST N</t>
  </si>
  <si>
    <t>4924 28TH AVE N,49TH ST N</t>
  </si>
  <si>
    <t>4214 38TH AVE N,41ST ST N</t>
  </si>
  <si>
    <t>4130 40TH AVE N,41ST ST N</t>
  </si>
  <si>
    <t>4076 38TH AVE N</t>
  </si>
  <si>
    <t>4083 38TH AVE N</t>
  </si>
  <si>
    <t>38TH AVE N,41ST ST N</t>
  </si>
  <si>
    <t>D-H0223C</t>
  </si>
  <si>
    <t>Longo Underground</t>
  </si>
  <si>
    <t>620-629 53RD AVE S</t>
  </si>
  <si>
    <t>D-HDH32</t>
  </si>
  <si>
    <t>39TH AVE N,40TH ST N,38TH ST N</t>
  </si>
  <si>
    <t>512-527 52ND AVE S</t>
  </si>
  <si>
    <t>521-527 52ND AVE S</t>
  </si>
  <si>
    <t>52ND AVE S,5TH ST S,6TH ST S</t>
  </si>
  <si>
    <t>425-444 51ST AVE S</t>
  </si>
  <si>
    <t>425-529 51ST AVE S</t>
  </si>
  <si>
    <t>51ST AVE S,4TH ST S,6TH ST S</t>
  </si>
  <si>
    <t>6TH ST S</t>
  </si>
  <si>
    <t>6TH ST S,51ST AVE S,52ND AVE S</t>
  </si>
  <si>
    <t>D-HDH76</t>
  </si>
  <si>
    <t>4567 29TH AVE N</t>
  </si>
  <si>
    <t>4635 29TH AVE N</t>
  </si>
  <si>
    <t>4819 29TH AVE N</t>
  </si>
  <si>
    <t>2901 47TH ST N</t>
  </si>
  <si>
    <t>D-H0223D</t>
  </si>
  <si>
    <t>51ST AVE S,7TH ST S,6TH ST S</t>
  </si>
  <si>
    <t>7TH ST S,50TH AVE S,53RD AVE S</t>
  </si>
  <si>
    <t>6TH ST S,50TH AVE S,51ST AVE S</t>
  </si>
  <si>
    <t>50TH AVE S,HYACINTH WAY S,4TH ST S</t>
  </si>
  <si>
    <t>6TH ST S,JASMINE WAY S,50TH AVE S</t>
  </si>
  <si>
    <t>JASMINE WAY S,HYACINTH WAY S,5TH ST S</t>
  </si>
  <si>
    <t>3RD ST S,59TH AVE S,60TH AVE S</t>
  </si>
  <si>
    <t>D-H0223A</t>
  </si>
  <si>
    <t>52ND AVE S,8TH ST S,7TH ST S</t>
  </si>
  <si>
    <t>720, 728 52ND AVE S</t>
  </si>
  <si>
    <t>768, 776  52ND AVE S</t>
  </si>
  <si>
    <t>829, 837 52ND AVE S</t>
  </si>
  <si>
    <t>52ND AVE S,8TH ST S,DR ML KING ST S</t>
  </si>
  <si>
    <t>DR ML KING ST S,52ND AVE S</t>
  </si>
  <si>
    <t>DR ML KING ST S,54TH AVE S</t>
  </si>
  <si>
    <t>54TH AVE S,8TH ST S,DR ML KING ST S</t>
  </si>
  <si>
    <t>54TH AVE S,8TH ST S</t>
  </si>
  <si>
    <t>760, 770 54TH AVE S</t>
  </si>
  <si>
    <t>8TH ST S,54TH AVE S</t>
  </si>
  <si>
    <t>8TH ST S,53RD AVE S</t>
  </si>
  <si>
    <t>8TH ST S,52ND AVE S</t>
  </si>
  <si>
    <t>8TH ST S,52ND AVE S,54TH AVE S</t>
  </si>
  <si>
    <t>53RD AVE S,8TH ST S,DR ML KING ST S</t>
  </si>
  <si>
    <t>853, 869 53RD AVE S</t>
  </si>
  <si>
    <t>821, 829 53RD AVE S</t>
  </si>
  <si>
    <t>DR ML KING ST S,53RD AVE S</t>
  </si>
  <si>
    <t>(E)SE-N 150', DR M.L.K JR ST S &amp; 52ND AVE S-N 150'</t>
  </si>
  <si>
    <t>(E)SE-S 100', DR M.L.K JR ST S &amp; 52ND AVE S-S 100'</t>
  </si>
  <si>
    <t>(N)NW-NE,  52ND AVE S/8TH ST S-DR M.L.K. JR ST S</t>
  </si>
  <si>
    <t>(N)NE-NE,  53RD AVE S/8TH ST S-DR M.L.K. JR ST S</t>
  </si>
  <si>
    <t>(E)NE-N 100', DR M.L.K JR ST S &amp; 53RD AVE S-N 100'</t>
  </si>
  <si>
    <t>RD+, 821, 829 53RD AVE S</t>
  </si>
  <si>
    <t>RD+, 853, 869 53RD AVE S</t>
  </si>
  <si>
    <t>(S)SW-SE,  53RD AVE S/8TH ST S-DR M.L.K. JR ST S</t>
  </si>
  <si>
    <t>(E)SE-SE, 8TH ST S/52ND AVE S-54TH AVE S</t>
  </si>
  <si>
    <t>RD+(S), 8TH ST S &amp; 52ND AVE S</t>
  </si>
  <si>
    <t>RD+(N,E), 8TH ST S &amp; 53RD AVE S</t>
  </si>
  <si>
    <t>RD+(N,E), 8TH ST S &amp; 54TH AVE S</t>
  </si>
  <si>
    <t>(S)R/O/W, 760, 770 54TH AVE S/SHRD PRP LN-W 300'</t>
  </si>
  <si>
    <t>(N)NW-E 225', 54TH AVE S &amp; 8TH ST S-E 225'</t>
  </si>
  <si>
    <t>(N)NE-NE, 54TH AVE S/8TH ST S-M.L.K. JR ST S</t>
  </si>
  <si>
    <t>(E)NE-N 150', DR M.L.K JR ST S &amp; 54TH AVE S-N 150'</t>
  </si>
  <si>
    <t>(S)SE-SE,  52ND AVE S/8TH ST S-DR M.L.K. JR ST S</t>
  </si>
  <si>
    <t>RD+, 829, 837 52ND AVE S</t>
  </si>
  <si>
    <t>(S)SW-SW, 52ND AVE S/8TH ST S-7TH ST S</t>
  </si>
  <si>
    <t>RD+, 768, 776  52ND AVE S</t>
  </si>
  <si>
    <t>RD+, 720, 728 52ND AVE S</t>
  </si>
  <si>
    <t>(N)NE-NW,  52ND AVE S/8TH ST S-7TH ST S</t>
  </si>
  <si>
    <t>D-HDH03</t>
  </si>
  <si>
    <t>31ST ST N,7TH AVE N</t>
  </si>
  <si>
    <t>32ND ST N,6TH AVE N,7TH AVE N</t>
  </si>
  <si>
    <t>32ND ST N,8TH AVE N,7TH AVE N</t>
  </si>
  <si>
    <t>6TH AVE N,34TH ST N</t>
  </si>
  <si>
    <t>D-H0222A</t>
  </si>
  <si>
    <t>Sunshine Underground</t>
  </si>
  <si>
    <t>Address : 
Street  : 2ND ST S
Cross 1 : 62ND AVE S
Within 1/4 mile: Y
Cross 2 : 63RD AVE S
Locat: STARTING AT THE NW CORNER OF 2ND ST S AND 62 ND AVE S, PLEASE LOCATE
BOTH SIDES OF 2ND ST S, ENDING AT THE SW CORNER OF 2ND ST S, AND 63RD AVE S.
PLEASE LOCATE ALL SERVICES AND DROPS IN THIS PATH.   TILLMAN PROJECT NAME
D-H0222A TOTAL FOOTAGE FOR THIS TICKET IS 300' FEET.</t>
  </si>
  <si>
    <t>Address : 
Street  : BAHAMA SHORES DR S
Cross 1 : 60TH AVE S
Within 1/4 mile: Y
Cross 2 : 63RD AVE S
Locat: STARTING AT THE NW CORNER OF BAHAMA SHORES DR S, AND 60TH AVE S, PLEASE
LOCATE BOTH SIDES OF BAHAMA SHORES DR S, ENDING AT THE SW CORNER OF BAHAMA
SHORES DR S, AND 63RD AVE S. PLEASE LOCATE ALL SERVICES AND DROPS IN THIS PATH.
TILLMAN PROJECT NAME D-H0222A TOTAL FOOTAGE FOR THIS TICKET IS 645' FEET.</t>
  </si>
  <si>
    <t>Address : 
Street  : 62ND AVE S
Cross 1 : 3RD ST S
Within 1/4 mile: Y
Cross 2 : BAHAMA SHORES DR S
Locat: STARTING AT THE NW CORNER OF 62ND AVE S, AND 3RD ST S, PLEASE LOCATE
BOTH SIDES OF 62ND AVE S, ENDING AT THE NE CORNER OF 62ND AVE S, AND BAHAMA
SHORES DR S. PLEASE LOCATE ALL SERVICES AND DROPS IN THIS PATH.  TILLMAN
PROJECT NAME D-H0222A TOTAL FOOTAGE FOR THIS TICKET IS 992' FEET.</t>
  </si>
  <si>
    <t>Address : 
Street  : 63RD AVE S
Cross 1 : 3RD ST S
Within 1/4 mile: Y
Cross 2 : BAHAMA SHORES DR S
Locat: STARTING AT THE NW CORNER OF 63RD AVE S, AND 3RD ST S, PLEASE LOCATE
BOTH SIDES OF 63RD AVE S, ENDING AT THE NE CORNER OF 63RD AVE S, AND BAHAMA
SHORES DR S. PLEASE LOCATE ALL SERVICES AND DROPS IN THIS PATH.   TILLMAN
PROJECT NAME D-H0222A TOTAL FOOTAGE FOR THIS TICKET IS 1093' FEET.</t>
  </si>
  <si>
    <t>Address : 
Street  : 3RD ST S
Cross 1 : 60TH AVE S
Within 1/4 mile: Y
Cross 2 : BAHAMA SHORES DR S
Locat: STARTING AT THE NW CORNER OF 3RD ST S, AND 60TH AVE S, PLEASE LOCATE
BOTH SIDES OF 3RD ST S, ENDING AT THE NW CORNER OF 3RD ST S, AND BAHAMA SHORES
DR S. PLEASE LOCATE ALL SERVICES AND DROPS IN THIS PATH.  TILLMAN PROJECT NAME
D-H0222A TOTAL FOOTAGE FOR THIS TICKET IS 999' FEET.</t>
  </si>
  <si>
    <t>Address : 
Street  : BAHAMA SHORES DR S
Cross 1 : 4TH ST S
Within 1/4 mile: Y
Cross 2 : 63RD AVE S
Locat: STARTING AT THE SE CORNER OF BAHAMA SHORES DR S, AND 4TH ST S, PLEASE
LOCATE BOTH SIDES OF BAHAMA SHORES DR S , ENDING AT THE NW CORNER OF BAHAMA
SHORES DR S AND 63 RD AVE S. PLEASE LOCATE ALL SERVICES AND DROPS IN THIS PATH.
THIS IS A TILLMAN PROJECT NAME #D-H0222A AND THE TOTAL FOOTAGE FOR THIS TICKET
IS 1485' FEET.</t>
  </si>
  <si>
    <t>5125-5325 4TH ST S</t>
  </si>
  <si>
    <t>5218-5300 5TH ST S</t>
  </si>
  <si>
    <t>5326-5334 5TH ST S</t>
  </si>
  <si>
    <t>5327-5355 5TH ST S</t>
  </si>
  <si>
    <t>5226-5242 5TH ST S</t>
  </si>
  <si>
    <t>5227-5355 5TH ST S</t>
  </si>
  <si>
    <t>54TH AVE S</t>
  </si>
  <si>
    <t>5301-5333 6TH ST S</t>
  </si>
  <si>
    <t>6TH ST S,53RD AVE S,54TH AVE S</t>
  </si>
  <si>
    <t>6TH ST S,53RD AVE S</t>
  </si>
  <si>
    <t>6TH ST S,52ND AVE S,53RD AVE S</t>
  </si>
  <si>
    <t>6TH ST S,52ND AVE S</t>
  </si>
  <si>
    <t>52ND AVE S,6TH ST S</t>
  </si>
  <si>
    <t>D-H0222C</t>
  </si>
  <si>
    <t>56TH AVE S,4TH ST S</t>
  </si>
  <si>
    <t>4TH ST S,60TH AVE S</t>
  </si>
  <si>
    <t>4TH ST S,57TH AVE S</t>
  </si>
  <si>
    <t>4TH ST S,57TH AVE S,59TH AVE S</t>
  </si>
  <si>
    <t>4TH ST S,58TH AVE S,59TH AVE S</t>
  </si>
  <si>
    <t>3RD ST S,57TH AVE S</t>
  </si>
  <si>
    <t>4TH ST S,57TH AVE S,HILLSIDE DR S</t>
  </si>
  <si>
    <t>57TH AVE S,4TH ST S,2ND ST S</t>
  </si>
  <si>
    <t>54TH AVE S,4TH ST S</t>
  </si>
  <si>
    <t>4TH ST S,54TH AVE S,HILLSIDE DR S</t>
  </si>
  <si>
    <t>55TH AVE S,4TH ST S</t>
  </si>
  <si>
    <t>7TH AVE N,33RD ST N</t>
  </si>
  <si>
    <t>D-HNP138</t>
  </si>
  <si>
    <t>FCA Fiber</t>
  </si>
  <si>
    <t>CONNECTICUT AVE NE,DES MOINES ST NE,HARRISBURG ST NE</t>
  </si>
  <si>
    <t>CONNECTICUT AVE NE,DES MOINES ST NE</t>
  </si>
  <si>
    <t>DES MOINES ST NE,CONNECTICUT AVE NE</t>
  </si>
  <si>
    <t>620-628 53RD AVE S</t>
  </si>
  <si>
    <t>660-669 52ND AVE S</t>
  </si>
  <si>
    <t>629-637 52ND AVE S</t>
  </si>
  <si>
    <t>621-669 52ND AVE S</t>
  </si>
  <si>
    <t>415 52ND AVE S</t>
  </si>
  <si>
    <t>52ND AVE S,4TH ST S,5TH ST S</t>
  </si>
  <si>
    <t>401-425 52ND AVE S</t>
  </si>
  <si>
    <t>5TH ST S,52ND AVE S</t>
  </si>
  <si>
    <t>D-HO223E</t>
  </si>
  <si>
    <t>FDC</t>
  </si>
  <si>
    <t>53RD AVE S</t>
  </si>
  <si>
    <t>652-668 53RD AVE S</t>
  </si>
  <si>
    <t>676-694 53RD AVE S</t>
  </si>
  <si>
    <t>7TH ST S,53RD AVE S,54TH AVE S</t>
  </si>
  <si>
    <t>53RD AVE S,7TH ST S</t>
  </si>
  <si>
    <t>53RD AVE S,7TH ST S,8TH ST S</t>
  </si>
  <si>
    <t>653-661 53RD AVE S</t>
  </si>
  <si>
    <t>685 53RD AVE S</t>
  </si>
  <si>
    <t>713-737 53RD AVE S</t>
  </si>
  <si>
    <t>761-777 53RD AVE S</t>
  </si>
  <si>
    <t>D-HDH69</t>
  </si>
  <si>
    <t>46TH ST N,38TH AVE N</t>
  </si>
  <si>
    <t>TIFTON ST N,38TH AVE N</t>
  </si>
  <si>
    <t>47TH ST N,38TH AVE N</t>
  </si>
  <si>
    <t>48TH ST N,38TH AVE N</t>
  </si>
  <si>
    <t>38TH AVE N,48TH ST N</t>
  </si>
  <si>
    <t>38TH AVE N,47TH ST N</t>
  </si>
  <si>
    <t>3RD ST S,60TH AVE S,BAHAMA SHORES DR S</t>
  </si>
  <si>
    <t>62ND AVE S,3RD ST S,BAHAMA SHORES DR S</t>
  </si>
  <si>
    <t>613-637 53RD AVE S</t>
  </si>
  <si>
    <t>63RD AVE S,3RD ST S,BAHAMA SHORES DR S</t>
  </si>
  <si>
    <t>BAHAMA SHORES DR S,4TH ST S,63RD AVE S</t>
  </si>
  <si>
    <t>600-668 52ND AVE S</t>
  </si>
  <si>
    <t>4TH ST S,62ND AVE S,66TH AVE S</t>
  </si>
  <si>
    <t>D-H0223E</t>
  </si>
  <si>
    <t>DES MOINES ST NE</t>
  </si>
  <si>
    <t>CONNECTICUT AVE</t>
  </si>
  <si>
    <t>CONNECTICUT AVE NE</t>
  </si>
  <si>
    <t>HUNTINGTON ST NE</t>
  </si>
  <si>
    <t>HARRISBURG ST NE</t>
  </si>
  <si>
    <t>CHEYENNE ST NE</t>
  </si>
  <si>
    <t>(W)SW-NW, 53RD ST N/37TH AVE N-34TH AVE N</t>
  </si>
  <si>
    <t>RD+(N,DRWY) 3690 53RD ST N</t>
  </si>
  <si>
    <t>RD+(W,S), 53RD ST N &amp; 36TH AVE N</t>
  </si>
  <si>
    <t>RD+(W,N), 53RD ST N &amp; 35TH TER N</t>
  </si>
  <si>
    <t>(S)SW-SW, 36TH AVE N/53RD ST N-52ND ST N</t>
  </si>
  <si>
    <t>RD+x2, 5298, 5284 &amp; 5270, 5256 36TH AVE N</t>
  </si>
  <si>
    <t>RD+, 5242, 5228 36TH AVE N</t>
  </si>
  <si>
    <t>RD+(E PROP LINE), 5214 36TH AVE N</t>
  </si>
  <si>
    <t>(N)NW-NW, 35TH TER N/53RD ST N-52ND ST N</t>
  </si>
  <si>
    <t>RD+x2, 5297, 5287 &amp; 5273, 5259 35TH TER N</t>
  </si>
  <si>
    <t>RD+, 5245, 5231 35TH TER N</t>
  </si>
  <si>
    <t>RD+(E PROP LINE), 5217 35TH TER N</t>
  </si>
  <si>
    <t>(N)NW-NE, 34TH AVE N/53RD ST N-55TH ST N</t>
  </si>
  <si>
    <t>RD+(E PROP LINE), 5330 34TH AVE N</t>
  </si>
  <si>
    <t>RD+x2, 5361, 5391 &amp; 5401, 5431 34TH AVE N</t>
  </si>
  <si>
    <t>RD+, 5461, 5491 34TH AVE N</t>
  </si>
  <si>
    <t>D-HDH74</t>
  </si>
  <si>
    <t>RD+(S), 47TH ST N &amp; 33RD AVE N</t>
  </si>
  <si>
    <t>(E)SE-NE, 47TH ST N/33RD AVE N-31ST AVE N</t>
  </si>
  <si>
    <t>RD+(S,E), 47TH ST N &amp; 32ND AVE N</t>
  </si>
  <si>
    <t>RD+(N), 47TH ST N &amp; 31ST AVE N</t>
  </si>
  <si>
    <t>(S)SE-W 130', 33RD AVE N &amp; 47TH ST N-W 130'</t>
  </si>
  <si>
    <t>RD+, 4701, 4715 33RD AVE N</t>
  </si>
  <si>
    <t>(S)SW-SW, 33RD AVE N/47TH ST N-46TH ST N</t>
  </si>
  <si>
    <t>RD+, 4676, 4670 33RD AVE N</t>
  </si>
  <si>
    <t>RD+, 4636, 4624 33RD AVE N</t>
  </si>
  <si>
    <t>(N)NE-NW, 33RD AVE N/47TH ST N-46TH ST N</t>
  </si>
  <si>
    <t>(W)SW-SW, 46TH ST N/33RD AVE N-32ND AVE N</t>
  </si>
  <si>
    <t>RD+, 3218, 3200 46TH ST N</t>
  </si>
  <si>
    <t>(E)NE-N 100', 46TH ST N &amp; 32ND AVE N-N 100'</t>
  </si>
  <si>
    <t>(S)SE-SE, 32ND AVE N/47TH ST N-49TH ST N</t>
  </si>
  <si>
    <t>RD+, 4710, 4720 32ND AVE N</t>
  </si>
  <si>
    <t>RD+, 4820, 4834 32ND AVE N</t>
  </si>
  <si>
    <t>(N)R/O/W, 4821 32ND AVE N-W 150'</t>
  </si>
  <si>
    <t>(N)NE-CDS, 32ND AVE N/47TH ST N-CUL DE SAC</t>
  </si>
  <si>
    <t>RD+, 4684, 4676 32ND AVE N</t>
  </si>
  <si>
    <t>R/O/W, 4646, 4649 32ND AVE N</t>
  </si>
  <si>
    <t>(N)NE-NE, 31ST AVE N/47TH ST N-49TH ST N</t>
  </si>
  <si>
    <t>(S)SW-SE, 31ST AVE N/47TH ST N-49TH ST N</t>
  </si>
  <si>
    <t>RD+, 4701, 4715 31ST AVE N</t>
  </si>
  <si>
    <t>RD+, 4818, 4828 31ST AVE N</t>
  </si>
  <si>
    <t>(E)NE-N 135', 49TH ST N &amp; 31ST AVE N-N 135'</t>
  </si>
  <si>
    <t>(N)NW-NW, 31ST AVE N/47TH ST N-46TH ST N</t>
  </si>
  <si>
    <t>(S)SE-SW, 31ST AVE N/47TH ST N-46TH ST N</t>
  </si>
  <si>
    <t>RD+, 4694, 4674 31ST AVE N</t>
  </si>
  <si>
    <t>RD+, 4665, 4659 31ST AVE N</t>
  </si>
  <si>
    <t>RD+, 4652, 4646 31ST AVE N</t>
  </si>
  <si>
    <t>7TH ST S</t>
  </si>
  <si>
    <t>56TH AVE S</t>
  </si>
  <si>
    <t>D-HDH68</t>
  </si>
  <si>
    <t>38th Ave N south side between 53rd St N &amp; 55th St N</t>
  </si>
  <si>
    <t>38th Ave N &amp;53rd St N / RX East side</t>
  </si>
  <si>
    <t>38th Ave N &amp; 54th St N / RX East side</t>
  </si>
  <si>
    <t>53rd St N East side between 38th Ave N &amp; 37th Ave N</t>
  </si>
  <si>
    <t>5211-5283 37th Ave N / Front Easement Norht side</t>
  </si>
  <si>
    <t>5214-5284 37th Ave N/ Front Easement South side</t>
  </si>
  <si>
    <t>5270-5284 37th Ave N / RX</t>
  </si>
  <si>
    <t>55th St N East side between 38th Ave N &amp; 37th Ave N</t>
  </si>
  <si>
    <t>D-HNP137</t>
  </si>
  <si>
    <t>FCA</t>
  </si>
  <si>
    <t>HELENA ST NE</t>
  </si>
  <si>
    <t>ARIZONA AVE NE</t>
  </si>
  <si>
    <t>INDIANAPOLIS ST NE</t>
  </si>
  <si>
    <t>3926-3918 INDIANAPOLIS ST NE</t>
  </si>
  <si>
    <t>4009-4017 INDIANAPOLIS ST NE</t>
  </si>
  <si>
    <t>OVERLOOK DR NE</t>
  </si>
  <si>
    <t>BAYSHORE BLVD NE</t>
  </si>
  <si>
    <t>4010-4018 BAYSHORE BLVD NE</t>
  </si>
  <si>
    <t>3926-3934 BAYSHORE BLVD NE</t>
  </si>
  <si>
    <t>3901-3911 BAYSHORE BLVD NE</t>
  </si>
  <si>
    <t>D-HNP114</t>
  </si>
  <si>
    <t>VENETIAN BLVD NE</t>
  </si>
  <si>
    <t>DENVER ST NE</t>
  </si>
  <si>
    <t>N DAKOTA AVE NE</t>
  </si>
  <si>
    <t>1640-1600 N DAKOTA AVE NE</t>
  </si>
  <si>
    <t>DOVER ST NE</t>
  </si>
  <si>
    <t>D-HDH71</t>
  </si>
  <si>
    <t>HDD Underground</t>
  </si>
  <si>
    <t xml:space="preserve">37th ave N to 43rd st </t>
  </si>
  <si>
    <t>36th ave N to 43rd st</t>
  </si>
  <si>
    <t>45th st N to 37th ave N</t>
  </si>
  <si>
    <t>43rd st N to 38th ave N</t>
  </si>
  <si>
    <t>38th ave N to 43rd st N</t>
  </si>
  <si>
    <t>4325-4301 37th ave N</t>
  </si>
  <si>
    <t>4460-4457 38th ave N</t>
  </si>
  <si>
    <t>52nd Ave S South side between 4th St &amp; 5th St</t>
  </si>
  <si>
    <t>415 52nd Ave S / RX</t>
  </si>
  <si>
    <t>5413-5497 37th Ave N / Frot Easement North side</t>
  </si>
  <si>
    <t>5430-5490 37th Ave N / Front Easement South side</t>
  </si>
  <si>
    <t>5430-5469 37th Ave N / RX</t>
  </si>
  <si>
    <t>5311-5363 38th Ave N / Front Easement North side</t>
  </si>
  <si>
    <t>54th St N &amp; 38th Ave N / RX</t>
  </si>
  <si>
    <t>5401-5461 38th Ave N / Front Easement North side</t>
  </si>
  <si>
    <t>54th St N East side between 38th Ave &amp; 39th Ave N</t>
  </si>
  <si>
    <t>39th Ave N &amp; 54th St N / RX East side</t>
  </si>
  <si>
    <t>5320-5331 39th Ave N / RX</t>
  </si>
  <si>
    <t xml:space="preserve">5310-5354 39th Ave N / Front Easement South </t>
  </si>
  <si>
    <t>54th St N &amp; 39th Ave N / RX South side</t>
  </si>
  <si>
    <t>5400-5460 39th Ave N / Front Easement South side</t>
  </si>
  <si>
    <t>5411-5461 39th Ave N /Front Easement North side</t>
  </si>
  <si>
    <t>5311-5341 39th Ave N / Front Easement North side</t>
  </si>
  <si>
    <t>54th St N East side between 39th Ave N &amp; 40th Ave N</t>
  </si>
  <si>
    <t>54th St N &amp; 40th Ave N / RX South side</t>
  </si>
  <si>
    <t>40th Ave N South side between 53rd St N &amp; 54th St N</t>
  </si>
  <si>
    <t>40th Ave N South side between 54th St N &amp; 55th St N</t>
  </si>
  <si>
    <t>574-595-573  56TH AVE S</t>
  </si>
  <si>
    <t>612-625-611 56TH AVE S</t>
  </si>
  <si>
    <t>761-753-750 54TH AVE S</t>
  </si>
  <si>
    <t>668-660-669-661 53RD AVE S</t>
  </si>
  <si>
    <t>694-684-695-685 53RD AVE S</t>
  </si>
  <si>
    <t>661,653,642 53RD AVE S</t>
  </si>
  <si>
    <t>695,685,677 53RD AVE S</t>
  </si>
  <si>
    <t>737,729,721,713 53RD AVE S</t>
  </si>
  <si>
    <t>720,721,728,729 53RD AVE S</t>
  </si>
  <si>
    <t>785,777,769,761 53RD AVE S</t>
  </si>
  <si>
    <t>56TH AVE S,7TH ST S</t>
  </si>
  <si>
    <t>6TH ST S,54TH AVE S</t>
  </si>
  <si>
    <t>613-753 64TH AVE S</t>
  </si>
  <si>
    <t>776-777 53RD AVE S</t>
  </si>
  <si>
    <t>644-776 53RD AVE S</t>
  </si>
  <si>
    <t>7TH ST S,53RD AVE S,56TH AVE S</t>
  </si>
  <si>
    <t>RD+(W), 38TH AVE N &amp; 46TH ST N</t>
  </si>
  <si>
    <t>(W)SW-NW, 46TH ST N/38TH AVE N-39TH AVE N</t>
  </si>
  <si>
    <t>(S)SW-SE, 38TH AVE N/46TH ST N-47TH ST N</t>
  </si>
  <si>
    <t>(S)SE-SW, 38TH AVE N/56TH ST N-58TH ST N</t>
  </si>
  <si>
    <t>RD+(S), 38TH AVE N &amp; 58TH ST N</t>
  </si>
  <si>
    <t>(S)SE-SE, 38TH AVE N/58TH ST N-59TH ST N</t>
  </si>
  <si>
    <t>RD+(E), 38TH AVE N &amp; 59TH ST N(E INTR)</t>
  </si>
  <si>
    <t>(E)NE-SE, 59TH ST N/38TH AVE N-39TH AVE N</t>
  </si>
  <si>
    <t>(S)SE-E 50', 39TH AVE N &amp; 59TH ST N-E 50'</t>
  </si>
  <si>
    <t>RD+(27-21), 3305, 3235, 3227, 3221 10TH AVE N</t>
  </si>
  <si>
    <t>R/O/W, 3224, 3216 10TH AVE N</t>
  </si>
  <si>
    <t>RD+(64-56), 3176, 3164, 3156, 3148 10TH AVE N</t>
  </si>
  <si>
    <t>R/O/W, 3175, 3167, 3159, 3151 10TH AVE N</t>
  </si>
  <si>
    <t>FB-H0222A</t>
  </si>
  <si>
    <t>HH's 155' E, 59TH AVE S &amp; 4TH ST S</t>
  </si>
  <si>
    <t>SE CRNR, 4TH ST S &amp; 57TH AVE S</t>
  </si>
  <si>
    <t>(S)SW-SW, HILLSIDE DR S/4TH ST S-5TH ST S</t>
  </si>
  <si>
    <t>(S)SE-W 175', 57TH AVE S &amp; 2ND ST S-W 175'</t>
  </si>
  <si>
    <t>(S)SE-E 175', 60TH AVE S &amp; 2ND ST S-E 175'</t>
  </si>
  <si>
    <t>(E)SE-SE, 2ND ST S/60TH AVE S-62ND AVE S</t>
  </si>
  <si>
    <t>D-HDH46</t>
  </si>
  <si>
    <t>Lightspeed- In House</t>
  </si>
  <si>
    <t>2775 52ND ST N</t>
  </si>
  <si>
    <t>2665,2697,2701,2725,2749 52ND ST N</t>
  </si>
  <si>
    <t>2772,2796,2800,2830,2860 52ND ST N</t>
  </si>
  <si>
    <t>2660,2690,2700,2724,2748 52ND ST N</t>
  </si>
  <si>
    <t>5135 26TH AVE N</t>
  </si>
  <si>
    <t>5165 26TH AVE N</t>
  </si>
  <si>
    <t>5136 28TH AVE N</t>
  </si>
  <si>
    <t>2688,2700-2689,2701 YORK ST N</t>
  </si>
  <si>
    <t>2456 YORK ST N</t>
  </si>
  <si>
    <t>2688,2644,2622 YORK ST N</t>
  </si>
  <si>
    <t>2645,2623 YORK ST N</t>
  </si>
  <si>
    <t>2689,2701,2729,2757,2785 YORK ST N</t>
  </si>
  <si>
    <t>5043,5035-5034 28TH AVE N</t>
  </si>
  <si>
    <t>5119 28TH AVE N</t>
  </si>
  <si>
    <t>5143-5127-5119-5111 28TH AVE N</t>
  </si>
  <si>
    <t>4949-4943-4935-4925 28TH AVE N</t>
  </si>
  <si>
    <t>5001-5021-5035-5043-5063 28TH AVE N</t>
  </si>
  <si>
    <t>26TH AVE N,YORK ST N</t>
  </si>
  <si>
    <t>28TH AVE N,52ND ST N</t>
  </si>
  <si>
    <t>41ST ST N &amp; 35TH AVE N</t>
  </si>
  <si>
    <t>34TH AVE N &amp; 41ST ST N</t>
  </si>
  <si>
    <t>35TH AVE N &amp; 41ST ST N</t>
  </si>
  <si>
    <t xml:space="preserve">36TH AVE N &amp; 41ST ST N </t>
  </si>
  <si>
    <t xml:space="preserve">37TH AVE N &amp; 41ST N </t>
  </si>
  <si>
    <t>38THV AVE N &amp; 41ST ST N</t>
  </si>
  <si>
    <t xml:space="preserve">43RD ST N &amp; 34TH AVEN N </t>
  </si>
  <si>
    <t>D-HDH45</t>
  </si>
  <si>
    <t>30TH AVE N &amp; 49TH ST N</t>
  </si>
  <si>
    <t>29TH AVE N &amp; 52ND ST N</t>
  </si>
  <si>
    <t>52ND ST N &amp; 30TH AVE N</t>
  </si>
  <si>
    <t xml:space="preserve">51ST  ST N &amp; 30TH AVE N </t>
  </si>
  <si>
    <t>YORK ST N &amp; 26TH AVE N</t>
  </si>
  <si>
    <t xml:space="preserve">26TH AVEN &amp; 52ND ST N </t>
  </si>
  <si>
    <t>52ND ST &amp; 29TH AVE N</t>
  </si>
  <si>
    <t xml:space="preserve">28TH AVE N &amp; 52ND ST N </t>
  </si>
  <si>
    <t>2nd St S</t>
  </si>
  <si>
    <t>4th St S</t>
  </si>
  <si>
    <t>3rd St S</t>
  </si>
  <si>
    <t>Bahama Shores</t>
  </si>
  <si>
    <t>62nd Ave S</t>
  </si>
  <si>
    <t>63rd Ave S</t>
  </si>
  <si>
    <t>D-H0E102</t>
  </si>
  <si>
    <t>Bradenton</t>
  </si>
  <si>
    <t>12th St E</t>
  </si>
  <si>
    <t>56th Ave Ter E</t>
  </si>
  <si>
    <t>55th Dr E</t>
  </si>
  <si>
    <t>12th St Ct E</t>
  </si>
  <si>
    <t>13th St E</t>
  </si>
  <si>
    <t>FB-H0E117</t>
  </si>
  <si>
    <t>57th Ave W</t>
  </si>
  <si>
    <t>57th Ave E</t>
  </si>
  <si>
    <t>5th St E</t>
  </si>
  <si>
    <t>61st Ave E</t>
  </si>
  <si>
    <t>1st St E</t>
  </si>
  <si>
    <t>3rd St W</t>
  </si>
  <si>
    <t>FB-H0223A</t>
  </si>
  <si>
    <t>8TH ST S</t>
  </si>
  <si>
    <t>50TH AVE S</t>
  </si>
  <si>
    <t>54TH ST S</t>
  </si>
  <si>
    <t>6TH ST</t>
  </si>
  <si>
    <t>HILLSIDE DR S/7TH ST S-E 1150'(100' E, 5TH ST S)</t>
  </si>
  <si>
    <t>HILLSIDE DR S &amp; 6TH WAY S</t>
  </si>
  <si>
    <t>HILLSIDE DR S &amp; 6TH ST S</t>
  </si>
  <si>
    <t>HILLSIDE DR S &amp; 5TH WAY S</t>
  </si>
  <si>
    <t>HILLSIDE DR S &amp; 5TH ST S</t>
  </si>
  <si>
    <t>6TH ST S/HILLSIDE DR S-58TH AVE S</t>
  </si>
  <si>
    <t>58TH AVE S &amp; 6TH ST S(W INTR)</t>
  </si>
  <si>
    <t>58TH AVE S &amp; 6TH ST S</t>
  </si>
  <si>
    <t>5TH WAY S/HILLSIDE DR S-58TH AVE S</t>
  </si>
  <si>
    <t>5TH ST S/HILLSIDE DR S-58TH AVE S</t>
  </si>
  <si>
    <t>5260-5261 39th Ave N/ RX</t>
  </si>
  <si>
    <t>5260-5310 39th Ave N/ Front Easement South Side</t>
  </si>
  <si>
    <t>53rd St N &amp; 39th Ave N / RX South Side</t>
  </si>
  <si>
    <t>5390-5400 36th Ave N / Front Easement</t>
  </si>
  <si>
    <t>36th Ave N &amp; 37th Ave N / RX East Side</t>
  </si>
  <si>
    <t>5401-5427 37th Ave N /Front Easement</t>
  </si>
  <si>
    <t>D-HDH70</t>
  </si>
  <si>
    <t>4384-4464 35th Ave N / South Side Front Easment</t>
  </si>
  <si>
    <t>4300-4333 35th Ave N / RX</t>
  </si>
  <si>
    <t>4400-4433 35th Ave N / RX</t>
  </si>
  <si>
    <t>4510-4552 35th Ave N / South Side Front Easement</t>
  </si>
  <si>
    <t>4524-4539 35th Ave N / RX</t>
  </si>
  <si>
    <t>4580-4595 35th Ave N /RX</t>
  </si>
  <si>
    <t>35th Ave N South Side between 46th St n &amp; 47th St N</t>
  </si>
  <si>
    <t>4632-4654 35th Ave N / RX</t>
  </si>
  <si>
    <t>4669-4679 35th Ave N / RX</t>
  </si>
  <si>
    <t>35th Ave N South Side between 43rd St N &amp; 45th St N</t>
  </si>
  <si>
    <t>W INTR, 9TH AVE N &amp; 32ND ST N</t>
  </si>
  <si>
    <t>D-H0221D</t>
  </si>
  <si>
    <t>7TH ST S/68TH AVE S-N 825'(175' N, 66TH AVE S)</t>
  </si>
  <si>
    <t>7TH ST S &amp; BAY VISTA BLVD S</t>
  </si>
  <si>
    <t>7TH ST S &amp; 66TH AVE S</t>
  </si>
  <si>
    <t xml:space="preserve"> 7TH ST S &amp; BAY VISTA BLVD S</t>
  </si>
  <si>
    <t>7TH ST S &amp; 66TH AVE S-N 175'</t>
  </si>
  <si>
    <t>68TH AVE S/7TH ST S-69TH AVE S</t>
  </si>
  <si>
    <t xml:space="preserve">675, 687 68TH AVE S </t>
  </si>
  <si>
    <t>652, 664 68TH AVE S-SW 175</t>
  </si>
  <si>
    <t xml:space="preserve"> 627, 639 68TH AVE S </t>
  </si>
  <si>
    <t>614, 628 68TH AVE S-W 100'</t>
  </si>
  <si>
    <t>68TH AVE S &amp; 69TH AVE S</t>
  </si>
  <si>
    <t>69TH AVE S &amp; 68TH AVE S-S 850'</t>
  </si>
  <si>
    <t>602, 610 69TH AVE S-S 225'</t>
  </si>
  <si>
    <t>640, 650 69TH AVE S</t>
  </si>
  <si>
    <t>675, 687 69TH AVE S</t>
  </si>
  <si>
    <t>660, 670, 680, 690 69TH AVE S</t>
  </si>
  <si>
    <t>BAY VISTA BLVD S/7TH ST S-7TH WAY S</t>
  </si>
  <si>
    <t>719, 737 BAY VISTA BLVD S</t>
  </si>
  <si>
    <t>790, 772 BAY VISTA BLVD S-E 150'</t>
  </si>
  <si>
    <t>7TH WAY S/BAY VISTA BLVD S-66TH AVE S</t>
  </si>
  <si>
    <t xml:space="preserve">790 66TH AVE S </t>
  </si>
  <si>
    <t>7TH WAY S &amp; 66TH AVE S</t>
  </si>
  <si>
    <t>66TH AVE S/7TH WAY S-7TH ST S</t>
  </si>
  <si>
    <t>752, 790 66TH AVE S</t>
  </si>
  <si>
    <t>66TH AVE S/7TH ST S-7TH WAY S</t>
  </si>
  <si>
    <t>66TH AVE S &amp; 7TH ST S-E 750'</t>
  </si>
  <si>
    <t>657, 671 66TH AVE S</t>
  </si>
  <si>
    <t>656, 660, 674 66TH AVE S</t>
  </si>
  <si>
    <t>600, 614 66TH AVE S</t>
  </si>
  <si>
    <t>600 66TH AVE S-W 250'</t>
  </si>
  <si>
    <t>D-H0221B</t>
  </si>
  <si>
    <t>(E)SE-SE, 7TH ST S/62ND AVE S-64TH AVE S</t>
  </si>
  <si>
    <t>RD+(E), 7TH ST S &amp; 63RD AVE S</t>
  </si>
  <si>
    <t>RD+(E), 7TH ST S &amp; 64TH AVE S</t>
  </si>
  <si>
    <t>(S)SE-SW, 62ND AVE S/7THS ST S-6TH ST S</t>
  </si>
  <si>
    <t>(N)NE-NW, 62ND AVE S/7THS ST S-6TH ST S</t>
  </si>
  <si>
    <t>RD+, 678, 668 62ND AVE S</t>
  </si>
  <si>
    <t>RD+, 628, 636 62ND AVE S</t>
  </si>
  <si>
    <t>(N)NE-NW, 63RD AVE S/7THS ST S-6TH ST S</t>
  </si>
  <si>
    <t>(S)SE-SW, 63RD AVE S/7THS ST S-6TH ST S</t>
  </si>
  <si>
    <t>RD+, 658, 670 63RD AVE S</t>
  </si>
  <si>
    <t>RD+, 629, 637 63RD AVE S</t>
  </si>
  <si>
    <t>(S)SE-SW, 64TH AVE S/7THS ST S-6TH ST S</t>
  </si>
  <si>
    <t>(N)NE-NW, 64TH AVE S/7THS ST S-6TH ST S</t>
  </si>
  <si>
    <t>RD+, 664, 670 64TH AVE S</t>
  </si>
  <si>
    <t>RD+, 621, 627 64TH AVE S</t>
  </si>
  <si>
    <t>D-H0221C</t>
  </si>
  <si>
    <t>(E)SE-NE, 6TH ST S/61ST AVE S-64TH AVE S</t>
  </si>
  <si>
    <t>RD+(S), 6TH ST S &amp; 61ST AVE S</t>
  </si>
  <si>
    <t>RD+(E), 6TH ST S &amp; 62ND AVE S</t>
  </si>
  <si>
    <t>RD+(E), 6TH ST S &amp; 63RD AVE S</t>
  </si>
  <si>
    <t>(S)SE-W 375', 61ST AVE S &amp; 6TH ST S-W 375'</t>
  </si>
  <si>
    <t>(N)NW-W 275', 61ST AVE S &amp; 6TH ST S-W 275'</t>
  </si>
  <si>
    <t>RD+, 618, 626 61ST AVE S</t>
  </si>
  <si>
    <t>(S)SW-SW, 61ST AVE S/6TH ST S-4TH ST S</t>
  </si>
  <si>
    <t>(N)NE-E 400', 61ST AVE S &amp; 6TH ST S-E 400'</t>
  </si>
  <si>
    <t>RD+, 501, 521 61ST AVE S</t>
  </si>
  <si>
    <t>(W)SW-NW, 4TH ST S/61ST AVE S-62ND AVE S</t>
  </si>
  <si>
    <t>(N)NE-NW, 62ND AVE S/6TH ST S-4TH ST S</t>
  </si>
  <si>
    <t>(S)SE-SW, 62ND AVE S/6TH ST S-4TH ST S</t>
  </si>
  <si>
    <t>RD+, 568, 576 62ND AVE S</t>
  </si>
  <si>
    <t>RD+, 416, 432 62ND AVE S</t>
  </si>
  <si>
    <t>(N)NE-NW, 63RD AVE S/6TH ST S-4TH ST S</t>
  </si>
  <si>
    <t>(S)SE-SW, 63RD AVE S/6TH ST S-4TH ST S</t>
  </si>
  <si>
    <t>RD+, 450, 500 63RD AVE S</t>
  </si>
  <si>
    <t>(N)NE-NW, 64TH AVE S/6TH ST S-4TH ST S</t>
  </si>
  <si>
    <t>D-HWP713</t>
  </si>
  <si>
    <t>LAKELAND</t>
  </si>
  <si>
    <t>Griffin Rd &amp; Kalt Dr</t>
  </si>
  <si>
    <t>Kalt Dr &amp; Griffin Rd</t>
  </si>
  <si>
    <t>D-HWP105</t>
  </si>
  <si>
    <t>N LAKE AVE,E PARKER ST</t>
  </si>
  <si>
    <t>E MAGNOLIA ST,N STELLA AVE,N LAKE AVE</t>
  </si>
  <si>
    <t>rev 000259-golden wings mhp</t>
  </si>
  <si>
    <t>ST PETERSBURG</t>
  </si>
  <si>
    <t>512-527 52nd Ave S / RX</t>
  </si>
  <si>
    <t>512-527 52nd Ave S / Front Easement</t>
  </si>
  <si>
    <t>6th St S between 51st Ave S &amp; 52nd Ave S</t>
  </si>
  <si>
    <t>6th St S and 52nd Ave S / RX</t>
  </si>
  <si>
    <t>51st Ave S from 4th St S to 6th St S</t>
  </si>
  <si>
    <t>425-529 51st Ave S / Front Easement</t>
  </si>
  <si>
    <t>425-444 51st Ave S / RX</t>
  </si>
  <si>
    <t>52d Ave S between 5th St S &amp; 6th St S</t>
  </si>
  <si>
    <t>5th St S &amp; 52nd Ave S / RX</t>
  </si>
  <si>
    <t>401-425 52nd Ave S / Front Easement</t>
  </si>
  <si>
    <t>600- 668 52nd Ave S / Front Easement</t>
  </si>
  <si>
    <t>621-669 52nd Ave S / Front Easement</t>
  </si>
  <si>
    <t>629-637 52nd Ave S / RX</t>
  </si>
  <si>
    <t>660-669 52nd Ave S / RX</t>
  </si>
  <si>
    <t>613-637 53rd Ave S / Front Easement</t>
  </si>
  <si>
    <t>620-628 53rd Ave S / Front Easememt</t>
  </si>
  <si>
    <t>620-629 53rd Ave S / RX</t>
  </si>
  <si>
    <t>52nd Ave S &amp; 6th St S /RX</t>
  </si>
  <si>
    <t>6th St S &amp; 52nd Ave S / RX</t>
  </si>
  <si>
    <t>6th St S East side between 4th St S &amp; 5th St S</t>
  </si>
  <si>
    <t>6th St S &amp; 53rd Ave S / RX</t>
  </si>
  <si>
    <t>6th St S East side between 53rd Ave S &amp; 54th Ave S</t>
  </si>
  <si>
    <t>5301-5333 6th St S / RX</t>
  </si>
  <si>
    <t>54th Ave S &amp; 6th St S / Front Easement going East</t>
  </si>
  <si>
    <t>5227-5355 5th St S / Front Easement</t>
  </si>
  <si>
    <t>5226-5242 5th St S / RX</t>
  </si>
  <si>
    <t>5327-5355 5th St S / RX</t>
  </si>
  <si>
    <t>5326-5334 5th St S / Front Easement</t>
  </si>
  <si>
    <t>5218-5300 5th St S / Front Easement</t>
  </si>
  <si>
    <t>5125-5325 4th St S / Front Easement</t>
  </si>
  <si>
    <t>D-HDH73</t>
  </si>
  <si>
    <t>2918-2900 49TH ST N</t>
  </si>
  <si>
    <t>4537 30TH AVE N</t>
  </si>
  <si>
    <t>4500 30TH AVE N</t>
  </si>
  <si>
    <t>4621 30TH AVE N</t>
  </si>
  <si>
    <t>4632 30TH AVE N</t>
  </si>
  <si>
    <t>49TH ST N,28TH AVE N</t>
  </si>
  <si>
    <t>4839 30TH AVE N</t>
  </si>
  <si>
    <t>28TH AVE N,48TH ST N</t>
  </si>
  <si>
    <t>8TH AVE N,33RD ST N</t>
  </si>
  <si>
    <t>38TH ST N,40TH AVE N,39TH AVE N</t>
  </si>
  <si>
    <t>38TH ST N,39TH AVE N,38TH AVE N</t>
  </si>
  <si>
    <t>39TH AVE N,38TH ST N,37TH ST N</t>
  </si>
  <si>
    <t>2809-2817 49TH ST N</t>
  </si>
  <si>
    <t>2740-2720 49TH ST N,28TH AVE N</t>
  </si>
  <si>
    <t>2809-2801 49TH ST N</t>
  </si>
  <si>
    <t>28TH AVE N,47TH ST N</t>
  </si>
  <si>
    <t>4822 30TH AVE N</t>
  </si>
  <si>
    <t>2817-4830 49TH ST N</t>
  </si>
  <si>
    <t>2701- 2645 48TH ST N</t>
  </si>
  <si>
    <t>2742- 2720 48TH ST N</t>
  </si>
  <si>
    <t>48TH ST N,28TH AVE N</t>
  </si>
  <si>
    <t>28TH AVE N,49TH ST N,47TH ST N</t>
  </si>
  <si>
    <t>47TH ST N,27TH AVE N</t>
  </si>
  <si>
    <t>47TH ST N,26TH AVE N,28TH AVE N</t>
  </si>
  <si>
    <t>26TH AVE N,47TH ST N</t>
  </si>
  <si>
    <t>2785-4675 47TH ST N</t>
  </si>
  <si>
    <t>BAHAMA SHORES DR S,60TH AVE S,63RD AVE S</t>
  </si>
  <si>
    <t>2ND ST S,62ND AVE S,63RD AVE S</t>
  </si>
  <si>
    <t>39TH AVE N,59TH ST N</t>
  </si>
  <si>
    <t>59TH ST N,38TH AVE N,39TH AVE N</t>
  </si>
  <si>
    <t>38TH AVE N,59TH ST N</t>
  </si>
  <si>
    <t>38TH AVE N,58TH ST N,59TH ST N</t>
  </si>
  <si>
    <t>38TH AVE N,58TH ST N</t>
  </si>
  <si>
    <t>38TH AVE N,56TH ST N,58TH ST N</t>
  </si>
  <si>
    <t>9TH AVE N,14TH ST N,QUEEN ST N</t>
  </si>
  <si>
    <t>Address : 
Street  : 4TH ST S
Cross 1 : 62ND AVE S
Within 1/4 mile: Y
Cross 2 : 66TH AVE S
Locat: LOCATE BOTH SIDES OF 4TH ST S,  STARTING AT THE NW CORNER OF 4TH ST
S,AND 62ND AVE S, AND ENDING AT THE NE CORNER OF 4 TH ST S, AND 66TH AVE S.
PLEASE LOCATE ALL SERVICES IN THIS PATH INCLUDING ANY ROAD CROSSINGS ANY
SERVICES AND DROPS.   DON'T HESITATE TO CONTACT ME AT ANY TIME AND I CAN
PROVIDE DRAWINGS OF THE PROJECT OR ANSWER ANY QUESTIONS YOU MAY HAVE.
:
Remarks : THIS IS TILLMAN PROJECT NAME D-H0222A AND THIS LOCATE IS 1195' FEET
LONG.</t>
  </si>
  <si>
    <t>Active Gas Automated Response
Street  : BAHAMA SHORES DR S
Cross 1 : 4TH ST S
Within 1/4 mile: Y
Cross 2 : 63RD AVE S
Locat: STARTING AT THE SE CORNER OF BAHAMA SHORES DR S AND 4TH ST S, PLEASE
LOCATE BOTH SIDES OF BAHAMA SHORES DR S, ENDING AT THE NW CORNER OF BAHAMA
SHORES DR S AND 63RD AVE S.   PLEASE LOCATE ALL SERVICES IN THIS PATH INCLUDING
ANY ROAD CROSSINGS ANY SERVICES AND DROPS.   DON'T HESITATE TO CONTACT ME AT
ANY TIME AND I CAN PROVIDE DRAWINGS OF THE PROJECT OR ANSWER ANY QUESTIONS YOU
MAY HAVE.
:
Remarks : THIS IS TILLMAN PROJECT NAME D-H0222A AND THIS LOCATE IS 1195' FEET
LONG.</t>
  </si>
  <si>
    <t>Address : 
Street  : 3RD ST S
Cross 1 : 60TH AVE S
Within 1/4 mile: Y
Cross 2 : BAHAMA SHORES DR S
Locat: STARTING AT THE NW CORNER OF 3RD ST S,AND 60TH AVE S LOCATE BOTH SIDES
OF 3RD ST S, ENDING AT THE NW CORNER OF 3RD ST S, AND BAHAMA SHORES DR S.
PLEASE LOCATE ALL SERVICES IN THIS PATH INCLUDING ANY ROAD CROSSINGS ANY
SERVICES AND DROPS.   DON'T HESITATE TO CONTACT ME AT ANY TIME AND I CAN
PROVIDE DRAWINGS OF THE PROJECT OR ANSWER ANY QUESTIONS YOU MAY HAVE.
:
Remarks : THIS IS TILLMAN PROJECT NAME D-H0222A AND THIS LOCATE IS 982' FEET
LONG.</t>
  </si>
  <si>
    <t>Address : 
Street  : 63RD AVE S
Cross 1 : 3RD ST S
Within 1/4 mile: Y
Cross 2 : BAHAMA SHORES DR S
Locat: STARTING AT THE NW CORNER OF 63RD AVE S, AND 3RD ST S, PLEASE LOCATE
BOTH SIDES OF 63RD AVE S, ENDING AT THE NE CORNER OF 63RD AVE S, AND BAHAMA
SHORES DR S.   PLEASE LOCATE ALL SERVICES IN THIS PATH INCLUDING ANY ROAD
CROSSINGS ANY SERVICES AND DROPS.   DON'T HESITATE TO CONTACT ME AT ANY TIME
AND I CAN PROVIDE DRAWINGS OF THE PROJECT OR ANSWER ANY QUESTIONS YOU MAY HAVE.
:
Remarks : THIS IS TILLMAN PROJECT NAME D-H0222A AND THIS LOCATE IS 1088' FEET
LONG</t>
  </si>
  <si>
    <t>Address : 
Street  : 62ND AVE S
Cross 1 : 3RD ST S
Within 1/4 mile: Y
Cross 2 : BAHAMA SHORES DR S
Locat: STARTING AT THE NW CORNER OF 62ND AVE S, AND 3RD ST S, PLEASE LOCATE
BOTH SIDES OF 62ND AVE S, ENDING AT THE NE CORNER OF 62ND AVE S, AND BAHAMA
SHORES DR S.   PLEASE LOCATE ALL SERVICES IN THIS PATH INCLUDING ANY ROAD
CROSSINGS ANY SERVICES AND DROPS.   DON'T HESITATE TO CONTACT ME AT ANY TIME
AND I CAN PROVIDE DRAWINGS OF THE PROJECT OR ANSWER ANY QUESTIONS YOU MAY HAVE.
:
Remarks : THIS IS TILLMAN PROJECT NAME D-H0222A AND THIS LOCATE IS 995' FEET
LONG.</t>
  </si>
  <si>
    <t>Active Gas Automated Response
Street  : BAHAMA SHORES DR S
Cross 1 : 60TH AVE S
Within 1/4 mile: Y
Cross 2 : 63RD AVE S
Locat: STARTING AT THE NW CORNER OF BAHAMA SHORES DR S AND 60TH AVE S, PLEASE
LOCATE BOTH SIDES OF BAHAMA SHORES DR S,ENDING AT THE SW CORNER OF BAHAMA
SHORES DR S AND 63 RD AVE S   PLEASE LOCATE ALL SERVICES IN THIS PATH INCLUDING
ANY ROAD CROSSINGS ANY SERVICES AND DROPS.   DON'T HESITATE TO CONTACT ME AT
ANY TIME AND I CAN PROVIDE DRAWINGS OF THE PROJECT OR ANSWER ANY QUESTIONS YOU
MAY HAVE.
:
Remarks : THIS IS TILLMAN PROJECT NAME D-H0222A AND THIS LOCATE IS 641' FEET
LONG</t>
  </si>
  <si>
    <t>Address : 
Street  : 2ND ST S
Cross 1 : 62ND AVE S
Within 1/4 mile: Y
Cross 2 : 63RD AVE S
Locat: STARTING AT THE NW CORNER OF 2ND ST S AND 62ND AVE S, PLEASE LOCATE BOTH
SIDES OF 2ND ST S ENDING AT THE SW CORNER OF 2ND ST S AND 63RD AVE S.   PLEASE
LOCATE ALL SERVICES IN THIS PATH INCLUDING ANY ROAD CROSSINGS ANY SERVICES AND
DROPS.   DON'T HESITATE TO CONTACT ME AT ANY TIME AND I CAN PROVIDE DRAWINGS OF
THE PROJECT OR ANSWER ANY QUESTIONS YOU MAY HAVE.
:
Remarks : THIS IS TILLMAN PROJECT NAME D-H0222A AND THIS LOCATE IS 325' FEET
LONG.</t>
  </si>
  <si>
    <t>D-HWP102</t>
  </si>
  <si>
    <t xml:space="preserve">FDC </t>
  </si>
  <si>
    <t>N LAKE AVE,E MAGNOLIA ST,E OAK ST</t>
  </si>
  <si>
    <t>E OAK ST,N LAKE AVE</t>
  </si>
  <si>
    <t>622 N VERMONT AVE</t>
  </si>
  <si>
    <t>E MYRTLE ST,N IOWA AVE,N STELLA AVE</t>
  </si>
  <si>
    <t>N IOWA AVE,E MYRTLE ST</t>
  </si>
  <si>
    <t>405 E MYRTLE ST</t>
  </si>
  <si>
    <t>MABEL AVE,E MAGNOLIA ST,E PEACHTREE ST</t>
  </si>
  <si>
    <t>MABEL AVE,E MYRTLE ST,E MAGNOLIA ST</t>
  </si>
  <si>
    <t>N MORGAN AVE,E MAGNOLIA ST,E PEACHTREE ST</t>
  </si>
  <si>
    <t>N MORGAN AVE,E MYRTLE ST,E MAGNOLIA ST</t>
  </si>
  <si>
    <t>E MYRTLE ST,N STELLA AVE,N LAKE AVE</t>
  </si>
  <si>
    <t>N STELLA AVE,E MYRTLE ST</t>
  </si>
  <si>
    <t>E PEACHTREE ST,N STELLA AVE,N LAKE AVE</t>
  </si>
  <si>
    <t>PLUM ST,N LAKE AVE,LAKESHORE DR</t>
  </si>
  <si>
    <t>LAKESHORE DR,PLUM ST</t>
  </si>
  <si>
    <t>E PARKER ST,N LAKE AVE</t>
  </si>
  <si>
    <t>N LAKE AVE,E PARKER ST,E MAGNOLIA ST</t>
  </si>
  <si>
    <t>D-HWP415</t>
  </si>
  <si>
    <t>SB MARTINEZ</t>
  </si>
  <si>
    <t>COBBLESTONE DR,CASCADE ST,FAIR OAKS ST</t>
  </si>
  <si>
    <t>4246 38TH AVE N,43RD ST N</t>
  </si>
  <si>
    <t>112 E LIME ST</t>
  </si>
  <si>
    <t>1434 KATHLEEN RD</t>
  </si>
  <si>
    <t>Lightspeed-In-House</t>
  </si>
  <si>
    <t>D-HWP436</t>
  </si>
  <si>
    <t>HH UNDERGROUND</t>
  </si>
  <si>
    <t>D-HWP441</t>
  </si>
  <si>
    <t>D-HWP425</t>
  </si>
  <si>
    <t>D-HDH63 TO D-HDH53</t>
  </si>
  <si>
    <t>completed</t>
  </si>
  <si>
    <t xml:space="preserve">expired </t>
  </si>
  <si>
    <t>D-HWP412</t>
  </si>
  <si>
    <t>FB-HWP101</t>
  </si>
  <si>
    <t>N TENNESSEE AVE &amp; E MEMORIAL BLVD</t>
  </si>
  <si>
    <t>PLUM ST &amp; N TENNESSEE AVE</t>
  </si>
  <si>
    <t>E MAGNOLIA ST &amp; N LAKE AVE</t>
  </si>
  <si>
    <t>N STELLEA AVE</t>
  </si>
  <si>
    <t>613 N VERMONT AVE</t>
  </si>
  <si>
    <t>N PLUM ST</t>
  </si>
  <si>
    <t>D-HWP103</t>
  </si>
  <si>
    <t>canceled</t>
  </si>
  <si>
    <t>Canceled</t>
  </si>
  <si>
    <t>diathena</t>
  </si>
  <si>
    <t>E PEACHTREE ST,N STELLA AVE,MABEL AVE</t>
  </si>
  <si>
    <t>E PEACHTREE ST,N STELLA AVE</t>
  </si>
  <si>
    <t>GILMORE AVE,E MYRTLE ST,E MAGNOLIA ST</t>
  </si>
  <si>
    <t>E MAGNOLIA ST,N VERMONT AVE,N STELLA AVE</t>
  </si>
  <si>
    <t>N VERMONT AVE,E MYRTLE ST</t>
  </si>
  <si>
    <t>518 MABEL AVE</t>
  </si>
  <si>
    <t>621 MABEL AVE</t>
  </si>
  <si>
    <t>520 N MORGAN AVE</t>
  </si>
  <si>
    <t>903 E MYRTLE ST</t>
  </si>
  <si>
    <t>732 E OAK ST</t>
  </si>
  <si>
    <t>522 N LAKE AVE</t>
  </si>
  <si>
    <t>727 E PEACHTREE ST</t>
  </si>
  <si>
    <t>403 N STELLA AVE</t>
  </si>
  <si>
    <t>710 E PEACHTREE ST</t>
  </si>
  <si>
    <t>618 N STELLA AVE</t>
  </si>
  <si>
    <t>622 GILMORE AVE</t>
  </si>
  <si>
    <t>610 E MAGNOLIA ST</t>
  </si>
  <si>
    <t>621 N IOWA AVE</t>
  </si>
  <si>
    <t>613 N IOWA AVE</t>
  </si>
  <si>
    <t xml:space="preserve">Clear </t>
  </si>
  <si>
    <t>Lightspeed-In House</t>
  </si>
  <si>
    <t>MABEL AVE,E MYRTLE ST,E PEACHTREE ST</t>
  </si>
  <si>
    <t>N MORGAN AVE,E MYRTLE ST,E PEACHTREE ST</t>
  </si>
  <si>
    <t>N STELLA AVE,E PEACHTREE ST</t>
  </si>
  <si>
    <t>D-HOE102</t>
  </si>
  <si>
    <t>FB-HOE117</t>
  </si>
  <si>
    <t>DHWP411 XING DHWP 425</t>
  </si>
  <si>
    <t>BHT-FWP-06</t>
  </si>
  <si>
    <t>D-HWP701</t>
  </si>
  <si>
    <t>GRANADA ST,N FLORIDA AVE</t>
  </si>
  <si>
    <t>N FLORIDA AVE,GRANADA ST,NORMANDY ST</t>
  </si>
  <si>
    <t>ANTILLA ST,N FLORIDA AVE</t>
  </si>
  <si>
    <t>NORMANDY ST,N FLORIDA AVE</t>
  </si>
  <si>
    <t>BHUD-FOE-06-E</t>
  </si>
  <si>
    <t>US BUILDERS</t>
  </si>
  <si>
    <t>45TH ST E &amp; SR 70</t>
  </si>
  <si>
    <t>39TH ST E &amp; SR 70</t>
  </si>
  <si>
    <t>recalled</t>
  </si>
  <si>
    <t xml:space="preserve">clear </t>
  </si>
  <si>
    <t>69506335 </t>
  </si>
  <si>
    <t>FBH0221A</t>
  </si>
  <si>
    <t>HAS</t>
  </si>
  <si>
    <t>D-HOE215</t>
  </si>
  <si>
    <t>D-HDH75</t>
  </si>
  <si>
    <t>45th St N West side between 31st Ave N &amp; 32nd Terr N</t>
  </si>
  <si>
    <t>32nd Ave N &amp; 45th St N / RX West side</t>
  </si>
  <si>
    <t>45th St N &amp; 32nd Ave N / RX South side</t>
  </si>
  <si>
    <t>45th St N &amp; 31st Ave N / RX North side</t>
  </si>
  <si>
    <t xml:space="preserve">32nd Ave N South side between 43rd St N &amp; 45th St N </t>
  </si>
  <si>
    <t>4300-4329 3nd Ave N / RX</t>
  </si>
  <si>
    <t>4356-4385 32nd Ave N / RX</t>
  </si>
  <si>
    <t>4460-4490 32nd Ave N / RX</t>
  </si>
  <si>
    <t>45th St N &amp; 32nd Terr N / RX North side</t>
  </si>
  <si>
    <t>32nd Terr N North side between 43rd St N &amp; 45th St N</t>
  </si>
  <si>
    <t>4300-4323 32nd Terr N / RX</t>
  </si>
  <si>
    <t>4350-4377 32nd Terr N / RX</t>
  </si>
  <si>
    <t>4400-4429 32nd Terr N / RX</t>
  </si>
  <si>
    <t>4457-4489 32nd Terr N / RX</t>
  </si>
  <si>
    <t>31st Ave N North side between 43rd St N &amp; 45th St N</t>
  </si>
  <si>
    <t>4300 31st Ave N Front Easement</t>
  </si>
  <si>
    <t>4300-4335 31st Ave N / RX</t>
  </si>
  <si>
    <t>4380-4391 31st Ave N / RX</t>
  </si>
  <si>
    <t>4424-4448 31st Ave N / RX</t>
  </si>
  <si>
    <t>4467-4496 31st Ave N / RX</t>
  </si>
  <si>
    <t>43rd St N West side between 31st Ave N &amp; 30th Ave N</t>
  </si>
  <si>
    <t>30th Ave N North side between 43rd St N &amp; 45th St N</t>
  </si>
  <si>
    <t>32nd Ave N North side between 45th St N &amp; 46th St N</t>
  </si>
  <si>
    <t>4501-4511 32d Ave N / RX</t>
  </si>
  <si>
    <t>4517-4527 32nd Ave N / RX</t>
  </si>
  <si>
    <t>4535-4548 32nd Ave N / RX</t>
  </si>
  <si>
    <t>4558-4564 32nd Ave N /RX</t>
  </si>
  <si>
    <t>46th St N East side between 32nd Ave N &amp;31st Ave N</t>
  </si>
  <si>
    <t>4559-4591 31st Ave N Front Easement</t>
  </si>
  <si>
    <t>4559-4560 31st Ave N / RX</t>
  </si>
  <si>
    <t>4567-4576 31st Ave N / RX</t>
  </si>
  <si>
    <t>4583-4591 31st Ave N / Rx</t>
  </si>
  <si>
    <t>lightspeed</t>
  </si>
  <si>
    <t>D-H221F</t>
  </si>
  <si>
    <t>D-HOE206</t>
  </si>
  <si>
    <t>Lightspeed in house</t>
  </si>
  <si>
    <t>4TH ST S,61ST AVE S,62ND AVE S</t>
  </si>
  <si>
    <t>64TH AVE S,6TH ST S,4TH ST S</t>
  </si>
  <si>
    <t>63RD AVE S,6TH ST S,4TH ST S</t>
  </si>
  <si>
    <t>62ND AVE S,6TH ST S,4TH ST S</t>
  </si>
  <si>
    <t>61ST AVE S,7TH ST S,4TH ST S</t>
  </si>
  <si>
    <t>6TH ST S,61ST AVE S,64TH AVE S</t>
  </si>
  <si>
    <t>D-H0221F</t>
  </si>
  <si>
    <t>4TH ST S,68TH AVE S</t>
  </si>
  <si>
    <t>4TH ST S,COLONY POINT RD S,ST PETERSBURGPOINT DR S</t>
  </si>
  <si>
    <t>66TH AVE S,4TH ST S</t>
  </si>
  <si>
    <t>68TH AVE S,4TH ST S</t>
  </si>
  <si>
    <t>ST PETERSBURGPOINT DR S,4TH ST S,7TH ST S</t>
  </si>
  <si>
    <t>4TH ST S,68TH AVE S,ST PETERSBURGPOINT DR S</t>
  </si>
  <si>
    <t>COLONY POINT RD S,4TH ST S</t>
  </si>
  <si>
    <t>COLONY DR S,4TH ST S,COLONY POINT RD S</t>
  </si>
  <si>
    <t>D-H0221A</t>
  </si>
  <si>
    <t>D-H0220B</t>
  </si>
  <si>
    <t>65508197   </t>
  </si>
  <si>
    <t xml:space="preserve">ST PETERSBURG </t>
  </si>
  <si>
    <t>US Builders</t>
  </si>
  <si>
    <t>65508273 </t>
  </si>
  <si>
    <t>65508281 </t>
  </si>
  <si>
    <t>65508288 </t>
  </si>
  <si>
    <t xml:space="preserve">     65508310     </t>
  </si>
  <si>
    <t>FB-HOE201</t>
  </si>
  <si>
    <t>TIE IN 79-83</t>
  </si>
  <si>
    <t>727-388-4027</t>
  </si>
  <si>
    <t>32ND AVE AND 51ST ST</t>
  </si>
  <si>
    <t>D-HWP702</t>
  </si>
  <si>
    <t>SWANNANOA ST,N FLORIDA AVE,LAKELAND HILLS BLVD</t>
  </si>
  <si>
    <t>MIAMI ST,N FLORIDA AVE,LAKELAND HILLS BLVD</t>
  </si>
  <si>
    <t>N FLORIDA AVE,MIAMI ST,TARAWA ST</t>
  </si>
  <si>
    <t>D-H0220C</t>
  </si>
  <si>
    <t xml:space="preserve">Power Connect </t>
  </si>
  <si>
    <t>727-224-4457</t>
  </si>
  <si>
    <t>45th St west side between 35th Terr N &amp; 36th Ave N</t>
  </si>
  <si>
    <t>35th Terr N / RX on west side of 45th St N</t>
  </si>
  <si>
    <t>FB-HNP138</t>
  </si>
  <si>
    <t>D-HNP135</t>
  </si>
  <si>
    <t xml:space="preserve">canceled </t>
  </si>
  <si>
    <t>FB-H0220A</t>
  </si>
  <si>
    <t>239-321-4207</t>
  </si>
  <si>
    <t>HDD</t>
  </si>
  <si>
    <t>D-HNP144</t>
  </si>
  <si>
    <t>973-418-0964</t>
  </si>
  <si>
    <t xml:space="preserve">FCA </t>
  </si>
  <si>
    <t>BHZD-FOE-03-W</t>
  </si>
  <si>
    <t>LONGO</t>
  </si>
  <si>
    <t>5601-5623 Tanglewood Dr NE/ Front Easement</t>
  </si>
  <si>
    <t>Tanglewood Dr NE &amp; Ohio Ave NE / RX</t>
  </si>
  <si>
    <t>5623-5635 Tanglewood Dr NE/ RX</t>
  </si>
  <si>
    <t>Ohio Ave North side between Tanglewood Dr NE &amp;18th St NE</t>
  </si>
  <si>
    <t>1849-1901 Ohio Ave NE / RX</t>
  </si>
  <si>
    <t>1830-1916 Ohio Ave NE / Front Easement</t>
  </si>
  <si>
    <t>18th St NE West side between Ohio Ave NE &amp; 16th Ln NE</t>
  </si>
  <si>
    <t>5500-5512 18th St NE / RX</t>
  </si>
  <si>
    <t>5501-5511 18th St NE / Front Easement</t>
  </si>
  <si>
    <t>16th Ln NE &amp; 18th St NE / RX</t>
  </si>
  <si>
    <t>5400 16th Ln NE East side of property</t>
  </si>
  <si>
    <t>5301-54818th St NE / Front Easement</t>
  </si>
  <si>
    <t>5400-5426 18th St NE / Front Easement</t>
  </si>
  <si>
    <t>5401-5435 18th St NE / RX</t>
  </si>
  <si>
    <t>Ohio Ave North side between Tanglewood Dr NE &amp; Denver St NE</t>
  </si>
  <si>
    <t>Ohio Ave NE &amp; Denver St NE / RX</t>
  </si>
  <si>
    <t>Denver St NE &amp; Ohio Ave NE / RX</t>
  </si>
  <si>
    <t>1495 Ohio Ave NE</t>
  </si>
  <si>
    <t>5620-5700 Denver St NE / Front Easement</t>
  </si>
  <si>
    <t>5611-5631 Denver St NE / Front Easement</t>
  </si>
  <si>
    <t>5630-5700 Denver St NE / RX</t>
  </si>
  <si>
    <t>Ohio Ave Both sides between Denver St NE &amp; Venetian Blvd NE</t>
  </si>
  <si>
    <t>Venetian Blvd NE  &amp; Ohio Ave NE / RX</t>
  </si>
  <si>
    <t>5600-5700 Venetian Blvd NE</t>
  </si>
  <si>
    <t>5611-5701 Venetian Blvd NE / Front Easement</t>
  </si>
  <si>
    <t>5619-5631 Venetian Blvd /RX</t>
  </si>
  <si>
    <t>1498 OhioAve NE /East Side of Property</t>
  </si>
  <si>
    <t>1500 Ohio Ave NE / West Side of Prperty</t>
  </si>
  <si>
    <t>5438- 5520 Denver St NE / Front Easement</t>
  </si>
  <si>
    <t>5519-5520 Denver St NE / RX</t>
  </si>
  <si>
    <t>5419- 5438 Denver St NE / RX</t>
  </si>
  <si>
    <t>5320-5428 Denver St NE / Front Easement</t>
  </si>
  <si>
    <t>5319-5320 Denver St NE / RX</t>
  </si>
  <si>
    <t>5319- 5519 Denver St NE/ Front Easement</t>
  </si>
  <si>
    <t>1501- 1545 Denver St NE/ Front Easement then west side270</t>
  </si>
  <si>
    <t>D- HNP104</t>
  </si>
  <si>
    <t>5000-5098 Shore Acres Blvd NE / Front Easement</t>
  </si>
  <si>
    <t>5001-5095 Shore Acres Blvd/ Front Easement</t>
  </si>
  <si>
    <t>5049-5070 Shore Acres Blvd NE / RX</t>
  </si>
  <si>
    <t>5101- 5145 Venetian Blvd NE/ Front Easement</t>
  </si>
  <si>
    <t>5116-5172 VEnetianBlvd NE / Front Easement</t>
  </si>
  <si>
    <t>5119-5133 VenetianBlvd NE / RX</t>
  </si>
  <si>
    <t>Shore Acre both sides between Huntington St NE &amp; Chancellor St NE</t>
  </si>
  <si>
    <t>1748-1755 Shorse Acres Blvd NE / RX</t>
  </si>
  <si>
    <t>Huntington St NE &amp;Shore Acres Blvd NE / RX</t>
  </si>
  <si>
    <t>Huntington St NE West side between Shore Acers &amp; Huntington</t>
  </si>
  <si>
    <t>5095-5124 Huntington St NE / RX</t>
  </si>
  <si>
    <t>5123-5124 Huntington St NE / RX</t>
  </si>
  <si>
    <t>5123-5148 Huntington St NE / Front Easement</t>
  </si>
  <si>
    <t>New Hampshire Both sides between Huntington &amp; Chancellor</t>
  </si>
  <si>
    <t>1734- 1749 New Hampshire Ave / RX</t>
  </si>
  <si>
    <t>Huntington St  west side between 5001-5095 S hore Acres</t>
  </si>
  <si>
    <t xml:space="preserve">5145-5182 Huntington Cir NE / Front Eaement </t>
  </si>
  <si>
    <t>5100-5180 Huntington Cir NE / Front Esement</t>
  </si>
  <si>
    <t>5186-5264 Huntington Cir NE / Front Easement</t>
  </si>
  <si>
    <t>5180-5186 Hntington Cir NE / RX</t>
  </si>
  <si>
    <t>FB/D- HNP104</t>
  </si>
  <si>
    <t>Ohio Ave NE between Tanglewood &amp; Denver</t>
  </si>
  <si>
    <t>Denver st NE &amp; Ohio Ave NE / RX</t>
  </si>
  <si>
    <t>Ohio Ave NE between Denver &amp; Venetian Blvd NE</t>
  </si>
  <si>
    <t>5623-5635 Tanglewood Dr NE / RX</t>
  </si>
  <si>
    <t>5630-5700 Tanglewood Dr NE / Front Easement</t>
  </si>
  <si>
    <t>5297 Huntington St NE/ Front Easement</t>
  </si>
  <si>
    <t>5296-5297 Huntington St NE / RX</t>
  </si>
  <si>
    <t>5264-5296 Huntington St NE / Front Easement</t>
  </si>
  <si>
    <t>FB-HNP118</t>
  </si>
  <si>
    <t>canceled per email</t>
  </si>
  <si>
    <t>FB-HNP111</t>
  </si>
  <si>
    <t>FB-HNP133</t>
  </si>
  <si>
    <t>RECALLED</t>
  </si>
  <si>
    <t>D-HNP110</t>
  </si>
  <si>
    <t>D-HNP106</t>
  </si>
  <si>
    <t>D-HNP117</t>
  </si>
  <si>
    <t>FB-HNP104</t>
  </si>
  <si>
    <t>D-HDH62</t>
  </si>
  <si>
    <t>786-393-7948</t>
  </si>
  <si>
    <t>waiting on teco and wow</t>
  </si>
  <si>
    <t>D-HNP115</t>
  </si>
  <si>
    <t>canceled per tori 4/17</t>
  </si>
  <si>
    <t>D-HDH50</t>
  </si>
  <si>
    <t>D-HNP113</t>
  </si>
  <si>
    <t>D-HOE116</t>
  </si>
  <si>
    <t>Pending USIC</t>
  </si>
  <si>
    <t>USIC, ST PETERSBURG</t>
  </si>
  <si>
    <t>LIGHTPSEED</t>
  </si>
  <si>
    <t>D-HNP107</t>
  </si>
  <si>
    <t>4.1.25</t>
  </si>
  <si>
    <t>cancleled</t>
  </si>
  <si>
    <t>FB-HNP144</t>
  </si>
  <si>
    <t>USIC cleared pending TECO peoples gas</t>
  </si>
  <si>
    <t>FB-HDH275</t>
  </si>
  <si>
    <t>BHU-FDH-01W</t>
  </si>
  <si>
    <t>D-HDH54</t>
  </si>
  <si>
    <t>waiting on city of ST PETERSBURG and wow</t>
  </si>
  <si>
    <t xml:space="preserve">waiting on city of ST PETERSBURG </t>
  </si>
  <si>
    <t>waiting on wow</t>
  </si>
  <si>
    <t>told to cancel by tori by email on 4/24/25</t>
  </si>
  <si>
    <t>301-672-4931</t>
  </si>
  <si>
    <t>MTX</t>
  </si>
  <si>
    <t>107508658  </t>
  </si>
  <si>
    <t>tori called in- no footage- recalled 118500711</t>
  </si>
  <si>
    <t>tori called in- no footage- recalled 118500746</t>
  </si>
  <si>
    <t>39th ave n and 62nt st</t>
  </si>
  <si>
    <t xml:space="preserve">52nd st n and 30th ave n </t>
  </si>
  <si>
    <t>1120-1128 ST PETERSBURGPOINT DR S</t>
  </si>
  <si>
    <t>waiting on usic</t>
  </si>
  <si>
    <t>waiting on city of ST PETERSBURG</t>
  </si>
  <si>
    <t xml:space="preserve">D-HDH58 </t>
  </si>
  <si>
    <t>4.7 | JW | On Going only Lumen Cleared</t>
  </si>
  <si>
    <t>4.7 | JW | On Going Nothing Cleared</t>
  </si>
  <si>
    <t>waiting for city of ST PETERSBURG to be marked</t>
  </si>
  <si>
    <t>usic</t>
  </si>
  <si>
    <t xml:space="preserve"> D-HNP111</t>
  </si>
  <si>
    <t>34th ave n and 60th st n  page 60</t>
  </si>
  <si>
    <t>D-HDH42</t>
  </si>
  <si>
    <t>waiting on teco</t>
  </si>
  <si>
    <t>waiting on teco and city of ST PETERSBURG</t>
  </si>
  <si>
    <t>D-HOE117</t>
  </si>
  <si>
    <t>BHUD-FOE-02-W</t>
  </si>
  <si>
    <t>D-HDH55</t>
  </si>
  <si>
    <t>Tillman Fiber</t>
  </si>
  <si>
    <t>D-HDH82</t>
  </si>
  <si>
    <t>D-HDH80</t>
  </si>
  <si>
    <t>230'</t>
  </si>
  <si>
    <t>D-HDH60</t>
  </si>
  <si>
    <t>D-HDH47</t>
  </si>
  <si>
    <t>407-414-8027</t>
  </si>
  <si>
    <t>BFI</t>
  </si>
  <si>
    <t>RD+, 5209, 5217 29TH AVE N</t>
  </si>
  <si>
    <t>(S)SW-E 125', 29TH AVE N &amp; 52ND WAY N-E 125'</t>
  </si>
  <si>
    <t>RD+(S), 29TH AVE N &amp; 52ND WAY N</t>
  </si>
  <si>
    <t xml:space="preserve">USIC </t>
  </si>
  <si>
    <t>(S)SE-SE, 29TH AVE N/52ND WAY N-52ND LN N</t>
  </si>
  <si>
    <t>(N)NW-NW, 29TH AVE N/52ND WAY N-52ND LN N</t>
  </si>
  <si>
    <t>RD+, 5233, 5241 29TH AVE N</t>
  </si>
  <si>
    <t>(E)SE-SE, 52ND LN N/29TH AVE N-28TH AVE N</t>
  </si>
  <si>
    <t>(W)NW-NW 52ND LN N/29TH AVE N-28TH AVE N</t>
  </si>
  <si>
    <t>R/O/W, 5250, 5262, 5274 28TH AVE N</t>
  </si>
  <si>
    <t>(E)SE-SE, 52ND WAY N/29TH AVE N-27TH AVE N</t>
  </si>
  <si>
    <t>(W)SW-NW, 52ND WAY N/29TH AVE N-27TH AVE N</t>
  </si>
  <si>
    <t>(S)SE-SW, 27TH AVE N/52ND WAY N-54TH ST N</t>
  </si>
  <si>
    <t>RD+(S), 27TH AVE N &amp; 53RD ST N</t>
  </si>
  <si>
    <t>(N)NW-NE, 27TH AVE N/52ND WAY N-54TH ST N</t>
  </si>
  <si>
    <t>(E)NE-N 350', 54TH ST N/27TH AVE N-N 350' (100' N, 28TH AVE N)</t>
  </si>
  <si>
    <t>RD+(E), 54TH ST N &amp; 28TH AVE N</t>
  </si>
  <si>
    <t>(W)SW-SW, 54TH ST N/27TH AVE N-28TH AVE N</t>
  </si>
  <si>
    <t>waiting for city of ST PETERSBURG- 47TH ST N AND 39TH AVE N</t>
  </si>
  <si>
    <t>D-HDH41</t>
  </si>
  <si>
    <t>D-HDH56</t>
  </si>
  <si>
    <t>37th Ave N Both sides between 62nd St N &amp; 63rd St N</t>
  </si>
  <si>
    <t>62nd St N West side between 37th Ave N &amp; 35th Ave N</t>
  </si>
  <si>
    <t>62nd St N &amp; 37th Ave N / RX</t>
  </si>
  <si>
    <t>3699-3773 62nd St N / Front Easement</t>
  </si>
  <si>
    <t>3700-3798 62nd St N  /RX</t>
  </si>
  <si>
    <t>3598-3601 62nd St N / RX</t>
  </si>
  <si>
    <t>3521-3667 62nd St N / Front Easement</t>
  </si>
  <si>
    <t>3500-3541 62nd St N / RX</t>
  </si>
  <si>
    <t>6198 35th Ave N / North &amp; West side of property</t>
  </si>
  <si>
    <t>62nd St N &amp; 35th Ave N / RX</t>
  </si>
  <si>
    <t>35th Ave N Southwest sidebetween 62nd St N &amp; 63rd St N</t>
  </si>
  <si>
    <t>35thAve N &amp; 63rd St N / RX</t>
  </si>
  <si>
    <t>6296-6356 35th Ave N / Front Easement</t>
  </si>
  <si>
    <t>6245 35th Ave N / Front SE to 175'</t>
  </si>
  <si>
    <t>35th Ave N North Side between 63rd St N &amp; 63rd Way N</t>
  </si>
  <si>
    <t>3500-3501 63rd St N / RX</t>
  </si>
  <si>
    <t>35th Ave N &amp; 63rd Way N / RX</t>
  </si>
  <si>
    <t>63rd Way N East side between 35th Ave N &amp; 37th Ave N</t>
  </si>
  <si>
    <t>3551-3570 63rd Way N / RX</t>
  </si>
  <si>
    <t>3570 63rd Way N / Front Easment</t>
  </si>
  <si>
    <t>37th Ave N &amp; 63rd Way N / RX</t>
  </si>
  <si>
    <t>6297-6331 37th Ave N / Front Easement</t>
  </si>
  <si>
    <t>4/1/205</t>
  </si>
  <si>
    <t>6301-6312 37th Ave N / RX</t>
  </si>
  <si>
    <t>6341-6381 37th Ave N / Front Eaement</t>
  </si>
  <si>
    <t>6366-6390 37th Ave N / Front Easement</t>
  </si>
  <si>
    <t>6366-6380 37th Ave N  / RX</t>
  </si>
  <si>
    <t>63rd St N East side between 35th Ave N 7 37th Ave N</t>
  </si>
  <si>
    <t>3636-3666 63rd St N / Front Easement</t>
  </si>
  <si>
    <t>3500-3636 63rd St N / RX</t>
  </si>
  <si>
    <t>37th Ave N &amp; 63rd St N / RX</t>
  </si>
  <si>
    <t>RENEW</t>
  </si>
  <si>
    <t xml:space="preserve"> 30th ave n  and 58th st n</t>
  </si>
  <si>
    <t>56th ln n and 26th ave n</t>
  </si>
  <si>
    <t xml:space="preserve">57th st n and 25th ave n </t>
  </si>
  <si>
    <t>does not include st crossing &amp; wrong side of st</t>
  </si>
  <si>
    <t>35th ave n and 64th way n</t>
  </si>
  <si>
    <t>38th ave n and 64th st n</t>
  </si>
  <si>
    <t>39th ave n and 64th st n</t>
  </si>
  <si>
    <t>35th ave n and ditch</t>
  </si>
  <si>
    <t>78-76 - need verif</t>
  </si>
  <si>
    <t xml:space="preserve">46th st n and 29th ave n </t>
  </si>
  <si>
    <t>73-78</t>
  </si>
  <si>
    <t xml:space="preserve">46th st n </t>
  </si>
  <si>
    <t xml:space="preserve">47th st n and 30th ave n </t>
  </si>
  <si>
    <t xml:space="preserve">45th st n and 33rd ave n </t>
  </si>
  <si>
    <t xml:space="preserve">45th st n and 35th ave n </t>
  </si>
  <si>
    <t xml:space="preserve">45th st n and 35th ter n </t>
  </si>
  <si>
    <t xml:space="preserve">36th ave n and 46th st n </t>
  </si>
  <si>
    <t>39th ave n and 46th st n</t>
  </si>
  <si>
    <t xml:space="preserve">33rd ave n </t>
  </si>
  <si>
    <t xml:space="preserve">56th st n and 32nd ave n </t>
  </si>
  <si>
    <t xml:space="preserve">57th st n and 34th ave n </t>
  </si>
  <si>
    <t>57th st n and 35th ave n</t>
  </si>
  <si>
    <t>36th ave n and 59th way n</t>
  </si>
  <si>
    <t>59-62 - waiting for monday - need to make sure still good for monday drill</t>
  </si>
  <si>
    <t xml:space="preserve">59th way n and 38th ave n </t>
  </si>
  <si>
    <t xml:space="preserve">37th ave n and 36th ave n </t>
  </si>
  <si>
    <t xml:space="preserve">36th ave n and 52nd st n </t>
  </si>
  <si>
    <t xml:space="preserve">35th ave n and 35th terr n </t>
  </si>
  <si>
    <t xml:space="preserve">34th ave n and 51st st n </t>
  </si>
  <si>
    <t>Drilling 4.17</t>
  </si>
  <si>
    <t xml:space="preserve">24th ave n and 52nd st n </t>
  </si>
  <si>
    <t>Called in Wrong - does not included St Crossing - New Ticket # 106500950</t>
  </si>
  <si>
    <t xml:space="preserve">25th ave n and 53rd st n </t>
  </si>
  <si>
    <t>Duplicate Ticket  - called in same date #078502827</t>
  </si>
  <si>
    <t xml:space="preserve">53rd st n and 30th ave n </t>
  </si>
  <si>
    <t xml:space="preserve">28th ave n and 53rd st n </t>
  </si>
  <si>
    <t>28th ave n &amp; 49th St N</t>
  </si>
  <si>
    <t xml:space="preserve">D-HWP707 </t>
  </si>
  <si>
    <t xml:space="preserve">32nd ave n and 51st st n </t>
  </si>
  <si>
    <t>46th St N and 38th Ave N</t>
  </si>
  <si>
    <t>ST PETERSBURGPOINT DR S</t>
  </si>
  <si>
    <t>MUROK WAY S</t>
  </si>
  <si>
    <t>1175 ST PETERSBURGPOINT DR S</t>
  </si>
  <si>
    <t>ST PETERSBURGPOINT DR S,DR MARTIN LUTHER KING JR ST S</t>
  </si>
  <si>
    <t>57TH AVE S AND BAHAMA SHORES DR S</t>
  </si>
  <si>
    <t>D-HDH43</t>
  </si>
  <si>
    <t>D-HDH49</t>
  </si>
  <si>
    <t>D-HNP151</t>
  </si>
  <si>
    <t>waiting on usic- 4328-4345 14th Way NE / RX</t>
  </si>
  <si>
    <t>waiting on usic 4195-4329 14th Way NE / Front Easement</t>
  </si>
  <si>
    <t>waiting on usic- 4195-4201 14th Way NE / RX</t>
  </si>
  <si>
    <t>D-H0223F</t>
  </si>
  <si>
    <t>waiting on usic - 4095-4157 14th Way NE / Front Easement</t>
  </si>
  <si>
    <t>4052-4095 14th Way NE / RX</t>
  </si>
  <si>
    <t>D-HDH48</t>
  </si>
  <si>
    <t>(N)NW-NE, 26TH AVE N/55TH ST N-56TH WAY N</t>
  </si>
  <si>
    <t>(S)SW-W 800', 26TH AVE N/55TH ST N-W 800' (50' W, 56TH LN N)</t>
  </si>
  <si>
    <t>RD+(N), 26TH AVE N &amp; 56TH ST N</t>
  </si>
  <si>
    <t>RD+(E DRWY), 5518 26TH AVE N</t>
  </si>
  <si>
    <t>RD+(E), 26TH AVE N &amp; 56TH WAY N</t>
  </si>
  <si>
    <t>1036'</t>
  </si>
  <si>
    <t>(E)NE-SE, 55TH ST N/26TH AVE N-29TH AVE N</t>
  </si>
  <si>
    <t>(W)NW-SW, 55TH ST N/26TH AVE N-29TH AVE N</t>
  </si>
  <si>
    <t>RD+, 2600, 2646 55TH ST N</t>
  </si>
  <si>
    <t>RD+, 2700, 2734 55TH ST N</t>
  </si>
  <si>
    <t>RD+, 2794, 2800 55TH ST N</t>
  </si>
  <si>
    <t>RD+, 2854, 2872 55TH ST N</t>
  </si>
  <si>
    <t>(E)NE-SE, 56TH ST N/26TH AVE N-29TH AVE N</t>
  </si>
  <si>
    <t>(W)NW-SW, 56TH ST N/26TH AVE N-29TH AVE N</t>
  </si>
  <si>
    <t>50'</t>
  </si>
  <si>
    <t>RD+, 2660, 2690 56TH ST N</t>
  </si>
  <si>
    <t>RD+, 2732, 2764 56TH ST N</t>
  </si>
  <si>
    <t>RD+, 2800, 2824 56TH ST N</t>
  </si>
  <si>
    <t>RD+, 2848, 2872 56TH ST N</t>
  </si>
  <si>
    <t>(E)NE-SE, 56TH WAY N/26TH AVE N-29TH AVE N</t>
  </si>
  <si>
    <t>(W)NW-SW, 56TH WAY N/26TH AVE N-29TH AVE N</t>
  </si>
  <si>
    <t>RD+, 2600, 2632 56TH WAY N</t>
  </si>
  <si>
    <t>RD+, 2664, 2696 56TH WAY N</t>
  </si>
  <si>
    <t>RD+, 2740, 2760 56TH WAY N</t>
  </si>
  <si>
    <t>RD+, 2800, 2830 56TH WAY N</t>
  </si>
  <si>
    <t xml:space="preserve">renewed </t>
  </si>
  <si>
    <t>D-HNP111</t>
  </si>
  <si>
    <t>City of ST PETERSBURG - Wow</t>
  </si>
  <si>
    <t xml:space="preserve">Pending </t>
  </si>
  <si>
    <t xml:space="preserve">City of ST PETERSBURG </t>
  </si>
  <si>
    <t>42-41</t>
  </si>
  <si>
    <t>24th Ter N &amp; 55th St N</t>
  </si>
  <si>
    <t>Wrong locate section - new ticket# 106500950</t>
  </si>
  <si>
    <t>25th Ave N &amp; 53rd St N</t>
  </si>
  <si>
    <t>32nd Ave N and 56th St N - PG 55</t>
  </si>
  <si>
    <t>50-63</t>
  </si>
  <si>
    <t>58th st n and 32nd ave n  waiting on redesign from tillman</t>
  </si>
  <si>
    <t>60-56</t>
  </si>
  <si>
    <t>35th ave n and 63rd way n</t>
  </si>
  <si>
    <t>60-57</t>
  </si>
  <si>
    <t xml:space="preserve">64th st n and 38th ave n </t>
  </si>
  <si>
    <t>51-61</t>
  </si>
  <si>
    <t>60th St N &amp; 36th Ave N</t>
  </si>
  <si>
    <t>41-40</t>
  </si>
  <si>
    <t>53rd St N  &amp;25th Ave N</t>
  </si>
  <si>
    <t xml:space="preserve">64th st n and 35th ave n </t>
  </si>
  <si>
    <t>49-52</t>
  </si>
  <si>
    <t>32nd ave n and 58th way n</t>
  </si>
  <si>
    <t xml:space="preserve">60th st n and 36th ave n </t>
  </si>
  <si>
    <t xml:space="preserve">32nd ave n and 58th st n </t>
  </si>
  <si>
    <t>D-HDH57</t>
  </si>
  <si>
    <t>D-HDH52</t>
  </si>
  <si>
    <t>D-HDH53</t>
  </si>
  <si>
    <t xml:space="preserve">waiting on wow </t>
  </si>
  <si>
    <t>wow</t>
  </si>
  <si>
    <t xml:space="preserve">waiting on wow teco </t>
  </si>
  <si>
    <t>waiting on usic and water wow</t>
  </si>
  <si>
    <t>waiting on wow and teco</t>
  </si>
  <si>
    <t>waitin gon wow teco and water</t>
  </si>
  <si>
    <t>24th ter n and 52nd st n</t>
  </si>
  <si>
    <t>usic wow and teco</t>
  </si>
  <si>
    <t>waiting on  wow</t>
  </si>
  <si>
    <t>wow and water</t>
  </si>
  <si>
    <t>usic water teco</t>
  </si>
  <si>
    <t>teco</t>
  </si>
  <si>
    <t>teco wow water</t>
  </si>
  <si>
    <t>41-48</t>
  </si>
  <si>
    <t>55th st n and 26th ave n</t>
  </si>
  <si>
    <t>813-455-9916</t>
  </si>
  <si>
    <t>renewed</t>
  </si>
  <si>
    <t>only tillman</t>
  </si>
  <si>
    <t>only tillman and usic</t>
  </si>
  <si>
    <t>only tillman and water</t>
  </si>
  <si>
    <t>tillman and teco</t>
  </si>
  <si>
    <t>tillman and teco and usic</t>
  </si>
  <si>
    <t xml:space="preserve">usic teco and tillman </t>
  </si>
  <si>
    <t>not needed</t>
  </si>
  <si>
    <t xml:space="preserve">ug complete </t>
  </si>
  <si>
    <t>ug complete</t>
  </si>
  <si>
    <t>D-H0233F</t>
  </si>
  <si>
    <t>(973) 418-0964</t>
  </si>
  <si>
    <t>HGP38</t>
  </si>
  <si>
    <t>HGP16</t>
  </si>
  <si>
    <t>D-HNP123</t>
  </si>
  <si>
    <t xml:space="preserve">repair ticket for sean </t>
  </si>
  <si>
    <t>D-HO222A</t>
  </si>
  <si>
    <t xml:space="preserve">waiting on usic and wow </t>
  </si>
  <si>
    <t xml:space="preserve"> FB-HNP118</t>
  </si>
  <si>
    <t>waiting on wow usic and teco</t>
  </si>
  <si>
    <t>waiting on usic and teco</t>
  </si>
  <si>
    <t xml:space="preserve">vwaiting on usic and wow </t>
  </si>
  <si>
    <t>D-H0220A</t>
  </si>
  <si>
    <t>FB-HDH01A-2A</t>
  </si>
  <si>
    <t>waiting on usic wow and teco</t>
  </si>
  <si>
    <t xml:space="preserve">waiting on teco and wow </t>
  </si>
  <si>
    <t>(727) 224-4457</t>
  </si>
  <si>
    <t xml:space="preserve">waiting on wow and teco </t>
  </si>
  <si>
    <t>waiting on manatee county</t>
  </si>
  <si>
    <t>waiting on wow teco and usic</t>
  </si>
  <si>
    <t>160500824 </t>
  </si>
  <si>
    <t>FX4-FML-05</t>
  </si>
  <si>
    <t>BHT-FOE-03</t>
  </si>
  <si>
    <t>emergency</t>
  </si>
  <si>
    <t>pending water</t>
  </si>
  <si>
    <t>pending teco</t>
  </si>
  <si>
    <t>FB-HOE301</t>
  </si>
  <si>
    <t>needs watch</t>
  </si>
  <si>
    <t>emergency HGP03</t>
  </si>
  <si>
    <t>D-HOE302</t>
  </si>
  <si>
    <t xml:space="preserve">usic </t>
  </si>
  <si>
    <t>D-HOE306</t>
  </si>
  <si>
    <t>FB-HOE375</t>
  </si>
  <si>
    <t>FB-HLR201</t>
  </si>
  <si>
    <t>getting GPRd  ( Construction Done )</t>
  </si>
  <si>
    <t>D-HGP22 emergency</t>
  </si>
  <si>
    <t>245500678 </t>
  </si>
  <si>
    <t>(813) 455-9916</t>
  </si>
  <si>
    <t>D-HLR207</t>
  </si>
  <si>
    <t>Contact Teco Gas Before Excavation</t>
  </si>
  <si>
    <t>BHT-FXL-01</t>
  </si>
  <si>
    <t>done</t>
  </si>
  <si>
    <t>shot complete</t>
  </si>
  <si>
    <t xml:space="preserve">manatee county recalimed water </t>
  </si>
  <si>
    <t>D-HST11</t>
  </si>
  <si>
    <t>80'</t>
  </si>
  <si>
    <t>Expiired</t>
  </si>
  <si>
    <t>pending wow and teco</t>
  </si>
  <si>
    <t>Job was reassigned to another Vendor</t>
  </si>
  <si>
    <t>Completed</t>
  </si>
  <si>
    <t>Wilders park</t>
  </si>
  <si>
    <t>LAKESHORE PARK</t>
  </si>
  <si>
    <t>wilders park</t>
  </si>
  <si>
    <t>FB-HOE178</t>
  </si>
  <si>
    <t>HP gas line</t>
  </si>
  <si>
    <t xml:space="preserve">Pending Usic </t>
  </si>
  <si>
    <t>FB-HOE675</t>
  </si>
  <si>
    <t xml:space="preserve">NAUTICA APARTMENTS </t>
  </si>
  <si>
    <t>BHU-FAL-01-E</t>
  </si>
  <si>
    <t>BHZD-FLX-04-W</t>
  </si>
  <si>
    <t>Complete</t>
  </si>
  <si>
    <t>JK Verified 11-11-25</t>
  </si>
  <si>
    <t>170' Completed on 10-21-2025</t>
  </si>
  <si>
    <t>Pending Peace River</t>
  </si>
  <si>
    <t>BHUD-FLX-04-E</t>
  </si>
  <si>
    <t>Renew</t>
  </si>
  <si>
    <t xml:space="preserve">Not Needed </t>
  </si>
  <si>
    <t>BHUD-FOE-06-E-2</t>
  </si>
  <si>
    <t>Pending MANATEE COUNTY TRANSPORTATION DEPARTMENT ( Emergency Ticket Called on 11/19/2025)</t>
  </si>
  <si>
    <t>BHU-FAL-01-W2</t>
  </si>
  <si>
    <t>BHU-FAL-01-W-2</t>
  </si>
  <si>
    <t>D-HLR203</t>
  </si>
  <si>
    <t xml:space="preserve">North Path </t>
  </si>
  <si>
    <t>D-HLR204</t>
  </si>
  <si>
    <t>D-HLR205</t>
  </si>
  <si>
    <t>D-HLR208</t>
  </si>
  <si>
    <t>D-HLR210</t>
  </si>
  <si>
    <t>D-HLR211</t>
  </si>
  <si>
    <t>240508193 (FCA)</t>
  </si>
  <si>
    <t>240508194 (FCA)</t>
  </si>
  <si>
    <t>240508195 (FCA)</t>
  </si>
  <si>
    <t>240508196 (FCA)</t>
  </si>
  <si>
    <t>240508199 (FCA)</t>
  </si>
  <si>
    <t>240508192 (FCA)</t>
  </si>
  <si>
    <t>240508197 (FCA)</t>
  </si>
  <si>
    <t>240508198 (FCA)</t>
  </si>
  <si>
    <t>D-HLR212</t>
  </si>
  <si>
    <t>Pending Peace River and USIC</t>
  </si>
  <si>
    <t>D-HNP108/D-H0102E</t>
  </si>
  <si>
    <t>FB-HLR202</t>
  </si>
  <si>
    <t>Sunset Palms MHP</t>
  </si>
  <si>
    <t>D-HDF711</t>
  </si>
  <si>
    <t>D-HDF713</t>
  </si>
  <si>
    <t>D-HDF714</t>
  </si>
  <si>
    <t>Vantage Point Condominiums</t>
  </si>
  <si>
    <t>pending TECO - STATING INCORRECT ADDRESS</t>
  </si>
  <si>
    <t>Bridgewater</t>
  </si>
  <si>
    <t>FB-HOE180</t>
  </si>
  <si>
    <t>FB-HAL176</t>
  </si>
  <si>
    <t>FB-HOE179</t>
  </si>
  <si>
    <t xml:space="preserve"> FB-HOE176</t>
  </si>
  <si>
    <t>D-HDF704</t>
  </si>
  <si>
    <t>D-HNP110/D-H0102G</t>
  </si>
  <si>
    <t>D-HNP111/D-H0103A</t>
  </si>
  <si>
    <t>315'</t>
  </si>
  <si>
    <t>FB-HOE501</t>
  </si>
  <si>
    <t>727-486-2940</t>
  </si>
  <si>
    <t>D-HOE501</t>
  </si>
  <si>
    <t>Waiting for escavator to review marking delay reaquest for Crown Castle as of 11/25/2025.</t>
  </si>
  <si>
    <t>420'</t>
  </si>
  <si>
    <t>375'</t>
  </si>
  <si>
    <t>100'</t>
  </si>
  <si>
    <t>390'</t>
  </si>
  <si>
    <t>120'</t>
  </si>
  <si>
    <t>D-HDF707</t>
  </si>
  <si>
    <t>Company ID 413625</t>
  </si>
  <si>
    <t xml:space="preserve">Pending LEE County Utilities </t>
  </si>
  <si>
    <t>600'</t>
  </si>
  <si>
    <t>960'</t>
  </si>
  <si>
    <t>New</t>
  </si>
  <si>
    <t>330'</t>
  </si>
  <si>
    <t>350'</t>
  </si>
  <si>
    <t>D-HDF703</t>
  </si>
  <si>
    <t>This ticket was called in by Brett Kellam with GN Systems.</t>
  </si>
  <si>
    <t>D-HDF702</t>
  </si>
  <si>
    <t>310'</t>
  </si>
  <si>
    <t>820'</t>
  </si>
  <si>
    <t>570'</t>
  </si>
  <si>
    <t>250'</t>
  </si>
  <si>
    <t>270'</t>
  </si>
  <si>
    <t>Moss Creek</t>
  </si>
  <si>
    <t>240'</t>
  </si>
  <si>
    <t>290'</t>
  </si>
  <si>
    <t>450'</t>
  </si>
  <si>
    <t>D-HDF715</t>
  </si>
  <si>
    <t>815-739-0187</t>
  </si>
  <si>
    <t>Utilitek</t>
  </si>
  <si>
    <t>D-HWP1004</t>
  </si>
  <si>
    <t>D-HDF740</t>
  </si>
  <si>
    <t>D-HDF705</t>
  </si>
  <si>
    <t>_005602976</t>
  </si>
  <si>
    <t>160'</t>
  </si>
  <si>
    <t>_005604174</t>
  </si>
  <si>
    <t>150'</t>
  </si>
  <si>
    <t>_005604365</t>
  </si>
  <si>
    <t>_006600918</t>
  </si>
  <si>
    <t>260'</t>
  </si>
  <si>
    <t>815-701-7919</t>
  </si>
  <si>
    <t>D-HDF708</t>
  </si>
  <si>
    <t>_006608040</t>
  </si>
  <si>
    <t>_028608745</t>
  </si>
  <si>
    <t>_006608151</t>
  </si>
  <si>
    <t>_028608750</t>
  </si>
  <si>
    <t>_006608254</t>
  </si>
  <si>
    <t>_028608751</t>
  </si>
  <si>
    <t>_006608278</t>
  </si>
  <si>
    <t>_028608753</t>
  </si>
  <si>
    <t>_006608353</t>
  </si>
  <si>
    <t>_028608755</t>
  </si>
  <si>
    <t>_006608396</t>
  </si>
  <si>
    <t>_028608756</t>
  </si>
  <si>
    <t>_006608559</t>
  </si>
  <si>
    <t>_006609857</t>
  </si>
  <si>
    <t>_006609869</t>
  </si>
  <si>
    <t>_006609901</t>
  </si>
  <si>
    <t>_028608757</t>
  </si>
  <si>
    <t>_006609933</t>
  </si>
  <si>
    <t>_028608758</t>
  </si>
  <si>
    <t>_006609949</t>
  </si>
  <si>
    <t>_028608759</t>
  </si>
  <si>
    <t>_006610306</t>
  </si>
  <si>
    <t>_028608761</t>
  </si>
  <si>
    <t>_006610310</t>
  </si>
  <si>
    <t>_028608763</t>
  </si>
  <si>
    <t>_006610314</t>
  </si>
  <si>
    <t>_028608765</t>
  </si>
  <si>
    <t>_006610318</t>
  </si>
  <si>
    <t>_028608766</t>
  </si>
  <si>
    <t>_006610319</t>
  </si>
  <si>
    <t>_028608768</t>
  </si>
  <si>
    <t>_006610321</t>
  </si>
  <si>
    <t>_028608770</t>
  </si>
  <si>
    <t>_006610335</t>
  </si>
  <si>
    <t>_028608772</t>
  </si>
  <si>
    <t>_006610343</t>
  </si>
  <si>
    <t>_006610350</t>
  </si>
  <si>
    <t>_028608774</t>
  </si>
  <si>
    <t>_006610356</t>
  </si>
  <si>
    <t>_006610363</t>
  </si>
  <si>
    <t>_006610369</t>
  </si>
  <si>
    <t>FB-HBR252</t>
  </si>
  <si>
    <t>_005612312</t>
  </si>
  <si>
    <t>Yosep AER</t>
  </si>
  <si>
    <t>_005612323</t>
  </si>
  <si>
    <t>_005612328</t>
  </si>
  <si>
    <t>_005612339</t>
  </si>
  <si>
    <t>_005612350</t>
  </si>
  <si>
    <t>_005612366</t>
  </si>
  <si>
    <t>_005612385</t>
  </si>
  <si>
    <t>_002603477</t>
  </si>
  <si>
    <t>D-HWP907</t>
  </si>
  <si>
    <t>D-HWP108</t>
  </si>
  <si>
    <t>_007603616</t>
  </si>
  <si>
    <t>_007603566</t>
  </si>
  <si>
    <t>_007603528</t>
  </si>
  <si>
    <t>D-HWP106</t>
  </si>
  <si>
    <t>_007603707</t>
  </si>
  <si>
    <t>_007603846</t>
  </si>
  <si>
    <t>_007603890</t>
  </si>
  <si>
    <t>_007603933</t>
  </si>
  <si>
    <t>_007603987</t>
  </si>
  <si>
    <t>_007604020</t>
  </si>
  <si>
    <t>D-HBK134</t>
  </si>
  <si>
    <t>_005604787</t>
  </si>
  <si>
    <t>SPRING HILL</t>
  </si>
  <si>
    <t>_005604819</t>
  </si>
  <si>
    <t>_005604839</t>
  </si>
  <si>
    <t>_005604864</t>
  </si>
  <si>
    <t>_005604932</t>
  </si>
  <si>
    <t>_012602925</t>
  </si>
  <si>
    <t>_012603210</t>
  </si>
  <si>
    <t>275'</t>
  </si>
  <si>
    <t>Colonial Manor</t>
  </si>
  <si>
    <t>_012604890</t>
  </si>
  <si>
    <t>_012604831</t>
  </si>
  <si>
    <t>_012604800</t>
  </si>
  <si>
    <t>_012604781</t>
  </si>
  <si>
    <t>_012604748</t>
  </si>
  <si>
    <t>_012604685</t>
  </si>
  <si>
    <t>_012604640</t>
  </si>
  <si>
    <t>_012604613</t>
  </si>
  <si>
    <t>_012604590</t>
  </si>
  <si>
    <t>_012604567</t>
  </si>
  <si>
    <t>_009604305</t>
  </si>
  <si>
    <t>_009607624</t>
  </si>
  <si>
    <t>_009607633</t>
  </si>
  <si>
    <t>_009607638</t>
  </si>
  <si>
    <t>_009607641</t>
  </si>
  <si>
    <t>_009607651</t>
  </si>
  <si>
    <t>_009607656</t>
  </si>
  <si>
    <t>_012603436</t>
  </si>
  <si>
    <t>_012604006</t>
  </si>
  <si>
    <t>_012604041</t>
  </si>
  <si>
    <t>_012604070</t>
  </si>
  <si>
    <t>_012604098</t>
  </si>
  <si>
    <t>_012604306</t>
  </si>
  <si>
    <t>_012604419</t>
  </si>
  <si>
    <t>_012604383</t>
  </si>
  <si>
    <t>_012604336</t>
  </si>
  <si>
    <t>_012604536</t>
  </si>
  <si>
    <t>_012604505</t>
  </si>
  <si>
    <t>_012604484</t>
  </si>
  <si>
    <t>_012604454</t>
  </si>
  <si>
    <t>_015606837</t>
  </si>
  <si>
    <t>_020601478</t>
  </si>
  <si>
    <t>200'</t>
  </si>
  <si>
    <t>_015607534</t>
  </si>
  <si>
    <t>_015607647</t>
  </si>
  <si>
    <t>_015607679</t>
  </si>
  <si>
    <t>_015607725</t>
  </si>
  <si>
    <t>_015607743</t>
  </si>
  <si>
    <t>_021608478</t>
  </si>
  <si>
    <t>_016600003</t>
  </si>
  <si>
    <t>_016600004</t>
  </si>
  <si>
    <t>_016600005</t>
  </si>
  <si>
    <t>_016600006</t>
  </si>
  <si>
    <t>_016600007</t>
  </si>
  <si>
    <t>_016600008</t>
  </si>
  <si>
    <t>_016600009</t>
  </si>
  <si>
    <t>_016600010</t>
  </si>
  <si>
    <t>_016600012</t>
  </si>
  <si>
    <t>_016600013</t>
  </si>
  <si>
    <t>_016600014</t>
  </si>
  <si>
    <t>_016600015</t>
  </si>
  <si>
    <t>_016600016</t>
  </si>
  <si>
    <t>_016600017</t>
  </si>
  <si>
    <t>_016600018</t>
  </si>
  <si>
    <t>D-HDF710</t>
  </si>
  <si>
    <t>_021608493</t>
  </si>
  <si>
    <t>_021608503</t>
  </si>
  <si>
    <t>_021608506</t>
  </si>
  <si>
    <t>_021608507</t>
  </si>
  <si>
    <t>_021608510</t>
  </si>
  <si>
    <t>_021608514</t>
  </si>
  <si>
    <t>_021608518</t>
  </si>
  <si>
    <t>_021608520</t>
  </si>
  <si>
    <t>_021608523</t>
  </si>
  <si>
    <t>_021608526</t>
  </si>
  <si>
    <t>_021608528</t>
  </si>
  <si>
    <t>_022600002</t>
  </si>
  <si>
    <t>_022600005</t>
  </si>
  <si>
    <t>_022600008</t>
  </si>
  <si>
    <t>_022600013</t>
  </si>
  <si>
    <t>_022600016</t>
  </si>
  <si>
    <t>_022600018</t>
  </si>
  <si>
    <t>_022600019</t>
  </si>
  <si>
    <t>_034601287</t>
  </si>
  <si>
    <t>_034601566</t>
  </si>
  <si>
    <t>_034601809</t>
  </si>
  <si>
    <t>_034601933</t>
  </si>
  <si>
    <t>_034602127</t>
  </si>
  <si>
    <t>_062603270</t>
  </si>
  <si>
    <t>_034602239</t>
  </si>
  <si>
    <t>_034602456</t>
  </si>
  <si>
    <t>_034602728</t>
  </si>
  <si>
    <t>_034602844</t>
  </si>
  <si>
    <t>_034603009</t>
  </si>
  <si>
    <t>_034603101</t>
  </si>
  <si>
    <t>_034603168</t>
  </si>
  <si>
    <t>_034603644</t>
  </si>
  <si>
    <t>_034603702</t>
  </si>
  <si>
    <t>_034603772</t>
  </si>
  <si>
    <t>_034603806</t>
  </si>
  <si>
    <t>_034603915</t>
  </si>
  <si>
    <t>_034604196</t>
  </si>
  <si>
    <t>_034604349</t>
  </si>
  <si>
    <t>_034604505</t>
  </si>
  <si>
    <t>_034604582</t>
  </si>
  <si>
    <t>_034604634</t>
  </si>
  <si>
    <t>_034604753</t>
  </si>
  <si>
    <t>_034604817</t>
  </si>
  <si>
    <t>_034604901</t>
  </si>
  <si>
    <t>_034604956</t>
  </si>
  <si>
    <t>_034605184</t>
  </si>
  <si>
    <t>_034605265</t>
  </si>
  <si>
    <t>_034605308</t>
  </si>
  <si>
    <t>_034605369</t>
  </si>
  <si>
    <t>_062602868</t>
  </si>
  <si>
    <t>_035602243</t>
  </si>
  <si>
    <t>_035602381</t>
  </si>
  <si>
    <t>_035602482</t>
  </si>
  <si>
    <t>_035602609</t>
  </si>
  <si>
    <t>_035602663</t>
  </si>
  <si>
    <t>_035602710</t>
  </si>
  <si>
    <t>_035602790</t>
  </si>
  <si>
    <t>_035602909</t>
  </si>
  <si>
    <t>_035603006</t>
  </si>
  <si>
    <t>_034606532</t>
  </si>
  <si>
    <t>_064601185</t>
  </si>
  <si>
    <t>_034606706</t>
  </si>
  <si>
    <t>_064601160</t>
  </si>
  <si>
    <t>_034606786</t>
  </si>
  <si>
    <t>_034606856</t>
  </si>
  <si>
    <t>FB-HAL175</t>
  </si>
  <si>
    <t>_034609026</t>
  </si>
  <si>
    <t>_034609029</t>
  </si>
  <si>
    <t>_034609041</t>
  </si>
  <si>
    <t>_034609045</t>
  </si>
  <si>
    <t>_034609051</t>
  </si>
  <si>
    <t>_034609055</t>
  </si>
  <si>
    <t>_034609059</t>
  </si>
  <si>
    <t>_034609063</t>
  </si>
  <si>
    <t>_034609066</t>
  </si>
  <si>
    <t>_034609071</t>
  </si>
  <si>
    <t>_034609074</t>
  </si>
  <si>
    <t>_034609077</t>
  </si>
  <si>
    <t>_034609078</t>
  </si>
  <si>
    <t>_034609079</t>
  </si>
  <si>
    <t>_034609081</t>
  </si>
  <si>
    <t>_034609083</t>
  </si>
  <si>
    <t>_034609084</t>
  </si>
  <si>
    <t>_035603656</t>
  </si>
  <si>
    <t>_062602101</t>
  </si>
  <si>
    <t>_035603807</t>
  </si>
  <si>
    <t>_035603918</t>
  </si>
  <si>
    <t>_035604108</t>
  </si>
  <si>
    <t>_035604269</t>
  </si>
  <si>
    <t>_056600832</t>
  </si>
  <si>
    <t>289'</t>
  </si>
  <si>
    <t>_035604370</t>
  </si>
  <si>
    <t>_056600931</t>
  </si>
  <si>
    <t>_035604512</t>
  </si>
  <si>
    <t>_036605471</t>
  </si>
  <si>
    <t>_036605566</t>
  </si>
  <si>
    <t>_036605607</t>
  </si>
  <si>
    <t>_056601051</t>
  </si>
  <si>
    <t>_036605646</t>
  </si>
  <si>
    <t>_036605687</t>
  </si>
  <si>
    <t>_036605798</t>
  </si>
  <si>
    <t>D-HDF712</t>
  </si>
  <si>
    <t>_037606038</t>
  </si>
  <si>
    <t>_038600003</t>
  </si>
  <si>
    <t>_038600004</t>
  </si>
  <si>
    <t>_038600005</t>
  </si>
  <si>
    <t>_038600006</t>
  </si>
  <si>
    <t>_038600007</t>
  </si>
  <si>
    <t>_038600008</t>
  </si>
  <si>
    <t>_038600009</t>
  </si>
  <si>
    <t>_038600010</t>
  </si>
  <si>
    <t>_038600011</t>
  </si>
  <si>
    <t>_038600012</t>
  </si>
  <si>
    <t>_038600013</t>
  </si>
  <si>
    <t>_038600015</t>
  </si>
  <si>
    <t>_038600016</t>
  </si>
  <si>
    <t>_038600018</t>
  </si>
  <si>
    <t>_038600019</t>
  </si>
  <si>
    <t>_038600020</t>
  </si>
  <si>
    <t>_038600025</t>
  </si>
  <si>
    <t>_038600026</t>
  </si>
  <si>
    <t>_038600027</t>
  </si>
  <si>
    <t>_038600028</t>
  </si>
  <si>
    <t>_038600029</t>
  </si>
  <si>
    <t>_038600030</t>
  </si>
  <si>
    <t>_038600031</t>
  </si>
  <si>
    <t>_038600035</t>
  </si>
  <si>
    <t>_038600037</t>
  </si>
  <si>
    <t>_038600038</t>
  </si>
  <si>
    <t>_038600040</t>
  </si>
  <si>
    <t>_038600041</t>
  </si>
  <si>
    <t>_038600043</t>
  </si>
  <si>
    <t>_042603698</t>
  </si>
  <si>
    <t>Ligthspeed</t>
  </si>
  <si>
    <t>698'</t>
  </si>
  <si>
    <t>_042604017</t>
  </si>
  <si>
    <t>206'</t>
  </si>
  <si>
    <t>_049602031</t>
  </si>
  <si>
    <t>296'</t>
  </si>
  <si>
    <t>_049602254</t>
  </si>
  <si>
    <t>246'</t>
  </si>
  <si>
    <t>_050602729</t>
  </si>
  <si>
    <t>55'</t>
  </si>
  <si>
    <t>Street Crossings</t>
  </si>
  <si>
    <t>_050602788</t>
  </si>
  <si>
    <t>D-H0103D</t>
  </si>
  <si>
    <t>_055601622</t>
  </si>
  <si>
    <t>727-337-1001</t>
  </si>
  <si>
    <t>58'</t>
  </si>
  <si>
    <t>_055601729</t>
  </si>
  <si>
    <t>FB-HOE176</t>
  </si>
  <si>
    <t>_055606173</t>
  </si>
  <si>
    <t>_085607926</t>
  </si>
  <si>
    <t>727-603-3445</t>
  </si>
  <si>
    <t>366'</t>
  </si>
  <si>
    <t>ticket renewel 3/26/2026</t>
  </si>
  <si>
    <t>_055606360</t>
  </si>
  <si>
    <t>178'</t>
  </si>
  <si>
    <t>FB-HLX409</t>
  </si>
  <si>
    <t>_055605861</t>
  </si>
  <si>
    <t>1,162'</t>
  </si>
  <si>
    <t>D-HNP151 - REPAIR</t>
  </si>
  <si>
    <t>_056600348</t>
  </si>
  <si>
    <t>90'</t>
  </si>
  <si>
    <t>BHT-FLX-02</t>
  </si>
  <si>
    <t>_055609480</t>
  </si>
  <si>
    <t>_055609487</t>
  </si>
  <si>
    <t>FB-HLX401</t>
  </si>
  <si>
    <t>_055609512</t>
  </si>
  <si>
    <t>_055609520</t>
  </si>
  <si>
    <t>_055609526</t>
  </si>
  <si>
    <t>_055609535</t>
  </si>
  <si>
    <t>_055609537</t>
  </si>
  <si>
    <t>_055609542</t>
  </si>
  <si>
    <t>_056600001</t>
  </si>
  <si>
    <t>_056600002</t>
  </si>
  <si>
    <t>_056600003</t>
  </si>
  <si>
    <t>_056600004</t>
  </si>
  <si>
    <t>_056600006</t>
  </si>
  <si>
    <t>_056600007</t>
  </si>
  <si>
    <t>_056600008</t>
  </si>
  <si>
    <t>_056600010</t>
  </si>
  <si>
    <t>_056600011</t>
  </si>
  <si>
    <t>_062603566</t>
  </si>
  <si>
    <t>71'</t>
  </si>
  <si>
    <t>_062603804</t>
  </si>
  <si>
    <t>_062603899</t>
  </si>
  <si>
    <t>FB-HSF379</t>
  </si>
  <si>
    <t>_065601749</t>
  </si>
  <si>
    <t>320'</t>
  </si>
  <si>
    <t>_065601874</t>
  </si>
  <si>
    <t>_065601953</t>
  </si>
  <si>
    <t>_065602073</t>
  </si>
  <si>
    <t>FB-HSF381</t>
  </si>
  <si>
    <t>_065602289</t>
  </si>
  <si>
    <t>_065602359</t>
  </si>
  <si>
    <t>_065602404</t>
  </si>
  <si>
    <t>_065602484</t>
  </si>
  <si>
    <t>FB-HSF383</t>
  </si>
  <si>
    <t>_065602625</t>
  </si>
  <si>
    <t>FB-HSF404</t>
  </si>
  <si>
    <t>_065602939</t>
  </si>
  <si>
    <t>FB-HSF475</t>
  </si>
  <si>
    <t>_065603069</t>
  </si>
  <si>
    <t>_071608368</t>
  </si>
  <si>
    <t>_071608354</t>
  </si>
  <si>
    <t>_071608317</t>
  </si>
  <si>
    <t>SFU-MNTE-6</t>
  </si>
  <si>
    <t>_071608686</t>
  </si>
  <si>
    <t>865-309-9622</t>
  </si>
  <si>
    <t>_058602849</t>
  </si>
  <si>
    <t>_058602844</t>
  </si>
  <si>
    <t>_058602841</t>
  </si>
  <si>
    <t>PROMENADE AT THE FORUM</t>
  </si>
  <si>
    <t>_06960230</t>
  </si>
  <si>
    <t>_069602783</t>
  </si>
  <si>
    <t>_069602745</t>
  </si>
  <si>
    <t>_ 069602723</t>
  </si>
  <si>
    <t>_ 069602695</t>
  </si>
  <si>
    <t>_069602338</t>
  </si>
  <si>
    <t>_ 069602527</t>
  </si>
  <si>
    <t>_ 069602669</t>
  </si>
  <si>
    <t>_069602637</t>
  </si>
  <si>
    <t>_069602611</t>
  </si>
  <si>
    <t>273505320 </t>
  </si>
  <si>
    <t>Pending WOW</t>
  </si>
  <si>
    <t>PENDING TILLMAN</t>
  </si>
  <si>
    <t>FB-HOE175</t>
  </si>
  <si>
    <t>FB-HLX417</t>
  </si>
  <si>
    <t>_063610231</t>
  </si>
  <si>
    <t>BHCD-FSF-04-W</t>
  </si>
  <si>
    <t>_063610281</t>
  </si>
  <si>
    <t>BHCD-FSF-05-E</t>
  </si>
  <si>
    <t>_063610301</t>
  </si>
  <si>
    <t>_063610308</t>
  </si>
  <si>
    <t>_063610315</t>
  </si>
  <si>
    <t>_063610321</t>
  </si>
  <si>
    <t>_063610329</t>
  </si>
  <si>
    <t>_063610338</t>
  </si>
  <si>
    <t>_063610342</t>
  </si>
  <si>
    <t>_063610348</t>
  </si>
  <si>
    <t>_063610361</t>
  </si>
  <si>
    <t>_063610369</t>
  </si>
  <si>
    <t>_063610373</t>
  </si>
  <si>
    <t>_063610374</t>
  </si>
  <si>
    <t>_063610376</t>
  </si>
  <si>
    <t>_063610377</t>
  </si>
  <si>
    <t>_063610378</t>
  </si>
  <si>
    <t>_063610387</t>
  </si>
  <si>
    <t>_063610390</t>
  </si>
  <si>
    <t>_063610391</t>
  </si>
  <si>
    <t>_063610392</t>
  </si>
  <si>
    <t>_063610393</t>
  </si>
  <si>
    <t>_063610395</t>
  </si>
  <si>
    <t>_063610396</t>
  </si>
  <si>
    <t>FB-HSF476</t>
  </si>
  <si>
    <t>_075605370</t>
  </si>
  <si>
    <t>FB-HSF477</t>
  </si>
  <si>
    <t>_075605411</t>
  </si>
  <si>
    <t>_084600001</t>
  </si>
  <si>
    <t>_084600003</t>
  </si>
  <si>
    <t>FB-HSF384</t>
  </si>
  <si>
    <t>_084605535</t>
  </si>
  <si>
    <t>410'</t>
  </si>
  <si>
    <t>For</t>
  </si>
  <si>
    <t>FB-HSF375</t>
  </si>
  <si>
    <t>_099608356</t>
  </si>
  <si>
    <t>FB-HSF377</t>
  </si>
  <si>
    <t>_099608258</t>
  </si>
  <si>
    <t>FB-HSF378</t>
  </si>
  <si>
    <t>_099608148</t>
  </si>
  <si>
    <t>For D-HNP112 - Pending City of St. Pete / Frontier</t>
  </si>
  <si>
    <t>D-HDH57 - R</t>
  </si>
  <si>
    <t>_078600283</t>
  </si>
  <si>
    <t>35'</t>
  </si>
  <si>
    <t>Shot Complete</t>
  </si>
  <si>
    <t>_096600268</t>
  </si>
  <si>
    <t>140'</t>
  </si>
  <si>
    <t>FB-HSF304</t>
  </si>
  <si>
    <t>NORTH PATH</t>
  </si>
  <si>
    <t>813-461-7104</t>
  </si>
  <si>
    <t>813-461-7105</t>
  </si>
  <si>
    <t>813-461-7106</t>
  </si>
  <si>
    <t>813-461-7107</t>
  </si>
  <si>
    <t>_096606393</t>
  </si>
  <si>
    <t>_096606441</t>
  </si>
  <si>
    <t>_096606509</t>
  </si>
  <si>
    <t>_096606569</t>
  </si>
  <si>
    <t>_096606621</t>
  </si>
  <si>
    <t>_096606669</t>
  </si>
  <si>
    <t>_096606685</t>
  </si>
  <si>
    <t>_096606716</t>
  </si>
  <si>
    <t>_096606940</t>
  </si>
  <si>
    <t>_096606979</t>
  </si>
  <si>
    <t>_096607021</t>
  </si>
  <si>
    <t>D-HLX416</t>
  </si>
  <si>
    <t>_096611041</t>
  </si>
  <si>
    <t>_096611050</t>
  </si>
  <si>
    <t>_096611056</t>
  </si>
  <si>
    <t>_096611061</t>
  </si>
  <si>
    <t>_096611063</t>
  </si>
  <si>
    <t>_096611065</t>
  </si>
  <si>
    <t>_096611066</t>
  </si>
  <si>
    <t>_096611069</t>
  </si>
  <si>
    <t>_096611071</t>
  </si>
  <si>
    <t>_096611076</t>
  </si>
  <si>
    <t>D_HLX421</t>
  </si>
  <si>
    <t>BHCD-FPW-03-W</t>
  </si>
  <si>
    <t>D-HLX402</t>
  </si>
  <si>
    <t>D-HLX404</t>
  </si>
  <si>
    <t xml:space="preserve"> _077604944</t>
  </si>
  <si>
    <t>D-HLX401</t>
  </si>
  <si>
    <t>FB-HTG237</t>
  </si>
  <si>
    <t>FB-HSF376</t>
  </si>
  <si>
    <t> </t>
  </si>
  <si>
    <t>BHU-FAL-01-W</t>
  </si>
  <si>
    <t>PALMETTO</t>
  </si>
  <si>
    <t>FB-HAL179</t>
  </si>
  <si>
    <t>D-HLX501</t>
  </si>
  <si>
    <t>D-HTG206</t>
  </si>
  <si>
    <t>LOPEZ UNDERGROUND</t>
  </si>
  <si>
    <t>FB-HAL101</t>
  </si>
  <si>
    <t>D-HLX406</t>
  </si>
  <si>
    <t>D-HLX403</t>
  </si>
  <si>
    <t>D-HLX407</t>
  </si>
  <si>
    <t>_096600245</t>
  </si>
  <si>
    <t>Pending City of St. Pete</t>
  </si>
  <si>
    <t>On Hold Per Tillman</t>
  </si>
  <si>
    <t>D-HLX507</t>
  </si>
  <si>
    <t>D-HLX511</t>
  </si>
  <si>
    <t>D-HSF321</t>
  </si>
  <si>
    <t xml:space="preserve">FB-HSF201 </t>
  </si>
  <si>
    <t>FB-HSF301</t>
  </si>
  <si>
    <t>D-HLX405</t>
  </si>
  <si>
    <t>D-HSF320</t>
  </si>
  <si>
    <t>D-HLX506</t>
  </si>
  <si>
    <t>D-HLX518</t>
  </si>
  <si>
    <t>D-HLX516</t>
  </si>
  <si>
    <t>D-HLX517</t>
  </si>
  <si>
    <t>D-HLX519</t>
  </si>
  <si>
    <t>D-HPP606</t>
  </si>
  <si>
    <t>300'</t>
  </si>
  <si>
    <t>340'</t>
  </si>
  <si>
    <t>6/3/206</t>
  </si>
  <si>
    <t>65'</t>
  </si>
  <si>
    <t>370'</t>
  </si>
  <si>
    <t>480'</t>
  </si>
  <si>
    <t>550'</t>
  </si>
  <si>
    <t>400'</t>
  </si>
  <si>
    <t>ROW2025-02541</t>
  </si>
  <si>
    <t>Recalled on 5-14-26</t>
  </si>
  <si>
    <t>D-HTG208</t>
  </si>
  <si>
    <t>ROW2026-00936</t>
  </si>
  <si>
    <t>D-HTG233</t>
  </si>
  <si>
    <t>ROW2026-00208</t>
  </si>
  <si>
    <t>D-HTG225</t>
  </si>
  <si>
    <t>ROW2025-02444</t>
  </si>
  <si>
    <t>D-HTG229</t>
  </si>
  <si>
    <t>ROW2026-00397</t>
  </si>
  <si>
    <t>FT MYERS</t>
  </si>
  <si>
    <t>D-HTG228</t>
  </si>
  <si>
    <t>ROW2026-00829</t>
  </si>
  <si>
    <t>D-HSF322</t>
  </si>
  <si>
    <t>D-HPP607</t>
  </si>
  <si>
    <t>RUP-26-00352</t>
  </si>
  <si>
    <t>Printed for Clearwater Missile</t>
  </si>
  <si>
    <t>D-HPP621</t>
  </si>
  <si>
    <t>2026-075</t>
  </si>
  <si>
    <t>f</t>
  </si>
  <si>
    <t>D-HPP632</t>
  </si>
  <si>
    <t>RUP-26-00467</t>
  </si>
  <si>
    <t>D-HPP633</t>
  </si>
  <si>
    <t>RUP-26-00468</t>
  </si>
  <si>
    <t>D-HPP303</t>
  </si>
  <si>
    <t>RUP-26-00869</t>
  </si>
  <si>
    <t>R&amp;F</t>
  </si>
  <si>
    <t>D-HPP305</t>
  </si>
  <si>
    <t>RUP-26-00966</t>
  </si>
  <si>
    <t>D-HPP307</t>
  </si>
  <si>
    <t>RUP-26-00980</t>
  </si>
  <si>
    <t>D-HPP310</t>
  </si>
  <si>
    <t>RUP-26-00863</t>
  </si>
  <si>
    <t>LEGANT</t>
  </si>
  <si>
    <t>D-HPP311</t>
  </si>
  <si>
    <t>RUP-26-00852</t>
  </si>
  <si>
    <t>2026-036</t>
  </si>
  <si>
    <t>D-HPP612</t>
  </si>
  <si>
    <t>RUP-26-00374</t>
  </si>
  <si>
    <t>FB-HPP631</t>
  </si>
  <si>
    <t>RUP-26-00465</t>
  </si>
  <si>
    <t>6-9 - pending city of clearwater</t>
  </si>
  <si>
    <t>D-HPP610</t>
  </si>
  <si>
    <t>RUP-26-00355</t>
  </si>
  <si>
    <t>813-364-3213</t>
  </si>
  <si>
    <t>NIA UNDERGROUND</t>
  </si>
  <si>
    <t>D-HPP609</t>
  </si>
  <si>
    <t>RUP-26-00367</t>
  </si>
  <si>
    <t>D-HPP611</t>
  </si>
  <si>
    <t>2026-084</t>
  </si>
  <si>
    <t>D-HPP617</t>
  </si>
  <si>
    <t>2026-080</t>
  </si>
  <si>
    <t>D-HPP618</t>
  </si>
  <si>
    <t>2026-074</t>
  </si>
  <si>
    <t>239-985-6999</t>
  </si>
  <si>
    <t>D-HPP627</t>
  </si>
  <si>
    <t>RUP-26-00461</t>
  </si>
  <si>
    <t>D-HPP629</t>
  </si>
  <si>
    <t>RUP-26-00466</t>
  </si>
  <si>
    <t>D-HPP631</t>
  </si>
  <si>
    <t>D-HPP625</t>
  </si>
  <si>
    <t>RUP-26-00372</t>
  </si>
  <si>
    <t>D-HPP619</t>
  </si>
  <si>
    <t>2026-081</t>
  </si>
  <si>
    <t>D-HPP615</t>
  </si>
  <si>
    <t>2026-072</t>
  </si>
  <si>
    <t>D-HPP630</t>
  </si>
  <si>
    <t>RUP-26-00474</t>
  </si>
  <si>
    <t>813-410-6243</t>
  </si>
  <si>
    <t>PATRIOT</t>
  </si>
  <si>
    <t>D-HPP628</t>
  </si>
  <si>
    <t>RUP-26-00464</t>
  </si>
  <si>
    <t>FB-HWP476</t>
  </si>
  <si>
    <t>2026-H-190-00063</t>
  </si>
  <si>
    <t>863) 212-6570</t>
  </si>
  <si>
    <t>D-HPP613</t>
  </si>
  <si>
    <t>RUP-26-00356</t>
  </si>
  <si>
    <t>D-HPP402</t>
  </si>
  <si>
    <t>RUP-26-01039</t>
  </si>
  <si>
    <t>Reassigned</t>
  </si>
  <si>
    <t>D-HPP405</t>
  </si>
  <si>
    <t>D-HPP614</t>
  </si>
  <si>
    <t>RUP-26-00368</t>
  </si>
  <si>
    <t>352-586-2110</t>
  </si>
  <si>
    <t>MID FL</t>
  </si>
  <si>
    <t xml:space="preserve">D-HPP634 </t>
  </si>
  <si>
    <t>RUP-26-00487</t>
  </si>
  <si>
    <t>5-27 - pending city of clearwater</t>
  </si>
  <si>
    <t xml:space="preserve">5-19  - pending city of clearwater </t>
  </si>
  <si>
    <t>5/8/20026</t>
  </si>
  <si>
    <t>J. GARCIA</t>
  </si>
  <si>
    <t>7/18 Pending Duke</t>
  </si>
  <si>
    <t>7/18 Clear</t>
  </si>
  <si>
    <t>7/18 Frontier Couldn't get access</t>
  </si>
  <si>
    <t>D-HPP639</t>
  </si>
  <si>
    <t>D-HPP636</t>
  </si>
  <si>
    <t>RUP-26-00494</t>
  </si>
  <si>
    <t>FB-HTG289</t>
  </si>
  <si>
    <t>ROW2026-01375</t>
  </si>
  <si>
    <t>ROW2025-02332</t>
  </si>
  <si>
    <t>FB-HTG288</t>
  </si>
  <si>
    <t>ROW2026-00874</t>
  </si>
  <si>
    <t>FB-HTG204</t>
  </si>
  <si>
    <t>ROW</t>
  </si>
  <si>
    <t>616-566-7079</t>
  </si>
  <si>
    <t>D-HTG201</t>
  </si>
  <si>
    <t>ROW2026-00572</t>
  </si>
  <si>
    <t>D-HTG239</t>
  </si>
  <si>
    <t>ROW2026-00791</t>
  </si>
  <si>
    <t>D-HTG207</t>
  </si>
  <si>
    <t>ROW2026-00799</t>
  </si>
  <si>
    <t>D-HTG237</t>
  </si>
  <si>
    <t>ROW2026-00832</t>
  </si>
  <si>
    <t>D-HTG235</t>
  </si>
  <si>
    <t>ROW2026-00214</t>
  </si>
  <si>
    <t>D-HLX522</t>
  </si>
  <si>
    <t>ROW2511-0028</t>
  </si>
  <si>
    <t>ROW2026-01278</t>
  </si>
  <si>
    <t>D-HLX521</t>
  </si>
  <si>
    <t>D-HLX520</t>
  </si>
  <si>
    <t>ROW-2511-0028</t>
  </si>
  <si>
    <t>Parrish</t>
  </si>
  <si>
    <t>D-HOE503</t>
  </si>
  <si>
    <t>DAMAGE REPAIR </t>
  </si>
  <si>
    <t xml:space="preserve">D-HBR258 </t>
  </si>
  <si>
    <t>MIami</t>
  </si>
  <si>
    <t>St Lucie</t>
  </si>
  <si>
    <t>380'</t>
  </si>
  <si>
    <t>had to refresh this ticket</t>
  </si>
  <si>
    <t>FB-HPP617</t>
  </si>
  <si>
    <t>2026-060</t>
  </si>
  <si>
    <t>800'</t>
  </si>
  <si>
    <t>D-HPP318</t>
  </si>
  <si>
    <t>RUP-26-00990</t>
  </si>
  <si>
    <t>HNC</t>
  </si>
  <si>
    <t>FB-HPP314</t>
  </si>
  <si>
    <t>RUP-26-00850</t>
  </si>
  <si>
    <t>D-HPP635</t>
  </si>
  <si>
    <t>RUP-26-00511</t>
  </si>
  <si>
    <t>RUP-26-00496</t>
  </si>
  <si>
    <t>D-HTG238</t>
  </si>
  <si>
    <t>ROW2026-00221</t>
  </si>
  <si>
    <t>D-HLX512</t>
  </si>
  <si>
    <t>D-HPP626</t>
  </si>
  <si>
    <t>RUP-26-00373</t>
  </si>
  <si>
    <t>D-HBR256</t>
  </si>
  <si>
    <t>D-HBR255</t>
  </si>
  <si>
    <t>D-HBR257</t>
  </si>
  <si>
    <t>FB-HWP976</t>
  </si>
  <si>
    <t>D-HPP620</t>
  </si>
  <si>
    <t>RUP-26-00357</t>
  </si>
  <si>
    <t>ROW-26-0015</t>
  </si>
  <si>
    <t>D-HSF308</t>
  </si>
  <si>
    <t>Colonial Pointe</t>
  </si>
  <si>
    <t>No permit in sharepoint</t>
  </si>
  <si>
    <t>Lopez</t>
  </si>
  <si>
    <t>D-HPP314</t>
  </si>
  <si>
    <t>RUP-26-00987</t>
  </si>
  <si>
    <t>FB-HTG292</t>
  </si>
  <si>
    <t>ROW2026-01153</t>
  </si>
  <si>
    <t>931-627-5060</t>
  </si>
  <si>
    <t>Gulf stream</t>
  </si>
  <si>
    <t>D-HLC513</t>
  </si>
  <si>
    <t>RUP-26-01309</t>
  </si>
  <si>
    <t>FB-HLC519</t>
  </si>
  <si>
    <t>RUP-26-01296</t>
  </si>
  <si>
    <t>D-HTG230</t>
  </si>
  <si>
    <t>ROW2026-00155</t>
  </si>
  <si>
    <t>Restoring Pro</t>
  </si>
  <si>
    <t>D-HLC514</t>
  </si>
  <si>
    <t>RUP-26-01311</t>
  </si>
  <si>
    <t>FB-HLC512</t>
  </si>
  <si>
    <t>D-HLC506</t>
  </si>
  <si>
    <t>D-HCL512</t>
  </si>
  <si>
    <t>786-252-6662</t>
  </si>
  <si>
    <t>Ellenton</t>
  </si>
  <si>
    <t>MId Florida</t>
  </si>
  <si>
    <t>D-HLX508</t>
  </si>
  <si>
    <t>North path</t>
  </si>
  <si>
    <t>D-HLX503</t>
  </si>
  <si>
    <t>D-HLX504</t>
  </si>
  <si>
    <t>D-HLX505</t>
  </si>
  <si>
    <t>D-HLX510</t>
  </si>
  <si>
    <t>D-HLX502</t>
  </si>
  <si>
    <t>D-HTG218</t>
  </si>
  <si>
    <t>ROW2026-01035</t>
  </si>
  <si>
    <t>D-HTG215</t>
  </si>
  <si>
    <t>ROW2026-01626</t>
  </si>
  <si>
    <t>FB-HTG331</t>
  </si>
  <si>
    <t xml:space="preserve"> D-HTG213</t>
  </si>
  <si>
    <t>ROW2026-00773</t>
  </si>
  <si>
    <t>D-HTG217</t>
  </si>
  <si>
    <t>ROW2026-00980</t>
  </si>
  <si>
    <t>07/29/2026</t>
  </si>
  <si>
    <t>D-HTG216</t>
  </si>
  <si>
    <t>ROW2026-00737</t>
  </si>
  <si>
    <t>07/30/2026</t>
  </si>
  <si>
    <t>D-HTG210</t>
  </si>
  <si>
    <t>ROW2026-01562</t>
  </si>
  <si>
    <t>GULFSTREAM</t>
  </si>
  <si>
    <t>D-HTG212</t>
  </si>
  <si>
    <t>ROW2026-01625</t>
  </si>
  <si>
    <t>BCHD-FWP-03-W</t>
  </si>
  <si>
    <t>FB-HLX175</t>
  </si>
  <si>
    <t>2025-H-194-00271</t>
  </si>
  <si>
    <t>727-524-6236</t>
  </si>
  <si>
    <t>205600679 - Orginally Cleared, but expired, Refreshed ticket not cleared</t>
  </si>
  <si>
    <t>D-HPP510</t>
  </si>
  <si>
    <t>Locates marked AFTER the expiration Date</t>
  </si>
  <si>
    <t>emergency ticket</t>
  </si>
  <si>
    <t>St. Lucie</t>
  </si>
  <si>
    <t>RUP-26-01308</t>
  </si>
  <si>
    <t>RUP-26-01307</t>
  </si>
  <si>
    <t>D-HLC516</t>
  </si>
  <si>
    <t>RUP-26-01319</t>
  </si>
  <si>
    <t>D-HPW348</t>
  </si>
  <si>
    <t>ROW2026-01514</t>
  </si>
  <si>
    <t>FB-HPW331</t>
  </si>
  <si>
    <t>ROW2026-00008</t>
  </si>
  <si>
    <t>Clearwater</t>
  </si>
  <si>
    <t xml:space="preserve">10/2 EXPIRED PER ANTHONY ADUM </t>
  </si>
  <si>
    <t xml:space="preserve">Gulfstream </t>
  </si>
  <si>
    <t>CANCEL</t>
  </si>
  <si>
    <t>248-703-3006</t>
  </si>
  <si>
    <t>556 PAckage</t>
  </si>
  <si>
    <t>556 Package</t>
  </si>
  <si>
    <t>Renewed Ticket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</si>
</sst>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dd/yy;@"/>
    <numFmt numFmtId="165" formatCode="0.0"/>
    <numFmt numFmtId="166" formatCode="m/d/yyyy;@"/>
    <numFmt numFmtId="167" formatCode="[&lt;=9999999]###\-####;\(###\)\ ###\-####"/>
  </numFmts>
  <fonts count="47">
    <font>
      <sz val="11"/>
      <color theme="1"/>
      <name val="Aptos Narrow"/>
      <family val="2"/>
      <scheme val="minor"/>
    </font>
    <font>
      <sz val="11"/>
      <color rgb="FF000000"/>
      <name val="Aptos Narrow"/>
      <family val="2"/>
    </font>
    <font>
      <sz val="11"/>
      <color rgb="FF000000"/>
      <name val="Aptos Narrow"/>
      <family val="2"/>
      <scheme val="minor"/>
    </font>
    <font>
      <sz val="12"/>
      <color rgb="FF000000"/>
      <name val="Aptos"/>
      <family val="2"/>
    </font>
    <font>
      <b/>
      <sz val="11"/>
      <color theme="1"/>
      <name val="Aptos Narrow"/>
      <family val="2"/>
      <scheme val="minor"/>
    </font>
    <font>
      <sz val="11"/>
      <color theme="1"/>
      <name val="Aptos Narrow"/>
      <family val="2"/>
    </font>
    <font>
      <sz val="11"/>
      <color rgb="FF000000"/>
      <name val="Aptos Narrow"/>
      <family val="2"/>
      <charset val="1"/>
    </font>
    <font>
      <sz val="11"/>
      <color rgb="FF000000"/>
      <name val="Aptos Narrow"/>
      <charset val="1"/>
    </font>
    <font>
      <sz val="8"/>
      <name val="Aptos Narrow"/>
      <family val="2"/>
      <scheme val="minor"/>
    </font>
    <font>
      <sz val="11"/>
      <color rgb="FF000000"/>
      <name val="Aptos Narrow"/>
      <scheme val="minor"/>
    </font>
    <font>
      <b/>
      <sz val="9"/>
      <color rgb="FFFFFFFF"/>
      <name val="Calibri"/>
    </font>
    <font>
      <b/>
      <sz val="28"/>
      <color rgb="FFFFFFFF"/>
      <name val="Calibri"/>
    </font>
    <font>
      <sz val="8"/>
      <color rgb="FFBBDEFB"/>
      <name val="Calibri"/>
    </font>
    <font>
      <sz val="11"/>
      <color rgb="FF0D2B5E"/>
      <name val="Aptos Narrow"/>
      <family val="2"/>
      <scheme val="minor"/>
    </font>
    <font>
      <b/>
      <sz val="10"/>
      <color rgb="FF0D2B5E"/>
      <name val="Calibri"/>
    </font>
    <font>
      <b/>
      <sz val="11"/>
      <color rgb="FF0D2B5E"/>
      <name val="Aptos Narrow"/>
      <family val="2"/>
      <scheme val="minor"/>
    </font>
    <font>
      <b/>
      <sz val="11"/>
      <color rgb="FFFFFFFF"/>
      <name val="Aptos Narrow"/>
      <family val="2"/>
      <scheme val="minor"/>
    </font>
    <font>
      <sz val="8"/>
      <color rgb="FF000000"/>
      <name val="Aptos Narrow"/>
      <family val="2"/>
      <scheme val="minor"/>
    </font>
    <font>
      <sz val="11"/>
      <color rgb="FF242424"/>
      <name val="Aptos Narrow"/>
      <family val="2"/>
      <charset val="1"/>
    </font>
    <font>
      <b/>
      <i/>
      <sz val="8"/>
      <color rgb="FF0D2B5E"/>
      <name val="Aptos Narrow"/>
      <family val="2"/>
      <scheme val="minor"/>
    </font>
    <font>
      <b/>
      <sz val="10"/>
      <color rgb="FF0D2B5E"/>
      <name val="Aptos Narrow"/>
      <family val="2"/>
      <scheme val="minor"/>
    </font>
    <font>
      <b/>
      <sz val="11"/>
      <color rgb="FF000000"/>
      <name val="Aptos Narrow"/>
      <family val="2"/>
      <scheme val="minor"/>
    </font>
    <font>
      <u/>
      <sz val="11"/>
      <color rgb="FF000000"/>
      <name val="Aptos Narrow"/>
      <family val="2"/>
      <scheme val="minor"/>
    </font>
    <font>
      <sz val="11"/>
      <color rgb="FF000000"/>
      <name val="Aptos Display"/>
      <family val="2"/>
      <scheme val="major"/>
    </font>
    <font>
      <sz val="14"/>
      <color rgb="FF000000"/>
      <name val="Aptos Narrow"/>
      <family val="2"/>
      <scheme val="minor"/>
    </font>
    <font>
      <sz val="12"/>
      <color rgb="FF000000"/>
      <name val="Aptos"/>
      <charset val="1"/>
    </font>
    <font>
      <sz val="11"/>
      <color rgb="FF000000"/>
      <name val="Calibri"/>
      <family val="2"/>
      <charset val="1"/>
    </font>
    <font>
      <sz val="8"/>
      <color theme="0"/>
      <name val="Aptos Narrow"/>
      <family val="2"/>
      <scheme val="minor"/>
    </font>
    <font>
      <sz val="11"/>
      <color theme="0"/>
      <name val="Aptos Narrow"/>
      <family val="2"/>
      <scheme val="minor"/>
    </font>
    <font>
      <sz val="11"/>
      <color rgb="FF000000"/>
      <name val="Aptos Display"/>
      <scheme val="major"/>
    </font>
    <font>
      <sz val="11"/>
      <color theme="1" tint="4.9989318521683403E-2"/>
      <name val="Aptos Narrow"/>
      <scheme val="minor"/>
    </font>
    <font>
      <sz val="11"/>
      <color theme="1" tint="4.9989318521683403E-2"/>
      <name val="Aptos Narrow"/>
      <family val="2"/>
      <scheme val="minor"/>
    </font>
    <font>
      <sz val="11"/>
      <color rgb="FF0D0D0D"/>
      <name val="Aptos Narrow"/>
      <family val="2"/>
      <scheme val="minor"/>
    </font>
    <font>
      <sz val="11"/>
      <color theme="1"/>
      <name val="Calibri"/>
    </font>
    <font>
      <sz val="11"/>
      <color rgb="FF000000"/>
      <name val="Calibri"/>
    </font>
    <font>
      <sz val="11"/>
      <color theme="1" tint="4.9989318521683403E-2"/>
      <name val="Calibri"/>
    </font>
    <font>
      <sz val="11"/>
      <color theme="1"/>
      <name val="Aptos Narrow"/>
      <scheme val="minor"/>
    </font>
    <font>
      <b/>
      <sz val="11"/>
      <color theme="1"/>
      <name val="Aptos Narrow"/>
      <scheme val="minor"/>
    </font>
    <font>
      <sz val="10"/>
      <color rgb="FF000000"/>
      <name val="Aptos Narrow"/>
      <scheme val="minor"/>
    </font>
    <font>
      <sz val="11"/>
      <name val="Aptos Narrow"/>
      <scheme val="minor"/>
    </font>
    <font>
      <sz val="11"/>
      <color rgb="FF212121"/>
      <name val="Aptos Narrow"/>
      <scheme val="minor"/>
    </font>
    <font>
      <sz val="11"/>
      <color rgb="FF242424"/>
      <name val="Aptos Narrow"/>
      <scheme val="minor"/>
    </font>
    <font>
      <sz val="11"/>
      <color rgb="FF000000"/>
      <name val="Aptos Display"/>
      <charset val="1"/>
    </font>
    <font>
      <sz val="12"/>
      <color rgb="FF000000"/>
      <name val="Aptos Narrow"/>
      <family val="2"/>
      <charset val="1"/>
    </font>
    <font>
      <sz val="11"/>
      <name val="Calibri"/>
    </font>
    <font>
      <sz val="11"/>
      <color rgb="FF000000"/>
      <name val="Aptos"/>
      <charset val="1"/>
    </font>
    <font>
      <sz val="12"/>
      <color rgb="FF000000"/>
      <name val="Aptos Narrow"/>
      <charset val="1"/>
    </font>
  </fonts>
  <fills count="1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FFFF"/>
        <bgColor indexed="64"/>
      </patternFill>
    </fill>
    <fill>
      <patternFill patternType="solid">
        <fgColor rgb="FF0D2B5E"/>
        <bgColor indexed="64"/>
      </patternFill>
    </fill>
    <fill>
      <patternFill patternType="solid">
        <fgColor rgb="FF1565C0"/>
        <bgColor indexed="64"/>
      </patternFill>
    </fill>
    <fill>
      <patternFill patternType="solid">
        <fgColor rgb="FF1976D2"/>
        <bgColor indexed="64"/>
      </patternFill>
    </fill>
    <fill>
      <patternFill patternType="solid">
        <fgColor rgb="FF0288D1"/>
        <bgColor indexed="64"/>
      </patternFill>
    </fill>
    <fill>
      <patternFill patternType="solid">
        <fgColor rgb="FF01579B"/>
        <bgColor indexed="64"/>
      </patternFill>
    </fill>
    <fill>
      <patternFill patternType="solid">
        <fgColor rgb="FFE3F2FD"/>
        <bgColor indexed="64"/>
      </patternFill>
    </fill>
    <fill>
      <patternFill patternType="solid">
        <fgColor rgb="FFEBF5FB"/>
        <bgColor indexed="64"/>
      </patternFill>
    </fill>
    <fill>
      <patternFill patternType="solid">
        <fgColor rgb="FFF5F9FF"/>
        <bgColor indexed="64"/>
      </patternFill>
    </fill>
    <fill>
      <patternFill patternType="solid">
        <fgColor rgb="FFFF0000"/>
        <bgColor indexed="64"/>
      </patternFill>
    </fill>
    <fill>
      <patternFill patternType="solid">
        <fgColor theme="4" tint="0.79998168889431442"/>
        <bgColor indexed="64"/>
      </patternFill>
    </fill>
    <fill>
      <patternFill patternType="solid">
        <fgColor theme="5" tint="0.79998168889431442"/>
        <bgColor indexed="64"/>
      </patternFill>
    </fill>
  </fills>
  <borders count="56">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top style="medium">
        <color rgb="FF000000"/>
      </top>
      <bottom style="medium">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theme="0" tint="-0.249977111117893"/>
      </right>
      <top style="thin">
        <color theme="0" tint="-0.249977111117893"/>
      </top>
      <bottom style="thin">
        <color theme="0" tint="-0.249977111117893"/>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diagonal/>
    </border>
    <border>
      <left style="medium">
        <color theme="0" tint="-0.34998626667073579"/>
      </left>
      <right style="medium">
        <color theme="0" tint="-0.34998626667073579"/>
      </right>
      <top style="medium">
        <color theme="0" tint="-0.34998626667073579"/>
      </top>
      <bottom style="medium">
        <color theme="0" tint="-0.34998626667073579"/>
      </bottom>
      <diagonal/>
    </border>
    <border>
      <left/>
      <right/>
      <top/>
      <bottom style="thin">
        <color rgb="FF1565C0"/>
      </bottom>
      <diagonal/>
    </border>
    <border>
      <left style="thin">
        <color rgb="FF1565C0"/>
      </left>
      <right/>
      <top/>
      <bottom/>
      <diagonal/>
    </border>
    <border>
      <left style="thin">
        <color rgb="FF1565C0"/>
      </left>
      <right/>
      <top/>
      <bottom style="thin">
        <color rgb="FF1565C0"/>
      </bottom>
      <diagonal/>
    </border>
    <border>
      <left/>
      <right style="thin">
        <color rgb="FF1565C0"/>
      </right>
      <top/>
      <bottom/>
      <diagonal/>
    </border>
    <border>
      <left/>
      <right style="thin">
        <color rgb="FF1565C0"/>
      </right>
      <top/>
      <bottom style="thin">
        <color rgb="FF1565C0"/>
      </bottom>
      <diagonal/>
    </border>
    <border>
      <left style="thin">
        <color rgb="FF1565C0"/>
      </left>
      <right style="thin">
        <color rgb="FFBBDEFB"/>
      </right>
      <top style="thin">
        <color rgb="FFBBDEFB"/>
      </top>
      <bottom style="thin">
        <color rgb="FFBBDEFB"/>
      </bottom>
      <diagonal/>
    </border>
    <border>
      <left style="thin">
        <color rgb="FFBBDEFB"/>
      </left>
      <right style="thin">
        <color rgb="FFBBDEFB"/>
      </right>
      <top style="thin">
        <color rgb="FFBBDEFB"/>
      </top>
      <bottom style="thin">
        <color rgb="FFBBDEFB"/>
      </bottom>
      <diagonal/>
    </border>
    <border>
      <left style="thin">
        <color rgb="FFBBDEFB"/>
      </left>
      <right style="thin">
        <color rgb="FF1565C0"/>
      </right>
      <top style="thin">
        <color rgb="FFBBDEFB"/>
      </top>
      <bottom style="thin">
        <color rgb="FFBBDEFB"/>
      </bottom>
      <diagonal/>
    </border>
    <border>
      <left style="thin">
        <color theme="9"/>
      </left>
      <right/>
      <top style="thin">
        <color theme="9"/>
      </top>
      <bottom/>
      <diagonal/>
    </border>
    <border>
      <left style="thin">
        <color rgb="FF1565C0"/>
      </left>
      <right style="thin">
        <color rgb="FFBBDEFB"/>
      </right>
      <top style="thin">
        <color rgb="FFBBDEFB"/>
      </top>
      <bottom/>
      <diagonal/>
    </border>
    <border>
      <left style="thin">
        <color rgb="FFBBDEFB"/>
      </left>
      <right style="thin">
        <color rgb="FFBBDEFB"/>
      </right>
      <top style="thin">
        <color rgb="FFBBDEFB"/>
      </top>
      <bottom/>
      <diagonal/>
    </border>
    <border>
      <left style="thin">
        <color rgb="FFBBDEFB"/>
      </left>
      <right style="thin">
        <color rgb="FF1565C0"/>
      </right>
      <top style="thin">
        <color rgb="FFBBDEFB"/>
      </top>
      <bottom/>
      <diagonal/>
    </border>
    <border>
      <left style="thin">
        <color rgb="FF1565C0"/>
      </left>
      <right style="thin">
        <color rgb="FFBBDEFB"/>
      </right>
      <top style="thin">
        <color rgb="FF1565C0"/>
      </top>
      <bottom/>
      <diagonal/>
    </border>
    <border>
      <left style="thin">
        <color rgb="FFBBDEFB"/>
      </left>
      <right style="thin">
        <color rgb="FFBBDEFB"/>
      </right>
      <top style="thin">
        <color rgb="FF1565C0"/>
      </top>
      <bottom/>
      <diagonal/>
    </border>
    <border>
      <left style="thin">
        <color rgb="FFBBDEFB"/>
      </left>
      <right style="thin">
        <color rgb="FF1565C0"/>
      </right>
      <top style="thin">
        <color rgb="FF1565C0"/>
      </top>
      <bottom/>
      <diagonal/>
    </border>
    <border>
      <left style="thin">
        <color rgb="FF1565C0"/>
      </left>
      <right style="thin">
        <color rgb="FFBBDEFB"/>
      </right>
      <top/>
      <bottom/>
      <diagonal/>
    </border>
    <border>
      <left style="thin">
        <color rgb="FFBBDEFB"/>
      </left>
      <right style="thin">
        <color rgb="FF1565C0"/>
      </right>
      <top/>
      <bottom/>
      <diagonal/>
    </border>
    <border>
      <left style="thin">
        <color rgb="FF000000"/>
      </left>
      <right style="medium">
        <color rgb="FF000000"/>
      </right>
      <top style="medium">
        <color rgb="FF000000"/>
      </top>
      <bottom style="medium">
        <color rgb="FF000000"/>
      </bottom>
      <diagonal/>
    </border>
    <border>
      <left style="thin">
        <color rgb="FF000000"/>
      </left>
      <right/>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1565C0"/>
      </left>
      <right/>
      <top/>
      <bottom style="thin">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thin">
        <color rgb="FF000000"/>
      </top>
      <bottom style="thin">
        <color theme="4" tint="0.39997558519241921"/>
      </bottom>
      <diagonal/>
    </border>
    <border>
      <left/>
      <right style="thin">
        <color rgb="FF000000"/>
      </right>
      <top style="thin">
        <color rgb="FF000000"/>
      </top>
      <bottom style="thin">
        <color theme="4" tint="0.39997558519241921"/>
      </bottom>
      <diagonal/>
    </border>
    <border>
      <left/>
      <right/>
      <top style="thin">
        <color theme="4" tint="0.39997558519241921"/>
      </top>
      <bottom style="thin">
        <color theme="4" tint="0.39997558519241921"/>
      </bottom>
      <diagonal/>
    </border>
    <border>
      <left/>
      <right/>
      <top style="thin">
        <color rgb="FF000000"/>
      </top>
      <bottom/>
      <diagonal/>
    </border>
    <border>
      <left style="thin">
        <color rgb="FF000000"/>
      </left>
      <right/>
      <top style="thin">
        <color rgb="FF000000"/>
      </top>
      <bottom style="thin">
        <color theme="4" tint="0.39997558519241921"/>
      </bottom>
      <diagonal/>
    </border>
    <border>
      <left style="thin">
        <color rgb="FF000000"/>
      </left>
      <right style="thin">
        <color rgb="FF000000"/>
      </right>
      <top style="thin">
        <color theme="4" tint="0.39997558519241921"/>
      </top>
      <bottom style="thin">
        <color rgb="FF000000"/>
      </bottom>
      <diagonal/>
    </border>
    <border>
      <left style="thin">
        <color rgb="FF000000"/>
      </left>
      <right style="thin">
        <color rgb="FF000000"/>
      </right>
      <top style="thin">
        <color theme="4" tint="0.39997558519241921"/>
      </top>
      <bottom style="thin">
        <color theme="4" tint="0.39997558519241921"/>
      </bottom>
      <diagonal/>
    </border>
    <border>
      <left/>
      <right style="thin">
        <color rgb="FF000000"/>
      </right>
      <top style="thin">
        <color theme="4" tint="0.39997558519241921"/>
      </top>
      <bottom style="thin">
        <color rgb="FF000000"/>
      </bottom>
      <diagonal/>
    </border>
    <border>
      <left/>
      <right style="thin">
        <color rgb="FF000000"/>
      </right>
      <top style="thin">
        <color theme="4" tint="0.39997558519241921"/>
      </top>
      <bottom style="thin">
        <color theme="4" tint="0.39997558519241921"/>
      </bottom>
      <diagonal/>
    </border>
    <border>
      <left/>
      <right/>
      <top/>
      <bottom style="thin">
        <color rgb="FF000000"/>
      </bottom>
      <diagonal/>
    </border>
    <border>
      <left style="thin">
        <color rgb="FF000000"/>
      </left>
      <right style="thin">
        <color rgb="FF000000"/>
      </right>
      <top/>
      <bottom/>
      <diagonal/>
    </border>
  </borders>
  <cellStyleXfs count="1">
    <xf numFmtId="0" fontId="0" fillId="0" borderId="0"/>
  </cellStyleXfs>
  <cellXfs count="452">
    <xf numFmtId="0" fontId="0" fillId="0" borderId="0" xfId="0"/>
    <xf numFmtId="0" fontId="0" fillId="0" borderId="1" xfId="0" applyBorder="1"/>
    <xf numFmtId="0" fontId="0" fillId="0" borderId="3" xfId="0" applyBorder="1"/>
    <xf numFmtId="0" fontId="0" fillId="0" borderId="1" xfId="0" applyBorder="1" applyAlignment="1">
      <alignment horizontal="center"/>
    </xf>
    <xf numFmtId="0" fontId="0" fillId="0" borderId="2" xfId="0" applyBorder="1" applyAlignment="1">
      <alignment horizontal="center"/>
    </xf>
    <xf numFmtId="2" fontId="0" fillId="0" borderId="5" xfId="0" applyNumberFormat="1" applyBorder="1" applyAlignment="1">
      <alignment horizontal="center"/>
    </xf>
    <xf numFmtId="2" fontId="0" fillId="0" borderId="1" xfId="0" applyNumberFormat="1" applyBorder="1" applyAlignment="1">
      <alignment horizontal="center"/>
    </xf>
    <xf numFmtId="0" fontId="4" fillId="0" borderId="1" xfId="0" applyFont="1" applyBorder="1" applyAlignment="1">
      <alignment horizontal="center"/>
    </xf>
    <xf numFmtId="0" fontId="0" fillId="2" borderId="4" xfId="0" applyFill="1" applyBorder="1" applyAlignment="1">
      <alignment horizontal="center"/>
    </xf>
    <xf numFmtId="14" fontId="0" fillId="2" borderId="1" xfId="0" applyNumberFormat="1" applyFill="1" applyBorder="1" applyAlignment="1">
      <alignment horizontal="center"/>
    </xf>
    <xf numFmtId="0" fontId="0" fillId="2" borderId="1" xfId="0" applyFill="1" applyBorder="1" applyAlignment="1">
      <alignment horizontal="center"/>
    </xf>
    <xf numFmtId="0" fontId="0" fillId="2" borderId="2" xfId="0" applyFill="1" applyBorder="1" applyAlignment="1">
      <alignment horizontal="center"/>
    </xf>
    <xf numFmtId="2" fontId="0" fillId="2" borderId="1" xfId="0" applyNumberFormat="1" applyFill="1" applyBorder="1" applyAlignment="1">
      <alignment horizontal="center"/>
    </xf>
    <xf numFmtId="0" fontId="0" fillId="2" borderId="1" xfId="0" applyFill="1" applyBorder="1" applyAlignment="1">
      <alignment horizontal="center" wrapText="1"/>
    </xf>
    <xf numFmtId="0" fontId="2" fillId="2" borderId="1" xfId="0" applyFont="1" applyFill="1" applyBorder="1" applyAlignment="1">
      <alignment horizontal="center"/>
    </xf>
    <xf numFmtId="1" fontId="0" fillId="2" borderId="1" xfId="0" applyNumberFormat="1" applyFill="1" applyBorder="1" applyAlignment="1">
      <alignment horizontal="center"/>
    </xf>
    <xf numFmtId="164" fontId="0" fillId="2" borderId="1" xfId="0" applyNumberFormat="1" applyFill="1" applyBorder="1" applyAlignment="1">
      <alignment horizontal="center"/>
    </xf>
    <xf numFmtId="2" fontId="0" fillId="2" borderId="1" xfId="0" applyNumberFormat="1" applyFill="1" applyBorder="1" applyAlignment="1">
      <alignment horizontal="center" wrapText="1"/>
    </xf>
    <xf numFmtId="0" fontId="1" fillId="2" borderId="1" xfId="0" applyFont="1" applyFill="1" applyBorder="1" applyAlignment="1">
      <alignment horizontal="center"/>
    </xf>
    <xf numFmtId="0" fontId="0" fillId="2" borderId="12" xfId="0" applyFill="1" applyBorder="1" applyAlignment="1">
      <alignment horizontal="center"/>
    </xf>
    <xf numFmtId="14" fontId="2" fillId="2" borderId="1" xfId="0" applyNumberFormat="1" applyFont="1" applyFill="1" applyBorder="1" applyAlignment="1">
      <alignment horizontal="center"/>
    </xf>
    <xf numFmtId="14" fontId="2" fillId="2" borderId="12" xfId="0" applyNumberFormat="1" applyFont="1" applyFill="1" applyBorder="1" applyAlignment="1">
      <alignment horizontal="center"/>
    </xf>
    <xf numFmtId="0" fontId="0" fillId="0" borderId="14" xfId="0" applyBorder="1"/>
    <xf numFmtId="0" fontId="0" fillId="0" borderId="15" xfId="0" applyBorder="1"/>
    <xf numFmtId="0" fontId="0" fillId="0" borderId="16" xfId="0" applyBorder="1"/>
    <xf numFmtId="2" fontId="0" fillId="0" borderId="17" xfId="0" applyNumberFormat="1" applyBorder="1" applyAlignment="1">
      <alignment horizontal="center"/>
    </xf>
    <xf numFmtId="0" fontId="4" fillId="0" borderId="18" xfId="0" applyFont="1" applyBorder="1" applyAlignment="1">
      <alignment horizontal="center"/>
    </xf>
    <xf numFmtId="0" fontId="4" fillId="0" borderId="19" xfId="0" applyFont="1" applyBorder="1" applyAlignment="1">
      <alignment horizontal="center"/>
    </xf>
    <xf numFmtId="0" fontId="4" fillId="0" borderId="20" xfId="0" applyFont="1" applyBorder="1" applyAlignment="1">
      <alignment horizontal="center"/>
    </xf>
    <xf numFmtId="0" fontId="2" fillId="0" borderId="1" xfId="0" applyFont="1" applyBorder="1" applyAlignment="1">
      <alignment horizontal="center"/>
    </xf>
    <xf numFmtId="0" fontId="0" fillId="0" borderId="3" xfId="0" applyBorder="1" applyAlignment="1">
      <alignment horizontal="center"/>
    </xf>
    <xf numFmtId="0" fontId="1" fillId="0" borderId="8" xfId="0" applyFont="1" applyBorder="1" applyAlignment="1">
      <alignment horizontal="center"/>
    </xf>
    <xf numFmtId="0" fontId="1" fillId="0" borderId="9" xfId="0" applyFont="1" applyBorder="1" applyAlignment="1">
      <alignment horizontal="center"/>
    </xf>
    <xf numFmtId="0" fontId="1" fillId="0" borderId="8" xfId="0" applyFont="1" applyBorder="1" applyAlignment="1">
      <alignment horizontal="center" indent="1"/>
    </xf>
    <xf numFmtId="0" fontId="1" fillId="0" borderId="9" xfId="0" applyFont="1" applyBorder="1" applyAlignment="1">
      <alignment horizontal="center" indent="1"/>
    </xf>
    <xf numFmtId="14" fontId="1" fillId="0" borderId="8" xfId="0" applyNumberFormat="1" applyFont="1" applyBorder="1" applyAlignment="1">
      <alignment horizontal="center"/>
    </xf>
    <xf numFmtId="14" fontId="1" fillId="0" borderId="9" xfId="0" applyNumberFormat="1" applyFont="1" applyBorder="1" applyAlignment="1">
      <alignment horizontal="center"/>
    </xf>
    <xf numFmtId="0" fontId="2" fillId="0" borderId="6" xfId="0" applyFont="1" applyBorder="1"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0" xfId="0" applyBorder="1" applyAlignment="1">
      <alignment horizontal="center"/>
    </xf>
    <xf numFmtId="0" fontId="1" fillId="0" borderId="1" xfId="0" applyFont="1" applyBorder="1" applyAlignment="1">
      <alignment horizontal="center"/>
    </xf>
    <xf numFmtId="14" fontId="1" fillId="0" borderId="1" xfId="0" applyNumberFormat="1" applyFont="1" applyBorder="1" applyAlignment="1">
      <alignment horizontal="center"/>
    </xf>
    <xf numFmtId="0" fontId="1" fillId="0" borderId="12" xfId="0" applyFont="1" applyBorder="1" applyAlignment="1">
      <alignment horizontal="center"/>
    </xf>
    <xf numFmtId="14" fontId="1" fillId="0" borderId="12" xfId="0" applyNumberFormat="1" applyFont="1" applyBorder="1" applyAlignment="1">
      <alignment horizontal="center"/>
    </xf>
    <xf numFmtId="0" fontId="0" fillId="0" borderId="12" xfId="0" applyBorder="1" applyAlignment="1">
      <alignment horizontal="center"/>
    </xf>
    <xf numFmtId="0" fontId="0" fillId="0" borderId="0" xfId="0" applyAlignment="1">
      <alignment horizontal="center"/>
    </xf>
    <xf numFmtId="0" fontId="1" fillId="0" borderId="8" xfId="0" applyFont="1" applyBorder="1" applyAlignment="1">
      <alignment horizontal="center" wrapText="1"/>
    </xf>
    <xf numFmtId="0" fontId="1" fillId="0" borderId="9" xfId="0" applyFont="1" applyBorder="1" applyAlignment="1">
      <alignment horizontal="center" wrapText="1"/>
    </xf>
    <xf numFmtId="0" fontId="5" fillId="2" borderId="1" xfId="0" applyFont="1" applyFill="1" applyBorder="1" applyAlignment="1">
      <alignment horizontal="center"/>
    </xf>
    <xf numFmtId="14" fontId="5" fillId="0" borderId="1" xfId="0" applyNumberFormat="1" applyFont="1" applyBorder="1" applyAlignment="1">
      <alignment horizontal="center"/>
    </xf>
    <xf numFmtId="0" fontId="5" fillId="0" borderId="1" xfId="0" applyFont="1" applyBorder="1" applyAlignment="1">
      <alignment horizontal="center"/>
    </xf>
    <xf numFmtId="0" fontId="5" fillId="0" borderId="12" xfId="0" applyFont="1" applyBorder="1" applyAlignment="1">
      <alignment horizontal="center"/>
    </xf>
    <xf numFmtId="0" fontId="5" fillId="2" borderId="12" xfId="0" applyFont="1" applyFill="1" applyBorder="1" applyAlignment="1">
      <alignment horizontal="center"/>
    </xf>
    <xf numFmtId="14" fontId="5" fillId="0" borderId="12" xfId="0" applyNumberFormat="1" applyFont="1" applyBorder="1" applyAlignment="1">
      <alignment horizontal="center"/>
    </xf>
    <xf numFmtId="14" fontId="0" fillId="0" borderId="1" xfId="0" applyNumberFormat="1" applyBorder="1" applyAlignment="1">
      <alignment horizontal="center"/>
    </xf>
    <xf numFmtId="0" fontId="5" fillId="0" borderId="1" xfId="0" applyFont="1" applyBorder="1" applyAlignment="1">
      <alignment horizontal="center" indent="1"/>
    </xf>
    <xf numFmtId="0" fontId="0" fillId="0" borderId="0" xfId="0" applyAlignment="1">
      <alignment horizontal="center" indent="1"/>
    </xf>
    <xf numFmtId="0" fontId="0" fillId="0" borderId="1" xfId="0" applyBorder="1" applyAlignment="1">
      <alignment horizontal="center" indent="1"/>
    </xf>
    <xf numFmtId="14" fontId="0" fillId="0" borderId="12" xfId="0" applyNumberFormat="1" applyBorder="1" applyAlignment="1">
      <alignment horizontal="center"/>
    </xf>
    <xf numFmtId="0" fontId="0" fillId="0" borderId="4" xfId="0" applyBorder="1" applyAlignment="1">
      <alignment horizontal="center"/>
    </xf>
    <xf numFmtId="0" fontId="5" fillId="0" borderId="12" xfId="0" applyFont="1" applyBorder="1" applyAlignment="1">
      <alignment horizontal="center" indent="1"/>
    </xf>
    <xf numFmtId="0" fontId="0" fillId="0" borderId="12" xfId="0" applyBorder="1" applyAlignment="1">
      <alignment horizontal="center" indent="1"/>
    </xf>
    <xf numFmtId="0" fontId="1" fillId="3" borderId="1" xfId="0" applyFont="1" applyFill="1" applyBorder="1" applyAlignment="1">
      <alignment horizontal="center"/>
    </xf>
    <xf numFmtId="0" fontId="0" fillId="0" borderId="11" xfId="0" applyBorder="1" applyAlignment="1">
      <alignment horizontal="center"/>
    </xf>
    <xf numFmtId="14" fontId="0" fillId="0" borderId="3" xfId="0" applyNumberFormat="1" applyBorder="1" applyAlignment="1">
      <alignment horizontal="center"/>
    </xf>
    <xf numFmtId="14" fontId="0" fillId="0" borderId="13" xfId="0" applyNumberFormat="1" applyBorder="1" applyAlignment="1">
      <alignment horizontal="center"/>
    </xf>
    <xf numFmtId="0" fontId="6" fillId="0" borderId="1" xfId="0" applyFont="1" applyBorder="1" applyAlignment="1">
      <alignment horizontal="center"/>
    </xf>
    <xf numFmtId="0" fontId="6" fillId="2" borderId="1" xfId="0" applyFont="1" applyFill="1" applyBorder="1" applyAlignment="1">
      <alignment horizontal="center"/>
    </xf>
    <xf numFmtId="0" fontId="1" fillId="0" borderId="0" xfId="0" applyFont="1" applyAlignment="1">
      <alignment horizontal="center"/>
    </xf>
    <xf numFmtId="0" fontId="1" fillId="2" borderId="12" xfId="0" applyFont="1" applyFill="1" applyBorder="1" applyAlignment="1">
      <alignment horizontal="center"/>
    </xf>
    <xf numFmtId="0" fontId="2" fillId="0" borderId="4" xfId="0" applyFont="1" applyBorder="1" applyAlignment="1">
      <alignment horizontal="center"/>
    </xf>
    <xf numFmtId="0" fontId="0" fillId="0" borderId="21" xfId="0" applyBorder="1" applyAlignment="1">
      <alignment horizontal="center"/>
    </xf>
    <xf numFmtId="0" fontId="1" fillId="0" borderId="2" xfId="0" applyFont="1" applyBorder="1" applyAlignment="1">
      <alignment horizontal="center"/>
    </xf>
    <xf numFmtId="0" fontId="2" fillId="0" borderId="3" xfId="0" applyFont="1" applyBorder="1" applyAlignment="1">
      <alignment horizontal="center"/>
    </xf>
    <xf numFmtId="14" fontId="0" fillId="0" borderId="2" xfId="0" applyNumberFormat="1" applyBorder="1" applyAlignment="1">
      <alignment horizontal="center"/>
    </xf>
    <xf numFmtId="14" fontId="0" fillId="0" borderId="0" xfId="0" applyNumberFormat="1" applyAlignment="1">
      <alignment horizontal="center"/>
    </xf>
    <xf numFmtId="0" fontId="5" fillId="2" borderId="1" xfId="0" applyFont="1" applyFill="1" applyBorder="1" applyAlignment="1">
      <alignment horizontal="center" indent="1"/>
    </xf>
    <xf numFmtId="0" fontId="5" fillId="2" borderId="2" xfId="0" applyFont="1" applyFill="1" applyBorder="1" applyAlignment="1">
      <alignment horizontal="center" indent="1"/>
    </xf>
    <xf numFmtId="0" fontId="5" fillId="2" borderId="11" xfId="0" applyFont="1" applyFill="1" applyBorder="1" applyAlignment="1">
      <alignment horizontal="center" indent="1"/>
    </xf>
    <xf numFmtId="1" fontId="0" fillId="0" borderId="2" xfId="0" applyNumberFormat="1" applyBorder="1" applyAlignment="1">
      <alignment horizontal="center"/>
    </xf>
    <xf numFmtId="0" fontId="2" fillId="0" borderId="2" xfId="0" applyFont="1" applyBorder="1" applyAlignment="1">
      <alignment horizontal="center"/>
    </xf>
    <xf numFmtId="0" fontId="1" fillId="0" borderId="3" xfId="0" applyFont="1" applyBorder="1" applyAlignment="1">
      <alignment horizontal="center"/>
    </xf>
    <xf numFmtId="0" fontId="1" fillId="0" borderId="13" xfId="0" applyFont="1" applyBorder="1" applyAlignment="1">
      <alignment horizontal="center"/>
    </xf>
    <xf numFmtId="0" fontId="1" fillId="0" borderId="1" xfId="0" applyFont="1" applyBorder="1" applyAlignment="1">
      <alignment horizontal="center" indent="1"/>
    </xf>
    <xf numFmtId="14" fontId="1" fillId="0" borderId="1" xfId="0" applyNumberFormat="1" applyFont="1" applyBorder="1" applyAlignment="1">
      <alignment horizontal="center" indent="1"/>
    </xf>
    <xf numFmtId="0" fontId="1" fillId="0" borderId="12" xfId="0" applyFont="1" applyBorder="1" applyAlignment="1">
      <alignment horizontal="center" indent="1"/>
    </xf>
    <xf numFmtId="14" fontId="1" fillId="0" borderId="12" xfId="0" applyNumberFormat="1" applyFont="1" applyBorder="1" applyAlignment="1">
      <alignment horizontal="center" indent="1"/>
    </xf>
    <xf numFmtId="0" fontId="2" fillId="0" borderId="1" xfId="0" applyFont="1" applyBorder="1" applyAlignment="1">
      <alignment horizontal="center" indent="1"/>
    </xf>
    <xf numFmtId="0" fontId="0" fillId="0" borderId="0" xfId="0" applyAlignment="1">
      <alignment horizontal="left"/>
    </xf>
    <xf numFmtId="0" fontId="0" fillId="0" borderId="12" xfId="0" applyBorder="1"/>
    <xf numFmtId="0" fontId="16" fillId="5" borderId="22" xfId="0" applyFont="1" applyFill="1" applyBorder="1" applyAlignment="1">
      <alignment horizontal="center"/>
    </xf>
    <xf numFmtId="0" fontId="16" fillId="5" borderId="26" xfId="0" applyFont="1" applyFill="1" applyBorder="1" applyAlignment="1">
      <alignment horizontal="center"/>
    </xf>
    <xf numFmtId="0" fontId="13" fillId="4" borderId="28" xfId="0" applyFont="1" applyFill="1" applyBorder="1" applyAlignment="1">
      <alignment horizontal="center"/>
    </xf>
    <xf numFmtId="0" fontId="0" fillId="12" borderId="0" xfId="0" applyFill="1"/>
    <xf numFmtId="0" fontId="0" fillId="4" borderId="0" xfId="0" applyFill="1"/>
    <xf numFmtId="0" fontId="17" fillId="2" borderId="0" xfId="0" applyFont="1" applyFill="1"/>
    <xf numFmtId="0" fontId="0" fillId="0" borderId="11" xfId="0" applyBorder="1" applyAlignment="1">
      <alignment horizontal="left"/>
    </xf>
    <xf numFmtId="0" fontId="2" fillId="0" borderId="11" xfId="0" applyFont="1" applyBorder="1" applyAlignment="1">
      <alignment horizontal="center" indent="1"/>
    </xf>
    <xf numFmtId="0" fontId="2" fillId="0" borderId="11" xfId="0" applyFont="1" applyBorder="1" applyAlignment="1">
      <alignment horizontal="center"/>
    </xf>
    <xf numFmtId="14" fontId="0" fillId="0" borderId="11" xfId="0" applyNumberFormat="1" applyBorder="1" applyAlignment="1">
      <alignment horizontal="center"/>
    </xf>
    <xf numFmtId="1" fontId="0" fillId="0" borderId="11" xfId="0" applyNumberFormat="1" applyBorder="1" applyAlignment="1">
      <alignment horizontal="center"/>
    </xf>
    <xf numFmtId="0" fontId="18" fillId="0" borderId="30" xfId="0" applyFont="1" applyBorder="1"/>
    <xf numFmtId="0" fontId="13" fillId="4" borderId="29" xfId="0" applyFont="1" applyFill="1" applyBorder="1" applyAlignment="1">
      <alignment horizontal="center"/>
    </xf>
    <xf numFmtId="0" fontId="16" fillId="5" borderId="34" xfId="0" applyFont="1" applyFill="1" applyBorder="1"/>
    <xf numFmtId="0" fontId="16" fillId="5" borderId="35" xfId="0" applyFont="1" applyFill="1" applyBorder="1" applyAlignment="1">
      <alignment horizontal="center"/>
    </xf>
    <xf numFmtId="0" fontId="16" fillId="5" borderId="36" xfId="0" applyFont="1" applyFill="1" applyBorder="1" applyAlignment="1">
      <alignment horizontal="center"/>
    </xf>
    <xf numFmtId="0" fontId="15" fillId="4" borderId="31" xfId="0" applyFont="1" applyFill="1" applyBorder="1" applyAlignment="1">
      <alignment horizontal="left"/>
    </xf>
    <xf numFmtId="0" fontId="13" fillId="4" borderId="32" xfId="0" applyFont="1" applyFill="1" applyBorder="1" applyAlignment="1">
      <alignment horizontal="center"/>
    </xf>
    <xf numFmtId="0" fontId="13" fillId="4" borderId="33" xfId="0" applyFont="1" applyFill="1" applyBorder="1" applyAlignment="1">
      <alignment horizontal="center"/>
    </xf>
    <xf numFmtId="0" fontId="15" fillId="11" borderId="31" xfId="0" applyFont="1" applyFill="1" applyBorder="1" applyAlignment="1">
      <alignment horizontal="left"/>
    </xf>
    <xf numFmtId="0" fontId="13" fillId="11" borderId="32" xfId="0" applyFont="1" applyFill="1" applyBorder="1" applyAlignment="1">
      <alignment horizontal="center"/>
    </xf>
    <xf numFmtId="0" fontId="13" fillId="11" borderId="33" xfId="0" applyFont="1" applyFill="1" applyBorder="1" applyAlignment="1">
      <alignment horizontal="center"/>
    </xf>
    <xf numFmtId="0" fontId="13" fillId="4" borderId="38" xfId="0" applyFont="1" applyFill="1" applyBorder="1" applyAlignment="1">
      <alignment horizontal="center"/>
    </xf>
    <xf numFmtId="0" fontId="15" fillId="4" borderId="37" xfId="0" applyFont="1" applyFill="1" applyBorder="1" applyAlignment="1">
      <alignment horizontal="left"/>
    </xf>
    <xf numFmtId="0" fontId="19" fillId="4" borderId="27" xfId="0" applyFont="1" applyFill="1" applyBorder="1" applyAlignment="1">
      <alignment horizontal="left"/>
    </xf>
    <xf numFmtId="0" fontId="16" fillId="5" borderId="24" xfId="0" applyFont="1" applyFill="1" applyBorder="1" applyAlignment="1">
      <alignment horizontal="left"/>
    </xf>
    <xf numFmtId="0" fontId="16" fillId="5" borderId="23" xfId="0" applyFont="1" applyFill="1" applyBorder="1" applyAlignment="1">
      <alignment horizontal="left"/>
    </xf>
    <xf numFmtId="0" fontId="16" fillId="5" borderId="25" xfId="0" applyFont="1" applyFill="1" applyBorder="1" applyAlignment="1">
      <alignment horizontal="center"/>
    </xf>
    <xf numFmtId="0" fontId="1" fillId="0" borderId="1" xfId="0" applyFont="1" applyBorder="1"/>
    <xf numFmtId="14" fontId="2" fillId="0" borderId="1" xfId="0" applyNumberFormat="1"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center" wrapText="1"/>
    </xf>
    <xf numFmtId="0" fontId="2" fillId="0" borderId="0" xfId="0" applyFont="1" applyAlignment="1">
      <alignment horizontal="center"/>
    </xf>
    <xf numFmtId="0" fontId="2" fillId="0" borderId="0" xfId="0" applyFont="1"/>
    <xf numFmtId="0" fontId="2" fillId="0" borderId="2" xfId="0" applyFont="1" applyBorder="1"/>
    <xf numFmtId="0" fontId="3" fillId="0" borderId="1" xfId="0" applyFont="1" applyBorder="1"/>
    <xf numFmtId="0" fontId="2" fillId="0" borderId="1" xfId="0" applyFont="1" applyBorder="1" applyAlignment="1">
      <alignment horizontal="center" wrapText="1"/>
    </xf>
    <xf numFmtId="0" fontId="6" fillId="0" borderId="1" xfId="0" applyFont="1" applyBorder="1"/>
    <xf numFmtId="0" fontId="7" fillId="0" borderId="1" xfId="0" applyFont="1" applyBorder="1" applyAlignment="1">
      <alignment horizontal="left"/>
    </xf>
    <xf numFmtId="0" fontId="9" fillId="0" borderId="1" xfId="0" applyFont="1" applyBorder="1" applyAlignment="1">
      <alignment horizontal="center"/>
    </xf>
    <xf numFmtId="0" fontId="9" fillId="0" borderId="1" xfId="0" applyFont="1" applyBorder="1"/>
    <xf numFmtId="0" fontId="9" fillId="0" borderId="1" xfId="0" applyFont="1" applyBorder="1" applyAlignment="1">
      <alignment horizontal="center" indent="1"/>
    </xf>
    <xf numFmtId="0" fontId="1" fillId="0" borderId="1" xfId="0" applyFont="1" applyBorder="1" applyAlignment="1">
      <alignment wrapText="1"/>
    </xf>
    <xf numFmtId="0" fontId="2" fillId="0" borderId="1" xfId="0" applyFont="1" applyBorder="1"/>
    <xf numFmtId="14" fontId="2" fillId="0" borderId="2" xfId="0" applyNumberFormat="1" applyFont="1" applyBorder="1" applyAlignment="1">
      <alignment horizontal="center"/>
    </xf>
    <xf numFmtId="14" fontId="1" fillId="0" borderId="2" xfId="0" applyNumberFormat="1" applyFont="1" applyBorder="1" applyAlignment="1">
      <alignment horizontal="center"/>
    </xf>
    <xf numFmtId="14" fontId="1" fillId="0" borderId="2" xfId="0" applyNumberFormat="1" applyFont="1" applyBorder="1" applyAlignment="1">
      <alignment horizontal="center" indent="1"/>
    </xf>
    <xf numFmtId="0" fontId="2" fillId="0" borderId="2" xfId="0" applyFont="1" applyBorder="1" applyAlignment="1">
      <alignment horizontal="center" wrapText="1"/>
    </xf>
    <xf numFmtId="14" fontId="2" fillId="0" borderId="4" xfId="0" applyNumberFormat="1" applyFont="1" applyBorder="1" applyAlignment="1">
      <alignment horizontal="center"/>
    </xf>
    <xf numFmtId="0" fontId="21" fillId="0" borderId="5" xfId="0" applyFont="1" applyBorder="1" applyAlignment="1">
      <alignment horizontal="left"/>
    </xf>
    <xf numFmtId="0" fontId="21" fillId="0" borderId="6" xfId="0" applyFont="1" applyBorder="1" applyAlignment="1">
      <alignment horizontal="center" indent="1"/>
    </xf>
    <xf numFmtId="0" fontId="21" fillId="0" borderId="6" xfId="0" applyFont="1" applyBorder="1" applyAlignment="1">
      <alignment horizontal="center"/>
    </xf>
    <xf numFmtId="1" fontId="21" fillId="0" borderId="7" xfId="0" applyNumberFormat="1" applyFont="1" applyBorder="1" applyAlignment="1">
      <alignment horizontal="center"/>
    </xf>
    <xf numFmtId="0" fontId="21" fillId="0" borderId="39" xfId="0" applyFont="1" applyBorder="1" applyAlignment="1">
      <alignment horizontal="center"/>
    </xf>
    <xf numFmtId="0" fontId="2" fillId="0" borderId="4" xfId="0" applyFont="1" applyBorder="1"/>
    <xf numFmtId="0" fontId="2" fillId="0" borderId="40" xfId="0" applyFont="1" applyBorder="1"/>
    <xf numFmtId="2" fontId="2" fillId="0" borderId="1" xfId="0" applyNumberFormat="1" applyFont="1" applyBorder="1" applyAlignment="1">
      <alignment horizontal="center"/>
    </xf>
    <xf numFmtId="164" fontId="2" fillId="0" borderId="1" xfId="0" applyNumberFormat="1" applyFont="1" applyBorder="1" applyAlignment="1">
      <alignment horizontal="center"/>
    </xf>
    <xf numFmtId="2" fontId="2" fillId="0" borderId="1" xfId="0" applyNumberFormat="1" applyFont="1" applyBorder="1" applyAlignment="1">
      <alignment horizontal="center" wrapText="1"/>
    </xf>
    <xf numFmtId="1" fontId="2" fillId="0" borderId="1" xfId="0" applyNumberFormat="1" applyFont="1" applyBorder="1" applyAlignment="1">
      <alignment horizontal="center"/>
    </xf>
    <xf numFmtId="2" fontId="22" fillId="0" borderId="1" xfId="0" applyNumberFormat="1" applyFont="1" applyBorder="1" applyAlignment="1">
      <alignment horizontal="center"/>
    </xf>
    <xf numFmtId="165" fontId="2" fillId="0" borderId="1" xfId="0" applyNumberFormat="1" applyFont="1" applyBorder="1" applyAlignment="1">
      <alignment horizontal="center"/>
    </xf>
    <xf numFmtId="165" fontId="2" fillId="0" borderId="2" xfId="0" applyNumberFormat="1" applyFont="1" applyBorder="1" applyAlignment="1">
      <alignment horizontal="center"/>
    </xf>
    <xf numFmtId="164" fontId="2" fillId="0" borderId="2" xfId="0" applyNumberFormat="1" applyFont="1" applyBorder="1" applyAlignment="1">
      <alignment horizontal="center"/>
    </xf>
    <xf numFmtId="0" fontId="23" fillId="0" borderId="1" xfId="0" applyFont="1" applyBorder="1" applyAlignment="1">
      <alignment horizontal="center"/>
    </xf>
    <xf numFmtId="1" fontId="2" fillId="0" borderId="2" xfId="0" applyNumberFormat="1" applyFont="1" applyBorder="1" applyAlignment="1">
      <alignment horizontal="center"/>
    </xf>
    <xf numFmtId="0" fontId="2" fillId="0" borderId="1" xfId="0" applyFont="1" applyBorder="1" applyAlignment="1">
      <alignment horizontal="center" vertical="center"/>
    </xf>
    <xf numFmtId="14" fontId="2" fillId="0" borderId="0" xfId="0" applyNumberFormat="1" applyFont="1" applyAlignment="1">
      <alignment horizontal="center"/>
    </xf>
    <xf numFmtId="0" fontId="2" fillId="0" borderId="0" xfId="0" applyFont="1" applyAlignment="1">
      <alignment horizontal="left"/>
    </xf>
    <xf numFmtId="0" fontId="2" fillId="0" borderId="1" xfId="0" applyFont="1" applyBorder="1" applyAlignment="1">
      <alignment horizontal="left"/>
    </xf>
    <xf numFmtId="0" fontId="24" fillId="0" borderId="1" xfId="0" applyFont="1" applyBorder="1" applyAlignment="1">
      <alignment horizontal="center" vertical="center"/>
    </xf>
    <xf numFmtId="0" fontId="2" fillId="0" borderId="1" xfId="0" applyFont="1" applyBorder="1" applyAlignment="1">
      <alignment wrapText="1"/>
    </xf>
    <xf numFmtId="0" fontId="25" fillId="0" borderId="1" xfId="0" applyFont="1" applyBorder="1" applyAlignment="1">
      <alignment horizontal="left"/>
    </xf>
    <xf numFmtId="0" fontId="26" fillId="0" borderId="1" xfId="0" applyFont="1" applyBorder="1" applyAlignment="1">
      <alignment horizontal="center"/>
    </xf>
    <xf numFmtId="0" fontId="0" fillId="13" borderId="0" xfId="0" applyFill="1" applyAlignment="1">
      <alignment horizontal="left"/>
    </xf>
    <xf numFmtId="0" fontId="0" fillId="0" borderId="1" xfId="0" applyBorder="1" applyAlignment="1">
      <alignment horizontal="left"/>
    </xf>
    <xf numFmtId="1" fontId="0" fillId="0" borderId="1" xfId="0" applyNumberFormat="1" applyBorder="1" applyAlignment="1">
      <alignment horizontal="center"/>
    </xf>
    <xf numFmtId="0" fontId="27" fillId="2" borderId="0" xfId="0" applyFont="1" applyFill="1"/>
    <xf numFmtId="0" fontId="28" fillId="0" borderId="0" xfId="0" applyFont="1"/>
    <xf numFmtId="0" fontId="0" fillId="2" borderId="1" xfId="0" applyFill="1" applyBorder="1" applyAlignment="1">
      <alignment horizontal="left"/>
    </xf>
    <xf numFmtId="0" fontId="0" fillId="2" borderId="1" xfId="0" applyFill="1" applyBorder="1"/>
    <xf numFmtId="0" fontId="0" fillId="0" borderId="3" xfId="0" applyBorder="1" applyAlignment="1">
      <alignment horizontal="left"/>
    </xf>
    <xf numFmtId="0" fontId="0" fillId="2" borderId="3" xfId="0" applyFill="1" applyBorder="1" applyAlignment="1">
      <alignment horizontal="left"/>
    </xf>
    <xf numFmtId="0" fontId="1" fillId="0" borderId="3" xfId="0" applyFont="1" applyBorder="1"/>
    <xf numFmtId="0" fontId="0" fillId="0" borderId="41" xfId="0" applyBorder="1" applyAlignment="1">
      <alignment horizontal="left"/>
    </xf>
    <xf numFmtId="0" fontId="0" fillId="0" borderId="2" xfId="0" applyBorder="1"/>
    <xf numFmtId="0" fontId="1" fillId="0" borderId="2" xfId="0" applyFont="1" applyBorder="1"/>
    <xf numFmtId="0" fontId="0" fillId="0" borderId="13" xfId="0" applyBorder="1" applyAlignment="1">
      <alignment horizontal="left"/>
    </xf>
    <xf numFmtId="0" fontId="2" fillId="0" borderId="12" xfId="0" applyFont="1" applyBorder="1" applyAlignment="1">
      <alignment horizontal="center"/>
    </xf>
    <xf numFmtId="1" fontId="0" fillId="0" borderId="12" xfId="0" applyNumberFormat="1" applyBorder="1" applyAlignment="1">
      <alignment horizontal="center"/>
    </xf>
    <xf numFmtId="0" fontId="0" fillId="0" borderId="11" xfId="0" applyBorder="1"/>
    <xf numFmtId="0" fontId="16" fillId="5" borderId="43" xfId="0" applyFont="1" applyFill="1" applyBorder="1" applyAlignment="1">
      <alignment horizontal="left"/>
    </xf>
    <xf numFmtId="0" fontId="16" fillId="5" borderId="43" xfId="0" applyFont="1" applyFill="1" applyBorder="1" applyAlignment="1">
      <alignment horizontal="center"/>
    </xf>
    <xf numFmtId="0" fontId="0" fillId="0" borderId="41" xfId="0" applyBorder="1"/>
    <xf numFmtId="14" fontId="21" fillId="0" borderId="6" xfId="0" applyNumberFormat="1" applyFont="1" applyBorder="1" applyAlignment="1">
      <alignment horizontal="center"/>
    </xf>
    <xf numFmtId="14" fontId="2" fillId="0" borderId="1" xfId="0" applyNumberFormat="1" applyFont="1" applyBorder="1"/>
    <xf numFmtId="0" fontId="0" fillId="0" borderId="2" xfId="0" applyBorder="1" applyAlignment="1">
      <alignment horizontal="left"/>
    </xf>
    <xf numFmtId="0" fontId="0" fillId="3" borderId="2" xfId="0" applyFill="1" applyBorder="1" applyAlignment="1">
      <alignment horizontal="left"/>
    </xf>
    <xf numFmtId="0" fontId="0" fillId="3" borderId="1" xfId="0" applyFill="1" applyBorder="1" applyAlignment="1">
      <alignment horizontal="left"/>
    </xf>
    <xf numFmtId="0" fontId="0" fillId="0" borderId="45" xfId="0" applyBorder="1" applyAlignment="1">
      <alignment horizontal="left"/>
    </xf>
    <xf numFmtId="0" fontId="2" fillId="0" borderId="45" xfId="0" applyFont="1" applyBorder="1" applyAlignment="1">
      <alignment horizontal="center"/>
    </xf>
    <xf numFmtId="0" fontId="0" fillId="0" borderId="45" xfId="0" applyBorder="1" applyAlignment="1">
      <alignment horizontal="center"/>
    </xf>
    <xf numFmtId="14" fontId="0" fillId="0" borderId="45" xfId="0" applyNumberFormat="1" applyBorder="1" applyAlignment="1">
      <alignment horizontal="center"/>
    </xf>
    <xf numFmtId="1" fontId="0" fillId="0" borderId="45" xfId="0" applyNumberFormat="1" applyBorder="1" applyAlignment="1">
      <alignment horizontal="center"/>
    </xf>
    <xf numFmtId="0" fontId="0" fillId="0" borderId="45" xfId="0" applyBorder="1"/>
    <xf numFmtId="0" fontId="2" fillId="0" borderId="45" xfId="0" applyFont="1" applyBorder="1" applyAlignment="1">
      <alignment horizontal="center" indent="1"/>
    </xf>
    <xf numFmtId="0" fontId="0" fillId="0" borderId="49" xfId="0" applyBorder="1" applyAlignment="1">
      <alignment horizontal="left"/>
    </xf>
    <xf numFmtId="0" fontId="2" fillId="0" borderId="49" xfId="0" applyFont="1" applyBorder="1" applyAlignment="1">
      <alignment horizontal="left"/>
    </xf>
    <xf numFmtId="0" fontId="0" fillId="0" borderId="12" xfId="0" applyBorder="1" applyAlignment="1">
      <alignment horizontal="left"/>
    </xf>
    <xf numFmtId="0" fontId="2" fillId="0" borderId="12" xfId="0" applyFont="1" applyBorder="1" applyAlignment="1">
      <alignment horizontal="center" indent="1"/>
    </xf>
    <xf numFmtId="0" fontId="33" fillId="0" borderId="3" xfId="0" applyFont="1" applyBorder="1" applyAlignment="1">
      <alignment horizontal="center"/>
    </xf>
    <xf numFmtId="0" fontId="33" fillId="0" borderId="1" xfId="0" applyFont="1" applyBorder="1"/>
    <xf numFmtId="0" fontId="34" fillId="0" borderId="1" xfId="0" applyFont="1" applyBorder="1" applyAlignment="1">
      <alignment horizontal="center" indent="1"/>
    </xf>
    <xf numFmtId="0" fontId="34" fillId="0" borderId="1" xfId="0" applyFont="1" applyBorder="1" applyAlignment="1">
      <alignment horizontal="center"/>
    </xf>
    <xf numFmtId="0" fontId="33" fillId="0" borderId="1" xfId="0" applyFont="1" applyBorder="1" applyAlignment="1">
      <alignment horizontal="center"/>
    </xf>
    <xf numFmtId="166" fontId="33" fillId="0" borderId="1" xfId="0" applyNumberFormat="1" applyFont="1" applyBorder="1" applyAlignment="1">
      <alignment horizontal="center"/>
    </xf>
    <xf numFmtId="1" fontId="33" fillId="0" borderId="1" xfId="0" applyNumberFormat="1" applyFont="1" applyBorder="1" applyAlignment="1">
      <alignment horizontal="center"/>
    </xf>
    <xf numFmtId="0" fontId="33" fillId="0" borderId="1" xfId="0" applyFont="1" applyBorder="1" applyAlignment="1">
      <alignment horizontal="left"/>
    </xf>
    <xf numFmtId="166" fontId="33" fillId="0" borderId="3" xfId="0" applyNumberFormat="1" applyFont="1" applyBorder="1" applyAlignment="1">
      <alignment horizontal="center"/>
    </xf>
    <xf numFmtId="0" fontId="34" fillId="3" borderId="1" xfId="0" applyFont="1" applyFill="1" applyBorder="1" applyAlignment="1">
      <alignment horizontal="center" indent="2"/>
    </xf>
    <xf numFmtId="0" fontId="35" fillId="0" borderId="1" xfId="0" applyFont="1" applyBorder="1" applyAlignment="1">
      <alignment horizontal="center"/>
    </xf>
    <xf numFmtId="14" fontId="33" fillId="0" borderId="1" xfId="0" applyNumberFormat="1" applyFont="1" applyBorder="1" applyAlignment="1">
      <alignment horizontal="center"/>
    </xf>
    <xf numFmtId="0" fontId="34" fillId="0" borderId="1" xfId="0" applyFont="1" applyBorder="1" applyAlignment="1">
      <alignment horizontal="right" indent="1"/>
    </xf>
    <xf numFmtId="0" fontId="35" fillId="3" borderId="1" xfId="0" applyFont="1" applyFill="1" applyBorder="1" applyAlignment="1">
      <alignment horizontal="center" indent="1"/>
    </xf>
    <xf numFmtId="0" fontId="34" fillId="3" borderId="1" xfId="0" applyFont="1" applyFill="1" applyBorder="1" applyAlignment="1">
      <alignment horizontal="center" indent="3"/>
    </xf>
    <xf numFmtId="0" fontId="34" fillId="3" borderId="3" xfId="0" applyFont="1" applyFill="1" applyBorder="1" applyAlignment="1">
      <alignment horizontal="center" indent="2"/>
    </xf>
    <xf numFmtId="166" fontId="33" fillId="0" borderId="46" xfId="0" applyNumberFormat="1" applyFont="1" applyBorder="1" applyAlignment="1">
      <alignment horizontal="center"/>
    </xf>
    <xf numFmtId="0" fontId="33" fillId="0" borderId="45" xfId="0" applyFont="1" applyBorder="1" applyAlignment="1">
      <alignment horizontal="center"/>
    </xf>
    <xf numFmtId="1" fontId="33" fillId="0" borderId="45" xfId="0" applyNumberFormat="1" applyFont="1" applyBorder="1" applyAlignment="1">
      <alignment horizontal="center"/>
    </xf>
    <xf numFmtId="0" fontId="33" fillId="0" borderId="45" xfId="0" applyFont="1" applyBorder="1"/>
    <xf numFmtId="0" fontId="33" fillId="0" borderId="51" xfId="0" applyFont="1" applyBorder="1" applyAlignment="1">
      <alignment horizontal="left"/>
    </xf>
    <xf numFmtId="0" fontId="33" fillId="0" borderId="52" xfId="0" applyFont="1" applyBorder="1" applyAlignment="1">
      <alignment horizontal="center"/>
    </xf>
    <xf numFmtId="0" fontId="34" fillId="3" borderId="50" xfId="0" applyFont="1" applyFill="1" applyBorder="1" applyAlignment="1">
      <alignment horizontal="center" indent="2"/>
    </xf>
    <xf numFmtId="0" fontId="34" fillId="0" borderId="50" xfId="0" applyFont="1" applyBorder="1" applyAlignment="1">
      <alignment horizontal="center" indent="1"/>
    </xf>
    <xf numFmtId="0" fontId="34" fillId="0" borderId="50" xfId="0" applyFont="1" applyBorder="1" applyAlignment="1">
      <alignment horizontal="center"/>
    </xf>
    <xf numFmtId="0" fontId="33" fillId="0" borderId="50" xfId="0" applyFont="1" applyBorder="1" applyAlignment="1">
      <alignment horizontal="center"/>
    </xf>
    <xf numFmtId="0" fontId="33" fillId="0" borderId="51" xfId="0" applyFont="1" applyBorder="1" applyAlignment="1">
      <alignment horizontal="center"/>
    </xf>
    <xf numFmtId="166" fontId="33" fillId="0" borderId="50" xfId="0" applyNumberFormat="1" applyFont="1" applyBorder="1" applyAlignment="1">
      <alignment horizontal="center"/>
    </xf>
    <xf numFmtId="0" fontId="33" fillId="0" borderId="45" xfId="0" applyFont="1" applyBorder="1" applyAlignment="1">
      <alignment horizontal="left"/>
    </xf>
    <xf numFmtId="0" fontId="33" fillId="0" borderId="46" xfId="0" applyFont="1" applyBorder="1" applyAlignment="1">
      <alignment horizontal="center"/>
    </xf>
    <xf numFmtId="0" fontId="34" fillId="3" borderId="45" xfId="0" applyFont="1" applyFill="1" applyBorder="1" applyAlignment="1">
      <alignment horizontal="center" indent="2"/>
    </xf>
    <xf numFmtId="0" fontId="34" fillId="0" borderId="45" xfId="0" applyFont="1" applyBorder="1" applyAlignment="1">
      <alignment horizontal="center"/>
    </xf>
    <xf numFmtId="166" fontId="33" fillId="0" borderId="45" xfId="0" applyNumberFormat="1" applyFont="1" applyBorder="1" applyAlignment="1">
      <alignment horizontal="center"/>
    </xf>
    <xf numFmtId="0" fontId="34" fillId="0" borderId="45" xfId="0" applyFont="1" applyBorder="1" applyAlignment="1">
      <alignment horizontal="center" indent="1"/>
    </xf>
    <xf numFmtId="14" fontId="33" fillId="0" borderId="45" xfId="0" applyNumberFormat="1" applyFont="1" applyBorder="1" applyAlignment="1">
      <alignment horizontal="center"/>
    </xf>
    <xf numFmtId="0" fontId="33" fillId="0" borderId="49" xfId="0" applyFont="1" applyBorder="1" applyAlignment="1">
      <alignment horizontal="left"/>
    </xf>
    <xf numFmtId="0" fontId="33" fillId="3" borderId="53" xfId="0" applyFont="1" applyFill="1" applyBorder="1" applyAlignment="1">
      <alignment horizontal="center" indent="1"/>
    </xf>
    <xf numFmtId="0" fontId="33" fillId="3" borderId="46" xfId="0" applyFont="1" applyFill="1" applyBorder="1" applyAlignment="1">
      <alignment horizontal="center" indent="1"/>
    </xf>
    <xf numFmtId="0" fontId="34" fillId="3" borderId="45" xfId="0" applyFont="1" applyFill="1" applyBorder="1" applyAlignment="1">
      <alignment horizontal="center" indent="3"/>
    </xf>
    <xf numFmtId="0" fontId="7" fillId="0" borderId="0" xfId="0" applyFont="1" applyAlignment="1">
      <alignment horizontal="center"/>
    </xf>
    <xf numFmtId="0" fontId="36" fillId="0" borderId="3" xfId="0" applyFont="1" applyBorder="1" applyAlignment="1">
      <alignment horizontal="left"/>
    </xf>
    <xf numFmtId="0" fontId="37" fillId="0" borderId="42" xfId="0" applyFont="1" applyBorder="1" applyAlignment="1">
      <alignment horizontal="left"/>
    </xf>
    <xf numFmtId="0" fontId="37" fillId="0" borderId="42" xfId="0" applyFont="1" applyBorder="1" applyAlignment="1">
      <alignment horizontal="center"/>
    </xf>
    <xf numFmtId="0" fontId="36" fillId="0" borderId="4" xfId="0" applyFont="1" applyBorder="1" applyAlignment="1">
      <alignment horizontal="center" indent="2"/>
    </xf>
    <xf numFmtId="0" fontId="37" fillId="0" borderId="4" xfId="0" applyFont="1" applyBorder="1" applyAlignment="1">
      <alignment horizontal="center" indent="1"/>
    </xf>
    <xf numFmtId="0" fontId="37" fillId="0" borderId="4" xfId="0" applyFont="1" applyBorder="1" applyAlignment="1">
      <alignment horizontal="center"/>
    </xf>
    <xf numFmtId="166" fontId="37" fillId="0" borderId="4" xfId="0" applyNumberFormat="1" applyFont="1" applyBorder="1" applyAlignment="1">
      <alignment horizontal="center"/>
    </xf>
    <xf numFmtId="1" fontId="37" fillId="0" borderId="4" xfId="0" applyNumberFormat="1" applyFont="1" applyBorder="1" applyAlignment="1">
      <alignment horizontal="center"/>
    </xf>
    <xf numFmtId="0" fontId="37" fillId="0" borderId="40" xfId="0" applyFont="1" applyBorder="1" applyAlignment="1">
      <alignment horizontal="center"/>
    </xf>
    <xf numFmtId="0" fontId="36" fillId="0" borderId="1" xfId="0" applyFont="1" applyBorder="1"/>
    <xf numFmtId="0" fontId="36" fillId="2" borderId="3" xfId="0" applyFont="1" applyFill="1" applyBorder="1" applyAlignment="1">
      <alignment horizontal="center"/>
    </xf>
    <xf numFmtId="0" fontId="9" fillId="14" borderId="1" xfId="0" applyFont="1" applyFill="1" applyBorder="1" applyAlignment="1">
      <alignment horizontal="center" indent="2"/>
    </xf>
    <xf numFmtId="0" fontId="9" fillId="2" borderId="12" xfId="0" applyFont="1" applyFill="1" applyBorder="1" applyAlignment="1">
      <alignment horizontal="center"/>
    </xf>
    <xf numFmtId="0" fontId="9" fillId="2" borderId="1" xfId="0" applyFont="1" applyFill="1" applyBorder="1" applyAlignment="1">
      <alignment horizontal="center"/>
    </xf>
    <xf numFmtId="0" fontId="36" fillId="2" borderId="1" xfId="0" applyFont="1" applyFill="1" applyBorder="1" applyAlignment="1">
      <alignment horizontal="center"/>
    </xf>
    <xf numFmtId="166" fontId="36" fillId="2" borderId="1" xfId="0" applyNumberFormat="1" applyFont="1" applyFill="1" applyBorder="1" applyAlignment="1">
      <alignment horizontal="center"/>
    </xf>
    <xf numFmtId="14" fontId="36" fillId="2" borderId="1" xfId="0" applyNumberFormat="1" applyFont="1" applyFill="1" applyBorder="1" applyAlignment="1">
      <alignment horizontal="center"/>
    </xf>
    <xf numFmtId="1" fontId="36" fillId="2" borderId="1" xfId="0" applyNumberFormat="1" applyFont="1" applyFill="1" applyBorder="1" applyAlignment="1">
      <alignment horizontal="center"/>
    </xf>
    <xf numFmtId="0" fontId="9" fillId="2" borderId="2" xfId="0" applyFont="1" applyFill="1" applyBorder="1"/>
    <xf numFmtId="0" fontId="36" fillId="2" borderId="1" xfId="0" applyFont="1" applyFill="1" applyBorder="1"/>
    <xf numFmtId="0" fontId="9" fillId="2" borderId="3" xfId="0" applyFont="1" applyFill="1" applyBorder="1" applyAlignment="1">
      <alignment horizontal="center"/>
    </xf>
    <xf numFmtId="0" fontId="9" fillId="0" borderId="0" xfId="0" applyFont="1"/>
    <xf numFmtId="0" fontId="9" fillId="2" borderId="4" xfId="0" applyFont="1" applyFill="1" applyBorder="1" applyAlignment="1">
      <alignment horizontal="center"/>
    </xf>
    <xf numFmtId="0" fontId="36" fillId="0" borderId="3" xfId="0" applyFont="1" applyBorder="1" applyAlignment="1">
      <alignment horizontal="center"/>
    </xf>
    <xf numFmtId="0" fontId="9" fillId="14" borderId="0" xfId="0" applyFont="1" applyFill="1" applyAlignment="1">
      <alignment horizontal="center" wrapText="1" indent="1"/>
    </xf>
    <xf numFmtId="0" fontId="36" fillId="0" borderId="1" xfId="0" applyFont="1" applyBorder="1" applyAlignment="1">
      <alignment horizontal="center"/>
    </xf>
    <xf numFmtId="166" fontId="36" fillId="0" borderId="1" xfId="0" applyNumberFormat="1" applyFont="1" applyBorder="1" applyAlignment="1">
      <alignment horizontal="center"/>
    </xf>
    <xf numFmtId="1" fontId="36" fillId="0" borderId="1" xfId="0" applyNumberFormat="1" applyFont="1" applyBorder="1" applyAlignment="1">
      <alignment horizontal="center"/>
    </xf>
    <xf numFmtId="0" fontId="36" fillId="0" borderId="2" xfId="0" applyFont="1" applyBorder="1"/>
    <xf numFmtId="0" fontId="36" fillId="0" borderId="41" xfId="0" applyFont="1" applyBorder="1" applyAlignment="1">
      <alignment horizontal="center"/>
    </xf>
    <xf numFmtId="0" fontId="9" fillId="14" borderId="1" xfId="0" applyFont="1" applyFill="1" applyBorder="1" applyAlignment="1">
      <alignment horizontal="center" wrapText="1" indent="1"/>
    </xf>
    <xf numFmtId="0" fontId="9" fillId="0" borderId="3" xfId="0" applyFont="1" applyBorder="1" applyAlignment="1">
      <alignment horizontal="center" indent="1"/>
    </xf>
    <xf numFmtId="0" fontId="36" fillId="0" borderId="13" xfId="0" applyFont="1" applyBorder="1" applyAlignment="1">
      <alignment horizontal="left"/>
    </xf>
    <xf numFmtId="0" fontId="36" fillId="0" borderId="48" xfId="0" applyFont="1" applyBorder="1" applyAlignment="1">
      <alignment horizontal="center"/>
    </xf>
    <xf numFmtId="0" fontId="9" fillId="0" borderId="13" xfId="0" applyFont="1" applyBorder="1" applyAlignment="1">
      <alignment horizontal="center" indent="1"/>
    </xf>
    <xf numFmtId="0" fontId="9" fillId="0" borderId="12" xfId="0" applyFont="1" applyBorder="1" applyAlignment="1">
      <alignment horizontal="center"/>
    </xf>
    <xf numFmtId="0" fontId="36" fillId="0" borderId="12" xfId="0" applyFont="1" applyBorder="1" applyAlignment="1">
      <alignment horizontal="center"/>
    </xf>
    <xf numFmtId="166" fontId="36" fillId="0" borderId="12" xfId="0" applyNumberFormat="1" applyFont="1" applyBorder="1" applyAlignment="1">
      <alignment horizontal="center"/>
    </xf>
    <xf numFmtId="0" fontId="9" fillId="14" borderId="1" xfId="0" applyFont="1" applyFill="1" applyBorder="1" applyAlignment="1">
      <alignment horizontal="center" indent="1"/>
    </xf>
    <xf numFmtId="0" fontId="36" fillId="0" borderId="13" xfId="0" applyFont="1" applyBorder="1" applyAlignment="1">
      <alignment horizontal="center"/>
    </xf>
    <xf numFmtId="0" fontId="9" fillId="0" borderId="12" xfId="0" applyFont="1" applyBorder="1" applyAlignment="1">
      <alignment horizontal="center" indent="1"/>
    </xf>
    <xf numFmtId="1" fontId="36" fillId="0" borderId="12" xfId="0" applyNumberFormat="1" applyFont="1" applyBorder="1" applyAlignment="1">
      <alignment horizontal="center"/>
    </xf>
    <xf numFmtId="0" fontId="36" fillId="0" borderId="11" xfId="0" applyFont="1" applyBorder="1"/>
    <xf numFmtId="0" fontId="9" fillId="14" borderId="12" xfId="0" applyFont="1" applyFill="1" applyBorder="1" applyAlignment="1">
      <alignment horizontal="center" indent="2"/>
    </xf>
    <xf numFmtId="14" fontId="36" fillId="0" borderId="12" xfId="0" applyNumberFormat="1" applyFont="1" applyBorder="1" applyAlignment="1">
      <alignment horizontal="center"/>
    </xf>
    <xf numFmtId="16" fontId="36" fillId="0" borderId="2" xfId="0" applyNumberFormat="1" applyFont="1" applyBorder="1"/>
    <xf numFmtId="0" fontId="9" fillId="0" borderId="1" xfId="0" applyFont="1" applyBorder="1" applyAlignment="1">
      <alignment horizontal="center" indent="2"/>
    </xf>
    <xf numFmtId="0" fontId="9" fillId="14" borderId="12" xfId="0" applyFont="1" applyFill="1" applyBorder="1" applyAlignment="1">
      <alignment horizontal="center" indent="1"/>
    </xf>
    <xf numFmtId="0" fontId="9" fillId="14" borderId="2" xfId="0" applyFont="1" applyFill="1" applyBorder="1" applyAlignment="1">
      <alignment horizontal="center" indent="2"/>
    </xf>
    <xf numFmtId="0" fontId="9" fillId="0" borderId="3" xfId="0" applyFont="1" applyBorder="1" applyAlignment="1">
      <alignment horizontal="center"/>
    </xf>
    <xf numFmtId="0" fontId="38" fillId="0" borderId="1" xfId="0" applyFont="1" applyBorder="1"/>
    <xf numFmtId="0" fontId="9" fillId="0" borderId="4" xfId="0" applyFont="1" applyBorder="1" applyAlignment="1">
      <alignment horizontal="center" indent="1"/>
    </xf>
    <xf numFmtId="0" fontId="9" fillId="3" borderId="1" xfId="0" applyFont="1" applyFill="1" applyBorder="1" applyAlignment="1">
      <alignment horizontal="center" indent="2"/>
    </xf>
    <xf numFmtId="0" fontId="9" fillId="0" borderId="1" xfId="0" applyFont="1" applyBorder="1" applyAlignment="1">
      <alignment horizontal="left" indent="2"/>
    </xf>
    <xf numFmtId="0" fontId="9" fillId="0" borderId="12" xfId="0" applyFont="1" applyBorder="1" applyAlignment="1">
      <alignment horizontal="left" indent="2"/>
    </xf>
    <xf numFmtId="0" fontId="36" fillId="0" borderId="1" xfId="0" applyFont="1" applyBorder="1" applyAlignment="1">
      <alignment horizontal="left"/>
    </xf>
    <xf numFmtId="0" fontId="38" fillId="0" borderId="1" xfId="0" applyFont="1" applyBorder="1" applyAlignment="1">
      <alignment horizontal="center"/>
    </xf>
    <xf numFmtId="0" fontId="9" fillId="14" borderId="1" xfId="0" applyFont="1" applyFill="1" applyBorder="1" applyAlignment="1">
      <alignment horizontal="center" vertical="center" indent="2"/>
    </xf>
    <xf numFmtId="0" fontId="9" fillId="14" borderId="1" xfId="0" applyFont="1" applyFill="1" applyBorder="1" applyAlignment="1">
      <alignment horizontal="center" indent="8"/>
    </xf>
    <xf numFmtId="0" fontId="36" fillId="0" borderId="42" xfId="0" applyFont="1" applyBorder="1" applyAlignment="1">
      <alignment horizontal="left"/>
    </xf>
    <xf numFmtId="0" fontId="9" fillId="14" borderId="4" xfId="0" applyFont="1" applyFill="1" applyBorder="1" applyAlignment="1">
      <alignment horizontal="center" indent="8"/>
    </xf>
    <xf numFmtId="0" fontId="9" fillId="14" borderId="1" xfId="0" applyFont="1" applyFill="1" applyBorder="1" applyAlignment="1">
      <alignment horizontal="center" vertical="center"/>
    </xf>
    <xf numFmtId="0" fontId="9" fillId="0" borderId="2" xfId="0" applyFont="1" applyBorder="1"/>
    <xf numFmtId="0" fontId="9" fillId="0" borderId="3" xfId="0" applyFont="1" applyBorder="1"/>
    <xf numFmtId="0" fontId="9" fillId="0" borderId="1" xfId="0" applyFont="1" applyBorder="1" applyAlignment="1">
      <alignment horizontal="center" vertical="center"/>
    </xf>
    <xf numFmtId="166" fontId="9" fillId="0" borderId="3" xfId="0" applyNumberFormat="1" applyFont="1" applyBorder="1" applyAlignment="1">
      <alignment horizontal="center" vertical="center"/>
    </xf>
    <xf numFmtId="166" fontId="9" fillId="0" borderId="1" xfId="0" applyNumberFormat="1" applyFont="1" applyBorder="1" applyAlignment="1">
      <alignment horizontal="center" vertical="center"/>
    </xf>
    <xf numFmtId="14" fontId="9" fillId="0" borderId="1" xfId="0" applyNumberFormat="1" applyFont="1" applyBorder="1"/>
    <xf numFmtId="0" fontId="9" fillId="0" borderId="4" xfId="0" applyFont="1" applyBorder="1"/>
    <xf numFmtId="0" fontId="9" fillId="0" borderId="40" xfId="0" applyFont="1" applyBorder="1"/>
    <xf numFmtId="0" fontId="9" fillId="0" borderId="42" xfId="0" applyFont="1" applyBorder="1"/>
    <xf numFmtId="0" fontId="9" fillId="14" borderId="12" xfId="0" applyFont="1" applyFill="1" applyBorder="1" applyAlignment="1">
      <alignment horizontal="center" vertical="center"/>
    </xf>
    <xf numFmtId="0" fontId="9" fillId="0" borderId="12" xfId="0" applyFont="1" applyBorder="1"/>
    <xf numFmtId="0" fontId="9" fillId="0" borderId="12" xfId="0" applyFont="1" applyBorder="1" applyAlignment="1">
      <alignment horizontal="center" vertical="center"/>
    </xf>
    <xf numFmtId="166" fontId="9" fillId="0" borderId="13" xfId="0" applyNumberFormat="1" applyFont="1" applyBorder="1" applyAlignment="1">
      <alignment horizontal="center" vertical="center"/>
    </xf>
    <xf numFmtId="0" fontId="36" fillId="14" borderId="1" xfId="0" applyFont="1" applyFill="1" applyBorder="1" applyAlignment="1">
      <alignment horizontal="center"/>
    </xf>
    <xf numFmtId="0" fontId="9" fillId="0" borderId="41" xfId="0" applyFont="1" applyBorder="1" applyAlignment="1">
      <alignment horizontal="center" indent="1"/>
    </xf>
    <xf numFmtId="166" fontId="36" fillId="0" borderId="3" xfId="0" applyNumberFormat="1" applyFont="1" applyBorder="1" applyAlignment="1">
      <alignment horizontal="center"/>
    </xf>
    <xf numFmtId="0" fontId="9" fillId="0" borderId="1" xfId="0" applyFont="1" applyBorder="1" applyAlignment="1">
      <alignment horizontal="center" indent="3"/>
    </xf>
    <xf numFmtId="0" fontId="9" fillId="14" borderId="1" xfId="0" applyFont="1" applyFill="1" applyBorder="1" applyAlignment="1">
      <alignment horizontal="center"/>
    </xf>
    <xf numFmtId="0" fontId="36" fillId="0" borderId="2" xfId="0" applyFont="1" applyBorder="1" applyAlignment="1">
      <alignment horizontal="center"/>
    </xf>
    <xf numFmtId="166" fontId="9" fillId="0" borderId="1" xfId="0" applyNumberFormat="1" applyFont="1" applyBorder="1" applyAlignment="1">
      <alignment horizontal="center"/>
    </xf>
    <xf numFmtId="166" fontId="36" fillId="0" borderId="4" xfId="0" applyNumberFormat="1" applyFont="1" applyBorder="1" applyAlignment="1">
      <alignment horizontal="center"/>
    </xf>
    <xf numFmtId="0" fontId="9" fillId="14" borderId="12" xfId="0" applyFont="1" applyFill="1" applyBorder="1" applyAlignment="1">
      <alignment horizontal="center"/>
    </xf>
    <xf numFmtId="0" fontId="9" fillId="14" borderId="4" xfId="0" applyFont="1" applyFill="1" applyBorder="1" applyAlignment="1">
      <alignment horizontal="center" indent="3"/>
    </xf>
    <xf numFmtId="0" fontId="9" fillId="14" borderId="1" xfId="0" applyFont="1" applyFill="1" applyBorder="1" applyAlignment="1">
      <alignment horizontal="center" indent="3"/>
    </xf>
    <xf numFmtId="0" fontId="9" fillId="0" borderId="12" xfId="0" applyFont="1" applyBorder="1" applyAlignment="1">
      <alignment horizontal="center" indent="3"/>
    </xf>
    <xf numFmtId="0" fontId="36" fillId="0" borderId="12" xfId="0" applyFont="1" applyBorder="1"/>
    <xf numFmtId="0" fontId="39" fillId="0" borderId="1" xfId="0" applyFont="1" applyBorder="1"/>
    <xf numFmtId="0" fontId="39" fillId="14" borderId="1" xfId="0" applyFont="1" applyFill="1" applyBorder="1" applyAlignment="1">
      <alignment horizontal="center"/>
    </xf>
    <xf numFmtId="14" fontId="39" fillId="0" borderId="1" xfId="0" applyNumberFormat="1" applyFont="1" applyBorder="1" applyAlignment="1">
      <alignment horizontal="center"/>
    </xf>
    <xf numFmtId="167" fontId="36" fillId="0" borderId="1" xfId="0" applyNumberFormat="1" applyFont="1" applyBorder="1" applyAlignment="1">
      <alignment horizontal="center"/>
    </xf>
    <xf numFmtId="0" fontId="36" fillId="0" borderId="42" xfId="0" applyFont="1" applyBorder="1" applyAlignment="1">
      <alignment horizontal="center"/>
    </xf>
    <xf numFmtId="0" fontId="9" fillId="0" borderId="4" xfId="0" applyFont="1" applyBorder="1" applyAlignment="1">
      <alignment horizontal="center" indent="3"/>
    </xf>
    <xf numFmtId="0" fontId="9" fillId="0" borderId="4" xfId="0" applyFont="1" applyBorder="1" applyAlignment="1">
      <alignment horizontal="center"/>
    </xf>
    <xf numFmtId="0" fontId="36" fillId="0" borderId="4" xfId="0" applyFont="1" applyBorder="1" applyAlignment="1">
      <alignment horizontal="center"/>
    </xf>
    <xf numFmtId="1" fontId="36" fillId="0" borderId="4" xfId="0" applyNumberFormat="1" applyFont="1" applyBorder="1" applyAlignment="1">
      <alignment horizontal="center"/>
    </xf>
    <xf numFmtId="0" fontId="36" fillId="0" borderId="40" xfId="0" applyFont="1" applyBorder="1"/>
    <xf numFmtId="0" fontId="36" fillId="0" borderId="4" xfId="0" applyFont="1" applyBorder="1"/>
    <xf numFmtId="0" fontId="9" fillId="14" borderId="12" xfId="0" applyFont="1" applyFill="1" applyBorder="1" applyAlignment="1">
      <alignment horizontal="center" indent="3"/>
    </xf>
    <xf numFmtId="0" fontId="9" fillId="0" borderId="2" xfId="0" applyFont="1" applyBorder="1" applyAlignment="1">
      <alignment horizontal="center"/>
    </xf>
    <xf numFmtId="0" fontId="41" fillId="0" borderId="1" xfId="0" applyFont="1" applyBorder="1" applyAlignment="1">
      <alignment horizontal="center" vertical="center" wrapText="1"/>
    </xf>
    <xf numFmtId="0" fontId="41" fillId="0" borderId="1" xfId="0" applyFont="1" applyBorder="1" applyAlignment="1">
      <alignment horizontal="center" vertical="center"/>
    </xf>
    <xf numFmtId="0" fontId="9" fillId="4" borderId="1" xfId="0" applyFont="1" applyFill="1" applyBorder="1" applyAlignment="1">
      <alignment horizontal="center" wrapText="1"/>
    </xf>
    <xf numFmtId="0" fontId="2" fillId="0" borderId="1" xfId="0" applyFont="1" applyBorder="1" applyAlignment="1">
      <alignment horizontal="center" indent="3"/>
    </xf>
    <xf numFmtId="0" fontId="2" fillId="0" borderId="50" xfId="0" applyFont="1" applyBorder="1" applyAlignment="1">
      <alignment horizontal="center"/>
    </xf>
    <xf numFmtId="0" fontId="0" fillId="0" borderId="50" xfId="0" applyBorder="1" applyAlignment="1">
      <alignment horizontal="center"/>
    </xf>
    <xf numFmtId="166" fontId="0" fillId="0" borderId="1" xfId="0" applyNumberFormat="1" applyBorder="1" applyAlignment="1">
      <alignment horizontal="center"/>
    </xf>
    <xf numFmtId="0" fontId="0" fillId="0" borderId="47" xfId="0" applyBorder="1" applyAlignment="1">
      <alignment horizontal="center"/>
    </xf>
    <xf numFmtId="0" fontId="9" fillId="4" borderId="1" xfId="0" applyFont="1" applyFill="1" applyBorder="1" applyAlignment="1">
      <alignment horizontal="center" indent="1"/>
    </xf>
    <xf numFmtId="0" fontId="9" fillId="4" borderId="1" xfId="0" applyFont="1" applyFill="1" applyBorder="1" applyAlignment="1">
      <alignment horizontal="center" wrapText="1" readingOrder="1"/>
    </xf>
    <xf numFmtId="0" fontId="9" fillId="14" borderId="1" xfId="0" applyFont="1" applyFill="1" applyBorder="1" applyAlignment="1">
      <alignment horizontal="center" wrapText="1"/>
    </xf>
    <xf numFmtId="0" fontId="36" fillId="0" borderId="54" xfId="0" applyFont="1" applyBorder="1" applyAlignment="1">
      <alignment horizontal="center"/>
    </xf>
    <xf numFmtId="0" fontId="9" fillId="3" borderId="1" xfId="0" applyFont="1" applyFill="1" applyBorder="1" applyAlignment="1">
      <alignment horizontal="center" indent="3"/>
    </xf>
    <xf numFmtId="0" fontId="9" fillId="4" borderId="4" xfId="0" applyFont="1" applyFill="1" applyBorder="1" applyAlignment="1">
      <alignment horizontal="center" indent="1"/>
    </xf>
    <xf numFmtId="0" fontId="41" fillId="4" borderId="1" xfId="0" applyFont="1" applyFill="1" applyBorder="1" applyAlignment="1">
      <alignment horizontal="center" wrapText="1"/>
    </xf>
    <xf numFmtId="0" fontId="9" fillId="0" borderId="1" xfId="0" applyFont="1" applyBorder="1" applyAlignment="1">
      <alignment horizontal="center" indent="4"/>
    </xf>
    <xf numFmtId="0" fontId="41" fillId="0" borderId="1" xfId="0" applyFont="1" applyBorder="1" applyAlignment="1">
      <alignment horizontal="center"/>
    </xf>
    <xf numFmtId="0" fontId="9" fillId="0" borderId="2" xfId="0" applyFont="1" applyBorder="1" applyAlignment="1">
      <alignment horizontal="center" indent="2"/>
    </xf>
    <xf numFmtId="16" fontId="36" fillId="0" borderId="1" xfId="0" applyNumberFormat="1" applyFont="1" applyBorder="1" applyAlignment="1">
      <alignment horizontal="center"/>
    </xf>
    <xf numFmtId="0" fontId="40" fillId="14" borderId="1" xfId="0" applyFont="1" applyFill="1" applyBorder="1" applyAlignment="1">
      <alignment horizontal="center" wrapText="1"/>
    </xf>
    <xf numFmtId="0" fontId="9" fillId="0" borderId="3" xfId="0" applyFont="1" applyBorder="1" applyAlignment="1">
      <alignment horizontal="left"/>
    </xf>
    <xf numFmtId="0" fontId="9" fillId="0" borderId="13" xfId="0" applyFont="1" applyBorder="1" applyAlignment="1">
      <alignment horizontal="left"/>
    </xf>
    <xf numFmtId="0" fontId="41" fillId="4" borderId="0" xfId="0" applyFont="1" applyFill="1" applyAlignment="1">
      <alignment horizontal="center" wrapText="1"/>
    </xf>
    <xf numFmtId="0" fontId="36" fillId="0" borderId="0" xfId="0" applyFont="1" applyAlignment="1">
      <alignment horizontal="center"/>
    </xf>
    <xf numFmtId="0" fontId="38" fillId="0" borderId="0" xfId="0" applyFont="1" applyAlignment="1">
      <alignment horizontal="center"/>
    </xf>
    <xf numFmtId="0" fontId="36" fillId="14" borderId="0" xfId="0" applyFont="1" applyFill="1" applyAlignment="1">
      <alignment horizontal="center"/>
    </xf>
    <xf numFmtId="0" fontId="41" fillId="0" borderId="0" xfId="0" applyFont="1" applyAlignment="1">
      <alignment horizontal="center"/>
    </xf>
    <xf numFmtId="0" fontId="9" fillId="14" borderId="12" xfId="0" applyFont="1" applyFill="1" applyBorder="1" applyAlignment="1">
      <alignment horizontal="center" wrapText="1" indent="1"/>
    </xf>
    <xf numFmtId="0" fontId="9" fillId="14" borderId="3" xfId="0" applyFont="1" applyFill="1" applyBorder="1" applyAlignment="1">
      <alignment horizontal="center" indent="1"/>
    </xf>
    <xf numFmtId="0" fontId="9" fillId="3" borderId="12" xfId="0" applyFont="1" applyFill="1" applyBorder="1" applyAlignment="1">
      <alignment horizontal="center" indent="3"/>
    </xf>
    <xf numFmtId="0" fontId="21" fillId="0" borderId="44" xfId="0" applyFont="1" applyBorder="1" applyAlignment="1">
      <alignment horizontal="center"/>
    </xf>
    <xf numFmtId="0" fontId="25" fillId="0" borderId="1" xfId="0" applyFont="1" applyBorder="1" applyAlignment="1">
      <alignment horizontal="center"/>
    </xf>
    <xf numFmtId="0" fontId="7" fillId="0" borderId="1" xfId="0" applyFont="1" applyBorder="1" applyAlignment="1">
      <alignment horizontal="center"/>
    </xf>
    <xf numFmtId="0" fontId="0" fillId="13" borderId="0" xfId="0" applyFill="1" applyAlignment="1">
      <alignment horizontal="center"/>
    </xf>
    <xf numFmtId="0" fontId="18" fillId="0" borderId="0" xfId="0" applyFont="1" applyAlignment="1">
      <alignment horizontal="center"/>
    </xf>
    <xf numFmtId="0" fontId="0" fillId="0" borderId="41" xfId="0" applyBorder="1" applyAlignment="1">
      <alignment horizontal="center"/>
    </xf>
    <xf numFmtId="0" fontId="29" fillId="0" borderId="1" xfId="0" applyFont="1" applyBorder="1" applyAlignment="1">
      <alignment horizontal="center" indent="1"/>
    </xf>
    <xf numFmtId="0" fontId="0" fillId="2" borderId="3" xfId="0" applyFill="1" applyBorder="1" applyAlignment="1">
      <alignment horizontal="center"/>
    </xf>
    <xf numFmtId="0" fontId="29" fillId="2" borderId="1" xfId="0" applyFont="1" applyFill="1" applyBorder="1" applyAlignment="1">
      <alignment horizontal="center" indent="1"/>
    </xf>
    <xf numFmtId="0" fontId="0" fillId="0" borderId="13" xfId="0" applyBorder="1" applyAlignment="1">
      <alignment horizontal="center"/>
    </xf>
    <xf numFmtId="0" fontId="29" fillId="0" borderId="45" xfId="0" applyFont="1" applyBorder="1" applyAlignment="1">
      <alignment horizontal="center" indent="1"/>
    </xf>
    <xf numFmtId="0" fontId="0" fillId="0" borderId="46" xfId="0" applyBorder="1" applyAlignment="1">
      <alignment horizontal="center"/>
    </xf>
    <xf numFmtId="0" fontId="29" fillId="0" borderId="4" xfId="0" applyFont="1" applyBorder="1" applyAlignment="1">
      <alignment horizontal="center" indent="1"/>
    </xf>
    <xf numFmtId="0" fontId="30" fillId="4" borderId="1" xfId="0" applyFont="1" applyFill="1" applyBorder="1" applyAlignment="1">
      <alignment horizontal="center" wrapText="1"/>
    </xf>
    <xf numFmtId="0" fontId="30" fillId="0" borderId="1" xfId="0" applyFont="1" applyBorder="1" applyAlignment="1">
      <alignment horizontal="center"/>
    </xf>
    <xf numFmtId="0" fontId="29" fillId="4" borderId="1" xfId="0" applyFont="1" applyFill="1" applyBorder="1" applyAlignment="1">
      <alignment horizontal="center" indent="1"/>
    </xf>
    <xf numFmtId="0" fontId="29" fillId="3" borderId="1" xfId="0" applyFont="1" applyFill="1" applyBorder="1" applyAlignment="1">
      <alignment horizontal="center" indent="1"/>
    </xf>
    <xf numFmtId="0" fontId="2" fillId="0" borderId="47" xfId="0" applyFont="1" applyBorder="1" applyAlignment="1">
      <alignment horizontal="center"/>
    </xf>
    <xf numFmtId="0" fontId="31" fillId="0" borderId="1" xfId="0" applyFont="1" applyBorder="1" applyAlignment="1">
      <alignment horizontal="center"/>
    </xf>
    <xf numFmtId="0" fontId="31" fillId="0" borderId="45" xfId="0" applyFont="1" applyBorder="1" applyAlignment="1">
      <alignment horizontal="center"/>
    </xf>
    <xf numFmtId="0" fontId="32" fillId="0" borderId="1" xfId="0" applyFont="1" applyBorder="1" applyAlignment="1">
      <alignment horizontal="center"/>
    </xf>
    <xf numFmtId="0" fontId="31" fillId="0" borderId="50" xfId="0" applyFont="1" applyBorder="1" applyAlignment="1">
      <alignment horizontal="center"/>
    </xf>
    <xf numFmtId="0" fontId="31" fillId="4" borderId="1" xfId="0" applyFont="1" applyFill="1" applyBorder="1" applyAlignment="1">
      <alignment horizontal="center" wrapText="1"/>
    </xf>
    <xf numFmtId="0" fontId="9" fillId="0" borderId="13" xfId="0" applyFont="1" applyBorder="1" applyAlignment="1">
      <alignment horizontal="center"/>
    </xf>
    <xf numFmtId="14" fontId="9" fillId="0" borderId="1" xfId="0" applyNumberFormat="1" applyFont="1" applyBorder="1" applyAlignment="1">
      <alignment horizontal="center"/>
    </xf>
    <xf numFmtId="1" fontId="9" fillId="0" borderId="1" xfId="0" applyNumberFormat="1" applyFont="1" applyBorder="1" applyAlignment="1">
      <alignment horizontal="center"/>
    </xf>
    <xf numFmtId="166" fontId="9" fillId="0" borderId="12" xfId="0" applyNumberFormat="1" applyFont="1" applyBorder="1" applyAlignment="1">
      <alignment horizontal="center"/>
    </xf>
    <xf numFmtId="14" fontId="9" fillId="0" borderId="12" xfId="0" applyNumberFormat="1" applyFont="1" applyBorder="1" applyAlignment="1">
      <alignment horizontal="center"/>
    </xf>
    <xf numFmtId="1" fontId="9" fillId="0" borderId="12" xfId="0" applyNumberFormat="1" applyFont="1" applyBorder="1" applyAlignment="1">
      <alignment horizontal="center"/>
    </xf>
    <xf numFmtId="0" fontId="9" fillId="0" borderId="11" xfId="0" applyFont="1" applyBorder="1"/>
    <xf numFmtId="0" fontId="39" fillId="0" borderId="3" xfId="0" applyFont="1" applyBorder="1" applyAlignment="1">
      <alignment horizontal="left"/>
    </xf>
    <xf numFmtId="0" fontId="39" fillId="0" borderId="13" xfId="0" applyFont="1" applyBorder="1" applyAlignment="1">
      <alignment horizontal="left"/>
    </xf>
    <xf numFmtId="0" fontId="44" fillId="0" borderId="0" xfId="0" applyFont="1" applyAlignment="1">
      <alignment horizontal="center"/>
    </xf>
    <xf numFmtId="0" fontId="44" fillId="0" borderId="1" xfId="0" applyFont="1" applyBorder="1" applyAlignment="1">
      <alignment horizontal="center"/>
    </xf>
    <xf numFmtId="0" fontId="40" fillId="14" borderId="1" xfId="0" applyFont="1" applyFill="1" applyBorder="1" applyAlignment="1">
      <alignment horizontal="center" wrapText="1" readingOrder="1"/>
    </xf>
    <xf numFmtId="0" fontId="42" fillId="14" borderId="0" xfId="0" applyFont="1" applyFill="1" applyAlignment="1">
      <alignment horizontal="center"/>
    </xf>
    <xf numFmtId="0" fontId="9" fillId="3" borderId="13" xfId="0" applyFont="1" applyFill="1" applyBorder="1" applyAlignment="1">
      <alignment horizontal="center" indent="1"/>
    </xf>
    <xf numFmtId="0" fontId="9" fillId="3" borderId="12" xfId="0" applyFont="1" applyFill="1" applyBorder="1" applyAlignment="1">
      <alignment horizontal="center" indent="2"/>
    </xf>
    <xf numFmtId="0" fontId="9" fillId="4" borderId="0" xfId="0" applyFont="1" applyFill="1" applyAlignment="1">
      <alignment wrapText="1"/>
    </xf>
    <xf numFmtId="0" fontId="9" fillId="4" borderId="12" xfId="0" applyFont="1" applyFill="1" applyBorder="1" applyAlignment="1">
      <alignment horizontal="center" indent="1"/>
    </xf>
    <xf numFmtId="0" fontId="41" fillId="3" borderId="1" xfId="0" applyFont="1" applyFill="1" applyBorder="1" applyAlignment="1">
      <alignment horizontal="center"/>
    </xf>
    <xf numFmtId="0" fontId="41" fillId="3" borderId="1" xfId="0" applyFont="1" applyFill="1" applyBorder="1" applyAlignment="1">
      <alignment horizontal="center" wrapText="1"/>
    </xf>
    <xf numFmtId="0" fontId="41" fillId="3" borderId="12" xfId="0" applyFont="1" applyFill="1" applyBorder="1" applyAlignment="1">
      <alignment horizontal="center" wrapText="1"/>
    </xf>
    <xf numFmtId="0" fontId="0" fillId="3" borderId="1" xfId="0" applyFill="1" applyBorder="1" applyAlignment="1">
      <alignment horizontal="center"/>
    </xf>
    <xf numFmtId="0" fontId="9" fillId="3" borderId="12" xfId="0" applyFont="1" applyFill="1" applyBorder="1" applyAlignment="1">
      <alignment horizontal="center" indent="1"/>
    </xf>
    <xf numFmtId="0" fontId="40" fillId="3" borderId="1" xfId="0" applyFont="1" applyFill="1" applyBorder="1" applyAlignment="1">
      <alignment horizontal="center" wrapText="1"/>
    </xf>
    <xf numFmtId="0" fontId="9" fillId="3" borderId="4" xfId="0" applyFont="1" applyFill="1" applyBorder="1" applyAlignment="1">
      <alignment horizontal="center" indent="3"/>
    </xf>
    <xf numFmtId="0" fontId="36" fillId="3" borderId="1" xfId="0" applyFont="1" applyFill="1" applyBorder="1" applyAlignment="1">
      <alignment horizontal="center"/>
    </xf>
    <xf numFmtId="0" fontId="9" fillId="3" borderId="0" xfId="0" applyFont="1" applyFill="1" applyAlignment="1">
      <alignment horizontal="center" wrapText="1"/>
    </xf>
    <xf numFmtId="0" fontId="46" fillId="4" borderId="0" xfId="0" applyFont="1" applyFill="1"/>
    <xf numFmtId="0" fontId="9" fillId="0" borderId="1" xfId="0" applyFont="1" applyBorder="1" applyAlignment="1">
      <alignment horizontal="center" wrapText="1" readingOrder="1"/>
    </xf>
    <xf numFmtId="0" fontId="0" fillId="14" borderId="1" xfId="0" applyFill="1" applyBorder="1" applyAlignment="1">
      <alignment horizontal="center"/>
    </xf>
    <xf numFmtId="0" fontId="45" fillId="0" borderId="0" xfId="0" applyFont="1"/>
    <xf numFmtId="0" fontId="9" fillId="14" borderId="0" xfId="0" applyFont="1" applyFill="1" applyAlignment="1">
      <alignment horizontal="center" wrapText="1" readingOrder="1"/>
    </xf>
    <xf numFmtId="0" fontId="40" fillId="15" borderId="1" xfId="0" applyFont="1" applyFill="1" applyBorder="1" applyAlignment="1">
      <alignment horizontal="center" wrapText="1" readingOrder="1"/>
    </xf>
    <xf numFmtId="0" fontId="9" fillId="15" borderId="1" xfId="0" applyFont="1" applyFill="1" applyBorder="1" applyAlignment="1">
      <alignment horizontal="center" indent="3"/>
    </xf>
    <xf numFmtId="0" fontId="9" fillId="0" borderId="48" xfId="0" applyFont="1" applyBorder="1" applyAlignment="1">
      <alignment horizontal="center"/>
    </xf>
    <xf numFmtId="0" fontId="42" fillId="14" borderId="1" xfId="0" applyFont="1" applyFill="1" applyBorder="1" applyAlignment="1">
      <alignment horizontal="center"/>
    </xf>
    <xf numFmtId="0" fontId="43" fillId="4" borderId="1" xfId="0" applyFont="1" applyFill="1" applyBorder="1"/>
    <xf numFmtId="0" fontId="42" fillId="0" borderId="1" xfId="0" applyFont="1" applyBorder="1" applyAlignment="1">
      <alignment horizontal="center"/>
    </xf>
    <xf numFmtId="0" fontId="9" fillId="0" borderId="55" xfId="0" applyFont="1" applyBorder="1" applyAlignment="1">
      <alignment horizontal="center" indent="1"/>
    </xf>
    <xf numFmtId="0" fontId="9" fillId="0" borderId="55" xfId="0" applyFont="1" applyBorder="1" applyAlignment="1">
      <alignment horizontal="center"/>
    </xf>
    <xf numFmtId="0" fontId="0" fillId="14" borderId="0" xfId="0" applyFill="1"/>
    <xf numFmtId="0" fontId="11" fillId="5" borderId="0" xfId="0" applyFont="1" applyFill="1" applyAlignment="1">
      <alignment horizontal="center" vertical="center"/>
    </xf>
    <xf numFmtId="0" fontId="10" fillId="6" borderId="0" xfId="0" applyFont="1" applyFill="1" applyAlignment="1">
      <alignment horizontal="center"/>
    </xf>
    <xf numFmtId="0" fontId="10" fillId="8" borderId="0" xfId="0" applyFont="1" applyFill="1" applyAlignment="1">
      <alignment horizontal="center"/>
    </xf>
    <xf numFmtId="0" fontId="11" fillId="8" borderId="0" xfId="0" applyFont="1" applyFill="1" applyAlignment="1">
      <alignment horizontal="center"/>
    </xf>
    <xf numFmtId="0" fontId="12" fillId="8" borderId="0" xfId="0" applyFont="1" applyFill="1" applyAlignment="1">
      <alignment horizontal="center"/>
    </xf>
    <xf numFmtId="0" fontId="10" fillId="9" borderId="0" xfId="0" applyFont="1" applyFill="1" applyAlignment="1">
      <alignment horizontal="center"/>
    </xf>
    <xf numFmtId="0" fontId="11" fillId="9" borderId="0" xfId="0" applyFont="1" applyFill="1" applyAlignment="1">
      <alignment horizontal="center"/>
    </xf>
    <xf numFmtId="0" fontId="12" fillId="9" borderId="0" xfId="0" applyFont="1" applyFill="1" applyAlignment="1">
      <alignment horizontal="center"/>
    </xf>
    <xf numFmtId="0" fontId="11" fillId="6" borderId="0" xfId="0" applyFont="1" applyFill="1" applyAlignment="1">
      <alignment horizontal="center"/>
    </xf>
    <xf numFmtId="0" fontId="12" fillId="6" borderId="0" xfId="0" applyFont="1" applyFill="1" applyAlignment="1">
      <alignment horizontal="center"/>
    </xf>
    <xf numFmtId="0" fontId="10" fillId="7" borderId="0" xfId="0" applyFont="1" applyFill="1" applyAlignment="1">
      <alignment horizontal="center"/>
    </xf>
    <xf numFmtId="0" fontId="11" fillId="7" borderId="0" xfId="0" applyFont="1" applyFill="1" applyAlignment="1">
      <alignment horizontal="center"/>
    </xf>
    <xf numFmtId="0" fontId="12" fillId="7" borderId="0" xfId="0" applyFont="1" applyFill="1" applyAlignment="1">
      <alignment horizontal="center"/>
    </xf>
    <xf numFmtId="0" fontId="45" fillId="14" borderId="0" xfId="0" applyFont="1" applyFill="1" applyAlignment="1">
      <alignment horizontal="center" wrapText="1" readingOrder="1"/>
    </xf>
    <xf numFmtId="0" fontId="14" fillId="10" borderId="0" xfId="0" applyFont="1" applyFill="1" applyAlignment="1"/>
    <xf numFmtId="0" fontId="20" fillId="10" borderId="0" xfId="0" applyFont="1" applyFill="1" applyAlignment="1"/>
    <xf numFmtId="0" fontId="0" fillId="10" borderId="0" xfId="0" applyFill="1" applyAlignment="1"/>
  </cellXfs>
  <cellStyles count="1">
    <cellStyle name="Normal"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z val="11"/>
        <name val="Aptos Narrow"/>
        <scheme val="minor"/>
      </font>
      <border diagonalUp="0" diagonalDown="0">
        <left style="thin">
          <color rgb="FF000000"/>
        </left>
        <right/>
        <top style="thin">
          <color rgb="FF000000"/>
        </top>
        <bottom style="thin">
          <color rgb="FF000000"/>
        </bottom>
        <vertical/>
        <horizontal/>
      </border>
    </dxf>
    <dxf>
      <font>
        <sz val="11"/>
        <name val="Aptos Narrow"/>
        <scheme val="minor"/>
      </font>
      <numFmt numFmtId="1" formatCode="0"/>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numFmt numFmtId="166" formatCode="m/d/yyyy;@"/>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numFmt numFmtId="166" formatCode="m/d/yyyy;@"/>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numFmt numFmtId="166" formatCode="m/d/yyyy;@"/>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minor"/>
      </font>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minor"/>
      </font>
      <alignment horizontal="center" vertical="bottom" textRotation="0" wrapText="0" indent="1"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rgb="FF000000"/>
        <name val="Aptos Narrow"/>
        <scheme val="minor"/>
      </font>
      <alignment horizontal="center" vertical="bottom" textRotation="0" wrapText="0" relativeIndent="1" justifyLastLine="0" shrinkToFit="0" readingOrder="0"/>
      <border diagonalUp="0" diagonalDown="0">
        <left style="thin">
          <color rgb="FF000000"/>
        </left>
        <right style="thin">
          <color rgb="FF000000"/>
        </right>
        <top style="thin">
          <color rgb="FF000000"/>
        </top>
        <bottom style="thin">
          <color rgb="FF000000"/>
        </bottom>
        <vertical/>
        <horizontal/>
      </border>
    </dxf>
    <dxf>
      <font>
        <sz val="11"/>
        <name val="Aptos Narrow"/>
        <scheme val="minor"/>
      </font>
      <alignment horizontal="center" vertical="bottom" textRotation="0" wrapText="0" indent="0" justifyLastLine="0" shrinkToFit="0" readingOrder="0"/>
      <border diagonalUp="0" diagonalDown="0">
        <left/>
        <right style="thin">
          <color rgb="FF000000"/>
        </right>
        <top style="thin">
          <color rgb="FF000000"/>
        </top>
        <bottom/>
        <vertical/>
        <horizontal/>
      </border>
    </dxf>
    <dxf>
      <font>
        <sz val="11"/>
        <name val="Aptos Narrow"/>
        <scheme val="minor"/>
      </font>
      <alignment horizontal="left"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bottom style="thin">
          <color rgb="FF000000"/>
        </bottom>
      </border>
    </dxf>
    <dxf>
      <border outline="0">
        <left style="thin">
          <color rgb="FF000000"/>
        </left>
        <right style="thin">
          <color rgb="FF000000"/>
        </right>
        <top style="thin">
          <color rgb="FF000000"/>
        </top>
        <bottom style="thin">
          <color rgb="FF000000"/>
        </bottom>
      </border>
    </dxf>
    <dxf>
      <font>
        <sz val="11"/>
        <name val="Aptos Narrow"/>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Aptos Narrow"/>
        <scheme val="minor"/>
      </font>
      <alignment horizontal="center" vertical="bottom" textRotation="0" wrapText="0" indent="0" justifyLastLine="0" shrinkToFit="0" readingOrder="0"/>
      <border diagonalUp="0" diagonalDown="0">
        <left style="thin">
          <color rgb="FF000000"/>
        </left>
        <right style="thin">
          <color rgb="FF000000"/>
        </right>
        <top/>
        <bottom/>
      </border>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D2B5E"/>
                </a:solidFill>
                <a:latin typeface="+mn-lt"/>
                <a:ea typeface="+mn-ea"/>
                <a:cs typeface="+mn-cs"/>
              </a:defRPr>
            </a:pPr>
            <a:r>
              <a:rPr lang="en-US"/>
              <a:t>Ticket Status Breakdown</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D2B5E"/>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32D9-453D-9A2E-684D9D400C4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32D9-453D-9A2E-684D9D400C4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2D9-453D-9A2E-684D9D400C44}"/>
              </c:ext>
            </c:extLst>
          </c:dPt>
          <c:cat>
            <c:strRef>
              <c:f>Summary!$P$2:$P$4</c:f>
              <c:strCache>
                <c:ptCount val="3"/>
                <c:pt idx="0">
                  <c:v>Pending</c:v>
                </c:pt>
                <c:pt idx="1">
                  <c:v>Clear</c:v>
                </c:pt>
                <c:pt idx="2">
                  <c:v>Expired</c:v>
                </c:pt>
              </c:strCache>
            </c:strRef>
          </c:cat>
          <c:val>
            <c:numRef>
              <c:f>Summary!$Q$2:$Q$4</c:f>
              <c:numCache>
                <c:formatCode>General</c:formatCode>
                <c:ptCount val="3"/>
                <c:pt idx="0">
                  <c:v>276</c:v>
                </c:pt>
                <c:pt idx="1">
                  <c:v>521</c:v>
                </c:pt>
                <c:pt idx="2">
                  <c:v>110</c:v>
                </c:pt>
              </c:numCache>
            </c:numRef>
          </c:val>
          <c:extLst>
            <c:ext xmlns:c16="http://schemas.microsoft.com/office/drawing/2014/chart" uri="{C3380CC4-5D6E-409C-BE32-E72D297353CC}">
              <c16:uniqueId val="{00000000-32D9-453D-9A2E-684D9D400C44}"/>
            </c:ext>
          </c:extLst>
        </c:ser>
        <c:dLbls>
          <c:showLegendKey val="0"/>
          <c:showVal val="0"/>
          <c:showCatName val="0"/>
          <c:showSerName val="0"/>
          <c:showPercent val="0"/>
          <c:showBubbleSize val="0"/>
          <c:showLeaderLines val="1"/>
        </c:dLbls>
        <c:firstSliceAng val="0"/>
        <c:holeSize val="77"/>
      </c:doughnutChart>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0D2B5E"/>
              </a:solidFill>
              <a:latin typeface="+mn-lt"/>
              <a:ea typeface="+mn-ea"/>
              <a:cs typeface="+mn-cs"/>
            </a:defRPr>
          </a:pPr>
          <a:endParaRPr lang="en-US"/>
        </a:p>
      </c:txPr>
    </c:legend>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rgbClr val="0D2B5E"/>
                </a:solidFill>
                <a:latin typeface="+mn-lt"/>
                <a:ea typeface="+mn-ea"/>
                <a:cs typeface="+mn-cs"/>
              </a:defRPr>
            </a:pPr>
            <a:r>
              <a:rPr lang="en-US"/>
              <a:t>Tickets by Area</a:t>
            </a:r>
          </a:p>
        </c:rich>
      </c:tx>
      <c:overlay val="0"/>
      <c:spPr>
        <a:noFill/>
        <a:ln>
          <a:noFill/>
        </a:ln>
        <a:effectLst/>
      </c:spPr>
      <c:txPr>
        <a:bodyPr rot="0" spcFirstLastPara="1" vertOverflow="ellipsis" vert="horz" wrap="square" anchor="ctr" anchorCtr="1"/>
        <a:lstStyle/>
        <a:p>
          <a:pPr>
            <a:defRPr sz="1100" b="1" i="0" u="none" strike="noStrike" kern="1200" spc="0" baseline="0">
              <a:solidFill>
                <a:srgbClr val="0D2B5E"/>
              </a:solidFill>
              <a:latin typeface="+mn-lt"/>
              <a:ea typeface="+mn-ea"/>
              <a:cs typeface="+mn-cs"/>
            </a:defRPr>
          </a:pPr>
          <a:endParaRPr lang="en-US"/>
        </a:p>
      </c:txPr>
    </c:title>
    <c:autoTitleDeleted val="0"/>
    <c:plotArea>
      <c:layout/>
      <c:barChart>
        <c:barDir val="bar"/>
        <c:grouping val="clustered"/>
        <c:varyColors val="0"/>
        <c:ser>
          <c:idx val="0"/>
          <c:order val="0"/>
          <c:tx>
            <c:strRef>
              <c:f>Summary!$B$23</c:f>
              <c:strCache>
                <c:ptCount val="1"/>
                <c:pt idx="0">
                  <c:v>Pending</c:v>
                </c:pt>
              </c:strCache>
            </c:strRef>
          </c:tx>
          <c:spPr>
            <a:solidFill>
              <a:srgbClr val="1565C0"/>
            </a:solidFill>
            <a:ln>
              <a:noFill/>
            </a:ln>
            <a:effectLst/>
          </c:spPr>
          <c:invertIfNegative val="0"/>
          <c:cat>
            <c:strRef>
              <c:f>Summary!$A$24:$A$38</c:f>
              <c:strCache>
                <c:ptCount val="12"/>
                <c:pt idx="0">
                  <c:v>CLEARWATER</c:v>
                </c:pt>
                <c:pt idx="1">
                  <c:v>FORT MYERS</c:v>
                </c:pt>
                <c:pt idx="2">
                  <c:v>LARGO</c:v>
                </c:pt>
                <c:pt idx="3">
                  <c:v>MANATEE</c:v>
                </c:pt>
                <c:pt idx="4">
                  <c:v>MIAMI</c:v>
                </c:pt>
                <c:pt idx="5">
                  <c:v>PINELLAS</c:v>
                </c:pt>
                <c:pt idx="6">
                  <c:v>PORT ST. LUCIE</c:v>
                </c:pt>
                <c:pt idx="7">
                  <c:v>PORT ST. LUCIE </c:v>
                </c:pt>
                <c:pt idx="8">
                  <c:v>PUNTA GORDA</c:v>
                </c:pt>
                <c:pt idx="9">
                  <c:v>SEMINOLE</c:v>
                </c:pt>
                <c:pt idx="10">
                  <c:v>SEMINOLE </c:v>
                </c:pt>
                <c:pt idx="11">
                  <c:v>ST. PETERSBURG</c:v>
                </c:pt>
              </c:strCache>
            </c:strRef>
          </c:cat>
          <c:val>
            <c:numRef>
              <c:f>Summary!$B$24:$B$38</c:f>
              <c:numCache>
                <c:formatCode>General</c:formatCode>
                <c:ptCount val="15"/>
                <c:pt idx="0">
                  <c:v>0</c:v>
                </c:pt>
                <c:pt idx="1">
                  <c:v>93</c:v>
                </c:pt>
                <c:pt idx="2">
                  <c:v>9</c:v>
                </c:pt>
                <c:pt idx="3">
                  <c:v>8</c:v>
                </c:pt>
                <c:pt idx="4">
                  <c:v>7</c:v>
                </c:pt>
                <c:pt idx="5">
                  <c:v>19</c:v>
                </c:pt>
                <c:pt idx="6">
                  <c:v>1</c:v>
                </c:pt>
                <c:pt idx="7">
                  <c:v>24</c:v>
                </c:pt>
                <c:pt idx="8">
                  <c:v>0</c:v>
                </c:pt>
                <c:pt idx="9">
                  <c:v>92</c:v>
                </c:pt>
                <c:pt idx="10">
                  <c:v>23</c:v>
                </c:pt>
                <c:pt idx="11">
                  <c:v>0</c:v>
                </c:pt>
                <c:pt idx="12">
                  <c:v>0</c:v>
                </c:pt>
                <c:pt idx="13">
                  <c:v>0</c:v>
                </c:pt>
                <c:pt idx="14">
                  <c:v>0</c:v>
                </c:pt>
              </c:numCache>
            </c:numRef>
          </c:val>
          <c:extLst>
            <c:ext xmlns:c16="http://schemas.microsoft.com/office/drawing/2014/chart" uri="{C3380CC4-5D6E-409C-BE32-E72D297353CC}">
              <c16:uniqueId val="{00000001-8D3F-4CB2-872F-3CB5B8CA7675}"/>
            </c:ext>
          </c:extLst>
        </c:ser>
        <c:ser>
          <c:idx val="1"/>
          <c:order val="1"/>
          <c:tx>
            <c:strRef>
              <c:f>Summary!$C$23</c:f>
              <c:strCache>
                <c:ptCount val="1"/>
                <c:pt idx="0">
                  <c:v>Clear</c:v>
                </c:pt>
              </c:strCache>
            </c:strRef>
          </c:tx>
          <c:spPr>
            <a:solidFill>
              <a:schemeClr val="accent2"/>
            </a:solidFill>
            <a:ln>
              <a:noFill/>
            </a:ln>
            <a:effectLst/>
          </c:spPr>
          <c:invertIfNegative val="0"/>
          <c:cat>
            <c:strRef>
              <c:f>Summary!$A$24:$A$38</c:f>
              <c:strCache>
                <c:ptCount val="12"/>
                <c:pt idx="0">
                  <c:v>CLEARWATER</c:v>
                </c:pt>
                <c:pt idx="1">
                  <c:v>FORT MYERS</c:v>
                </c:pt>
                <c:pt idx="2">
                  <c:v>LARGO</c:v>
                </c:pt>
                <c:pt idx="3">
                  <c:v>MANATEE</c:v>
                </c:pt>
                <c:pt idx="4">
                  <c:v>MIAMI</c:v>
                </c:pt>
                <c:pt idx="5">
                  <c:v>PINELLAS</c:v>
                </c:pt>
                <c:pt idx="6">
                  <c:v>PORT ST. LUCIE</c:v>
                </c:pt>
                <c:pt idx="7">
                  <c:v>PORT ST. LUCIE </c:v>
                </c:pt>
                <c:pt idx="8">
                  <c:v>PUNTA GORDA</c:v>
                </c:pt>
                <c:pt idx="9">
                  <c:v>SEMINOLE</c:v>
                </c:pt>
                <c:pt idx="10">
                  <c:v>SEMINOLE </c:v>
                </c:pt>
                <c:pt idx="11">
                  <c:v>ST. PETERSBURG</c:v>
                </c:pt>
              </c:strCache>
            </c:strRef>
          </c:cat>
          <c:val>
            <c:numRef>
              <c:f>Summary!$C$24:$C$38</c:f>
              <c:numCache>
                <c:formatCode>General</c:formatCode>
                <c:ptCount val="15"/>
                <c:pt idx="0">
                  <c:v>51</c:v>
                </c:pt>
                <c:pt idx="1">
                  <c:v>142</c:v>
                </c:pt>
                <c:pt idx="2">
                  <c:v>58</c:v>
                </c:pt>
                <c:pt idx="3">
                  <c:v>77</c:v>
                </c:pt>
                <c:pt idx="4">
                  <c:v>34</c:v>
                </c:pt>
                <c:pt idx="5">
                  <c:v>30</c:v>
                </c:pt>
                <c:pt idx="6">
                  <c:v>0</c:v>
                </c:pt>
                <c:pt idx="7">
                  <c:v>22</c:v>
                </c:pt>
                <c:pt idx="8">
                  <c:v>56</c:v>
                </c:pt>
                <c:pt idx="9">
                  <c:v>34</c:v>
                </c:pt>
                <c:pt idx="10">
                  <c:v>16</c:v>
                </c:pt>
                <c:pt idx="11">
                  <c:v>1</c:v>
                </c:pt>
                <c:pt idx="12">
                  <c:v>0</c:v>
                </c:pt>
                <c:pt idx="13">
                  <c:v>0</c:v>
                </c:pt>
                <c:pt idx="14">
                  <c:v>0</c:v>
                </c:pt>
              </c:numCache>
            </c:numRef>
          </c:val>
          <c:extLst>
            <c:ext xmlns:c16="http://schemas.microsoft.com/office/drawing/2014/chart" uri="{C3380CC4-5D6E-409C-BE32-E72D297353CC}">
              <c16:uniqueId val="{00000003-8D3F-4CB2-872F-3CB5B8CA7675}"/>
            </c:ext>
          </c:extLst>
        </c:ser>
        <c:ser>
          <c:idx val="2"/>
          <c:order val="2"/>
          <c:tx>
            <c:strRef>
              <c:f>Summary!$D$23</c:f>
              <c:strCache>
                <c:ptCount val="1"/>
                <c:pt idx="0">
                  <c:v>Expired</c:v>
                </c:pt>
              </c:strCache>
            </c:strRef>
          </c:tx>
          <c:spPr>
            <a:solidFill>
              <a:schemeClr val="accent3"/>
            </a:solidFill>
            <a:ln>
              <a:noFill/>
            </a:ln>
            <a:effectLst/>
          </c:spPr>
          <c:invertIfNegative val="0"/>
          <c:cat>
            <c:strRef>
              <c:f>Summary!$A$24:$A$38</c:f>
              <c:strCache>
                <c:ptCount val="12"/>
                <c:pt idx="0">
                  <c:v>CLEARWATER</c:v>
                </c:pt>
                <c:pt idx="1">
                  <c:v>FORT MYERS</c:v>
                </c:pt>
                <c:pt idx="2">
                  <c:v>LARGO</c:v>
                </c:pt>
                <c:pt idx="3">
                  <c:v>MANATEE</c:v>
                </c:pt>
                <c:pt idx="4">
                  <c:v>MIAMI</c:v>
                </c:pt>
                <c:pt idx="5">
                  <c:v>PINELLAS</c:v>
                </c:pt>
                <c:pt idx="6">
                  <c:v>PORT ST. LUCIE</c:v>
                </c:pt>
                <c:pt idx="7">
                  <c:v>PORT ST. LUCIE </c:v>
                </c:pt>
                <c:pt idx="8">
                  <c:v>PUNTA GORDA</c:v>
                </c:pt>
                <c:pt idx="9">
                  <c:v>SEMINOLE</c:v>
                </c:pt>
                <c:pt idx="10">
                  <c:v>SEMINOLE </c:v>
                </c:pt>
                <c:pt idx="11">
                  <c:v>ST. PETERSBURG</c:v>
                </c:pt>
              </c:strCache>
            </c:strRef>
          </c:cat>
          <c:val>
            <c:numRef>
              <c:f>Summary!$D$24:$D$38</c:f>
              <c:numCache>
                <c:formatCode>General</c:formatCode>
                <c:ptCount val="15"/>
                <c:pt idx="0">
                  <c:v>20</c:v>
                </c:pt>
                <c:pt idx="1">
                  <c:v>18</c:v>
                </c:pt>
                <c:pt idx="2">
                  <c:v>12</c:v>
                </c:pt>
                <c:pt idx="3">
                  <c:v>0</c:v>
                </c:pt>
                <c:pt idx="4">
                  <c:v>0</c:v>
                </c:pt>
                <c:pt idx="5">
                  <c:v>10</c:v>
                </c:pt>
                <c:pt idx="6">
                  <c:v>0</c:v>
                </c:pt>
                <c:pt idx="7">
                  <c:v>0</c:v>
                </c:pt>
                <c:pt idx="8">
                  <c:v>0</c:v>
                </c:pt>
                <c:pt idx="9">
                  <c:v>2</c:v>
                </c:pt>
                <c:pt idx="10">
                  <c:v>48</c:v>
                </c:pt>
                <c:pt idx="11">
                  <c:v>0</c:v>
                </c:pt>
                <c:pt idx="12">
                  <c:v>0</c:v>
                </c:pt>
                <c:pt idx="13">
                  <c:v>0</c:v>
                </c:pt>
                <c:pt idx="14">
                  <c:v>0</c:v>
                </c:pt>
              </c:numCache>
            </c:numRef>
          </c:val>
          <c:extLst>
            <c:ext xmlns:c16="http://schemas.microsoft.com/office/drawing/2014/chart" uri="{C3380CC4-5D6E-409C-BE32-E72D297353CC}">
              <c16:uniqueId val="{00000005-8D3F-4CB2-872F-3CB5B8CA7675}"/>
            </c:ext>
          </c:extLst>
        </c:ser>
        <c:dLbls>
          <c:showLegendKey val="0"/>
          <c:showVal val="0"/>
          <c:showCatName val="0"/>
          <c:showSerName val="0"/>
          <c:showPercent val="0"/>
          <c:showBubbleSize val="0"/>
        </c:dLbls>
        <c:gapWidth val="182"/>
        <c:axId val="738974215"/>
        <c:axId val="739197959"/>
      </c:barChart>
      <c:catAx>
        <c:axId val="73897421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0D2B5E"/>
                </a:solidFill>
                <a:latin typeface="+mn-lt"/>
                <a:ea typeface="+mn-ea"/>
                <a:cs typeface="+mn-cs"/>
              </a:defRPr>
            </a:pPr>
            <a:endParaRPr lang="en-US"/>
          </a:p>
        </c:txPr>
        <c:crossAx val="739197959"/>
        <c:crosses val="autoZero"/>
        <c:auto val="1"/>
        <c:lblAlgn val="ctr"/>
        <c:lblOffset val="100"/>
        <c:noMultiLvlLbl val="0"/>
      </c:catAx>
      <c:valAx>
        <c:axId val="739197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74215"/>
        <c:crosses val="autoZero"/>
        <c:crossBetween val="between"/>
      </c:valAx>
      <c:spPr>
        <a:solidFill>
          <a:srgbClr val="FFFFFF"/>
        </a:solidFill>
        <a:ln>
          <a:noFill/>
        </a:ln>
        <a:effectLst/>
      </c:spPr>
    </c:plotArea>
    <c:plotVisOnly val="1"/>
    <c:dispBlanksAs val="gap"/>
    <c:showDLblsOverMax val="0"/>
  </c:chart>
  <c:spPr>
    <a:solidFill>
      <a:srgbClr val="FFFF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00" b="1" i="0" u="none" strike="noStrike" kern="1200" spc="0" baseline="0">
                <a:solidFill>
                  <a:srgbClr val="1F3864"/>
                </a:solidFill>
                <a:latin typeface="+mn-lt"/>
                <a:ea typeface="+mn-ea"/>
                <a:cs typeface="+mn-cs"/>
              </a:defRPr>
            </a:pPr>
            <a:r>
              <a:rPr lang="en-US"/>
              <a:t>Tickets by Company</a:t>
            </a:r>
          </a:p>
        </c:rich>
      </c:tx>
      <c:overlay val="0"/>
      <c:spPr>
        <a:noFill/>
        <a:ln>
          <a:noFill/>
        </a:ln>
        <a:effectLst/>
      </c:spPr>
      <c:txPr>
        <a:bodyPr rot="0" spcFirstLastPara="1" vertOverflow="ellipsis" vert="horz" wrap="square" anchor="ctr" anchorCtr="1"/>
        <a:lstStyle/>
        <a:p>
          <a:pPr>
            <a:defRPr sz="1300" b="1" i="0" u="none" strike="noStrike" kern="1200" spc="0" baseline="0">
              <a:solidFill>
                <a:srgbClr val="1F3864"/>
              </a:solidFill>
              <a:latin typeface="+mn-lt"/>
              <a:ea typeface="+mn-ea"/>
              <a:cs typeface="+mn-cs"/>
            </a:defRPr>
          </a:pPr>
          <a:endParaRPr lang="en-US"/>
        </a:p>
      </c:txPr>
    </c:title>
    <c:autoTitleDeleted val="0"/>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Summary!$H$23</c:f>
              <c:strCache>
                <c:ptCount val="1"/>
                <c:pt idx="0">
                  <c:v>Tickets</c:v>
                </c:pt>
              </c:strCache>
            </c:strRef>
          </c:tx>
          <c:spPr>
            <a:solidFill>
              <a:srgbClr val="1F6CB0"/>
            </a:solidFill>
            <a:ln>
              <a:noFill/>
            </a:ln>
            <a:effectLst/>
            <a:sp3d/>
          </c:spPr>
          <c:invertIfNegative val="0"/>
          <c:cat>
            <c:strRef>
              <c:f>Summary!$G$24:$G$40</c:f>
              <c:strCache>
                <c:ptCount val="17"/>
                <c:pt idx="0">
                  <c:v>A1 Broadband</c:v>
                </c:pt>
                <c:pt idx="1">
                  <c:v>Alpha Omega</c:v>
                </c:pt>
                <c:pt idx="2">
                  <c:v>APT</c:v>
                </c:pt>
                <c:pt idx="3">
                  <c:v>APT </c:v>
                </c:pt>
                <c:pt idx="4">
                  <c:v>APT Communications</c:v>
                </c:pt>
                <c:pt idx="5">
                  <c:v>ASM</c:v>
                </c:pt>
                <c:pt idx="6">
                  <c:v>ASM UTILITIES</c:v>
                </c:pt>
                <c:pt idx="7">
                  <c:v>BICOM</c:v>
                </c:pt>
                <c:pt idx="8">
                  <c:v>Brothers</c:v>
                </c:pt>
                <c:pt idx="9">
                  <c:v>Brother's</c:v>
                </c:pt>
                <c:pt idx="10">
                  <c:v>GN Systems</c:v>
                </c:pt>
                <c:pt idx="11">
                  <c:v>HAS GLOBAL</c:v>
                </c:pt>
                <c:pt idx="12">
                  <c:v>HD Cable</c:v>
                </c:pt>
                <c:pt idx="13">
                  <c:v>ITG</c:v>
                </c:pt>
                <c:pt idx="14">
                  <c:v>ITG COMM</c:v>
                </c:pt>
                <c:pt idx="15">
                  <c:v>ITG COMMS</c:v>
                </c:pt>
                <c:pt idx="16">
                  <c:v>KattleOne</c:v>
                </c:pt>
              </c:strCache>
            </c:strRef>
          </c:cat>
          <c:val>
            <c:numRef>
              <c:f>Summary!$H$24:$H$40</c:f>
              <c:numCache>
                <c:formatCode>General</c:formatCode>
                <c:ptCount val="17"/>
                <c:pt idx="0">
                  <c:v>49</c:v>
                </c:pt>
                <c:pt idx="1">
                  <c:v>16</c:v>
                </c:pt>
                <c:pt idx="2">
                  <c:v>11</c:v>
                </c:pt>
                <c:pt idx="3">
                  <c:v>6</c:v>
                </c:pt>
                <c:pt idx="4">
                  <c:v>3</c:v>
                </c:pt>
                <c:pt idx="5">
                  <c:v>95</c:v>
                </c:pt>
                <c:pt idx="6">
                  <c:v>18</c:v>
                </c:pt>
                <c:pt idx="7">
                  <c:v>47</c:v>
                </c:pt>
                <c:pt idx="8">
                  <c:v>57</c:v>
                </c:pt>
                <c:pt idx="9">
                  <c:v>12</c:v>
                </c:pt>
                <c:pt idx="10">
                  <c:v>53</c:v>
                </c:pt>
                <c:pt idx="11">
                  <c:v>5</c:v>
                </c:pt>
                <c:pt idx="12">
                  <c:v>9</c:v>
                </c:pt>
                <c:pt idx="13">
                  <c:v>40</c:v>
                </c:pt>
                <c:pt idx="14">
                  <c:v>2</c:v>
                </c:pt>
                <c:pt idx="15">
                  <c:v>36</c:v>
                </c:pt>
                <c:pt idx="16">
                  <c:v>25</c:v>
                </c:pt>
              </c:numCache>
            </c:numRef>
          </c:val>
          <c:extLst>
            <c:ext xmlns:c16="http://schemas.microsoft.com/office/drawing/2014/chart" uri="{C3380CC4-5D6E-409C-BE32-E72D297353CC}">
              <c16:uniqueId val="{00000005-06E2-4372-B923-CA7D961E4866}"/>
            </c:ext>
          </c:extLst>
        </c:ser>
        <c:dLbls>
          <c:showLegendKey val="0"/>
          <c:showVal val="0"/>
          <c:showCatName val="0"/>
          <c:showSerName val="0"/>
          <c:showPercent val="0"/>
          <c:showBubbleSize val="0"/>
        </c:dLbls>
        <c:gapWidth val="150"/>
        <c:shape val="box"/>
        <c:axId val="90185736"/>
        <c:axId val="90188296"/>
        <c:axId val="0"/>
      </c:bar3DChart>
      <c:catAx>
        <c:axId val="901857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rgbClr val="1F3864"/>
                </a:solidFill>
                <a:latin typeface="+mn-lt"/>
                <a:ea typeface="+mn-ea"/>
                <a:cs typeface="+mn-cs"/>
              </a:defRPr>
            </a:pPr>
            <a:endParaRPr lang="en-US"/>
          </a:p>
        </c:txPr>
        <c:crossAx val="90188296"/>
        <c:crosses val="autoZero"/>
        <c:auto val="1"/>
        <c:lblAlgn val="ctr"/>
        <c:lblOffset val="100"/>
        <c:noMultiLvlLbl val="0"/>
      </c:catAx>
      <c:valAx>
        <c:axId val="90188296"/>
        <c:scaling>
          <c:orientation val="minMax"/>
          <c:max val="100"/>
        </c:scaling>
        <c:delete val="0"/>
        <c:axPos val="b"/>
        <c:majorGridlines>
          <c:spPr>
            <a:ln w="9525" cap="flat" cmpd="sng" algn="ctr">
              <a:solidFill>
                <a:srgbClr val="E0E8F0"/>
              </a:solidFill>
              <a:prstDash val="solid"/>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555555"/>
                </a:solidFill>
                <a:latin typeface="+mn-lt"/>
                <a:ea typeface="+mn-ea"/>
                <a:cs typeface="+mn-cs"/>
              </a:defRPr>
            </a:pPr>
            <a:endParaRPr lang="en-US"/>
          </a:p>
        </c:txPr>
        <c:crossAx val="90185736"/>
        <c:crosses val="autoZero"/>
        <c:crossBetween val="between"/>
      </c:valAx>
      <c:spPr>
        <a:solidFill>
          <a:srgbClr val="FFFFFF"/>
        </a:solidFill>
        <a:ln>
          <a:noFill/>
        </a:ln>
        <a:effectLst/>
      </c:spPr>
    </c:plotArea>
    <c:plotVisOnly val="1"/>
    <c:dispBlanksAs val="gap"/>
    <c:showDLblsOverMax val="0"/>
  </c:chart>
  <c:spPr>
    <a:solidFill>
      <a:srgbClr val="F0F6FF"/>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4</xdr:row>
      <xdr:rowOff>0</xdr:rowOff>
    </xdr:from>
    <xdr:to>
      <xdr:col>3</xdr:col>
      <xdr:colOff>1085850</xdr:colOff>
      <xdr:row>19</xdr:row>
      <xdr:rowOff>152400</xdr:rowOff>
    </xdr:to>
    <xdr:graphicFrame macro="">
      <xdr:nvGraphicFramePr>
        <xdr:cNvPr id="15" name="StatusBreakdown">
          <a:extLst>
            <a:ext uri="{FF2B5EF4-FFF2-40B4-BE49-F238E27FC236}">
              <a16:creationId xmlns:a16="http://schemas.microsoft.com/office/drawing/2014/main" id="{1D1B95FD-D81C-49C2-F8BA-559AEDCD670A}"/>
            </a:ext>
            <a:ext uri="{147F2762-F138-4A5C-976F-8EAC2B608ADB}">
              <a16:predDERef xmlns:a16="http://schemas.microsoft.com/office/drawing/2014/main" pred="{977AE432-4342-4ACB-BA2E-9116B0164A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1228725</xdr:colOff>
      <xdr:row>3</xdr:row>
      <xdr:rowOff>190500</xdr:rowOff>
    </xdr:from>
    <xdr:to>
      <xdr:col>8</xdr:col>
      <xdr:colOff>409575</xdr:colOff>
      <xdr:row>19</xdr:row>
      <xdr:rowOff>152400</xdr:rowOff>
    </xdr:to>
    <xdr:graphicFrame macro="">
      <xdr:nvGraphicFramePr>
        <xdr:cNvPr id="16" name="TicketsByArea">
          <a:extLst>
            <a:ext uri="{FF2B5EF4-FFF2-40B4-BE49-F238E27FC236}">
              <a16:creationId xmlns:a16="http://schemas.microsoft.com/office/drawing/2014/main" id="{69C9C5D6-B98A-DD63-EE3B-380C91C52746}"/>
            </a:ext>
            <a:ext uri="{147F2762-F138-4A5C-976F-8EAC2B608ADB}">
              <a16:predDERef xmlns:a16="http://schemas.microsoft.com/office/drawing/2014/main" pred="{1D1B95FD-D81C-49C2-F8BA-559AEDCD6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409575</xdr:colOff>
      <xdr:row>3</xdr:row>
      <xdr:rowOff>190500</xdr:rowOff>
    </xdr:from>
    <xdr:to>
      <xdr:col>12</xdr:col>
      <xdr:colOff>0</xdr:colOff>
      <xdr:row>19</xdr:row>
      <xdr:rowOff>152400</xdr:rowOff>
    </xdr:to>
    <xdr:graphicFrame macro="">
      <xdr:nvGraphicFramePr>
        <xdr:cNvPr id="4" name="TicketsByCompany">
          <a:extLst>
            <a:ext uri="{FF2B5EF4-FFF2-40B4-BE49-F238E27FC236}">
              <a16:creationId xmlns:a16="http://schemas.microsoft.com/office/drawing/2014/main" id="{A9A240BE-84E8-CD26-073B-798A7298F3D1}"/>
            </a:ext>
            <a:ext uri="{147F2762-F138-4A5C-976F-8EAC2B608ADB}">
              <a16:predDERef xmlns:a16="http://schemas.microsoft.com/office/drawing/2014/main" pred="{69C9C5D6-B98A-DD63-EE3B-380C91C527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5</xdr:col>
      <xdr:colOff>0</xdr:colOff>
      <xdr:row>283</xdr:row>
      <xdr:rowOff>0</xdr:rowOff>
    </xdr:from>
    <xdr:to>
      <xdr:col>8</xdr:col>
      <xdr:colOff>1390650</xdr:colOff>
      <xdr:row>307</xdr:row>
      <xdr:rowOff>0</xdr:rowOff>
    </xdr:to>
    <xdr:pic>
      <xdr:nvPicPr>
        <xdr:cNvPr id="2" name="">
          <a:extLst>
            <a:ext uri="{FF2B5EF4-FFF2-40B4-BE49-F238E27FC236}">
              <a16:creationId xmlns:a16="http://schemas.microsoft.com/office/drawing/2014/main" id="{BFFDA176-BB74-ED09-D633-F4E0520C6226}"/>
            </a:ext>
            <a:ext uri="{147F2762-F138-4A5C-976F-8EAC2B608ADB}">
              <a16:predDERef xmlns:a16="http://schemas.microsoft.com/office/drawing/2014/main" pred="{A9A240BE-84E8-CD26-073B-798A7298F3D1}"/>
            </a:ext>
          </a:extLst>
        </xdr:cNvPr>
        <xdr:cNvPicPr>
          <a:picLocks noChangeAspect="1"/>
        </xdr:cNvPicPr>
      </xdr:nvPicPr>
      <xdr:blipFill>
        <a:blip xmlns:r="http://schemas.openxmlformats.org/officeDocument/2006/relationships" r:embed="rId4"/>
        <a:stretch>
          <a:fillRect/>
        </a:stretch>
      </xdr:blipFill>
      <xdr:spPr>
        <a:xfrm>
          <a:off x="5953125" y="46091475"/>
          <a:ext cx="4562475" cy="4572000"/>
        </a:xfrm>
        <a:prstGeom prst="rect">
          <a:avLst/>
        </a:prstGeom>
      </xdr:spPr>
    </xdr:pic>
    <xdr:clientData/>
  </xdr:twoCellAnchor>
  <xdr:twoCellAnchor editAs="oneCell">
    <xdr:from>
      <xdr:col>0</xdr:col>
      <xdr:colOff>1285875</xdr:colOff>
      <xdr:row>0</xdr:row>
      <xdr:rowOff>19050</xdr:rowOff>
    </xdr:from>
    <xdr:to>
      <xdr:col>1</xdr:col>
      <xdr:colOff>447675</xdr:colOff>
      <xdr:row>0</xdr:row>
      <xdr:rowOff>828675</xdr:rowOff>
    </xdr:to>
    <xdr:pic>
      <xdr:nvPicPr>
        <xdr:cNvPr id="6" name="Picture 2">
          <a:extLst>
            <a:ext uri="{FF2B5EF4-FFF2-40B4-BE49-F238E27FC236}">
              <a16:creationId xmlns:a16="http://schemas.microsoft.com/office/drawing/2014/main" id="{68D78C0F-197B-DA31-EE6A-8AC5B9DBBE83}"/>
            </a:ext>
            <a:ext uri="{147F2762-F138-4A5C-976F-8EAC2B608ADB}">
              <a16:predDERef xmlns:a16="http://schemas.microsoft.com/office/drawing/2014/main" pred="{BFFDA176-BB74-ED09-D633-F4E0520C6226}"/>
            </a:ext>
          </a:extLst>
        </xdr:cNvPr>
        <xdr:cNvPicPr>
          <a:picLocks noChangeAspect="1"/>
        </xdr:cNvPicPr>
      </xdr:nvPicPr>
      <xdr:blipFill>
        <a:blip xmlns:r="http://schemas.openxmlformats.org/officeDocument/2006/relationships" r:embed="rId4"/>
        <a:stretch>
          <a:fillRect/>
        </a:stretch>
      </xdr:blipFill>
      <xdr:spPr>
        <a:xfrm>
          <a:off x="1285875" y="19050"/>
          <a:ext cx="809625" cy="809625"/>
        </a:xfrm>
        <a:prstGeom prst="rect">
          <a:avLst/>
        </a:prstGeom>
      </xdr:spPr>
    </xdr:pic>
    <xdr:clientData/>
  </xdr:twoCellAnchor>
</xdr:wsDr>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87D9768-C7E3-4235-98EB-F0D395B4E37A}">
    <nsvFilter filterId="{BB0ACC31-0A2E-46B2-8451-25A295C87F01}" ref="A1:R914" tableId="2"/>
  </namedSheetView>
  <namedSheetView name="View2" id="{5C55A572-B441-4CF5-BE17-145477518499}">
    <nsvFilter filterId="{BB0ACC31-0A2E-46B2-8451-25A295C87F01}" ref="A1:R914" tableId="2"/>
  </namedSheetView>
  <namedSheetView name="View3" id="{F9A7025B-7785-4C85-96E0-450EEEFF0E94}"/>
</namedSheetView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B0ACC31-0A2E-46B2-8451-25A295C87F01}" name="Table2" displayName="Table2" ref="A1:R914" totalsRowShown="0" headerRowDxfId="36" dataDxfId="35" headerRowBorderDxfId="33" tableBorderDxfId="34">
  <autoFilter ref="A1:R914" xr:uid="{BB0ACC31-0A2E-46B2-8451-25A295C87F01}"/>
  <sortState xmlns:xlrd2="http://schemas.microsoft.com/office/spreadsheetml/2017/richdata2" ref="A2:R28">
    <sortCondition ref="O1:O28"/>
  </sortState>
  <tableColumns count="18">
    <tableColumn id="1" xr3:uid="{B981E7B4-2497-4A42-A624-9703B4D92FE6}" name="MAP #" dataDxfId="32"/>
    <tableColumn id="18" xr3:uid="{F852AB7B-5C34-4BCF-B3E0-A87E72272DB9}" name="PERMIT #" dataDxfId="31"/>
    <tableColumn id="2" xr3:uid="{FA98F213-A48C-4FC6-9BDD-77CED0477FEA}" name="LOCATE TICKET" dataDxfId="30"/>
    <tableColumn id="3" xr3:uid="{6FDBD3B2-DBB9-4BA1-9818-75A4C8A55639}" name="2ND TICKET" dataDxfId="29"/>
    <tableColumn id="4" xr3:uid="{F552A3B5-9F37-49A2-9A6D-46633265E233}" name="3RD TICKET" dataDxfId="28"/>
    <tableColumn id="5" xr3:uid="{C3131BAA-3A9C-4755-90EF-FBAF028AA355}" name="PHONE NUMBER" dataDxfId="27"/>
    <tableColumn id="6" xr3:uid="{02267418-29D7-4A0F-88F0-7B414A452165}" name="AREA" dataDxfId="26"/>
    <tableColumn id="7" xr3:uid="{9F5D343B-435D-421B-B64D-F8BCCD41BFB2}" name="COMPANY NAME" dataDxfId="25"/>
    <tableColumn id="8" xr3:uid="{468DB97F-2D0D-456C-8B80-7E82771502E5}" name="DATE CALLED" dataDxfId="24"/>
    <tableColumn id="9" xr3:uid="{CA49338D-5354-4E1E-A142-7F1168A92E58}" name="DUE DATE" dataDxfId="23"/>
    <tableColumn id="10" xr3:uid="{21C99610-8804-411F-AF1B-B61DB64D5154}" name="EXPIRE DATE" dataDxfId="22"/>
    <tableColumn id="11" xr3:uid="{92E41E6B-8BAE-47C0-8429-F0C703C8DD32}" name="1st Call" dataDxfId="21"/>
    <tableColumn id="12" xr3:uid="{95451FEB-A48E-4246-B14F-5B569D246420}" name="2nd Call" dataDxfId="20"/>
    <tableColumn id="13" xr3:uid="{53EE1CCF-1690-4A7A-A395-44D598C6FD9F}" name="3rd Call" dataDxfId="19"/>
    <tableColumn id="14" xr3:uid="{253C2EA0-42D6-4108-8FC3-9CA1FA857ADB}" name="TICKET STATUS" dataDxfId="18"/>
    <tableColumn id="15" xr3:uid="{4293F9F7-3975-44ED-B299-2698DBA4E186}" name="DATE TICKET COMPLETED" dataDxfId="17"/>
    <tableColumn id="16" xr3:uid="{64AC1F37-0275-4174-8704-5340A8BA7C74}" name="FOOTAGE" dataDxfId="16"/>
    <tableColumn id="17" xr3:uid="{3C639070-B55C-4124-A1AC-EBC7424AEA73}" name="NOTES" dataDxfId="15"/>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1"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2E120C7-9732-47D6-99AA-8BEC04CEF863}">
  <we:reference id="WA200009404" version="1.0.0.8" store="en-us" storeType="omex"/>
  <we:alternateReferences>
    <we:reference id="WA200009404" version="1.0.0.8" store="en-us" storeType="omex"/>
  </we:alternateReferences>
  <we:properties>
    <we:property name="claude.fileId" value="&quot;f250bb2d-df80-4399-87e6-37c7b26c4bd4&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9/04/relationships/namedSheetView" Target="../namedSheetViews/namedSheetView1.xml"/><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hyperlink" Target="tel:201607349" TargetMode="External"/><Relationship Id="rId7" Type="http://schemas.openxmlformats.org/officeDocument/2006/relationships/hyperlink" Target="tel:201607532" TargetMode="External"/><Relationship Id="rId2" Type="http://schemas.openxmlformats.org/officeDocument/2006/relationships/hyperlink" Target="tel:201606918" TargetMode="External"/><Relationship Id="rId1" Type="http://schemas.openxmlformats.org/officeDocument/2006/relationships/hyperlink" Target="tel:201606826" TargetMode="External"/><Relationship Id="rId6" Type="http://schemas.openxmlformats.org/officeDocument/2006/relationships/hyperlink" Target="tel:201607492" TargetMode="External"/><Relationship Id="rId5" Type="http://schemas.openxmlformats.org/officeDocument/2006/relationships/hyperlink" Target="tel:201607451" TargetMode="External"/><Relationship Id="rId4" Type="http://schemas.openxmlformats.org/officeDocument/2006/relationships/hyperlink" Target="tel:2016073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AD5A66-B578-4945-9BE9-306E3AD40F44}">
  <sheetPr>
    <tabColor rgb="FF0D2B5E"/>
  </sheetPr>
  <dimension ref="A1:T89"/>
  <sheetViews>
    <sheetView showGridLines="0" workbookViewId="0">
      <pane ySplit="1" topLeftCell="A10" activePane="bottomLeft" state="frozen"/>
      <selection pane="bottomLeft" activeCell="F284" sqref="F284"/>
    </sheetView>
  </sheetViews>
  <sheetFormatPr defaultColWidth="9.140625" defaultRowHeight="15"/>
  <cols>
    <col min="1" max="1" width="24.7109375" customWidth="1"/>
    <col min="2" max="3" width="13.28515625" customWidth="1"/>
    <col min="4" max="4" width="24.7109375" customWidth="1"/>
    <col min="5" max="6" width="13.28515625" customWidth="1"/>
    <col min="7" max="7" width="21" customWidth="1"/>
    <col min="8" max="8" width="13.28515625" customWidth="1"/>
    <col min="9" max="9" width="24.7109375" customWidth="1"/>
    <col min="10" max="10" width="13.28515625" customWidth="1"/>
    <col min="11" max="11" width="24.7109375" customWidth="1"/>
    <col min="12" max="12" width="13.28515625" customWidth="1"/>
    <col min="13" max="15" width="11.42578125" bestFit="1" customWidth="1"/>
    <col min="16" max="17" width="15.28515625" style="96" customWidth="1"/>
    <col min="18" max="19" width="0" hidden="1" customWidth="1"/>
    <col min="20" max="20" width="10" bestFit="1" customWidth="1"/>
    <col min="21" max="21" width="23.140625" bestFit="1" customWidth="1"/>
    <col min="22" max="22" width="17.85546875" bestFit="1" customWidth="1"/>
    <col min="23" max="23" width="8" bestFit="1" customWidth="1"/>
    <col min="24" max="24" width="6" bestFit="1" customWidth="1"/>
    <col min="25" max="25" width="11.42578125" bestFit="1" customWidth="1"/>
    <col min="26" max="26" width="11.140625" bestFit="1" customWidth="1"/>
    <col min="27" max="33" width="8.85546875" bestFit="1" customWidth="1"/>
    <col min="34" max="39" width="10" bestFit="1" customWidth="1"/>
    <col min="40" max="40" width="7.140625" bestFit="1" customWidth="1"/>
    <col min="41" max="41" width="11.140625" bestFit="1" customWidth="1"/>
  </cols>
  <sheetData>
    <row r="1" spans="1:20" ht="69.75" customHeight="1">
      <c r="A1" s="435" t="s">
        <v>0</v>
      </c>
      <c r="B1" s="435"/>
      <c r="C1" s="435"/>
      <c r="D1" s="435"/>
      <c r="E1" s="435"/>
      <c r="F1" s="435"/>
      <c r="G1" s="435"/>
      <c r="H1" s="435"/>
      <c r="I1" s="435"/>
      <c r="J1" s="435"/>
      <c r="K1" s="435"/>
      <c r="L1" s="435"/>
      <c r="O1" s="169"/>
      <c r="P1" s="168" t="s">
        <v>1</v>
      </c>
      <c r="Q1" s="168" t="s">
        <v>2</v>
      </c>
      <c r="R1" s="169" t="s">
        <v>3</v>
      </c>
      <c r="S1" s="169" t="s">
        <v>4</v>
      </c>
      <c r="T1" s="169"/>
    </row>
    <row r="2" spans="1:20" ht="18" customHeight="1">
      <c r="A2" s="436" t="s">
        <v>5</v>
      </c>
      <c r="B2" s="436"/>
      <c r="C2" s="436"/>
      <c r="D2" s="445" t="s">
        <v>6</v>
      </c>
      <c r="E2" s="445"/>
      <c r="F2" s="445"/>
      <c r="G2" s="437" t="s">
        <v>7</v>
      </c>
      <c r="H2" s="437"/>
      <c r="I2" s="437"/>
      <c r="J2" s="440" t="s">
        <v>8</v>
      </c>
      <c r="K2" s="440"/>
      <c r="L2" s="440"/>
      <c r="O2" s="169"/>
      <c r="P2" s="168" t="s">
        <v>9</v>
      </c>
      <c r="Q2" s="168" cm="1">
        <f t="array" ref="Q2">SUMPRODUCT((TRIM(UPPER(Master!O2:O3859))="PENDING")*1)</f>
        <v>276</v>
      </c>
      <c r="R2" s="169" t="str" cm="1">
        <f t="array" ref="R2:R13">IFERROR(_xlfn._xlws.SORT(_xlfn.UNIQUE(_xlfn._xlws.FILTER(UPPER(Master!G2:G3859),Master!G2:G3859&lt;&gt;""))),"")</f>
        <v>CLEARWATER</v>
      </c>
      <c r="S2" s="169" t="str" cm="1">
        <f t="array" ref="S2:S35">IFERROR(_xlfn._xlws.SORT(_xlfn.UNIQUE(_xlfn._xlws.FILTER(Master!H2:H3859,Master!H2:H3859&lt;&gt;""))),"")</f>
        <v>A1 Broadband</v>
      </c>
      <c r="T2" s="169"/>
    </row>
    <row r="3" spans="1:20" ht="45" customHeight="1">
      <c r="A3" s="443">
        <f>COUNTA(Master!C2:C3859)</f>
        <v>913</v>
      </c>
      <c r="B3" s="443"/>
      <c r="C3" s="443"/>
      <c r="D3" s="446" cm="1">
        <f t="array" ref="D3">SUMPRODUCT((TRIM(UPPER(Master!O2:O3859))="PENDING")*1)</f>
        <v>276</v>
      </c>
      <c r="E3" s="446"/>
      <c r="F3" s="446"/>
      <c r="G3" s="438" cm="1">
        <f t="array" ref="G3">SUMPRODUCT((TRIM(UPPER(Master!O2:O3859))="CLEAR")*1)</f>
        <v>521</v>
      </c>
      <c r="H3" s="438"/>
      <c r="I3" s="438"/>
      <c r="J3" s="441" cm="1">
        <f t="array" ref="J3">SUMPRODUCT((TRIM(UPPER(Master!O2:O3859))="EXPIRED")*1)</f>
        <v>110</v>
      </c>
      <c r="K3" s="441"/>
      <c r="L3" s="441"/>
      <c r="O3" s="169"/>
      <c r="P3" s="168" t="s">
        <v>10</v>
      </c>
      <c r="Q3" s="168" cm="1">
        <f t="array" ref="Q3">SUMPRODUCT((TRIM(UPPER(Master!O2:O3859))="CLEAR")*1)</f>
        <v>521</v>
      </c>
      <c r="R3" s="169" t="str">
        <v>FORT MYERS</v>
      </c>
      <c r="S3" s="169" t="str">
        <v>Alpha Omega</v>
      </c>
      <c r="T3" s="169"/>
    </row>
    <row r="4" spans="1:20" ht="15.75" customHeight="1">
      <c r="A4" s="444" t="s">
        <v>11</v>
      </c>
      <c r="B4" s="444"/>
      <c r="C4" s="444"/>
      <c r="D4" s="447" t="s">
        <v>12</v>
      </c>
      <c r="E4" s="447"/>
      <c r="F4" s="447"/>
      <c r="G4" s="439" t="s">
        <v>13</v>
      </c>
      <c r="H4" s="439"/>
      <c r="I4" s="439"/>
      <c r="J4" s="442" t="s">
        <v>14</v>
      </c>
      <c r="K4" s="442"/>
      <c r="L4" s="442"/>
      <c r="O4" s="169"/>
      <c r="P4" s="168" t="s">
        <v>15</v>
      </c>
      <c r="Q4" s="168" cm="1">
        <f t="array" ref="Q4">SUMPRODUCT((TRIM(UPPER(Master!O2:O3859))="EXPIRED")*1)</f>
        <v>110</v>
      </c>
      <c r="R4" s="169" t="str">
        <v>LARGO</v>
      </c>
      <c r="S4" s="169" t="str">
        <v>APT</v>
      </c>
      <c r="T4" s="169"/>
    </row>
    <row r="5" spans="1:20" ht="8.25" customHeight="1">
      <c r="A5" s="94"/>
      <c r="B5" s="94"/>
      <c r="C5" s="94"/>
      <c r="D5" s="94"/>
      <c r="E5" s="94"/>
      <c r="F5" s="94"/>
      <c r="G5" s="94"/>
      <c r="H5" s="94"/>
      <c r="I5" s="94"/>
      <c r="J5" s="94"/>
      <c r="K5" s="94"/>
      <c r="L5" s="94"/>
      <c r="O5" s="169"/>
      <c r="P5" s="168" t="s">
        <v>16</v>
      </c>
      <c r="Q5" s="168">
        <f>E27</f>
        <v>85</v>
      </c>
      <c r="R5" s="169" t="str">
        <v>MANATEE</v>
      </c>
      <c r="S5" s="169" t="str">
        <v xml:space="preserve">APT </v>
      </c>
      <c r="T5" s="169"/>
    </row>
    <row r="6" spans="1:20">
      <c r="A6" s="95"/>
      <c r="B6" s="95"/>
      <c r="C6" s="95"/>
      <c r="D6" s="95"/>
      <c r="E6" s="95"/>
      <c r="F6" s="95"/>
      <c r="G6" s="95"/>
      <c r="H6" s="95"/>
      <c r="I6" s="95"/>
      <c r="J6" s="95"/>
      <c r="K6" s="95"/>
      <c r="L6" s="95"/>
      <c r="O6" s="169"/>
      <c r="P6" s="168" t="s">
        <v>17</v>
      </c>
      <c r="Q6" s="168" t="s">
        <v>2</v>
      </c>
      <c r="R6" s="169" t="str">
        <v>MIAMI</v>
      </c>
      <c r="S6" s="169" t="str">
        <v>APT Communications</v>
      </c>
      <c r="T6" s="169"/>
    </row>
    <row r="7" spans="1:20">
      <c r="A7" s="95"/>
      <c r="B7" s="95"/>
      <c r="C7" s="95"/>
      <c r="D7" s="95"/>
      <c r="E7" s="95"/>
      <c r="F7" s="95"/>
      <c r="G7" s="95"/>
      <c r="H7" s="95"/>
      <c r="I7" s="95"/>
      <c r="J7" s="95"/>
      <c r="K7" s="95"/>
      <c r="L7" s="95"/>
      <c r="O7" s="169"/>
      <c r="P7" s="168" t="s">
        <v>16</v>
      </c>
      <c r="Q7" s="168" cm="1">
        <f t="array" ref="Q7">SUMPRODUCT((UPPER(Master!G2:G3859)="BRADENTON")*1)</f>
        <v>0</v>
      </c>
      <c r="R7" s="169" t="str">
        <v>PINELLAS</v>
      </c>
      <c r="S7" s="169" t="str">
        <v>ASM</v>
      </c>
      <c r="T7" s="169"/>
    </row>
    <row r="8" spans="1:20">
      <c r="A8" s="95"/>
      <c r="B8" s="95"/>
      <c r="C8" s="95"/>
      <c r="D8" s="95"/>
      <c r="E8" s="95"/>
      <c r="F8" s="95"/>
      <c r="G8" s="95"/>
      <c r="H8" s="95"/>
      <c r="I8" s="95"/>
      <c r="J8" s="95"/>
      <c r="K8" s="95"/>
      <c r="L8" s="95"/>
      <c r="O8" s="169"/>
      <c r="P8" s="168" t="s">
        <v>18</v>
      </c>
      <c r="Q8" s="168" cm="1">
        <f t="array" ref="Q8">SUMPRODUCT((UPPER(Master!G2:G3859)="ST. PETERSBURG")*1)</f>
        <v>1</v>
      </c>
      <c r="R8" s="169" t="str">
        <v>PORT ST. LUCIE</v>
      </c>
      <c r="S8" s="169" t="str">
        <v>ASM UTILITIES</v>
      </c>
      <c r="T8" s="169"/>
    </row>
    <row r="9" spans="1:20">
      <c r="A9" s="95"/>
      <c r="B9" s="95"/>
      <c r="C9" s="95"/>
      <c r="D9" s="95"/>
      <c r="E9" s="95"/>
      <c r="F9" s="95"/>
      <c r="G9" s="95"/>
      <c r="H9" s="95"/>
      <c r="I9" s="95"/>
      <c r="J9" s="95"/>
      <c r="K9" s="95"/>
      <c r="L9" s="95"/>
      <c r="O9" s="169"/>
      <c r="P9" s="168" t="s">
        <v>19</v>
      </c>
      <c r="Q9" s="168" cm="1">
        <f t="array" ref="Q9">SUMPRODUCT((UPPER(Master!G2:G3859)="PUNTA GORDA")*1)</f>
        <v>56</v>
      </c>
      <c r="R9" s="169" t="str">
        <v xml:space="preserve">PORT ST. LUCIE </v>
      </c>
      <c r="S9" s="169" t="str">
        <v>BICOM</v>
      </c>
      <c r="T9" s="169"/>
    </row>
    <row r="10" spans="1:20">
      <c r="A10" s="95"/>
      <c r="B10" s="95"/>
      <c r="C10" s="95"/>
      <c r="D10" s="95"/>
      <c r="E10" s="95"/>
      <c r="F10" s="95"/>
      <c r="G10" s="95"/>
      <c r="H10" s="95"/>
      <c r="I10" s="95"/>
      <c r="J10" s="95"/>
      <c r="K10" s="95"/>
      <c r="L10" s="95"/>
      <c r="O10" s="169"/>
      <c r="P10" s="168" t="s">
        <v>20</v>
      </c>
      <c r="Q10" s="168" cm="1">
        <f t="array" ref="Q10">SUMPRODUCT((UPPER(Master!G2:G3859)="SARASOTA")*1)</f>
        <v>0</v>
      </c>
      <c r="R10" s="169" t="str">
        <v>PUNTA GORDA</v>
      </c>
      <c r="S10" s="169" t="str">
        <v>Brothers</v>
      </c>
      <c r="T10" s="169"/>
    </row>
    <row r="11" spans="1:20">
      <c r="A11" s="95"/>
      <c r="B11" s="95"/>
      <c r="C11" s="95"/>
      <c r="D11" s="95"/>
      <c r="E11" s="95"/>
      <c r="F11" s="95"/>
      <c r="G11" s="95"/>
      <c r="H11" s="95"/>
      <c r="I11" s="95"/>
      <c r="J11" s="95"/>
      <c r="K11" s="95"/>
      <c r="L11" s="95"/>
      <c r="O11" s="169"/>
      <c r="P11" s="168" t="s">
        <v>21</v>
      </c>
      <c r="Q11" s="168" cm="1">
        <f t="array" ref="Q11">SUMPRODUCT((UPPER(Master!G2:G3859)="PORT CHARLOTTE")*1)</f>
        <v>0</v>
      </c>
      <c r="R11" s="169" t="str">
        <v>SEMINOLE</v>
      </c>
      <c r="S11" s="169" t="str">
        <v>Brother's</v>
      </c>
      <c r="T11" s="169"/>
    </row>
    <row r="12" spans="1:20">
      <c r="A12" s="95"/>
      <c r="B12" s="95"/>
      <c r="C12" s="95"/>
      <c r="D12" s="95"/>
      <c r="E12" s="95"/>
      <c r="F12" s="95"/>
      <c r="G12" s="95"/>
      <c r="H12" s="95"/>
      <c r="I12" s="95"/>
      <c r="J12" s="95"/>
      <c r="K12" s="95"/>
      <c r="L12" s="95"/>
      <c r="O12" s="169"/>
      <c r="P12" s="168" t="s">
        <v>22</v>
      </c>
      <c r="Q12" s="168">
        <f>H28</f>
        <v>3</v>
      </c>
      <c r="R12" s="169" t="str">
        <v xml:space="preserve">SEMINOLE </v>
      </c>
      <c r="S12" s="169" t="str">
        <v>GN Systems</v>
      </c>
      <c r="T12" s="169"/>
    </row>
    <row r="13" spans="1:20">
      <c r="A13" s="95"/>
      <c r="B13" s="95"/>
      <c r="C13" s="95"/>
      <c r="D13" s="95"/>
      <c r="E13" s="95"/>
      <c r="F13" s="95"/>
      <c r="G13" s="95"/>
      <c r="H13" s="95"/>
      <c r="I13" s="95"/>
      <c r="J13" s="95"/>
      <c r="K13" s="95"/>
      <c r="L13" s="95"/>
      <c r="O13" s="169"/>
      <c r="P13" s="168" t="s">
        <v>23</v>
      </c>
      <c r="Q13" s="168" t="s">
        <v>2</v>
      </c>
      <c r="R13" s="169" t="str">
        <v>ST. PETERSBURG</v>
      </c>
      <c r="S13" s="169" t="str">
        <v>HAS GLOBAL</v>
      </c>
      <c r="T13" s="169"/>
    </row>
    <row r="14" spans="1:20">
      <c r="A14" s="95"/>
      <c r="B14" s="95"/>
      <c r="C14" s="95"/>
      <c r="D14" s="95"/>
      <c r="E14" s="95"/>
      <c r="F14" s="95"/>
      <c r="G14" s="95"/>
      <c r="H14" s="95"/>
      <c r="I14" s="95"/>
      <c r="J14" s="95"/>
      <c r="K14" s="95"/>
      <c r="L14" s="95"/>
      <c r="O14" s="169"/>
      <c r="P14" s="168" t="str">
        <f>IFERROR(INDEX(_xlfn.ANCHORARRAY(S2),1),"")</f>
        <v>A1 Broadband</v>
      </c>
      <c r="Q14" s="168" cm="1">
        <f t="array" ref="Q14">IF(P14="","",SUMPRODUCT((UPPER(Master!H2:H3859)=UPPER(P14))*1))</f>
        <v>49</v>
      </c>
      <c r="R14" s="169"/>
      <c r="S14" s="169" t="str">
        <v>HD Cable</v>
      </c>
      <c r="T14" s="169"/>
    </row>
    <row r="15" spans="1:20">
      <c r="A15" s="95"/>
      <c r="B15" s="95"/>
      <c r="C15" s="95"/>
      <c r="D15" s="95"/>
      <c r="E15" s="95"/>
      <c r="F15" s="95"/>
      <c r="G15" s="95"/>
      <c r="H15" s="95"/>
      <c r="I15" s="95"/>
      <c r="J15" s="95"/>
      <c r="K15" s="95"/>
      <c r="L15" s="95"/>
      <c r="O15" s="169"/>
      <c r="P15" s="168" t="str">
        <f>IFERROR(INDEX(_xlfn.ANCHORARRAY(S2),2),"")</f>
        <v>Alpha Omega</v>
      </c>
      <c r="Q15" s="168" cm="1">
        <f t="array" ref="Q15">IF(P15="","",SUMPRODUCT((UPPER(Master!H2:H3859)=UPPER(P15))*1))</f>
        <v>16</v>
      </c>
      <c r="R15" s="169"/>
      <c r="S15" s="169" t="str">
        <v>ITG</v>
      </c>
      <c r="T15" s="169"/>
    </row>
    <row r="16" spans="1:20">
      <c r="A16" s="95"/>
      <c r="B16" s="95"/>
      <c r="C16" s="95"/>
      <c r="D16" s="95"/>
      <c r="E16" s="95"/>
      <c r="F16" s="95"/>
      <c r="G16" s="95"/>
      <c r="H16" s="95"/>
      <c r="I16" s="95"/>
      <c r="J16" s="95"/>
      <c r="K16" s="95"/>
      <c r="L16" s="95"/>
      <c r="O16" s="169"/>
      <c r="P16" s="168" t="str">
        <f>IFERROR(INDEX(_xlfn.ANCHORARRAY(S2),3),"")</f>
        <v>APT</v>
      </c>
      <c r="Q16" s="168" cm="1">
        <f t="array" ref="Q16">IF(P16="","",SUMPRODUCT((UPPER(Master!H2:H3859)=UPPER(P16))*1))</f>
        <v>11</v>
      </c>
      <c r="R16" s="169"/>
      <c r="S16" s="169" t="str">
        <v>ITG COMM</v>
      </c>
      <c r="T16" s="169"/>
    </row>
    <row r="17" spans="1:20">
      <c r="A17" s="95"/>
      <c r="B17" s="95"/>
      <c r="C17" s="95"/>
      <c r="D17" s="95"/>
      <c r="E17" s="95"/>
      <c r="F17" s="95"/>
      <c r="G17" s="95"/>
      <c r="H17" s="95"/>
      <c r="I17" s="95"/>
      <c r="J17" s="95"/>
      <c r="K17" s="95"/>
      <c r="L17" s="95"/>
      <c r="O17" s="169"/>
      <c r="P17" s="168" t="str">
        <f>IFERROR(INDEX(_xlfn.ANCHORARRAY(S2),4),"")</f>
        <v xml:space="preserve">APT </v>
      </c>
      <c r="Q17" s="168" cm="1">
        <f t="array" ref="Q17">IF(P17="","",SUMPRODUCT((UPPER(Master!H2:H3859)=UPPER(P17))*1))</f>
        <v>6</v>
      </c>
      <c r="R17" s="169"/>
      <c r="S17" s="169" t="str">
        <v>ITG COMMS</v>
      </c>
      <c r="T17" s="169"/>
    </row>
    <row r="18" spans="1:20">
      <c r="A18" s="95"/>
      <c r="B18" s="95"/>
      <c r="C18" s="95"/>
      <c r="D18" s="95"/>
      <c r="E18" s="95"/>
      <c r="F18" s="95"/>
      <c r="G18" s="95"/>
      <c r="H18" s="95"/>
      <c r="I18" s="95"/>
      <c r="J18" s="95"/>
      <c r="K18" s="95"/>
      <c r="L18" s="95"/>
      <c r="O18" s="169"/>
      <c r="P18" s="168" t="str">
        <f>IFERROR(INDEX(_xlfn.ANCHORARRAY(S2),5),"")</f>
        <v>APT Communications</v>
      </c>
      <c r="Q18" s="168" cm="1">
        <f t="array" ref="Q18">IF(P18="","",SUMPRODUCT((UPPER(Master!H2:H3859)=UPPER(P18))*1))</f>
        <v>3</v>
      </c>
      <c r="R18" s="169"/>
      <c r="S18" s="169" t="str">
        <v>KattleOne</v>
      </c>
      <c r="T18" s="169"/>
    </row>
    <row r="19" spans="1:20">
      <c r="A19" s="95"/>
      <c r="B19" s="95"/>
      <c r="C19" s="95"/>
      <c r="D19" s="95"/>
      <c r="E19" s="95"/>
      <c r="F19" s="95"/>
      <c r="G19" s="95"/>
      <c r="H19" s="95"/>
      <c r="I19" s="95"/>
      <c r="J19" s="95"/>
      <c r="K19" s="95"/>
      <c r="L19" s="95"/>
      <c r="O19" s="169"/>
      <c r="P19" s="168" t="str">
        <f>IFERROR(INDEX(_xlfn.ANCHORARRAY(S2),6),"")</f>
        <v>ASM</v>
      </c>
      <c r="Q19" s="168" cm="1">
        <f t="array" ref="Q19">IF(P19="","",SUMPRODUCT((UPPER(Master!H2:H3859)=UPPER(P19))*1))</f>
        <v>95</v>
      </c>
      <c r="R19" s="169"/>
      <c r="S19" s="169" t="str">
        <v>Legant Livings</v>
      </c>
      <c r="T19" s="169"/>
    </row>
    <row r="20" spans="1:20">
      <c r="A20" s="95"/>
      <c r="B20" s="95"/>
      <c r="C20" s="95"/>
      <c r="D20" s="95"/>
      <c r="E20" s="95"/>
      <c r="F20" s="95"/>
      <c r="G20" s="95"/>
      <c r="H20" s="95"/>
      <c r="I20" s="95"/>
      <c r="J20" s="95"/>
      <c r="K20" s="95"/>
      <c r="L20" s="95"/>
      <c r="O20" s="169"/>
      <c r="P20" s="168" t="str">
        <f>IFERROR(INDEX(_xlfn.ANCHORARRAY(S2),7),"")</f>
        <v>ASM UTILITIES</v>
      </c>
      <c r="Q20" s="168" cm="1">
        <f t="array" ref="Q20">IF(P20="","",SUMPRODUCT((UPPER(Master!H2:H3859)=UPPER(P20))*1))</f>
        <v>18</v>
      </c>
      <c r="R20" s="169"/>
      <c r="S20" s="169" t="str">
        <v>LOPEZ</v>
      </c>
      <c r="T20" s="169"/>
    </row>
    <row r="21" spans="1:20">
      <c r="A21" s="95"/>
      <c r="B21" s="95"/>
      <c r="C21" s="95"/>
      <c r="D21" s="95"/>
      <c r="E21" s="95"/>
      <c r="F21" s="95"/>
      <c r="G21" s="95"/>
      <c r="H21" s="95"/>
      <c r="I21" s="95"/>
      <c r="J21" s="95"/>
      <c r="K21" s="95"/>
      <c r="L21" s="95"/>
      <c r="O21" s="169"/>
      <c r="P21" s="168" t="str">
        <f>IFERROR(INDEX(_xlfn.ANCHORARRAY(S2),8),"")</f>
        <v>BICOM</v>
      </c>
      <c r="Q21" s="168" cm="1">
        <f t="array" ref="Q21">IF(P21="","",SUMPRODUCT((UPPER(Master!H2:H3859)=UPPER(P21))*1))</f>
        <v>47</v>
      </c>
      <c r="R21" s="169"/>
      <c r="S21" s="169" t="str">
        <v xml:space="preserve">LOPEZ UG </v>
      </c>
      <c r="T21" s="169"/>
    </row>
    <row r="22" spans="1:20" ht="20.25" customHeight="1">
      <c r="A22" s="449" t="s">
        <v>24</v>
      </c>
      <c r="B22" s="449"/>
      <c r="C22" s="449"/>
      <c r="D22" s="449"/>
      <c r="E22" s="449"/>
      <c r="G22" s="450" t="s">
        <v>25</v>
      </c>
      <c r="H22" s="451"/>
      <c r="O22" s="169"/>
      <c r="P22" s="168" t="str">
        <f>IFERROR(INDEX(_xlfn.ANCHORARRAY(S2),9),"")</f>
        <v>Brothers</v>
      </c>
      <c r="Q22" s="168" cm="1">
        <f t="array" ref="Q22">IF(P22="","",SUMPRODUCT((UPPER(Master!H2:H3859)=UPPER(P22))*1))</f>
        <v>57</v>
      </c>
      <c r="R22" s="169"/>
      <c r="S22" s="169" t="str">
        <v>Lopez Underground</v>
      </c>
      <c r="T22" s="169"/>
    </row>
    <row r="23" spans="1:20" ht="18" customHeight="1">
      <c r="A23" s="104" t="s">
        <v>17</v>
      </c>
      <c r="B23" s="105" t="s">
        <v>9</v>
      </c>
      <c r="C23" s="105" t="s">
        <v>10</v>
      </c>
      <c r="D23" s="105" t="s">
        <v>15</v>
      </c>
      <c r="E23" s="106" t="s">
        <v>26</v>
      </c>
      <c r="G23" s="117" t="s">
        <v>23</v>
      </c>
      <c r="H23" s="118" t="s">
        <v>27</v>
      </c>
      <c r="O23" s="169"/>
      <c r="P23" s="168" t="str">
        <f>IFERROR(INDEX(_xlfn.ANCHORARRAY(S2),10),"")</f>
        <v>Brother's</v>
      </c>
      <c r="Q23" s="168" cm="1">
        <f t="array" ref="Q23">IF(P23="","",SUMPRODUCT((UPPER(Master!H2:H3859)=UPPER(P23))*1))</f>
        <v>12</v>
      </c>
      <c r="R23" s="169"/>
      <c r="S23" s="169" t="str">
        <v>LSCG</v>
      </c>
      <c r="T23" s="169"/>
    </row>
    <row r="24" spans="1:20" ht="15.75" customHeight="1">
      <c r="A24" s="107" t="str">
        <f>IFERROR(INDEX(_xlfn.ANCHORARRAY(R2),1),"")</f>
        <v>CLEARWATER</v>
      </c>
      <c r="B24" s="108" cm="1">
        <f t="array" ref="B24">IF(A24="","",SUMPRODUCT((UPPER(Master!$G$2:$G$3859)=A24)*(TRIM(UPPER(Master!$O$2:$O$3859))="PENDING")))</f>
        <v>0</v>
      </c>
      <c r="C24" s="108" cm="1">
        <f t="array" ref="C24">IF(A24="","",SUMPRODUCT((UPPER(Master!$G$2:$G$3859)=A24)*(TRIM(UPPER(Master!$O$2:$O$3859))="CLEAR")))</f>
        <v>51</v>
      </c>
      <c r="D24" s="108" cm="1">
        <f t="array" ref="D24">IF(A24="","",SUMPRODUCT((UPPER(Master!$G$2:$G$3859)=A24)*(TRIM(UPPER(Master!$O$2:$O$3859))="EXPIRED")))</f>
        <v>20</v>
      </c>
      <c r="E24" s="109">
        <f>IF(A24="","",B24+C24+D24)</f>
        <v>71</v>
      </c>
      <c r="G24" s="114" t="str">
        <f>IFERROR(INDEX(_xlfn.ANCHORARRAY(S2),1),"")</f>
        <v>A1 Broadband</v>
      </c>
      <c r="H24" s="113" cm="1">
        <f t="array" ref="H24">IF(G24="","",SUMPRODUCT((UPPER(Master!H2:H3859)=UPPER(G24))*1))</f>
        <v>49</v>
      </c>
      <c r="O24" s="169"/>
      <c r="P24" s="168"/>
      <c r="Q24" s="168"/>
      <c r="R24" s="169"/>
      <c r="S24" s="169" t="str">
        <v>LSCG / ITG COMM</v>
      </c>
      <c r="T24" s="169"/>
    </row>
    <row r="25" spans="1:20" ht="15.75" customHeight="1">
      <c r="A25" s="110" t="str">
        <f>IFERROR(INDEX(_xlfn.ANCHORARRAY(R2),2),"")</f>
        <v>FORT MYERS</v>
      </c>
      <c r="B25" s="111" cm="1">
        <f t="array" ref="B25">IF(A25="","",SUMPRODUCT((UPPER(Master!$G$2:$G$3859)=A25)*(TRIM(UPPER(Master!$O$2:$O$3859))="PENDING")))</f>
        <v>93</v>
      </c>
      <c r="C25" s="111" cm="1">
        <f t="array" ref="C25">IF(A25="","",SUMPRODUCT((UPPER(Master!$G$2:$G$3859)=A25)*(TRIM(UPPER(Master!$O$2:$O$3859))="CLEAR")))</f>
        <v>142</v>
      </c>
      <c r="D25" s="111" cm="1">
        <f t="array" ref="D25">IF(A25="","",SUMPRODUCT((UPPER(Master!$G$2:$G$3859)=A25)*(TRIM(UPPER(Master!$O$2:$O$3859))="EXPIRED")))</f>
        <v>18</v>
      </c>
      <c r="E25" s="112">
        <f>IF(A25="","",B25+C25+D25)</f>
        <v>253</v>
      </c>
      <c r="G25" s="110" t="str">
        <f>IFERROR(INDEX(_xlfn.ANCHORARRAY(S2),2),"")</f>
        <v>Alpha Omega</v>
      </c>
      <c r="H25" s="112" cm="1">
        <f t="array" ref="H25">IF(G25="","",SUMPRODUCT((UPPER(Master!H2:H3859)=UPPER(G25))*1))</f>
        <v>16</v>
      </c>
      <c r="O25" s="169"/>
      <c r="P25" s="168"/>
      <c r="Q25" s="168"/>
      <c r="R25" s="169"/>
      <c r="S25" s="169" t="str">
        <v>NIA</v>
      </c>
      <c r="T25" s="169"/>
    </row>
    <row r="26" spans="1:20" ht="15.75" customHeight="1">
      <c r="A26" s="107" t="str">
        <f>IFERROR(INDEX(_xlfn.ANCHORARRAY(R2),3),"")</f>
        <v>LARGO</v>
      </c>
      <c r="B26" s="108" cm="1">
        <f t="array" ref="B26">IF(A26="","",SUMPRODUCT((UPPER(Master!$G$2:$G$3859)=A26)*(TRIM(UPPER(Master!$O$2:$O$3859))="PENDING")))</f>
        <v>9</v>
      </c>
      <c r="C26" s="108" cm="1">
        <f t="array" ref="C26">IF(A26="","",SUMPRODUCT((UPPER(Master!$G$2:$G$3859)=A26)*(TRIM(UPPER(Master!$O$2:$O$3859))="CLEAR")))</f>
        <v>58</v>
      </c>
      <c r="D26" s="108" cm="1">
        <f t="array" ref="D26">IF(A26="","",SUMPRODUCT((UPPER(Master!$G$2:$G$3859)=A26)*(TRIM(UPPER(Master!$O$2:$O$3859))="EXPIRED")))</f>
        <v>12</v>
      </c>
      <c r="E26" s="109">
        <f>IF(A26="","",B26+C26+D26)</f>
        <v>79</v>
      </c>
      <c r="G26" s="107" t="str">
        <f>IFERROR(INDEX(_xlfn.ANCHORARRAY(S2),3),"")</f>
        <v>APT</v>
      </c>
      <c r="H26" s="109" cm="1">
        <f t="array" ref="H26">IF(G26="","",SUMPRODUCT((UPPER(Master!H2:H3859)=UPPER(G26))*1))</f>
        <v>11</v>
      </c>
      <c r="S26" t="str">
        <v>North Path</v>
      </c>
    </row>
    <row r="27" spans="1:20" ht="15.75" customHeight="1">
      <c r="A27" s="110" t="str">
        <f>IFERROR(INDEX(_xlfn.ANCHORARRAY(R2),4),"")</f>
        <v>MANATEE</v>
      </c>
      <c r="B27" s="111" cm="1">
        <f t="array" ref="B27">IF(A27="","",SUMPRODUCT((UPPER(Master!$G$2:$G$3859)=A27)*(TRIM(UPPER(Master!$O$2:$O$3859))="PENDING")))</f>
        <v>8</v>
      </c>
      <c r="C27" s="111" cm="1">
        <f t="array" ref="C27">IF(A27="","",SUMPRODUCT((UPPER(Master!$G$2:$G$3859)=A27)*(TRIM(UPPER(Master!$O$2:$O$3859))="CLEAR")))</f>
        <v>77</v>
      </c>
      <c r="D27" s="111" cm="1">
        <f t="array" ref="D27">IF(A27="","",SUMPRODUCT((UPPER(Master!$G$2:$G$3859)=A27)*(TRIM(UPPER(Master!$O$2:$O$3859))="EXPIRED")))</f>
        <v>0</v>
      </c>
      <c r="E27" s="112">
        <f>IF(A27="","",B27+C27+D27)</f>
        <v>85</v>
      </c>
      <c r="G27" s="110" t="str">
        <f>IFERROR(INDEX(_xlfn.ANCHORARRAY(S2),4),"")</f>
        <v xml:space="preserve">APT </v>
      </c>
      <c r="H27" s="112" cm="1">
        <f t="array" ref="H27">IF(G27="","",SUMPRODUCT((UPPER(Master!H2:H3859)=UPPER(G27))*1))</f>
        <v>6</v>
      </c>
      <c r="S27" t="str">
        <v>Power Connect</v>
      </c>
    </row>
    <row r="28" spans="1:20" ht="15.75" customHeight="1">
      <c r="A28" s="107" t="str">
        <f>IFERROR(INDEX(_xlfn.ANCHORARRAY(R2),5),"")</f>
        <v>MIAMI</v>
      </c>
      <c r="B28" s="108" cm="1">
        <f t="array" ref="B28">IF(A28="","",SUMPRODUCT((UPPER(Master!$G$2:$G$3859)=A28)*(TRIM(UPPER(Master!$O$2:$O$3859))="PENDING")))</f>
        <v>7</v>
      </c>
      <c r="C28" s="108" cm="1">
        <f t="array" ref="C28">IF(A28="","",SUMPRODUCT((UPPER(Master!$G$2:$G$3859)=A28)*(TRIM(UPPER(Master!$O$2:$O$3859))="CLEAR")))</f>
        <v>34</v>
      </c>
      <c r="D28" s="108" cm="1">
        <f t="array" ref="D28">IF(A28="","",SUMPRODUCT((UPPER(Master!$G$2:$G$3859)=A28)*(TRIM(UPPER(Master!$O$2:$O$3859))="EXPIRED")))</f>
        <v>0</v>
      </c>
      <c r="E28" s="109">
        <f>IF(A28="","",B28+C28+D28)</f>
        <v>41</v>
      </c>
      <c r="G28" s="107" t="str">
        <f>IFERROR(INDEX(_xlfn.ANCHORARRAY(S2),5),"")</f>
        <v>APT Communications</v>
      </c>
      <c r="H28" s="109" cm="1">
        <f t="array" ref="H28">IF(G28="","",SUMPRODUCT((UPPER(Master!H2:H3859)=UPPER(G28))*1))</f>
        <v>3</v>
      </c>
      <c r="S28" t="str">
        <v>R &amp; F</v>
      </c>
    </row>
    <row r="29" spans="1:20" ht="15.75" customHeight="1">
      <c r="A29" s="110" t="str">
        <f>IFERROR(INDEX(_xlfn.ANCHORARRAY(R2),6),"")</f>
        <v>PINELLAS</v>
      </c>
      <c r="B29" s="111" cm="1">
        <f t="array" ref="B29">IF(A29="","",SUMPRODUCT((UPPER(Master!$G$2:$G$3859)=A29)*(TRIM(UPPER(Master!$O$2:$O$3859))="PENDING")))</f>
        <v>19</v>
      </c>
      <c r="C29" s="111" cm="1">
        <f t="array" ref="C29">IF(A29="","",SUMPRODUCT((UPPER(Master!$G$2:$G$3859)=A29)*(TRIM(UPPER(Master!$O$2:$O$3859))="CLEAR")))</f>
        <v>30</v>
      </c>
      <c r="D29" s="111" cm="1">
        <f t="array" ref="D29">IF(A29="","",SUMPRODUCT((UPPER(Master!$G$2:$G$3859)=A29)*(TRIM(UPPER(Master!$O$2:$O$3859))="EXPIRED")))</f>
        <v>10</v>
      </c>
      <c r="E29" s="112">
        <f>IF(A29="","",B29+C29+D29)</f>
        <v>59</v>
      </c>
      <c r="G29" s="110" t="str">
        <f>IFERROR(INDEX(_xlfn.ANCHORARRAY(S2),6),"")</f>
        <v>ASM</v>
      </c>
      <c r="H29" s="112" cm="1">
        <f t="array" ref="H29">IF(G29="","",SUMPRODUCT((UPPER(Master!H2:H3859)=UPPER(G29))*1))</f>
        <v>95</v>
      </c>
      <c r="S29" t="str">
        <v>Randy's Utilities</v>
      </c>
    </row>
    <row r="30" spans="1:20" ht="15.75" customHeight="1">
      <c r="A30" s="107" t="str">
        <f>IFERROR(INDEX(_xlfn.ANCHORARRAY(R2),7),"")</f>
        <v>PORT ST. LUCIE</v>
      </c>
      <c r="B30" s="108" cm="1">
        <f t="array" ref="B30">IF(A30="","",SUMPRODUCT((UPPER(Master!$G$2:$G$3859)=A30)*(TRIM(UPPER(Master!$O$2:$O$3859))="PENDING")))</f>
        <v>1</v>
      </c>
      <c r="C30" s="108" cm="1">
        <f t="array" ref="C30">IF(A30="","",SUMPRODUCT((UPPER(Master!$G$2:$G$3859)=A30)*(TRIM(UPPER(Master!$O$2:$O$3859))="CLEAR")))</f>
        <v>0</v>
      </c>
      <c r="D30" s="108" cm="1">
        <f t="array" ref="D30">IF(A30="","",SUMPRODUCT((UPPER(Master!$G$2:$G$3859)=A30)*(TRIM(UPPER(Master!$O$2:$O$3859))="EXPIRED")))</f>
        <v>0</v>
      </c>
      <c r="E30" s="109">
        <f>IF(A30="","",B30+C30+D30)</f>
        <v>1</v>
      </c>
      <c r="G30" s="107" t="str">
        <f>IFERROR(INDEX(_xlfn.ANCHORARRAY(S2),7),"")</f>
        <v>ASM UTILITIES</v>
      </c>
      <c r="H30" s="109" cm="1">
        <f t="array" ref="H30">IF(G30="","",SUMPRODUCT((UPPER(Master!H2:H3859)=UPPER(G30))*1))</f>
        <v>18</v>
      </c>
      <c r="S30" t="str">
        <v>RDA</v>
      </c>
    </row>
    <row r="31" spans="1:20" ht="15.75" customHeight="1">
      <c r="A31" s="110" t="str">
        <f>IFERROR(INDEX(_xlfn.ANCHORARRAY(R2),8),"")</f>
        <v xml:space="preserve">PORT ST. LUCIE </v>
      </c>
      <c r="B31" s="111" cm="1">
        <f t="array" ref="B31">IF(A31="","",SUMPRODUCT((UPPER(Master!$G$2:$G$3859)=A31)*(TRIM(UPPER(Master!$O$2:$O$3859))="PENDING")))</f>
        <v>24</v>
      </c>
      <c r="C31" s="111" cm="1">
        <f t="array" ref="C31">IF(A31="","",SUMPRODUCT((UPPER(Master!$G$2:$G$3859)=A31)*(TRIM(UPPER(Master!$O$2:$O$3859))="CLEAR")))</f>
        <v>22</v>
      </c>
      <c r="D31" s="111" cm="1">
        <f t="array" ref="D31">IF(A31="","",SUMPRODUCT((UPPER(Master!$G$2:$G$3859)=A31)*(TRIM(UPPER(Master!$O$2:$O$3859))="EXPIRED")))</f>
        <v>0</v>
      </c>
      <c r="E31" s="112">
        <f>IF(A31="","",B31+C31+D31)</f>
        <v>46</v>
      </c>
      <c r="G31" s="110" t="str">
        <f>IFERROR(INDEX(_xlfn.ANCHORARRAY(S2),8),"")</f>
        <v>BICOM</v>
      </c>
      <c r="H31" s="112" cm="1">
        <f t="array" ref="H31">IF(G31="","",SUMPRODUCT((UPPER(Master!H2:H3859)=UPPER(G31))*1))</f>
        <v>47</v>
      </c>
      <c r="S31" t="str">
        <v>RDA Soluntions</v>
      </c>
    </row>
    <row r="32" spans="1:20" ht="15.75" customHeight="1">
      <c r="A32" s="107" t="str">
        <f>IFERROR(INDEX(_xlfn.ANCHORARRAY(R2),9),"")</f>
        <v>PUNTA GORDA</v>
      </c>
      <c r="B32" s="108" cm="1">
        <f t="array" ref="B32">IF(A32="","",SUMPRODUCT((UPPER(Master!$G$2:$G$3859)=A32)*(TRIM(UPPER(Master!$O$2:$O$3859))="PENDING")))</f>
        <v>0</v>
      </c>
      <c r="C32" s="108" cm="1">
        <f t="array" ref="C32">IF(A32="","",SUMPRODUCT((UPPER(Master!$G$2:$G$3859)=A32)*(TRIM(UPPER(Master!$O$2:$O$3859))="CLEAR")))</f>
        <v>56</v>
      </c>
      <c r="D32" s="108" cm="1">
        <f t="array" ref="D32">IF(A32="","",SUMPRODUCT((UPPER(Master!$G$2:$G$3859)=A32)*(TRIM(UPPER(Master!$O$2:$O$3859))="EXPIRED")))</f>
        <v>0</v>
      </c>
      <c r="E32" s="109">
        <f>IF(A32="","",B32+C32+D32)</f>
        <v>56</v>
      </c>
      <c r="G32" s="107" t="str">
        <f>IFERROR(INDEX(_xlfn.ANCHORARRAY(S2),9),"")</f>
        <v>Brothers</v>
      </c>
      <c r="H32" s="109" cm="1">
        <f t="array" ref="H32">IF(G32="","",SUMPRODUCT((UPPER(Master!H2:H3859)=UPPER(G32))*1))</f>
        <v>57</v>
      </c>
      <c r="S32" t="str">
        <v>RDA SOLUTIONS</v>
      </c>
    </row>
    <row r="33" spans="1:19" ht="15.75" customHeight="1">
      <c r="A33" s="110" t="str">
        <f>IFERROR(INDEX(_xlfn.ANCHORARRAY(R2),10),"")</f>
        <v>SEMINOLE</v>
      </c>
      <c r="B33" s="111" cm="1">
        <f t="array" ref="B33">IF(A33="","",SUMPRODUCT((UPPER(Master!$G$2:$G$3859)=A33)*(TRIM(UPPER(Master!$O$2:$O$3859))="PENDING")))</f>
        <v>92</v>
      </c>
      <c r="C33" s="111" cm="1">
        <f t="array" ref="C33">IF(A33="","",SUMPRODUCT((UPPER(Master!$G$2:$G$3859)=A33)*(TRIM(UPPER(Master!$O$2:$O$3859))="CLEAR")))</f>
        <v>34</v>
      </c>
      <c r="D33" s="111" cm="1">
        <f t="array" ref="D33">IF(A33="","",SUMPRODUCT((UPPER(Master!$G$2:$G$3859)=A33)*(TRIM(UPPER(Master!$O$2:$O$3859))="EXPIRED")))</f>
        <v>2</v>
      </c>
      <c r="E33" s="112">
        <f>IF(A33="","",B33+C33+D33)</f>
        <v>128</v>
      </c>
      <c r="G33" s="110" t="str">
        <f>IFERROR(INDEX(_xlfn.ANCHORARRAY(S2),10),"")</f>
        <v>Brother's</v>
      </c>
      <c r="H33" s="112" cm="1">
        <f t="array" ref="H33">IF(G33="","",SUMPRODUCT((UPPER(Master!H2:H3859)=UPPER(G33))*1))</f>
        <v>12</v>
      </c>
      <c r="S33" t="str">
        <v>RESTORING PRO</v>
      </c>
    </row>
    <row r="34" spans="1:19" ht="15.75" customHeight="1">
      <c r="A34" s="107" t="str">
        <f>IFERROR(INDEX(_xlfn.ANCHORARRAY(R2),11),"")</f>
        <v xml:space="preserve">SEMINOLE </v>
      </c>
      <c r="B34" s="108" cm="1">
        <f t="array" ref="B34">IF(A34="","",SUMPRODUCT((UPPER(Master!$G$2:$G$3859)=A34)*(TRIM(UPPER(Master!$O$2:$O$3859))="PENDING")))</f>
        <v>23</v>
      </c>
      <c r="C34" s="108" cm="1">
        <f t="array" ref="C34">IF(A34="","",SUMPRODUCT((UPPER(Master!$G$2:$G$3859)=A34)*(TRIM(UPPER(Master!$O$2:$O$3859))="CLEAR")))</f>
        <v>16</v>
      </c>
      <c r="D34" s="108" cm="1">
        <f t="array" ref="D34">IF(A34="","",SUMPRODUCT((UPPER(Master!$G$2:$G$3859)=A34)*(TRIM(UPPER(Master!$O$2:$O$3859))="EXPIRED")))</f>
        <v>48</v>
      </c>
      <c r="E34" s="109">
        <f>IF(A34="","",B34+C34+D34)</f>
        <v>87</v>
      </c>
      <c r="G34" s="107" t="str">
        <f>IFERROR(INDEX(_xlfn.ANCHORARRAY(S2),11),"")</f>
        <v>GN Systems</v>
      </c>
      <c r="H34" s="109" cm="1">
        <f t="array" ref="H34">IF(G34="","",SUMPRODUCT((UPPER(Master!H2:H3859)=UPPER(G34))*1))</f>
        <v>53</v>
      </c>
      <c r="S34" t="str">
        <v>SOSA</v>
      </c>
    </row>
    <row r="35" spans="1:19" ht="15.75" customHeight="1">
      <c r="A35" s="110" t="str">
        <f>IFERROR(INDEX(_xlfn.ANCHORARRAY(R2),12),"")</f>
        <v>ST. PETERSBURG</v>
      </c>
      <c r="B35" s="111" cm="1">
        <f t="array" ref="B35">IF(A35="","",SUMPRODUCT((UPPER(Master!$G$2:$G$3859)=A35)*(TRIM(UPPER(Master!$O$2:$O$3859))="PENDING")))</f>
        <v>0</v>
      </c>
      <c r="C35" s="111" cm="1">
        <f t="array" ref="C35">IF(A35="","",SUMPRODUCT((UPPER(Master!$G$2:$G$3859)=A35)*(TRIM(UPPER(Master!$O$2:$O$3859))="CLEAR")))</f>
        <v>1</v>
      </c>
      <c r="D35" s="111" cm="1">
        <f t="array" ref="D35">IF(A35="","",SUMPRODUCT((UPPER(Master!$G$2:$G$3859)=A35)*(TRIM(UPPER(Master!$O$2:$O$3859))="EXPIRED")))</f>
        <v>0</v>
      </c>
      <c r="E35" s="112">
        <f>IF(A35="","",B35+C35+D35)</f>
        <v>1</v>
      </c>
      <c r="G35" s="110" t="str">
        <f>IFERROR(INDEX(_xlfn.ANCHORARRAY(S2),12),"")</f>
        <v>HAS GLOBAL</v>
      </c>
      <c r="H35" s="112" cm="1">
        <f t="array" ref="H35">IF(G35="","",SUMPRODUCT((UPPER(Master!H2:H3859)=UPPER(G35))*1))</f>
        <v>5</v>
      </c>
      <c r="S35" t="str">
        <v>YOSEP</v>
      </c>
    </row>
    <row r="36" spans="1:19" ht="15.75" customHeight="1">
      <c r="A36" s="107" t="str">
        <f>IFERROR(INDEX(_xlfn.ANCHORARRAY(R2),13),"")</f>
        <v/>
      </c>
      <c r="B36" s="108" t="str" cm="1">
        <f t="array" ref="B36">IF(A36="","",SUMPRODUCT((UPPER(Master!$G$2:$G$3859)=A36)*(TRIM(UPPER(Master!$O$2:$O$3859))="PENDING")))</f>
        <v/>
      </c>
      <c r="C36" s="108" t="str" cm="1">
        <f t="array" ref="C36">IF(A36="","",SUMPRODUCT((UPPER(Master!$G$2:$G$3859)=A36)*(TRIM(UPPER(Master!$O$2:$O$3859))="CLEAR")))</f>
        <v/>
      </c>
      <c r="D36" s="108" t="str" cm="1">
        <f t="array" ref="D36">IF(A36="","",SUMPRODUCT((UPPER(Master!$G$2:$G$3859)=A36)*(TRIM(UPPER(Master!$O$2:$O$3859))="EXPIRED")))</f>
        <v/>
      </c>
      <c r="E36" s="109" t="str">
        <f>IF(A36="","",B36+C36+D36)</f>
        <v/>
      </c>
      <c r="G36" s="114" t="str">
        <f>IFERROR(INDEX(_xlfn.ANCHORARRAY(S2),13),"")</f>
        <v>HD Cable</v>
      </c>
      <c r="H36" s="113" cm="1">
        <f t="array" ref="H36">IF(G36="","",SUMPRODUCT((UPPER(Master!H2:H3859)=UPPER(G36))*1))</f>
        <v>9</v>
      </c>
    </row>
    <row r="37" spans="1:19" ht="15.75" customHeight="1">
      <c r="A37" s="110" t="str">
        <f>IFERROR(INDEX(_xlfn.ANCHORARRAY(R2),14),"")</f>
        <v/>
      </c>
      <c r="B37" s="111" t="str" cm="1">
        <f t="array" ref="B37">IF(A37="","",SUMPRODUCT((UPPER(Master!$G$2:$G$3859)=A37)*(TRIM(UPPER(Master!$O$2:$O$3859))="PENDING")))</f>
        <v/>
      </c>
      <c r="C37" s="111" t="str" cm="1">
        <f t="array" ref="C37">IF(A37="","",SUMPRODUCT((UPPER(Master!$G$2:$G$3859)=A37)*(TRIM(UPPER(Master!$O$2:$O$3859))="CLEAR")))</f>
        <v/>
      </c>
      <c r="D37" s="111" t="str" cm="1">
        <f t="array" ref="D37">IF(A37="","",SUMPRODUCT((UPPER(Master!$G$2:$G$3859)=A37)*(TRIM(UPPER(Master!$O$2:$O$3859))="EXPIRED")))</f>
        <v/>
      </c>
      <c r="E37" s="112" t="str">
        <f>IF(A37="","",B37+C37+D37)</f>
        <v/>
      </c>
      <c r="F37" s="95"/>
      <c r="G37" s="110" t="str">
        <f>IFERROR(INDEX(_xlfn.ANCHORARRAY(S2),14),"")</f>
        <v>ITG</v>
      </c>
      <c r="H37" s="112" cm="1">
        <f t="array" ref="H37">IF(G37="","",SUMPRODUCT((UPPER(Master!H2:H3859)=UPPER(G37))*1))</f>
        <v>40</v>
      </c>
      <c r="I37" s="95"/>
      <c r="J37" s="95"/>
      <c r="K37" s="95"/>
      <c r="L37" s="95"/>
    </row>
    <row r="38" spans="1:19" ht="15.75" customHeight="1">
      <c r="A38" s="115" t="str">
        <f>IFERROR(INDEX(_xlfn.ANCHORARRAY(R2),15),"")</f>
        <v/>
      </c>
      <c r="B38" s="93" t="str" cm="1">
        <f t="array" ref="B38">IF(A38="","",SUMPRODUCT((UPPER(Master!$G$2:$G$3859)=A38)*(TRIM(UPPER(Master!$O$2:$O$3859))="PENDING")))</f>
        <v/>
      </c>
      <c r="C38" s="93" t="str" cm="1">
        <f t="array" ref="C38">IF(A38="","",SUMPRODUCT((UPPER(Master!$G$2:$G$3859)=A38)*(TRIM(UPPER(Master!$O$2:$O$3859))="CLEAR")))</f>
        <v/>
      </c>
      <c r="D38" s="93" t="str" cm="1">
        <f t="array" ref="D38">IF(A38="","",SUMPRODUCT((UPPER(Master!$G$2:$G$3859)=A38)*(TRIM(UPPER(Master!$O$2:$O$3859))="EXPIRED")))</f>
        <v/>
      </c>
      <c r="E38" s="103" t="str">
        <f>IF(A38="","",B38+C38+D38)</f>
        <v/>
      </c>
      <c r="F38" s="95"/>
      <c r="G38" s="114" t="str">
        <f>IFERROR(INDEX(_xlfn.ANCHORARRAY(S2),15),"")</f>
        <v>ITG COMM</v>
      </c>
      <c r="H38" s="113" cm="1">
        <f t="array" ref="H38">IF(G38="","",SUMPRODUCT((UPPER(Master!H2:H3859)=UPPER(G38))*1))</f>
        <v>2</v>
      </c>
      <c r="I38" s="95"/>
      <c r="J38" s="95"/>
      <c r="K38" s="95"/>
      <c r="L38" s="95"/>
    </row>
    <row r="39" spans="1:19" ht="15.75" customHeight="1">
      <c r="A39" s="116" t="s">
        <v>28</v>
      </c>
      <c r="B39" s="91">
        <f>SUMIF(A24:A38,"&lt;&gt;",B24:B38)</f>
        <v>276</v>
      </c>
      <c r="C39" s="91">
        <f>SUMIF(A24:A38,"&lt;&gt;",C24:C38)</f>
        <v>521</v>
      </c>
      <c r="D39" s="91">
        <f>SUMIF(A24:A38,"&lt;&gt;",D24:D38)</f>
        <v>110</v>
      </c>
      <c r="E39" s="92">
        <f>SUMIF(A24:A38,"&lt;&gt;",E24:E38)</f>
        <v>907</v>
      </c>
      <c r="G39" s="110" t="str">
        <f>IFERROR(INDEX(_xlfn.ANCHORARRAY(S2),16),"")</f>
        <v>ITG COMMS</v>
      </c>
      <c r="H39" s="112" cm="1">
        <f t="array" ref="H39">IF(G39="","",SUMPRODUCT((UPPER(Master!H2:H3859)=UPPER(G39))*1))</f>
        <v>36</v>
      </c>
    </row>
    <row r="40" spans="1:19">
      <c r="G40" s="114" t="str">
        <f>IFERROR(INDEX(_xlfn.ANCHORARRAY(S2),17),"")</f>
        <v>KattleOne</v>
      </c>
      <c r="H40" s="113" cm="1">
        <f t="array" ref="H40">IF(G40="","",SUMPRODUCT((UPPER(Master!H2:H3859)=UPPER(G40))*1))</f>
        <v>25</v>
      </c>
    </row>
    <row r="41" spans="1:19" ht="17.25" customHeight="1">
      <c r="G41" s="182" t="s">
        <v>28</v>
      </c>
      <c r="H41" s="183">
        <f>SUM(H24:H40)</f>
        <v>484</v>
      </c>
    </row>
    <row r="42" spans="1:19" hidden="1">
      <c r="A42" t="s">
        <v>1</v>
      </c>
      <c r="B42" t="s">
        <v>2</v>
      </c>
      <c r="D42" t="s">
        <v>17</v>
      </c>
      <c r="E42" t="s">
        <v>2</v>
      </c>
      <c r="G42" t="s">
        <v>23</v>
      </c>
      <c r="H42" t="s">
        <v>2</v>
      </c>
    </row>
    <row r="43" spans="1:19" hidden="1">
      <c r="A43" t="s">
        <v>9</v>
      </c>
      <c r="B43">
        <f>D3</f>
        <v>276</v>
      </c>
      <c r="D43" t="s">
        <v>16</v>
      </c>
      <c r="E43">
        <f>E27</f>
        <v>85</v>
      </c>
      <c r="G43" t="s">
        <v>29</v>
      </c>
      <c r="H43">
        <f>H27</f>
        <v>6</v>
      </c>
    </row>
    <row r="44" spans="1:19" hidden="1">
      <c r="A44" t="s">
        <v>10</v>
      </c>
      <c r="B44">
        <f>G3</f>
        <v>521</v>
      </c>
      <c r="D44" t="s">
        <v>18</v>
      </c>
      <c r="E44">
        <f>E28</f>
        <v>41</v>
      </c>
      <c r="G44" t="s">
        <v>22</v>
      </c>
      <c r="H44">
        <f>H28</f>
        <v>3</v>
      </c>
    </row>
    <row r="45" spans="1:19" hidden="1">
      <c r="A45" t="s">
        <v>15</v>
      </c>
      <c r="B45">
        <f>J3</f>
        <v>110</v>
      </c>
      <c r="D45" t="s">
        <v>19</v>
      </c>
      <c r="E45">
        <f>E29</f>
        <v>59</v>
      </c>
      <c r="G45" t="s">
        <v>30</v>
      </c>
      <c r="H45">
        <f>H29</f>
        <v>95</v>
      </c>
    </row>
    <row r="46" spans="1:19" hidden="1">
      <c r="D46" t="s">
        <v>20</v>
      </c>
      <c r="E46">
        <f>E30</f>
        <v>1</v>
      </c>
    </row>
    <row r="47" spans="1:19" hidden="1">
      <c r="A47" t="s">
        <v>31</v>
      </c>
      <c r="D47" t="s">
        <v>21</v>
      </c>
      <c r="E47">
        <f>E31</f>
        <v>46</v>
      </c>
    </row>
    <row r="48" spans="1:19" hidden="1">
      <c r="A48">
        <f>COUNTA(Master!C2:C3859)</f>
        <v>913</v>
      </c>
      <c r="B48">
        <f>B54+B55</f>
        <v>797</v>
      </c>
      <c r="C48">
        <f>B55</f>
        <v>521</v>
      </c>
      <c r="D48">
        <f>B56</f>
        <v>110</v>
      </c>
    </row>
    <row r="49" spans="1:2" hidden="1"/>
    <row r="50" spans="1:2" hidden="1"/>
    <row r="51" spans="1:2" hidden="1"/>
    <row r="52" spans="1:2" hidden="1">
      <c r="A52" t="s">
        <v>32</v>
      </c>
    </row>
    <row r="53" spans="1:2" hidden="1">
      <c r="A53" t="s">
        <v>1</v>
      </c>
      <c r="B53" t="s">
        <v>2</v>
      </c>
    </row>
    <row r="54" spans="1:2" hidden="1">
      <c r="A54" t="s">
        <v>9</v>
      </c>
      <c r="B54">
        <f>D3</f>
        <v>276</v>
      </c>
    </row>
    <row r="55" spans="1:2" hidden="1">
      <c r="A55" t="s">
        <v>10</v>
      </c>
      <c r="B55">
        <f>G3</f>
        <v>521</v>
      </c>
    </row>
    <row r="56" spans="1:2" hidden="1">
      <c r="A56" t="s">
        <v>15</v>
      </c>
      <c r="B56">
        <f>J3</f>
        <v>110</v>
      </c>
    </row>
    <row r="57" spans="1:2" hidden="1"/>
    <row r="58" spans="1:2" hidden="1"/>
    <row r="59" spans="1:2" hidden="1"/>
    <row r="60" spans="1:2" hidden="1"/>
    <row r="61" spans="1:2" hidden="1"/>
    <row r="62" spans="1:2" hidden="1">
      <c r="A62" t="s">
        <v>33</v>
      </c>
    </row>
    <row r="63" spans="1:2" hidden="1">
      <c r="A63" t="s">
        <v>17</v>
      </c>
      <c r="B63" t="s">
        <v>2</v>
      </c>
    </row>
    <row r="64" spans="1:2" hidden="1">
      <c r="A64" t="s">
        <v>16</v>
      </c>
      <c r="B64">
        <f>COUNTIF(Master!G2:G3859,"BRADENTON")</f>
        <v>0</v>
      </c>
    </row>
    <row r="65" spans="1:2" hidden="1">
      <c r="A65" t="s">
        <v>18</v>
      </c>
      <c r="B65">
        <f>COUNTIF(Master!G2:G3859,"ST. PETERSBURG")</f>
        <v>1</v>
      </c>
    </row>
    <row r="66" spans="1:2" hidden="1">
      <c r="A66" t="s">
        <v>19</v>
      </c>
      <c r="B66">
        <f>COUNTIF(Master!G2:G3859,"PUNTA GORDA")</f>
        <v>56</v>
      </c>
    </row>
    <row r="67" spans="1:2" hidden="1">
      <c r="A67" t="s">
        <v>34</v>
      </c>
      <c r="B67">
        <f>COUNTIF(Master!G2:G3859,"Sarasota")</f>
        <v>0</v>
      </c>
    </row>
    <row r="68" spans="1:2" hidden="1">
      <c r="A68" t="s">
        <v>35</v>
      </c>
      <c r="B68">
        <f>COUNTIF(Master!G2:G3859,"Port Charlotte")</f>
        <v>0</v>
      </c>
    </row>
    <row r="69" spans="1:2" hidden="1">
      <c r="A69" t="s">
        <v>36</v>
      </c>
      <c r="B69">
        <f>COUNTIF(Master!G2:G3859,"ST PETE")</f>
        <v>0</v>
      </c>
    </row>
    <row r="70" spans="1:2" hidden="1"/>
    <row r="71" spans="1:2" hidden="1"/>
    <row r="72" spans="1:2" hidden="1"/>
    <row r="73" spans="1:2" hidden="1"/>
    <row r="74" spans="1:2" hidden="1">
      <c r="A74" t="s">
        <v>37</v>
      </c>
    </row>
    <row r="75" spans="1:2" hidden="1">
      <c r="A75" t="s">
        <v>23</v>
      </c>
      <c r="B75" t="s">
        <v>2</v>
      </c>
    </row>
    <row r="76" spans="1:2" hidden="1">
      <c r="A76" t="s">
        <v>29</v>
      </c>
      <c r="B76">
        <f>COUNTIF(Master!H2:H3859,"GN Systems")</f>
        <v>53</v>
      </c>
    </row>
    <row r="77" spans="1:2" hidden="1">
      <c r="A77" t="s">
        <v>22</v>
      </c>
      <c r="B77">
        <f>COUNTIF(Master!H2:H3859,"Lightspeed")</f>
        <v>0</v>
      </c>
    </row>
    <row r="78" spans="1:2" hidden="1">
      <c r="A78" t="s">
        <v>38</v>
      </c>
      <c r="B78">
        <f>COUNTIF(Master!H2:H3859,"LIGHTSPEED")</f>
        <v>0</v>
      </c>
    </row>
    <row r="79" spans="1:2" hidden="1">
      <c r="A79" t="s">
        <v>30</v>
      </c>
      <c r="B79">
        <f>COUNTIF(Master!H2:H3859,"LSCG")</f>
        <v>73</v>
      </c>
    </row>
    <row r="80" spans="1:2" hidden="1"/>
    <row r="81" hidden="1"/>
    <row r="82" hidden="1"/>
    <row r="83" hidden="1"/>
    <row r="84" hidden="1"/>
    <row r="85" hidden="1"/>
    <row r="86" hidden="1"/>
    <row r="87" hidden="1"/>
    <row r="88" hidden="1"/>
    <row r="89" hidden="1"/>
  </sheetData>
  <sheetProtection sheet="1" objects="1" scenarios="1"/>
  <mergeCells count="15">
    <mergeCell ref="A1:L1"/>
    <mergeCell ref="A2:C2"/>
    <mergeCell ref="G2:I2"/>
    <mergeCell ref="A22:E22"/>
    <mergeCell ref="G22:H22"/>
    <mergeCell ref="G3:I3"/>
    <mergeCell ref="G4:I4"/>
    <mergeCell ref="J2:L2"/>
    <mergeCell ref="J3:L3"/>
    <mergeCell ref="J4:L4"/>
    <mergeCell ref="A3:C3"/>
    <mergeCell ref="A4:C4"/>
    <mergeCell ref="D2:F2"/>
    <mergeCell ref="D3:F3"/>
    <mergeCell ref="D4:F4"/>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914"/>
  <sheetViews>
    <sheetView tabSelected="1" zoomScale="90" zoomScaleNormal="90" workbookViewId="0">
      <pane xSplit="1" topLeftCell="D776" activePane="topRight" state="frozen"/>
      <selection pane="topRight" activeCell="N777" sqref="N777"/>
    </sheetView>
  </sheetViews>
  <sheetFormatPr defaultColWidth="9.140625" defaultRowHeight="15" customHeight="1"/>
  <cols>
    <col min="1" max="1" width="25.7109375" style="296" customWidth="1"/>
    <col min="2" max="2" width="25.7109375" style="266" hidden="1" customWidth="1"/>
    <col min="3" max="3" width="31.7109375" style="287" customWidth="1"/>
    <col min="4" max="4" width="16.5703125" style="130" bestFit="1" customWidth="1"/>
    <col min="5" max="5" width="18" style="130" customWidth="1"/>
    <col min="6" max="6" width="20.7109375" style="130" customWidth="1"/>
    <col min="7" max="7" width="20.7109375" style="266" customWidth="1"/>
    <col min="8" max="8" width="22" style="266" bestFit="1" customWidth="1"/>
    <col min="9" max="11" width="20.7109375" style="267" customWidth="1"/>
    <col min="12" max="12" width="14.140625" style="266" customWidth="1"/>
    <col min="13" max="13" width="13.7109375" style="266" customWidth="1"/>
    <col min="14" max="14" width="11.5703125" style="266" customWidth="1"/>
    <col min="15" max="15" width="20.7109375" style="266" customWidth="1"/>
    <col min="16" max="16" width="26.42578125" style="266" bestFit="1" customWidth="1"/>
    <col min="17" max="17" width="15" style="268" customWidth="1"/>
    <col min="18" max="18" width="157.28515625" style="250" bestFit="1" customWidth="1"/>
    <col min="19" max="16384" width="9.140625" style="250"/>
  </cols>
  <sheetData>
    <row r="1" spans="1:18" ht="20.25" customHeight="1">
      <c r="A1" s="242" t="s">
        <v>39</v>
      </c>
      <c r="B1" s="243" t="s">
        <v>40</v>
      </c>
      <c r="C1" s="244" t="s">
        <v>41</v>
      </c>
      <c r="D1" s="245" t="s">
        <v>42</v>
      </c>
      <c r="E1" s="246" t="s">
        <v>43</v>
      </c>
      <c r="F1" s="246" t="s">
        <v>44</v>
      </c>
      <c r="G1" s="246" t="s">
        <v>45</v>
      </c>
      <c r="H1" s="246" t="s">
        <v>46</v>
      </c>
      <c r="I1" s="247" t="s">
        <v>47</v>
      </c>
      <c r="J1" s="247" t="s">
        <v>48</v>
      </c>
      <c r="K1" s="247" t="s">
        <v>49</v>
      </c>
      <c r="L1" s="246" t="s">
        <v>50</v>
      </c>
      <c r="M1" s="246" t="s">
        <v>51</v>
      </c>
      <c r="N1" s="246" t="s">
        <v>52</v>
      </c>
      <c r="O1" s="246" t="s">
        <v>53</v>
      </c>
      <c r="P1" s="246" t="s">
        <v>54</v>
      </c>
      <c r="Q1" s="248" t="s">
        <v>55</v>
      </c>
      <c r="R1" s="249" t="s">
        <v>56</v>
      </c>
    </row>
    <row r="2" spans="1:18" s="260" customFormat="1" ht="15" customHeight="1">
      <c r="A2" s="241" t="s">
        <v>57</v>
      </c>
      <c r="B2" s="251" t="s">
        <v>58</v>
      </c>
      <c r="C2" s="252">
        <v>149606102</v>
      </c>
      <c r="D2" s="253">
        <v>202604860</v>
      </c>
      <c r="E2" s="253">
        <v>230602160</v>
      </c>
      <c r="F2" s="254" t="s">
        <v>59</v>
      </c>
      <c r="G2" s="255" t="s">
        <v>60</v>
      </c>
      <c r="H2" s="255" t="s">
        <v>30</v>
      </c>
      <c r="I2" s="256">
        <v>46252</v>
      </c>
      <c r="J2" s="256">
        <v>46255</v>
      </c>
      <c r="K2" s="256">
        <v>46283</v>
      </c>
      <c r="L2" s="257"/>
      <c r="M2" s="257"/>
      <c r="N2" s="255"/>
      <c r="O2" s="255" t="s">
        <v>10</v>
      </c>
      <c r="P2" s="255"/>
      <c r="Q2" s="258"/>
      <c r="R2" s="259"/>
    </row>
    <row r="3" spans="1:18" s="260" customFormat="1" ht="15" customHeight="1">
      <c r="A3" s="241" t="s">
        <v>57</v>
      </c>
      <c r="B3" s="251" t="s">
        <v>58</v>
      </c>
      <c r="C3" s="252">
        <v>149605915</v>
      </c>
      <c r="D3" s="254">
        <v>202604874</v>
      </c>
      <c r="E3" s="254">
        <v>230602148</v>
      </c>
      <c r="F3" s="261" t="s">
        <v>59</v>
      </c>
      <c r="G3" s="255" t="s">
        <v>60</v>
      </c>
      <c r="H3" s="255" t="s">
        <v>30</v>
      </c>
      <c r="I3" s="256">
        <v>46252</v>
      </c>
      <c r="J3" s="256">
        <v>46255</v>
      </c>
      <c r="K3" s="256">
        <v>46283</v>
      </c>
      <c r="L3" s="257"/>
      <c r="M3" s="257"/>
      <c r="N3" s="255"/>
      <c r="O3" s="255" t="s">
        <v>10</v>
      </c>
      <c r="P3" s="255"/>
      <c r="Q3" s="258"/>
      <c r="R3" s="262"/>
    </row>
    <row r="4" spans="1:18" s="260" customFormat="1" ht="15" customHeight="1">
      <c r="A4" s="241" t="s">
        <v>57</v>
      </c>
      <c r="B4" s="251" t="s">
        <v>58</v>
      </c>
      <c r="C4" s="252">
        <v>149605949</v>
      </c>
      <c r="D4" s="254">
        <v>202604889</v>
      </c>
      <c r="E4" s="254">
        <v>230602138</v>
      </c>
      <c r="F4" s="261" t="s">
        <v>59</v>
      </c>
      <c r="G4" s="255" t="s">
        <v>60</v>
      </c>
      <c r="H4" s="255" t="s">
        <v>30</v>
      </c>
      <c r="I4" s="256">
        <v>46252</v>
      </c>
      <c r="J4" s="256">
        <v>46255</v>
      </c>
      <c r="K4" s="256">
        <v>46283</v>
      </c>
      <c r="L4" s="257"/>
      <c r="M4" s="257"/>
      <c r="N4" s="255"/>
      <c r="O4" s="255" t="s">
        <v>10</v>
      </c>
      <c r="P4" s="255"/>
      <c r="Q4" s="258"/>
      <c r="R4" s="262"/>
    </row>
    <row r="5" spans="1:18" s="260" customFormat="1" ht="15" customHeight="1">
      <c r="A5" s="241" t="s">
        <v>57</v>
      </c>
      <c r="B5" s="251" t="s">
        <v>58</v>
      </c>
      <c r="C5" s="252">
        <v>149605839</v>
      </c>
      <c r="D5" s="263">
        <v>202604906</v>
      </c>
      <c r="E5" s="263">
        <v>230602126</v>
      </c>
      <c r="F5" s="254" t="s">
        <v>59</v>
      </c>
      <c r="G5" s="255" t="s">
        <v>60</v>
      </c>
      <c r="H5" s="255" t="s">
        <v>30</v>
      </c>
      <c r="I5" s="256">
        <v>46252</v>
      </c>
      <c r="J5" s="256">
        <v>46255</v>
      </c>
      <c r="K5" s="256">
        <v>46283</v>
      </c>
      <c r="L5" s="257"/>
      <c r="M5" s="257"/>
      <c r="N5" s="255"/>
      <c r="O5" s="255" t="s">
        <v>10</v>
      </c>
      <c r="P5" s="255"/>
      <c r="Q5" s="258"/>
      <c r="R5" s="262"/>
    </row>
    <row r="6" spans="1:18" s="260" customFormat="1" ht="15" customHeight="1">
      <c r="A6" s="241" t="s">
        <v>57</v>
      </c>
      <c r="B6" s="251" t="s">
        <v>58</v>
      </c>
      <c r="C6" s="252">
        <v>149605888</v>
      </c>
      <c r="D6" s="254">
        <v>202604913</v>
      </c>
      <c r="E6" s="254">
        <v>230602117</v>
      </c>
      <c r="F6" s="254" t="s">
        <v>59</v>
      </c>
      <c r="G6" s="255" t="s">
        <v>60</v>
      </c>
      <c r="H6" s="255" t="s">
        <v>30</v>
      </c>
      <c r="I6" s="256">
        <v>46252</v>
      </c>
      <c r="J6" s="256">
        <v>46255</v>
      </c>
      <c r="K6" s="256">
        <v>46283</v>
      </c>
      <c r="L6" s="257"/>
      <c r="M6" s="257"/>
      <c r="N6" s="255"/>
      <c r="O6" s="255" t="s">
        <v>10</v>
      </c>
      <c r="P6" s="255"/>
      <c r="Q6" s="258"/>
      <c r="R6" s="262"/>
    </row>
    <row r="7" spans="1:18" s="260" customFormat="1" ht="15" customHeight="1">
      <c r="A7" s="241" t="s">
        <v>57</v>
      </c>
      <c r="B7" s="251" t="s">
        <v>58</v>
      </c>
      <c r="C7" s="252">
        <v>149605739</v>
      </c>
      <c r="D7" s="254">
        <v>202604925</v>
      </c>
      <c r="E7" s="254">
        <v>230602109</v>
      </c>
      <c r="F7" s="254" t="s">
        <v>59</v>
      </c>
      <c r="G7" s="255" t="s">
        <v>60</v>
      </c>
      <c r="H7" s="255" t="s">
        <v>30</v>
      </c>
      <c r="I7" s="256">
        <v>46252</v>
      </c>
      <c r="J7" s="256">
        <v>46255</v>
      </c>
      <c r="K7" s="256">
        <v>46283</v>
      </c>
      <c r="L7" s="257"/>
      <c r="M7" s="257"/>
      <c r="N7" s="255"/>
      <c r="O7" s="255" t="s">
        <v>10</v>
      </c>
      <c r="P7" s="255"/>
      <c r="Q7" s="258"/>
      <c r="R7" s="262"/>
    </row>
    <row r="8" spans="1:18" s="260" customFormat="1" ht="15" customHeight="1">
      <c r="A8" s="241" t="s">
        <v>57</v>
      </c>
      <c r="B8" s="251" t="s">
        <v>58</v>
      </c>
      <c r="C8" s="252">
        <v>149606173</v>
      </c>
      <c r="D8" s="254">
        <v>202604936</v>
      </c>
      <c r="E8" s="254">
        <v>230602100</v>
      </c>
      <c r="F8" s="254" t="s">
        <v>59</v>
      </c>
      <c r="G8" s="255" t="s">
        <v>60</v>
      </c>
      <c r="H8" s="255" t="s">
        <v>30</v>
      </c>
      <c r="I8" s="256">
        <v>46252</v>
      </c>
      <c r="J8" s="256">
        <v>46255</v>
      </c>
      <c r="K8" s="256">
        <v>46283</v>
      </c>
      <c r="L8" s="257"/>
      <c r="M8" s="257"/>
      <c r="N8" s="255"/>
      <c r="O8" s="255" t="s">
        <v>10</v>
      </c>
      <c r="P8" s="255"/>
      <c r="Q8" s="258"/>
      <c r="R8" s="262"/>
    </row>
    <row r="9" spans="1:18" s="260" customFormat="1" ht="15" customHeight="1">
      <c r="A9" s="241" t="s">
        <v>57</v>
      </c>
      <c r="B9" s="251" t="s">
        <v>58</v>
      </c>
      <c r="C9" s="252">
        <v>149606196</v>
      </c>
      <c r="D9" s="254">
        <v>202604944</v>
      </c>
      <c r="E9" s="254">
        <v>230602091</v>
      </c>
      <c r="F9" s="254" t="s">
        <v>59</v>
      </c>
      <c r="G9" s="255" t="s">
        <v>60</v>
      </c>
      <c r="H9" s="255" t="s">
        <v>30</v>
      </c>
      <c r="I9" s="256">
        <v>46252</v>
      </c>
      <c r="J9" s="256">
        <v>46255</v>
      </c>
      <c r="K9" s="256">
        <v>46283</v>
      </c>
      <c r="L9" s="257"/>
      <c r="M9" s="257"/>
      <c r="N9" s="255"/>
      <c r="O9" s="255" t="s">
        <v>10</v>
      </c>
      <c r="P9" s="255"/>
      <c r="Q9" s="258"/>
      <c r="R9" s="262"/>
    </row>
    <row r="10" spans="1:18" ht="15" customHeight="1">
      <c r="A10" s="241" t="s">
        <v>61</v>
      </c>
      <c r="B10" s="264" t="s">
        <v>62</v>
      </c>
      <c r="C10" s="265">
        <v>204603967</v>
      </c>
      <c r="D10" s="279">
        <v>230602812</v>
      </c>
      <c r="F10" s="130" t="s">
        <v>63</v>
      </c>
      <c r="G10" s="266" t="s">
        <v>60</v>
      </c>
      <c r="H10" s="266" t="s">
        <v>30</v>
      </c>
      <c r="I10" s="267">
        <v>46252</v>
      </c>
      <c r="J10" s="267">
        <v>46255</v>
      </c>
      <c r="K10" s="267">
        <v>46283</v>
      </c>
      <c r="O10" s="266" t="s">
        <v>10</v>
      </c>
      <c r="R10" s="269"/>
    </row>
    <row r="11" spans="1:18" ht="15" customHeight="1">
      <c r="A11" s="241" t="s">
        <v>61</v>
      </c>
      <c r="B11" s="270" t="s">
        <v>62</v>
      </c>
      <c r="C11" s="271">
        <v>204604010</v>
      </c>
      <c r="D11" s="370">
        <v>230602781</v>
      </c>
      <c r="F11" s="130" t="s">
        <v>63</v>
      </c>
      <c r="G11" s="266" t="s">
        <v>60</v>
      </c>
      <c r="H11" s="266" t="s">
        <v>30</v>
      </c>
      <c r="I11" s="267">
        <v>46252</v>
      </c>
      <c r="J11" s="267">
        <v>46255</v>
      </c>
      <c r="K11" s="267">
        <v>46283</v>
      </c>
      <c r="O11" s="266" t="s">
        <v>10</v>
      </c>
      <c r="R11" s="269"/>
    </row>
    <row r="12" spans="1:18" ht="15" customHeight="1">
      <c r="A12" s="241" t="s">
        <v>61</v>
      </c>
      <c r="B12" s="270" t="s">
        <v>62</v>
      </c>
      <c r="C12" s="271">
        <v>204604089</v>
      </c>
      <c r="D12" s="370">
        <v>230602414</v>
      </c>
      <c r="F12" s="130" t="s">
        <v>63</v>
      </c>
      <c r="G12" s="266" t="s">
        <v>60</v>
      </c>
      <c r="H12" s="266" t="s">
        <v>30</v>
      </c>
      <c r="I12" s="267">
        <v>46252</v>
      </c>
      <c r="J12" s="267">
        <v>46255</v>
      </c>
      <c r="K12" s="267">
        <v>46283</v>
      </c>
      <c r="O12" s="266" t="s">
        <v>10</v>
      </c>
      <c r="R12" s="269"/>
    </row>
    <row r="13" spans="1:18" ht="15" customHeight="1">
      <c r="A13" s="241" t="s">
        <v>61</v>
      </c>
      <c r="B13" s="270" t="s">
        <v>62</v>
      </c>
      <c r="C13" s="271">
        <v>204604138</v>
      </c>
      <c r="D13" s="370">
        <v>230602401</v>
      </c>
      <c r="F13" s="130" t="s">
        <v>63</v>
      </c>
      <c r="G13" s="266" t="s">
        <v>60</v>
      </c>
      <c r="H13" s="266" t="s">
        <v>30</v>
      </c>
      <c r="I13" s="267">
        <v>46252</v>
      </c>
      <c r="J13" s="267">
        <v>46255</v>
      </c>
      <c r="K13" s="267">
        <v>46283</v>
      </c>
      <c r="O13" s="266" t="s">
        <v>10</v>
      </c>
      <c r="R13" s="269"/>
    </row>
    <row r="14" spans="1:18" ht="15" customHeight="1">
      <c r="A14" s="241" t="s">
        <v>61</v>
      </c>
      <c r="B14" s="270" t="s">
        <v>62</v>
      </c>
      <c r="C14" s="271">
        <v>204604171</v>
      </c>
      <c r="D14" s="370">
        <v>230602386</v>
      </c>
      <c r="F14" s="130" t="s">
        <v>63</v>
      </c>
      <c r="G14" s="266" t="s">
        <v>60</v>
      </c>
      <c r="H14" s="266" t="s">
        <v>30</v>
      </c>
      <c r="I14" s="267">
        <v>46252</v>
      </c>
      <c r="J14" s="267">
        <v>46255</v>
      </c>
      <c r="K14" s="267">
        <v>46283</v>
      </c>
      <c r="O14" s="266" t="s">
        <v>10</v>
      </c>
      <c r="R14" s="269"/>
    </row>
    <row r="15" spans="1:18" ht="15" customHeight="1">
      <c r="A15" s="241" t="s">
        <v>61</v>
      </c>
      <c r="B15" s="270" t="s">
        <v>62</v>
      </c>
      <c r="C15" s="271">
        <v>204604190</v>
      </c>
      <c r="D15" s="370">
        <v>230602370</v>
      </c>
      <c r="F15" s="130" t="s">
        <v>63</v>
      </c>
      <c r="G15" s="266" t="s">
        <v>60</v>
      </c>
      <c r="H15" s="266" t="s">
        <v>30</v>
      </c>
      <c r="I15" s="267">
        <v>46252</v>
      </c>
      <c r="J15" s="267">
        <v>46255</v>
      </c>
      <c r="K15" s="267">
        <v>46283</v>
      </c>
      <c r="O15" s="266" t="s">
        <v>10</v>
      </c>
      <c r="R15" s="269"/>
    </row>
    <row r="16" spans="1:18" ht="15" customHeight="1">
      <c r="A16" s="273" t="s">
        <v>61</v>
      </c>
      <c r="B16" s="274" t="s">
        <v>62</v>
      </c>
      <c r="C16" s="369">
        <v>204604339</v>
      </c>
      <c r="D16" s="408">
        <v>230602296</v>
      </c>
      <c r="E16" s="276"/>
      <c r="F16" s="276" t="s">
        <v>63</v>
      </c>
      <c r="G16" s="277" t="s">
        <v>60</v>
      </c>
      <c r="H16" s="277" t="s">
        <v>30</v>
      </c>
      <c r="I16" s="278">
        <v>46252</v>
      </c>
      <c r="J16" s="278">
        <v>46255</v>
      </c>
      <c r="K16" s="267">
        <v>46283</v>
      </c>
      <c r="O16" s="266" t="s">
        <v>8</v>
      </c>
      <c r="R16" s="269"/>
    </row>
    <row r="17" spans="1:18" ht="15" customHeight="1">
      <c r="A17" s="273" t="s">
        <v>64</v>
      </c>
      <c r="B17" s="264" t="s">
        <v>65</v>
      </c>
      <c r="C17" s="252">
        <v>205600663</v>
      </c>
      <c r="D17" s="279">
        <v>239600561</v>
      </c>
      <c r="F17" s="130" t="s">
        <v>63</v>
      </c>
      <c r="G17" s="266" t="s">
        <v>60</v>
      </c>
      <c r="H17" s="277" t="s">
        <v>30</v>
      </c>
      <c r="I17" s="267">
        <v>46227</v>
      </c>
      <c r="J17" s="267">
        <v>46230</v>
      </c>
      <c r="K17" s="267">
        <v>46258</v>
      </c>
      <c r="O17" s="266" t="s">
        <v>10</v>
      </c>
      <c r="R17" s="269"/>
    </row>
    <row r="18" spans="1:18" ht="15" customHeight="1">
      <c r="A18" s="273" t="s">
        <v>64</v>
      </c>
      <c r="B18" s="264" t="s">
        <v>65</v>
      </c>
      <c r="C18" s="252">
        <v>205600565</v>
      </c>
      <c r="D18" s="279">
        <v>239600566</v>
      </c>
      <c r="F18" s="130" t="s">
        <v>63</v>
      </c>
      <c r="G18" s="266" t="s">
        <v>60</v>
      </c>
      <c r="H18" s="277" t="s">
        <v>30</v>
      </c>
      <c r="I18" s="267">
        <v>46227</v>
      </c>
      <c r="J18" s="267">
        <v>46230</v>
      </c>
      <c r="K18" s="267">
        <v>46258</v>
      </c>
      <c r="O18" s="266" t="s">
        <v>10</v>
      </c>
      <c r="R18" s="269"/>
    </row>
    <row r="19" spans="1:18" ht="15" customHeight="1">
      <c r="A19" s="273" t="s">
        <v>64</v>
      </c>
      <c r="B19" s="264" t="s">
        <v>65</v>
      </c>
      <c r="C19" s="252">
        <v>205600476</v>
      </c>
      <c r="D19" s="279">
        <v>239600570</v>
      </c>
      <c r="F19" s="130" t="s">
        <v>63</v>
      </c>
      <c r="G19" s="266" t="s">
        <v>60</v>
      </c>
      <c r="H19" s="277" t="s">
        <v>30</v>
      </c>
      <c r="I19" s="267">
        <v>46227</v>
      </c>
      <c r="J19" s="267">
        <v>46230</v>
      </c>
      <c r="K19" s="267">
        <v>46258</v>
      </c>
      <c r="O19" s="266" t="s">
        <v>10</v>
      </c>
      <c r="R19" s="269"/>
    </row>
    <row r="20" spans="1:18" ht="15" customHeight="1">
      <c r="A20" s="273" t="s">
        <v>64</v>
      </c>
      <c r="B20" s="264" t="s">
        <v>65</v>
      </c>
      <c r="C20" s="252">
        <v>205600464</v>
      </c>
      <c r="D20" s="279">
        <v>239600578</v>
      </c>
      <c r="F20" s="130" t="s">
        <v>63</v>
      </c>
      <c r="G20" s="266" t="s">
        <v>60</v>
      </c>
      <c r="H20" s="277" t="s">
        <v>30</v>
      </c>
      <c r="I20" s="267">
        <v>46227</v>
      </c>
      <c r="J20" s="267">
        <v>46230</v>
      </c>
      <c r="K20" s="267">
        <v>46258</v>
      </c>
      <c r="O20" s="266" t="s">
        <v>10</v>
      </c>
      <c r="R20" s="269"/>
    </row>
    <row r="21" spans="1:18" ht="15" customHeight="1">
      <c r="A21" s="241" t="s">
        <v>66</v>
      </c>
      <c r="B21" s="264" t="s">
        <v>67</v>
      </c>
      <c r="C21" s="252">
        <v>203600145</v>
      </c>
      <c r="D21" s="279">
        <v>229601556</v>
      </c>
      <c r="E21" s="349"/>
      <c r="F21" s="130" t="s">
        <v>68</v>
      </c>
      <c r="G21" s="266" t="s">
        <v>60</v>
      </c>
      <c r="H21" s="277" t="s">
        <v>30</v>
      </c>
      <c r="I21" s="267">
        <v>46251</v>
      </c>
      <c r="J21" s="267">
        <v>46254</v>
      </c>
      <c r="K21" s="267">
        <v>46282</v>
      </c>
      <c r="O21" s="266" t="s">
        <v>10</v>
      </c>
      <c r="R21" s="269" t="s">
        <v>69</v>
      </c>
    </row>
    <row r="22" spans="1:18" ht="15" customHeight="1">
      <c r="A22" s="241" t="s">
        <v>66</v>
      </c>
      <c r="B22" s="264" t="s">
        <v>67</v>
      </c>
      <c r="C22" s="252">
        <v>203600153</v>
      </c>
      <c r="D22" s="279">
        <v>229601586</v>
      </c>
      <c r="F22" s="130" t="s">
        <v>68</v>
      </c>
      <c r="G22" s="266" t="s">
        <v>60</v>
      </c>
      <c r="H22" s="277" t="s">
        <v>30</v>
      </c>
      <c r="I22" s="267">
        <v>46251</v>
      </c>
      <c r="J22" s="267">
        <v>46254</v>
      </c>
      <c r="K22" s="267">
        <v>46282</v>
      </c>
      <c r="O22" s="266" t="s">
        <v>10</v>
      </c>
      <c r="R22" s="269"/>
    </row>
    <row r="23" spans="1:18" ht="15" customHeight="1">
      <c r="A23" s="241" t="s">
        <v>66</v>
      </c>
      <c r="B23" s="264" t="s">
        <v>67</v>
      </c>
      <c r="C23" s="252">
        <v>203600157</v>
      </c>
      <c r="D23" s="279">
        <v>229601597</v>
      </c>
      <c r="F23" s="130" t="s">
        <v>68</v>
      </c>
      <c r="G23" s="266" t="s">
        <v>60</v>
      </c>
      <c r="H23" s="277" t="s">
        <v>30</v>
      </c>
      <c r="I23" s="267">
        <v>46251</v>
      </c>
      <c r="J23" s="267">
        <v>46254</v>
      </c>
      <c r="K23" s="267">
        <v>46282</v>
      </c>
      <c r="O23" s="266" t="s">
        <v>10</v>
      </c>
      <c r="R23" s="269"/>
    </row>
    <row r="24" spans="1:18" ht="15" customHeight="1">
      <c r="A24" s="241" t="s">
        <v>66</v>
      </c>
      <c r="B24" s="264" t="s">
        <v>67</v>
      </c>
      <c r="C24" s="252">
        <v>203600162</v>
      </c>
      <c r="D24" s="279">
        <v>229601564</v>
      </c>
      <c r="F24" s="130" t="s">
        <v>68</v>
      </c>
      <c r="G24" s="266" t="s">
        <v>60</v>
      </c>
      <c r="H24" s="277" t="s">
        <v>30</v>
      </c>
      <c r="I24" s="267">
        <v>46251</v>
      </c>
      <c r="J24" s="267">
        <v>46254</v>
      </c>
      <c r="K24" s="267">
        <v>46282</v>
      </c>
      <c r="O24" s="266" t="s">
        <v>10</v>
      </c>
      <c r="R24" s="269"/>
    </row>
    <row r="25" spans="1:18" ht="15" customHeight="1">
      <c r="A25" s="241" t="s">
        <v>66</v>
      </c>
      <c r="B25" s="264" t="s">
        <v>67</v>
      </c>
      <c r="C25" s="252">
        <v>203600168</v>
      </c>
      <c r="D25" s="279">
        <v>229601573</v>
      </c>
      <c r="F25" s="130" t="s">
        <v>68</v>
      </c>
      <c r="G25" s="266" t="s">
        <v>60</v>
      </c>
      <c r="H25" s="277" t="s">
        <v>30</v>
      </c>
      <c r="I25" s="267">
        <v>46251</v>
      </c>
      <c r="J25" s="267">
        <v>46254</v>
      </c>
      <c r="K25" s="267">
        <v>46282</v>
      </c>
      <c r="O25" s="266" t="s">
        <v>10</v>
      </c>
      <c r="R25" s="269"/>
    </row>
    <row r="26" spans="1:18" ht="15" customHeight="1">
      <c r="A26" s="241" t="s">
        <v>66</v>
      </c>
      <c r="B26" s="264" t="s">
        <v>67</v>
      </c>
      <c r="C26" s="252">
        <v>203600174</v>
      </c>
      <c r="D26" s="279">
        <v>229601604</v>
      </c>
      <c r="F26" s="130" t="s">
        <v>68</v>
      </c>
      <c r="G26" s="266" t="s">
        <v>60</v>
      </c>
      <c r="H26" s="277" t="s">
        <v>30</v>
      </c>
      <c r="I26" s="267">
        <v>46251</v>
      </c>
      <c r="J26" s="267">
        <v>46254</v>
      </c>
      <c r="K26" s="267">
        <v>46282</v>
      </c>
      <c r="O26" s="266" t="s">
        <v>10</v>
      </c>
      <c r="R26" s="269"/>
    </row>
    <row r="27" spans="1:18" ht="15" customHeight="1">
      <c r="A27" s="241" t="s">
        <v>66</v>
      </c>
      <c r="B27" s="264" t="s">
        <v>67</v>
      </c>
      <c r="C27" s="252">
        <v>203600178</v>
      </c>
      <c r="D27" s="279">
        <v>229601536</v>
      </c>
      <c r="F27" s="130" t="s">
        <v>68</v>
      </c>
      <c r="G27" s="266" t="s">
        <v>60</v>
      </c>
      <c r="H27" s="277" t="s">
        <v>30</v>
      </c>
      <c r="I27" s="267">
        <v>46251</v>
      </c>
      <c r="J27" s="267">
        <v>46254</v>
      </c>
      <c r="K27" s="267">
        <v>46282</v>
      </c>
      <c r="O27" s="266" t="s">
        <v>10</v>
      </c>
      <c r="R27" s="269"/>
    </row>
    <row r="28" spans="1:18" ht="15" customHeight="1">
      <c r="A28" s="241" t="s">
        <v>70</v>
      </c>
      <c r="B28" s="264"/>
      <c r="C28" s="252">
        <v>210601640</v>
      </c>
      <c r="D28" s="132"/>
      <c r="F28" s="130" t="s">
        <v>59</v>
      </c>
      <c r="G28" s="266" t="s">
        <v>71</v>
      </c>
      <c r="H28" s="266" t="s">
        <v>30</v>
      </c>
      <c r="I28" s="267">
        <v>46232</v>
      </c>
      <c r="J28" s="267">
        <v>46235</v>
      </c>
      <c r="K28" s="267">
        <v>46263</v>
      </c>
      <c r="O28" s="277" t="s">
        <v>10</v>
      </c>
      <c r="R28" s="269"/>
    </row>
    <row r="29" spans="1:18" ht="15" customHeight="1">
      <c r="A29" s="273" t="s">
        <v>72</v>
      </c>
      <c r="B29" s="280"/>
      <c r="C29" s="252">
        <v>210603499</v>
      </c>
      <c r="D29" s="281"/>
      <c r="E29" s="276"/>
      <c r="F29" s="130" t="s">
        <v>59</v>
      </c>
      <c r="G29" s="266" t="s">
        <v>71</v>
      </c>
      <c r="H29" s="266" t="s">
        <v>30</v>
      </c>
      <c r="I29" s="267">
        <v>46232</v>
      </c>
      <c r="J29" s="267">
        <v>46235</v>
      </c>
      <c r="K29" s="267">
        <v>46263</v>
      </c>
      <c r="O29" s="277" t="s">
        <v>10</v>
      </c>
      <c r="R29" s="269"/>
    </row>
    <row r="30" spans="1:18" ht="15" customHeight="1">
      <c r="A30" s="273" t="s">
        <v>73</v>
      </c>
      <c r="B30" s="280" t="s">
        <v>74</v>
      </c>
      <c r="C30" s="252">
        <v>210609327</v>
      </c>
      <c r="D30" s="281"/>
      <c r="E30" s="276"/>
      <c r="F30" s="276" t="s">
        <v>75</v>
      </c>
      <c r="G30" s="277" t="s">
        <v>76</v>
      </c>
      <c r="H30" s="277" t="s">
        <v>77</v>
      </c>
      <c r="I30" s="267">
        <v>46232</v>
      </c>
      <c r="J30" s="267">
        <v>46235</v>
      </c>
      <c r="K30" s="267">
        <v>46263</v>
      </c>
      <c r="L30" s="277"/>
      <c r="M30" s="277"/>
      <c r="N30" s="277"/>
      <c r="O30" s="266" t="s">
        <v>10</v>
      </c>
      <c r="P30" s="277"/>
      <c r="Q30" s="282"/>
      <c r="R30" s="283"/>
    </row>
    <row r="31" spans="1:18" ht="15" customHeight="1">
      <c r="A31" s="273" t="s">
        <v>73</v>
      </c>
      <c r="B31" s="280" t="s">
        <v>74</v>
      </c>
      <c r="C31" s="252">
        <v>210609318</v>
      </c>
      <c r="D31" s="132"/>
      <c r="F31" s="276" t="s">
        <v>75</v>
      </c>
      <c r="G31" s="277" t="s">
        <v>76</v>
      </c>
      <c r="H31" s="277" t="s">
        <v>77</v>
      </c>
      <c r="I31" s="267">
        <v>46232</v>
      </c>
      <c r="J31" s="267">
        <v>46235</v>
      </c>
      <c r="K31" s="267">
        <v>46263</v>
      </c>
      <c r="O31" s="266" t="s">
        <v>10</v>
      </c>
      <c r="R31" s="269"/>
    </row>
    <row r="32" spans="1:18" ht="15" customHeight="1">
      <c r="A32" s="273" t="s">
        <v>73</v>
      </c>
      <c r="B32" s="280" t="s">
        <v>74</v>
      </c>
      <c r="C32" s="252">
        <v>210609312</v>
      </c>
      <c r="D32" s="132"/>
      <c r="F32" s="276" t="s">
        <v>75</v>
      </c>
      <c r="G32" s="277" t="s">
        <v>76</v>
      </c>
      <c r="H32" s="277" t="s">
        <v>77</v>
      </c>
      <c r="I32" s="267">
        <v>46232</v>
      </c>
      <c r="J32" s="267">
        <v>46235</v>
      </c>
      <c r="K32" s="267">
        <v>46263</v>
      </c>
      <c r="O32" s="266" t="s">
        <v>10</v>
      </c>
      <c r="R32" s="269"/>
    </row>
    <row r="33" spans="1:18" ht="15" customHeight="1">
      <c r="A33" s="273" t="s">
        <v>73</v>
      </c>
      <c r="B33" s="280" t="s">
        <v>74</v>
      </c>
      <c r="C33" s="252">
        <v>210609305</v>
      </c>
      <c r="D33" s="132"/>
      <c r="F33" s="276" t="s">
        <v>75</v>
      </c>
      <c r="G33" s="277" t="s">
        <v>76</v>
      </c>
      <c r="H33" s="277" t="s">
        <v>77</v>
      </c>
      <c r="I33" s="267">
        <v>46232</v>
      </c>
      <c r="J33" s="267">
        <v>46235</v>
      </c>
      <c r="K33" s="267">
        <v>46263</v>
      </c>
      <c r="O33" s="266" t="s">
        <v>10</v>
      </c>
      <c r="R33" s="269"/>
    </row>
    <row r="34" spans="1:18" ht="15" customHeight="1">
      <c r="A34" s="273" t="s">
        <v>73</v>
      </c>
      <c r="B34" s="280" t="s">
        <v>74</v>
      </c>
      <c r="C34" s="252">
        <v>210609298</v>
      </c>
      <c r="D34" s="132"/>
      <c r="F34" s="276" t="s">
        <v>75</v>
      </c>
      <c r="G34" s="277" t="s">
        <v>76</v>
      </c>
      <c r="H34" s="277" t="s">
        <v>77</v>
      </c>
      <c r="I34" s="267">
        <v>46232</v>
      </c>
      <c r="J34" s="267">
        <v>46235</v>
      </c>
      <c r="K34" s="267">
        <v>46263</v>
      </c>
      <c r="O34" s="266" t="s">
        <v>10</v>
      </c>
      <c r="R34" s="269"/>
    </row>
    <row r="35" spans="1:18" ht="15" customHeight="1">
      <c r="A35" s="273" t="s">
        <v>73</v>
      </c>
      <c r="B35" s="280" t="s">
        <v>74</v>
      </c>
      <c r="C35" s="252">
        <v>210609286</v>
      </c>
      <c r="D35" s="132"/>
      <c r="F35" s="276" t="s">
        <v>75</v>
      </c>
      <c r="G35" s="277" t="s">
        <v>76</v>
      </c>
      <c r="H35" s="277" t="s">
        <v>77</v>
      </c>
      <c r="I35" s="267">
        <v>46232</v>
      </c>
      <c r="J35" s="267">
        <v>46235</v>
      </c>
      <c r="K35" s="267">
        <v>46263</v>
      </c>
      <c r="O35" s="266" t="s">
        <v>10</v>
      </c>
      <c r="R35" s="269"/>
    </row>
    <row r="36" spans="1:18" ht="15" customHeight="1">
      <c r="A36" s="273" t="s">
        <v>73</v>
      </c>
      <c r="B36" s="280" t="s">
        <v>74</v>
      </c>
      <c r="C36" s="252">
        <v>210609283</v>
      </c>
      <c r="D36" s="132"/>
      <c r="F36" s="276" t="s">
        <v>75</v>
      </c>
      <c r="G36" s="277" t="s">
        <v>76</v>
      </c>
      <c r="H36" s="277" t="s">
        <v>77</v>
      </c>
      <c r="I36" s="267">
        <v>46232</v>
      </c>
      <c r="J36" s="267">
        <v>46235</v>
      </c>
      <c r="K36" s="267">
        <v>46263</v>
      </c>
      <c r="O36" s="266" t="s">
        <v>10</v>
      </c>
      <c r="R36" s="269"/>
    </row>
    <row r="37" spans="1:18" ht="15" customHeight="1">
      <c r="A37" s="273" t="s">
        <v>73</v>
      </c>
      <c r="B37" s="280" t="s">
        <v>74</v>
      </c>
      <c r="C37" s="252">
        <v>210608880</v>
      </c>
      <c r="D37" s="132"/>
      <c r="F37" s="276" t="s">
        <v>75</v>
      </c>
      <c r="G37" s="277" t="s">
        <v>76</v>
      </c>
      <c r="H37" s="277" t="s">
        <v>77</v>
      </c>
      <c r="I37" s="267">
        <v>46232</v>
      </c>
      <c r="J37" s="267">
        <v>46235</v>
      </c>
      <c r="K37" s="267">
        <v>46263</v>
      </c>
      <c r="O37" s="266" t="s">
        <v>10</v>
      </c>
      <c r="R37" s="269"/>
    </row>
    <row r="38" spans="1:18" ht="15" customHeight="1">
      <c r="A38" s="273" t="s">
        <v>73</v>
      </c>
      <c r="B38" s="280" t="s">
        <v>74</v>
      </c>
      <c r="C38" s="252">
        <v>210608873</v>
      </c>
      <c r="D38" s="132"/>
      <c r="F38" s="276" t="s">
        <v>75</v>
      </c>
      <c r="G38" s="277" t="s">
        <v>76</v>
      </c>
      <c r="H38" s="277" t="s">
        <v>77</v>
      </c>
      <c r="I38" s="267">
        <v>46232</v>
      </c>
      <c r="J38" s="267">
        <v>46235</v>
      </c>
      <c r="K38" s="267">
        <v>46263</v>
      </c>
      <c r="O38" s="266" t="s">
        <v>10</v>
      </c>
      <c r="R38" s="269"/>
    </row>
    <row r="39" spans="1:18" ht="15" customHeight="1">
      <c r="A39" s="273" t="s">
        <v>73</v>
      </c>
      <c r="B39" s="280" t="s">
        <v>74</v>
      </c>
      <c r="C39" s="252">
        <v>210608863</v>
      </c>
      <c r="D39" s="132"/>
      <c r="F39" s="130" t="s">
        <v>75</v>
      </c>
      <c r="G39" s="266" t="s">
        <v>76</v>
      </c>
      <c r="H39" s="266" t="s">
        <v>77</v>
      </c>
      <c r="I39" s="278">
        <v>46232</v>
      </c>
      <c r="J39" s="267">
        <v>46235</v>
      </c>
      <c r="K39" s="267">
        <v>46263</v>
      </c>
      <c r="O39" s="266" t="s">
        <v>10</v>
      </c>
      <c r="R39" s="269"/>
    </row>
    <row r="40" spans="1:18" ht="15" customHeight="1">
      <c r="A40" s="273" t="s">
        <v>78</v>
      </c>
      <c r="B40" s="280" t="s">
        <v>79</v>
      </c>
      <c r="C40" s="284">
        <v>215604240</v>
      </c>
      <c r="D40" s="281"/>
      <c r="E40" s="276"/>
      <c r="F40" s="276" t="s">
        <v>59</v>
      </c>
      <c r="G40" s="266" t="s">
        <v>80</v>
      </c>
      <c r="H40" s="277" t="s">
        <v>30</v>
      </c>
      <c r="I40" s="278">
        <v>46237</v>
      </c>
      <c r="J40" s="278">
        <v>46240</v>
      </c>
      <c r="K40" s="278">
        <v>46268</v>
      </c>
      <c r="L40" s="277"/>
      <c r="M40" s="277"/>
      <c r="N40" s="277"/>
      <c r="O40" s="277" t="s">
        <v>10</v>
      </c>
      <c r="P40" s="277"/>
      <c r="Q40" s="282"/>
      <c r="R40" s="283"/>
    </row>
    <row r="41" spans="1:18" ht="15" customHeight="1">
      <c r="A41" s="273" t="s">
        <v>78</v>
      </c>
      <c r="B41" s="280" t="s">
        <v>79</v>
      </c>
      <c r="C41" s="293">
        <v>215604331</v>
      </c>
      <c r="D41" s="132"/>
      <c r="F41" s="130" t="s">
        <v>59</v>
      </c>
      <c r="G41" s="266" t="s">
        <v>80</v>
      </c>
      <c r="H41" s="266" t="s">
        <v>30</v>
      </c>
      <c r="I41" s="267">
        <v>46237</v>
      </c>
      <c r="J41" s="267">
        <v>46240</v>
      </c>
      <c r="K41" s="267">
        <v>46268</v>
      </c>
      <c r="O41" s="277" t="s">
        <v>8</v>
      </c>
      <c r="R41" s="269"/>
    </row>
    <row r="42" spans="1:18" ht="15" customHeight="1">
      <c r="A42" s="273" t="s">
        <v>78</v>
      </c>
      <c r="B42" s="280" t="s">
        <v>79</v>
      </c>
      <c r="C42" s="293">
        <v>215604384</v>
      </c>
      <c r="D42" s="132"/>
      <c r="F42" s="130" t="s">
        <v>59</v>
      </c>
      <c r="G42" s="266" t="s">
        <v>80</v>
      </c>
      <c r="H42" s="266" t="s">
        <v>30</v>
      </c>
      <c r="I42" s="267">
        <v>46237</v>
      </c>
      <c r="J42" s="267">
        <v>46240</v>
      </c>
      <c r="K42" s="267">
        <v>46268</v>
      </c>
      <c r="O42" s="277" t="s">
        <v>8</v>
      </c>
      <c r="R42" s="269"/>
    </row>
    <row r="43" spans="1:18" ht="15" customHeight="1">
      <c r="A43" s="273" t="s">
        <v>78</v>
      </c>
      <c r="B43" s="280" t="s">
        <v>79</v>
      </c>
      <c r="C43" s="409">
        <v>215604409</v>
      </c>
      <c r="D43" s="281"/>
      <c r="E43" s="276"/>
      <c r="F43" s="276" t="s">
        <v>59</v>
      </c>
      <c r="G43" s="266" t="s">
        <v>80</v>
      </c>
      <c r="H43" s="277" t="s">
        <v>30</v>
      </c>
      <c r="I43" s="278">
        <v>46237</v>
      </c>
      <c r="J43" s="278">
        <v>46240</v>
      </c>
      <c r="K43" s="278">
        <v>46268</v>
      </c>
      <c r="L43" s="277"/>
      <c r="M43" s="277"/>
      <c r="N43" s="277"/>
      <c r="O43" s="277" t="s">
        <v>8</v>
      </c>
      <c r="P43" s="277"/>
      <c r="Q43" s="282"/>
      <c r="R43" s="269"/>
    </row>
    <row r="44" spans="1:18" ht="15" customHeight="1">
      <c r="A44" s="273" t="s">
        <v>81</v>
      </c>
      <c r="B44" s="280">
        <v>2026006964</v>
      </c>
      <c r="C44" s="252">
        <v>211604647</v>
      </c>
      <c r="D44" s="281"/>
      <c r="E44" s="276"/>
      <c r="F44" s="276" t="s">
        <v>82</v>
      </c>
      <c r="G44" s="277" t="s">
        <v>83</v>
      </c>
      <c r="H44" s="285" t="s">
        <v>30</v>
      </c>
      <c r="I44" s="278">
        <v>46234</v>
      </c>
      <c r="J44" s="278">
        <v>46238</v>
      </c>
      <c r="K44" s="278">
        <v>46269</v>
      </c>
      <c r="L44" s="277"/>
      <c r="M44" s="277"/>
      <c r="N44" s="277"/>
      <c r="O44" s="266" t="s">
        <v>84</v>
      </c>
      <c r="P44" s="277"/>
      <c r="Q44" s="282"/>
      <c r="R44" s="283"/>
    </row>
    <row r="45" spans="1:18" ht="15" customHeight="1">
      <c r="A45" s="273" t="s">
        <v>81</v>
      </c>
      <c r="B45" s="280">
        <v>2026006964</v>
      </c>
      <c r="C45" s="252">
        <v>211604617</v>
      </c>
      <c r="D45" s="132"/>
      <c r="F45" s="276" t="s">
        <v>82</v>
      </c>
      <c r="G45" s="277" t="s">
        <v>83</v>
      </c>
      <c r="H45" s="285" t="s">
        <v>30</v>
      </c>
      <c r="I45" s="278">
        <v>46234</v>
      </c>
      <c r="J45" s="278">
        <v>46238</v>
      </c>
      <c r="K45" s="278">
        <v>46269</v>
      </c>
      <c r="O45" s="266" t="s">
        <v>84</v>
      </c>
      <c r="R45" s="286"/>
    </row>
    <row r="46" spans="1:18" ht="15" customHeight="1">
      <c r="A46" s="273" t="s">
        <v>81</v>
      </c>
      <c r="B46" s="280">
        <v>2026006964</v>
      </c>
      <c r="C46" s="252">
        <v>211604583</v>
      </c>
      <c r="D46" s="132"/>
      <c r="F46" s="276" t="s">
        <v>82</v>
      </c>
      <c r="G46" s="277" t="s">
        <v>83</v>
      </c>
      <c r="H46" s="285" t="s">
        <v>30</v>
      </c>
      <c r="I46" s="278">
        <v>46234</v>
      </c>
      <c r="J46" s="278">
        <v>46238</v>
      </c>
      <c r="K46" s="278">
        <v>46269</v>
      </c>
      <c r="O46" s="266" t="s">
        <v>84</v>
      </c>
      <c r="R46" s="269"/>
    </row>
    <row r="47" spans="1:18" ht="15" customHeight="1">
      <c r="A47" s="273" t="s">
        <v>81</v>
      </c>
      <c r="B47" s="280">
        <v>2026006964</v>
      </c>
      <c r="C47" s="252">
        <v>211604331</v>
      </c>
      <c r="D47" s="132"/>
      <c r="F47" s="276" t="s">
        <v>82</v>
      </c>
      <c r="G47" s="277" t="s">
        <v>83</v>
      </c>
      <c r="H47" s="285" t="s">
        <v>30</v>
      </c>
      <c r="I47" s="278">
        <v>46234</v>
      </c>
      <c r="J47" s="278">
        <v>46238</v>
      </c>
      <c r="K47" s="278">
        <v>46269</v>
      </c>
      <c r="O47" s="266" t="s">
        <v>84</v>
      </c>
      <c r="R47" s="269"/>
    </row>
    <row r="48" spans="1:18" ht="15" customHeight="1">
      <c r="A48" s="273" t="s">
        <v>81</v>
      </c>
      <c r="B48" s="280">
        <v>2026006964</v>
      </c>
      <c r="C48" s="252">
        <v>211604318</v>
      </c>
      <c r="D48" s="132"/>
      <c r="F48" s="276" t="s">
        <v>82</v>
      </c>
      <c r="G48" s="277" t="s">
        <v>83</v>
      </c>
      <c r="H48" s="285" t="s">
        <v>30</v>
      </c>
      <c r="I48" s="278">
        <v>46234</v>
      </c>
      <c r="J48" s="278">
        <v>46238</v>
      </c>
      <c r="K48" s="278">
        <v>46269</v>
      </c>
      <c r="O48" s="266" t="s">
        <v>84</v>
      </c>
      <c r="R48" s="269"/>
    </row>
    <row r="49" spans="1:18" ht="15" customHeight="1">
      <c r="A49" s="273" t="s">
        <v>81</v>
      </c>
      <c r="B49" s="280">
        <v>2026006964</v>
      </c>
      <c r="C49" s="252">
        <v>211604272</v>
      </c>
      <c r="D49" s="132"/>
      <c r="F49" s="276" t="s">
        <v>82</v>
      </c>
      <c r="G49" s="277" t="s">
        <v>83</v>
      </c>
      <c r="H49" s="285" t="s">
        <v>30</v>
      </c>
      <c r="I49" s="278">
        <v>46234</v>
      </c>
      <c r="J49" s="278">
        <v>46238</v>
      </c>
      <c r="K49" s="278">
        <v>46269</v>
      </c>
      <c r="O49" s="266" t="s">
        <v>84</v>
      </c>
      <c r="R49" s="269"/>
    </row>
    <row r="50" spans="1:18" ht="15" customHeight="1">
      <c r="A50" s="273" t="s">
        <v>81</v>
      </c>
      <c r="B50" s="280">
        <v>2026006964</v>
      </c>
      <c r="C50" s="252">
        <v>211604230</v>
      </c>
      <c r="D50" s="132"/>
      <c r="F50" s="276" t="s">
        <v>82</v>
      </c>
      <c r="G50" s="277" t="s">
        <v>83</v>
      </c>
      <c r="H50" s="285" t="s">
        <v>30</v>
      </c>
      <c r="I50" s="278">
        <v>46234</v>
      </c>
      <c r="J50" s="278">
        <v>46238</v>
      </c>
      <c r="K50" s="278">
        <v>46269</v>
      </c>
      <c r="O50" s="266" t="s">
        <v>84</v>
      </c>
      <c r="R50" s="269"/>
    </row>
    <row r="51" spans="1:18" ht="15" customHeight="1">
      <c r="A51" s="273" t="s">
        <v>81</v>
      </c>
      <c r="B51" s="280">
        <v>2026006964</v>
      </c>
      <c r="C51" s="252">
        <v>211603982</v>
      </c>
      <c r="D51" s="132"/>
      <c r="F51" s="276" t="s">
        <v>82</v>
      </c>
      <c r="G51" s="277" t="s">
        <v>83</v>
      </c>
      <c r="H51" s="285" t="s">
        <v>30</v>
      </c>
      <c r="I51" s="278">
        <v>46234</v>
      </c>
      <c r="J51" s="278">
        <v>46238</v>
      </c>
      <c r="K51" s="278">
        <v>46269</v>
      </c>
      <c r="O51" s="266" t="s">
        <v>84</v>
      </c>
      <c r="R51" s="269"/>
    </row>
    <row r="52" spans="1:18" ht="15" customHeight="1">
      <c r="A52" s="273" t="s">
        <v>81</v>
      </c>
      <c r="B52" s="280">
        <v>2026006964</v>
      </c>
      <c r="C52" s="252">
        <v>211603963</v>
      </c>
      <c r="D52" s="132"/>
      <c r="F52" s="276" t="s">
        <v>82</v>
      </c>
      <c r="G52" s="277" t="s">
        <v>83</v>
      </c>
      <c r="H52" s="285" t="s">
        <v>30</v>
      </c>
      <c r="I52" s="278">
        <v>46234</v>
      </c>
      <c r="J52" s="278">
        <v>46238</v>
      </c>
      <c r="K52" s="278">
        <v>46269</v>
      </c>
      <c r="O52" s="266" t="s">
        <v>84</v>
      </c>
      <c r="R52" s="269"/>
    </row>
    <row r="53" spans="1:18" ht="15" customHeight="1">
      <c r="A53" s="273" t="s">
        <v>81</v>
      </c>
      <c r="B53" s="280">
        <v>2026006964</v>
      </c>
      <c r="C53" s="252">
        <v>211603939</v>
      </c>
      <c r="D53" s="132"/>
      <c r="F53" s="276" t="s">
        <v>82</v>
      </c>
      <c r="G53" s="277" t="s">
        <v>83</v>
      </c>
      <c r="H53" s="285" t="s">
        <v>30</v>
      </c>
      <c r="I53" s="278">
        <v>46234</v>
      </c>
      <c r="J53" s="278">
        <v>46238</v>
      </c>
      <c r="K53" s="278">
        <v>46269</v>
      </c>
      <c r="O53" s="266" t="s">
        <v>84</v>
      </c>
      <c r="R53" s="269"/>
    </row>
    <row r="54" spans="1:18" ht="15" customHeight="1">
      <c r="A54" s="273" t="s">
        <v>81</v>
      </c>
      <c r="B54" s="280">
        <v>2026006964</v>
      </c>
      <c r="C54" s="252">
        <v>211603909</v>
      </c>
      <c r="D54" s="132"/>
      <c r="F54" s="276" t="s">
        <v>82</v>
      </c>
      <c r="G54" s="277" t="s">
        <v>83</v>
      </c>
      <c r="H54" s="285" t="s">
        <v>30</v>
      </c>
      <c r="I54" s="278">
        <v>46234</v>
      </c>
      <c r="J54" s="278">
        <v>46238</v>
      </c>
      <c r="K54" s="278">
        <v>46269</v>
      </c>
      <c r="O54" s="266" t="s">
        <v>84</v>
      </c>
      <c r="R54" s="269"/>
    </row>
    <row r="55" spans="1:18" ht="15" customHeight="1">
      <c r="A55" s="273" t="s">
        <v>81</v>
      </c>
      <c r="B55" s="280">
        <v>2026006964</v>
      </c>
      <c r="C55" s="252">
        <v>211603884</v>
      </c>
      <c r="D55" s="132"/>
      <c r="F55" s="276" t="s">
        <v>82</v>
      </c>
      <c r="G55" s="277" t="s">
        <v>83</v>
      </c>
      <c r="H55" s="285" t="s">
        <v>30</v>
      </c>
      <c r="I55" s="278">
        <v>46234</v>
      </c>
      <c r="J55" s="278">
        <v>46238</v>
      </c>
      <c r="K55" s="278">
        <v>46269</v>
      </c>
      <c r="O55" s="266" t="s">
        <v>84</v>
      </c>
      <c r="R55" s="269"/>
    </row>
    <row r="56" spans="1:18" ht="15" customHeight="1">
      <c r="A56" s="273" t="s">
        <v>81</v>
      </c>
      <c r="B56" s="280">
        <v>2026006964</v>
      </c>
      <c r="C56" s="252">
        <v>211603848</v>
      </c>
      <c r="D56" s="132"/>
      <c r="F56" s="276" t="s">
        <v>82</v>
      </c>
      <c r="G56" s="277" t="s">
        <v>83</v>
      </c>
      <c r="H56" s="285" t="s">
        <v>30</v>
      </c>
      <c r="I56" s="278">
        <v>46234</v>
      </c>
      <c r="J56" s="278">
        <v>46238</v>
      </c>
      <c r="K56" s="278">
        <v>46269</v>
      </c>
      <c r="O56" s="266" t="s">
        <v>84</v>
      </c>
      <c r="R56" s="269"/>
    </row>
    <row r="57" spans="1:18" ht="15" customHeight="1">
      <c r="A57" s="273" t="s">
        <v>81</v>
      </c>
      <c r="B57" s="280">
        <v>2026006964</v>
      </c>
      <c r="C57" s="252">
        <v>211603800</v>
      </c>
      <c r="D57" s="132"/>
      <c r="F57" s="276" t="s">
        <v>82</v>
      </c>
      <c r="G57" s="277" t="s">
        <v>83</v>
      </c>
      <c r="H57" s="285" t="s">
        <v>30</v>
      </c>
      <c r="I57" s="278">
        <v>46234</v>
      </c>
      <c r="J57" s="278">
        <v>46238</v>
      </c>
      <c r="K57" s="278">
        <v>46269</v>
      </c>
      <c r="O57" s="277" t="s">
        <v>85</v>
      </c>
      <c r="R57" s="269"/>
    </row>
    <row r="58" spans="1:18" ht="15" customHeight="1">
      <c r="A58" s="273" t="s">
        <v>81</v>
      </c>
      <c r="B58" s="280">
        <v>2026006964</v>
      </c>
      <c r="C58" s="252">
        <v>211603773</v>
      </c>
      <c r="D58" s="132"/>
      <c r="F58" s="276" t="s">
        <v>82</v>
      </c>
      <c r="G58" s="277" t="s">
        <v>83</v>
      </c>
      <c r="H58" s="285" t="s">
        <v>30</v>
      </c>
      <c r="I58" s="278">
        <v>46234</v>
      </c>
      <c r="J58" s="278">
        <v>46238</v>
      </c>
      <c r="K58" s="278">
        <v>46269</v>
      </c>
      <c r="O58" s="277" t="s">
        <v>85</v>
      </c>
      <c r="R58" s="269"/>
    </row>
    <row r="59" spans="1:18" ht="15" customHeight="1">
      <c r="A59" s="273" t="s">
        <v>81</v>
      </c>
      <c r="B59" s="280">
        <v>2026006964</v>
      </c>
      <c r="C59" s="252">
        <v>211603742</v>
      </c>
      <c r="D59" s="132"/>
      <c r="F59" s="276" t="s">
        <v>82</v>
      </c>
      <c r="G59" s="277" t="s">
        <v>83</v>
      </c>
      <c r="H59" s="285" t="s">
        <v>30</v>
      </c>
      <c r="I59" s="278">
        <v>46234</v>
      </c>
      <c r="J59" s="278">
        <v>46238</v>
      </c>
      <c r="K59" s="278">
        <v>46269</v>
      </c>
      <c r="O59" s="277" t="s">
        <v>85</v>
      </c>
      <c r="R59" s="269"/>
    </row>
    <row r="60" spans="1:18" ht="15" customHeight="1">
      <c r="A60" s="273" t="s">
        <v>81</v>
      </c>
      <c r="B60" s="280">
        <v>2026006964</v>
      </c>
      <c r="C60" s="284">
        <v>211603693</v>
      </c>
      <c r="D60" s="281"/>
      <c r="E60" s="276"/>
      <c r="F60" s="276" t="s">
        <v>82</v>
      </c>
      <c r="G60" s="277" t="s">
        <v>83</v>
      </c>
      <c r="H60" s="285" t="s">
        <v>30</v>
      </c>
      <c r="I60" s="278">
        <v>46234</v>
      </c>
      <c r="J60" s="278">
        <v>46238</v>
      </c>
      <c r="K60" s="278">
        <v>46269</v>
      </c>
      <c r="L60" s="277"/>
      <c r="M60" s="277"/>
      <c r="N60" s="277"/>
      <c r="O60" s="277" t="s">
        <v>85</v>
      </c>
      <c r="P60" s="277"/>
      <c r="Q60" s="282"/>
      <c r="R60" s="283"/>
    </row>
    <row r="61" spans="1:18" ht="15" customHeight="1">
      <c r="A61" s="273" t="s">
        <v>86</v>
      </c>
      <c r="B61" s="280" t="s">
        <v>87</v>
      </c>
      <c r="C61" s="252">
        <v>218607727</v>
      </c>
      <c r="D61" s="281"/>
      <c r="E61" s="276"/>
      <c r="F61" s="276" t="s">
        <v>88</v>
      </c>
      <c r="G61" s="3" t="s">
        <v>89</v>
      </c>
      <c r="H61" s="285" t="s">
        <v>90</v>
      </c>
      <c r="I61" s="278">
        <v>46240</v>
      </c>
      <c r="J61" s="278">
        <v>46243</v>
      </c>
      <c r="K61" s="278">
        <v>46271</v>
      </c>
      <c r="L61" s="277"/>
      <c r="M61" s="277"/>
      <c r="N61" s="277"/>
      <c r="O61" s="277" t="s">
        <v>85</v>
      </c>
      <c r="P61" s="277"/>
      <c r="Q61" s="282"/>
      <c r="R61" s="283"/>
    </row>
    <row r="62" spans="1:18" ht="15" customHeight="1">
      <c r="A62" s="273" t="s">
        <v>91</v>
      </c>
      <c r="B62" s="280" t="s">
        <v>92</v>
      </c>
      <c r="C62" s="284">
        <v>228600835</v>
      </c>
      <c r="D62" s="281"/>
      <c r="E62" s="276"/>
      <c r="F62" s="276" t="s">
        <v>93</v>
      </c>
      <c r="G62" s="266" t="s">
        <v>80</v>
      </c>
      <c r="H62" s="277" t="s">
        <v>94</v>
      </c>
      <c r="I62" s="278">
        <v>46250</v>
      </c>
      <c r="J62" s="278">
        <v>46253</v>
      </c>
      <c r="K62" s="278">
        <v>46281</v>
      </c>
      <c r="L62" s="277"/>
      <c r="M62" s="277"/>
      <c r="N62" s="277"/>
      <c r="O62" s="277" t="s">
        <v>85</v>
      </c>
      <c r="P62" s="277"/>
      <c r="Q62" s="282"/>
      <c r="R62" s="283"/>
    </row>
    <row r="63" spans="1:18" ht="15" customHeight="1">
      <c r="A63" s="273" t="s">
        <v>91</v>
      </c>
      <c r="B63" s="280" t="s">
        <v>92</v>
      </c>
      <c r="C63" s="284">
        <v>228600841</v>
      </c>
      <c r="D63" s="281"/>
      <c r="E63" s="276"/>
      <c r="F63" s="276" t="s">
        <v>93</v>
      </c>
      <c r="G63" s="266" t="s">
        <v>80</v>
      </c>
      <c r="H63" s="277" t="s">
        <v>94</v>
      </c>
      <c r="I63" s="278">
        <v>46250</v>
      </c>
      <c r="J63" s="278">
        <v>46253</v>
      </c>
      <c r="K63" s="278">
        <v>46281</v>
      </c>
      <c r="L63" s="277"/>
      <c r="M63" s="277"/>
      <c r="N63" s="277"/>
      <c r="O63" s="277" t="s">
        <v>85</v>
      </c>
      <c r="P63" s="277"/>
      <c r="Q63" s="282"/>
      <c r="R63" s="283"/>
    </row>
    <row r="64" spans="1:18" ht="15" customHeight="1">
      <c r="A64" s="273" t="s">
        <v>91</v>
      </c>
      <c r="B64" s="280" t="s">
        <v>92</v>
      </c>
      <c r="C64" s="284">
        <v>228600848</v>
      </c>
      <c r="D64" s="281"/>
      <c r="E64" s="276"/>
      <c r="F64" s="276" t="s">
        <v>93</v>
      </c>
      <c r="G64" s="266" t="s">
        <v>80</v>
      </c>
      <c r="H64" s="277" t="s">
        <v>94</v>
      </c>
      <c r="I64" s="278">
        <v>46250</v>
      </c>
      <c r="J64" s="278">
        <v>46253</v>
      </c>
      <c r="K64" s="278">
        <v>46281</v>
      </c>
      <c r="L64" s="277"/>
      <c r="M64" s="277"/>
      <c r="N64" s="277"/>
      <c r="O64" s="277" t="s">
        <v>85</v>
      </c>
      <c r="P64" s="277"/>
      <c r="Q64" s="282"/>
      <c r="R64" s="283"/>
    </row>
    <row r="65" spans="1:18" ht="15" customHeight="1">
      <c r="A65" s="273" t="s">
        <v>91</v>
      </c>
      <c r="B65" s="280" t="s">
        <v>92</v>
      </c>
      <c r="C65" s="284">
        <v>228600853</v>
      </c>
      <c r="D65" s="281"/>
      <c r="E65" s="276"/>
      <c r="F65" s="276" t="s">
        <v>93</v>
      </c>
      <c r="G65" s="266" t="s">
        <v>80</v>
      </c>
      <c r="H65" s="277" t="s">
        <v>94</v>
      </c>
      <c r="I65" s="278">
        <v>46250</v>
      </c>
      <c r="J65" s="278">
        <v>46253</v>
      </c>
      <c r="K65" s="278">
        <v>46281</v>
      </c>
      <c r="L65" s="277"/>
      <c r="M65" s="277"/>
      <c r="N65" s="277"/>
      <c r="O65" s="277" t="s">
        <v>85</v>
      </c>
      <c r="P65" s="277"/>
      <c r="Q65" s="282"/>
      <c r="R65" s="283"/>
    </row>
    <row r="66" spans="1:18" ht="15" customHeight="1">
      <c r="A66" s="273" t="s">
        <v>91</v>
      </c>
      <c r="B66" s="280" t="s">
        <v>92</v>
      </c>
      <c r="C66" s="284">
        <v>228600859</v>
      </c>
      <c r="D66" s="281"/>
      <c r="E66" s="276"/>
      <c r="F66" s="276" t="s">
        <v>93</v>
      </c>
      <c r="G66" s="266" t="s">
        <v>80</v>
      </c>
      <c r="H66" s="277" t="s">
        <v>94</v>
      </c>
      <c r="I66" s="278">
        <v>46250</v>
      </c>
      <c r="J66" s="278">
        <v>46253</v>
      </c>
      <c r="K66" s="278">
        <v>46281</v>
      </c>
      <c r="L66" s="277"/>
      <c r="M66" s="277"/>
      <c r="N66" s="277"/>
      <c r="O66" s="277" t="s">
        <v>85</v>
      </c>
      <c r="P66" s="277"/>
      <c r="Q66" s="282"/>
      <c r="R66" s="283"/>
    </row>
    <row r="67" spans="1:18" ht="15" customHeight="1">
      <c r="A67" s="273" t="s">
        <v>91</v>
      </c>
      <c r="B67" s="280" t="s">
        <v>92</v>
      </c>
      <c r="C67" s="284">
        <v>228600861</v>
      </c>
      <c r="D67" s="281"/>
      <c r="E67" s="276"/>
      <c r="F67" s="276" t="s">
        <v>93</v>
      </c>
      <c r="G67" s="266" t="s">
        <v>80</v>
      </c>
      <c r="H67" s="277" t="s">
        <v>94</v>
      </c>
      <c r="I67" s="278">
        <v>46250</v>
      </c>
      <c r="J67" s="278">
        <v>46253</v>
      </c>
      <c r="K67" s="278">
        <v>46281</v>
      </c>
      <c r="L67" s="277"/>
      <c r="M67" s="277"/>
      <c r="N67" s="277"/>
      <c r="O67" s="277" t="s">
        <v>85</v>
      </c>
      <c r="P67" s="277"/>
      <c r="Q67" s="282"/>
      <c r="R67" s="283"/>
    </row>
    <row r="68" spans="1:18" ht="15" customHeight="1">
      <c r="A68" s="273" t="s">
        <v>91</v>
      </c>
      <c r="B68" s="280" t="s">
        <v>92</v>
      </c>
      <c r="C68" s="284">
        <v>228600863</v>
      </c>
      <c r="D68" s="281"/>
      <c r="E68" s="276"/>
      <c r="F68" s="276" t="s">
        <v>93</v>
      </c>
      <c r="G68" s="266" t="s">
        <v>80</v>
      </c>
      <c r="H68" s="277" t="s">
        <v>94</v>
      </c>
      <c r="I68" s="278">
        <v>46250</v>
      </c>
      <c r="J68" s="278">
        <v>46253</v>
      </c>
      <c r="K68" s="278">
        <v>46281</v>
      </c>
      <c r="L68" s="277"/>
      <c r="M68" s="277"/>
      <c r="N68" s="277"/>
      <c r="O68" s="277" t="s">
        <v>85</v>
      </c>
      <c r="P68" s="277"/>
      <c r="Q68" s="282"/>
      <c r="R68" s="283"/>
    </row>
    <row r="69" spans="1:18" ht="15" customHeight="1">
      <c r="A69" s="273" t="s">
        <v>91</v>
      </c>
      <c r="B69" s="280" t="s">
        <v>92</v>
      </c>
      <c r="C69" s="284">
        <v>228600879</v>
      </c>
      <c r="D69" s="281"/>
      <c r="E69" s="276"/>
      <c r="F69" s="276" t="s">
        <v>93</v>
      </c>
      <c r="G69" s="266" t="s">
        <v>80</v>
      </c>
      <c r="H69" s="277" t="s">
        <v>94</v>
      </c>
      <c r="I69" s="278">
        <v>46250</v>
      </c>
      <c r="J69" s="278">
        <v>46253</v>
      </c>
      <c r="K69" s="278">
        <v>46281</v>
      </c>
      <c r="L69" s="277"/>
      <c r="M69" s="277"/>
      <c r="N69" s="277"/>
      <c r="O69" s="277" t="s">
        <v>85</v>
      </c>
      <c r="P69" s="277"/>
      <c r="Q69" s="282"/>
      <c r="R69" s="283"/>
    </row>
    <row r="70" spans="1:18" ht="15" customHeight="1">
      <c r="A70" s="273" t="s">
        <v>91</v>
      </c>
      <c r="B70" s="280" t="s">
        <v>92</v>
      </c>
      <c r="C70" s="284">
        <v>228600882</v>
      </c>
      <c r="D70" s="281"/>
      <c r="E70" s="276"/>
      <c r="F70" s="276" t="s">
        <v>93</v>
      </c>
      <c r="G70" s="266" t="s">
        <v>80</v>
      </c>
      <c r="H70" s="277" t="s">
        <v>94</v>
      </c>
      <c r="I70" s="278">
        <v>46250</v>
      </c>
      <c r="J70" s="278">
        <v>46253</v>
      </c>
      <c r="K70" s="278">
        <v>46281</v>
      </c>
      <c r="L70" s="277"/>
      <c r="M70" s="277"/>
      <c r="N70" s="277"/>
      <c r="O70" s="277" t="s">
        <v>85</v>
      </c>
      <c r="P70" s="277"/>
      <c r="Q70" s="282"/>
      <c r="R70" s="283"/>
    </row>
    <row r="71" spans="1:18" ht="15" customHeight="1">
      <c r="A71" s="273" t="s">
        <v>91</v>
      </c>
      <c r="B71" s="280" t="s">
        <v>92</v>
      </c>
      <c r="C71" s="284">
        <v>228600890</v>
      </c>
      <c r="D71" s="281"/>
      <c r="E71" s="276"/>
      <c r="F71" s="276" t="s">
        <v>93</v>
      </c>
      <c r="G71" s="266" t="s">
        <v>80</v>
      </c>
      <c r="H71" s="277" t="s">
        <v>94</v>
      </c>
      <c r="I71" s="278">
        <v>46250</v>
      </c>
      <c r="J71" s="278">
        <v>46253</v>
      </c>
      <c r="K71" s="278">
        <v>46281</v>
      </c>
      <c r="L71" s="277"/>
      <c r="M71" s="277"/>
      <c r="N71" s="277"/>
      <c r="O71" s="277" t="s">
        <v>10</v>
      </c>
      <c r="P71" s="277"/>
      <c r="Q71" s="282"/>
      <c r="R71" s="283"/>
    </row>
    <row r="72" spans="1:18" ht="15" customHeight="1">
      <c r="A72" s="273" t="s">
        <v>95</v>
      </c>
      <c r="B72" s="280"/>
      <c r="C72" s="284">
        <v>230602901</v>
      </c>
      <c r="D72" s="281"/>
      <c r="E72" s="276"/>
      <c r="F72" s="276" t="s">
        <v>59</v>
      </c>
      <c r="G72" s="266" t="s">
        <v>80</v>
      </c>
      <c r="H72" s="277" t="s">
        <v>30</v>
      </c>
      <c r="I72" s="278">
        <v>46252</v>
      </c>
      <c r="J72" s="278">
        <v>46255</v>
      </c>
      <c r="K72" s="278">
        <v>46283</v>
      </c>
      <c r="L72" s="277"/>
      <c r="M72" s="277"/>
      <c r="N72" s="277"/>
      <c r="O72" s="277" t="s">
        <v>10</v>
      </c>
      <c r="P72" s="277"/>
      <c r="Q72" s="282"/>
      <c r="R72" s="283"/>
    </row>
    <row r="73" spans="1:18" ht="15" customHeight="1">
      <c r="A73" s="273" t="s">
        <v>95</v>
      </c>
      <c r="B73" s="280"/>
      <c r="C73" s="284">
        <v>230602987</v>
      </c>
      <c r="D73" s="281"/>
      <c r="E73" s="276"/>
      <c r="F73" s="276" t="s">
        <v>59</v>
      </c>
      <c r="G73" s="266" t="s">
        <v>80</v>
      </c>
      <c r="H73" s="277" t="s">
        <v>30</v>
      </c>
      <c r="I73" s="278">
        <v>46252</v>
      </c>
      <c r="J73" s="278">
        <v>46255</v>
      </c>
      <c r="K73" s="278">
        <v>46283</v>
      </c>
      <c r="L73" s="277"/>
      <c r="M73" s="277"/>
      <c r="N73" s="277"/>
      <c r="O73" s="277" t="s">
        <v>10</v>
      </c>
      <c r="P73" s="277"/>
      <c r="Q73" s="282"/>
      <c r="R73" s="283"/>
    </row>
    <row r="74" spans="1:18" ht="15" customHeight="1">
      <c r="A74" s="273" t="s">
        <v>95</v>
      </c>
      <c r="B74" s="280"/>
      <c r="C74" s="284">
        <v>230603014</v>
      </c>
      <c r="D74" s="281"/>
      <c r="E74" s="276"/>
      <c r="F74" s="276" t="s">
        <v>59</v>
      </c>
      <c r="G74" s="266" t="s">
        <v>80</v>
      </c>
      <c r="H74" s="277" t="s">
        <v>30</v>
      </c>
      <c r="I74" s="278">
        <v>46252</v>
      </c>
      <c r="J74" s="278">
        <v>46255</v>
      </c>
      <c r="K74" s="278">
        <v>46283</v>
      </c>
      <c r="L74" s="277"/>
      <c r="M74" s="277"/>
      <c r="N74" s="277"/>
      <c r="O74" s="277" t="s">
        <v>10</v>
      </c>
      <c r="P74" s="277"/>
      <c r="Q74" s="282"/>
      <c r="R74" s="283"/>
    </row>
    <row r="75" spans="1:18" ht="15" customHeight="1">
      <c r="A75" s="273" t="s">
        <v>95</v>
      </c>
      <c r="B75" s="280"/>
      <c r="C75" s="284">
        <v>230603054</v>
      </c>
      <c r="D75" s="281"/>
      <c r="E75" s="276"/>
      <c r="F75" s="276" t="s">
        <v>59</v>
      </c>
      <c r="G75" s="266" t="s">
        <v>80</v>
      </c>
      <c r="H75" s="277" t="s">
        <v>30</v>
      </c>
      <c r="I75" s="278">
        <v>46252</v>
      </c>
      <c r="J75" s="278">
        <v>46255</v>
      </c>
      <c r="K75" s="278">
        <v>46283</v>
      </c>
      <c r="L75" s="277"/>
      <c r="M75" s="277"/>
      <c r="N75" s="277"/>
      <c r="O75" s="277" t="s">
        <v>10</v>
      </c>
      <c r="P75" s="277"/>
      <c r="Q75" s="282"/>
      <c r="R75" s="283"/>
    </row>
    <row r="76" spans="1:18" ht="15" customHeight="1">
      <c r="A76" s="273" t="s">
        <v>95</v>
      </c>
      <c r="B76" s="280"/>
      <c r="C76" s="284">
        <v>230603112</v>
      </c>
      <c r="D76" s="281"/>
      <c r="E76" s="276"/>
      <c r="F76" s="276" t="s">
        <v>59</v>
      </c>
      <c r="G76" s="266" t="s">
        <v>80</v>
      </c>
      <c r="H76" s="277" t="s">
        <v>30</v>
      </c>
      <c r="I76" s="278">
        <v>46252</v>
      </c>
      <c r="J76" s="278">
        <v>46255</v>
      </c>
      <c r="K76" s="278">
        <v>46283</v>
      </c>
      <c r="L76" s="277"/>
      <c r="M76" s="277"/>
      <c r="N76" s="277"/>
      <c r="O76" s="277" t="s">
        <v>10</v>
      </c>
      <c r="P76" s="277"/>
      <c r="Q76" s="282"/>
      <c r="R76" s="283"/>
    </row>
    <row r="77" spans="1:18" ht="15" customHeight="1">
      <c r="A77" s="273" t="s">
        <v>95</v>
      </c>
      <c r="B77" s="280"/>
      <c r="C77" s="409">
        <v>230603140</v>
      </c>
      <c r="D77" s="281"/>
      <c r="E77" s="276"/>
      <c r="F77" s="276" t="s">
        <v>59</v>
      </c>
      <c r="G77" s="266" t="s">
        <v>80</v>
      </c>
      <c r="H77" s="277" t="s">
        <v>30</v>
      </c>
      <c r="I77" s="278">
        <v>46252</v>
      </c>
      <c r="J77" s="278">
        <v>46255</v>
      </c>
      <c r="K77" s="278">
        <v>46283</v>
      </c>
      <c r="L77" s="277"/>
      <c r="M77" s="277"/>
      <c r="N77" s="277"/>
      <c r="O77" s="277" t="s">
        <v>8</v>
      </c>
      <c r="P77" s="277"/>
      <c r="Q77" s="282"/>
      <c r="R77" s="283"/>
    </row>
    <row r="78" spans="1:18" ht="15" customHeight="1">
      <c r="A78" s="273" t="s">
        <v>95</v>
      </c>
      <c r="B78" s="280"/>
      <c r="C78" s="252">
        <v>230603174</v>
      </c>
      <c r="D78" s="132"/>
      <c r="F78" s="276" t="s">
        <v>59</v>
      </c>
      <c r="G78" s="266" t="s">
        <v>80</v>
      </c>
      <c r="H78" s="277" t="s">
        <v>30</v>
      </c>
      <c r="I78" s="278">
        <v>46252</v>
      </c>
      <c r="J78" s="278">
        <v>46255</v>
      </c>
      <c r="K78" s="278">
        <v>46283</v>
      </c>
      <c r="O78" s="277" t="s">
        <v>10</v>
      </c>
      <c r="R78" s="269"/>
    </row>
    <row r="79" spans="1:18" ht="15" customHeight="1">
      <c r="A79" s="273" t="s">
        <v>95</v>
      </c>
      <c r="B79" s="280"/>
      <c r="C79" s="252">
        <v>230603203</v>
      </c>
      <c r="D79" s="132"/>
      <c r="F79" s="276" t="s">
        <v>59</v>
      </c>
      <c r="G79" s="266" t="s">
        <v>80</v>
      </c>
      <c r="H79" s="277" t="s">
        <v>30</v>
      </c>
      <c r="I79" s="278">
        <v>46252</v>
      </c>
      <c r="J79" s="278">
        <v>46255</v>
      </c>
      <c r="K79" s="278">
        <v>46283</v>
      </c>
      <c r="O79" s="277" t="s">
        <v>10</v>
      </c>
      <c r="R79" s="269"/>
    </row>
    <row r="80" spans="1:18" ht="15" customHeight="1">
      <c r="A80" s="273" t="s">
        <v>96</v>
      </c>
      <c r="B80" s="264"/>
      <c r="C80" s="252">
        <v>228600459</v>
      </c>
      <c r="D80" s="132"/>
      <c r="F80" s="276" t="s">
        <v>88</v>
      </c>
      <c r="G80" s="3" t="s">
        <v>89</v>
      </c>
      <c r="H80" s="266" t="s">
        <v>90</v>
      </c>
      <c r="I80" s="267">
        <v>46251</v>
      </c>
      <c r="J80" s="278">
        <v>46253</v>
      </c>
      <c r="K80" s="278">
        <v>46281</v>
      </c>
      <c r="O80" s="277" t="s">
        <v>10</v>
      </c>
      <c r="R80" s="269"/>
    </row>
    <row r="81" spans="1:18" ht="15" customHeight="1">
      <c r="A81" s="273" t="s">
        <v>96</v>
      </c>
      <c r="B81" s="264"/>
      <c r="C81" s="252">
        <v>228600513</v>
      </c>
      <c r="D81" s="132"/>
      <c r="F81" s="276" t="s">
        <v>88</v>
      </c>
      <c r="G81" s="3" t="s">
        <v>89</v>
      </c>
      <c r="H81" s="266" t="s">
        <v>90</v>
      </c>
      <c r="I81" s="267">
        <v>46251</v>
      </c>
      <c r="J81" s="278">
        <v>46253</v>
      </c>
      <c r="K81" s="278">
        <v>46281</v>
      </c>
      <c r="O81" s="277" t="s">
        <v>10</v>
      </c>
      <c r="R81" s="269"/>
    </row>
    <row r="82" spans="1:18" ht="15" customHeight="1">
      <c r="A82" s="273" t="s">
        <v>96</v>
      </c>
      <c r="B82" s="264"/>
      <c r="C82" s="252">
        <v>229602546</v>
      </c>
      <c r="D82" s="132"/>
      <c r="F82" s="276" t="s">
        <v>88</v>
      </c>
      <c r="G82" s="3" t="s">
        <v>89</v>
      </c>
      <c r="H82" s="266" t="s">
        <v>90</v>
      </c>
      <c r="I82" s="267">
        <v>46251</v>
      </c>
      <c r="J82" s="278">
        <v>46253</v>
      </c>
      <c r="K82" s="278">
        <v>46281</v>
      </c>
      <c r="O82" s="277" t="s">
        <v>10</v>
      </c>
      <c r="R82" s="269"/>
    </row>
    <row r="83" spans="1:18" ht="15" customHeight="1">
      <c r="A83" s="273" t="s">
        <v>96</v>
      </c>
      <c r="B83" s="264"/>
      <c r="C83" s="252">
        <v>230602485</v>
      </c>
      <c r="D83" s="132"/>
      <c r="F83" s="276" t="s">
        <v>88</v>
      </c>
      <c r="G83" s="3" t="s">
        <v>89</v>
      </c>
      <c r="H83" s="266" t="s">
        <v>90</v>
      </c>
      <c r="I83" s="267">
        <v>46251</v>
      </c>
      <c r="J83" s="278">
        <v>46253</v>
      </c>
      <c r="K83" s="278">
        <v>46281</v>
      </c>
      <c r="O83" s="277" t="s">
        <v>10</v>
      </c>
      <c r="R83" s="269"/>
    </row>
    <row r="84" spans="1:18" ht="15" customHeight="1">
      <c r="A84" s="273" t="s">
        <v>96</v>
      </c>
      <c r="B84" s="264"/>
      <c r="C84" s="252">
        <v>230602946</v>
      </c>
      <c r="D84" s="132"/>
      <c r="F84" s="276" t="s">
        <v>88</v>
      </c>
      <c r="G84" s="3" t="s">
        <v>89</v>
      </c>
      <c r="H84" s="266" t="s">
        <v>90</v>
      </c>
      <c r="I84" s="267">
        <v>46251</v>
      </c>
      <c r="J84" s="278">
        <v>46253</v>
      </c>
      <c r="K84" s="278">
        <v>46281</v>
      </c>
      <c r="O84" s="277" t="s">
        <v>10</v>
      </c>
      <c r="R84" s="269"/>
    </row>
    <row r="85" spans="1:18" ht="15" customHeight="1">
      <c r="A85" s="273" t="s">
        <v>96</v>
      </c>
      <c r="B85" s="264"/>
      <c r="C85" s="252">
        <v>230603575</v>
      </c>
      <c r="D85" s="132"/>
      <c r="F85" s="276" t="s">
        <v>88</v>
      </c>
      <c r="G85" s="3" t="s">
        <v>89</v>
      </c>
      <c r="H85" s="266" t="s">
        <v>90</v>
      </c>
      <c r="I85" s="267">
        <v>46251</v>
      </c>
      <c r="J85" s="278">
        <v>46253</v>
      </c>
      <c r="K85" s="278">
        <v>46281</v>
      </c>
      <c r="O85" s="277" t="s">
        <v>10</v>
      </c>
      <c r="R85" s="269"/>
    </row>
    <row r="86" spans="1:18" ht="15" customHeight="1">
      <c r="A86" s="273" t="s">
        <v>96</v>
      </c>
      <c r="B86" s="264"/>
      <c r="C86" s="252">
        <v>230603625</v>
      </c>
      <c r="D86" s="132"/>
      <c r="F86" s="276" t="s">
        <v>88</v>
      </c>
      <c r="G86" s="3" t="s">
        <v>89</v>
      </c>
      <c r="H86" s="266" t="s">
        <v>90</v>
      </c>
      <c r="I86" s="267">
        <v>46251</v>
      </c>
      <c r="J86" s="278">
        <v>46253</v>
      </c>
      <c r="K86" s="278">
        <v>46281</v>
      </c>
      <c r="O86" s="277" t="s">
        <v>10</v>
      </c>
      <c r="R86" s="269"/>
    </row>
    <row r="87" spans="1:18" ht="15" customHeight="1">
      <c r="A87" s="273" t="s">
        <v>96</v>
      </c>
      <c r="B87" s="264"/>
      <c r="C87" s="252">
        <v>230603667</v>
      </c>
      <c r="D87" s="132"/>
      <c r="F87" s="276" t="s">
        <v>88</v>
      </c>
      <c r="G87" s="3" t="s">
        <v>89</v>
      </c>
      <c r="H87" s="266" t="s">
        <v>90</v>
      </c>
      <c r="I87" s="267">
        <v>46251</v>
      </c>
      <c r="J87" s="278">
        <v>46253</v>
      </c>
      <c r="K87" s="278">
        <v>46281</v>
      </c>
      <c r="O87" s="277" t="s">
        <v>10</v>
      </c>
      <c r="R87" s="269"/>
    </row>
    <row r="88" spans="1:18" ht="15" customHeight="1">
      <c r="A88" s="273" t="s">
        <v>96</v>
      </c>
      <c r="B88" s="264"/>
      <c r="C88" s="252">
        <v>230603700</v>
      </c>
      <c r="D88" s="132"/>
      <c r="F88" s="276" t="s">
        <v>88</v>
      </c>
      <c r="G88" s="3" t="s">
        <v>89</v>
      </c>
      <c r="H88" s="266" t="s">
        <v>90</v>
      </c>
      <c r="I88" s="267">
        <v>46251</v>
      </c>
      <c r="J88" s="278">
        <v>46253</v>
      </c>
      <c r="K88" s="278">
        <v>46281</v>
      </c>
      <c r="O88" s="277" t="s">
        <v>10</v>
      </c>
      <c r="R88" s="269"/>
    </row>
    <row r="89" spans="1:18" ht="15" customHeight="1">
      <c r="A89" s="273" t="s">
        <v>96</v>
      </c>
      <c r="B89" s="264"/>
      <c r="C89" s="252">
        <v>230603782</v>
      </c>
      <c r="D89" s="132"/>
      <c r="F89" s="276" t="s">
        <v>88</v>
      </c>
      <c r="G89" s="3" t="s">
        <v>89</v>
      </c>
      <c r="H89" s="266" t="s">
        <v>90</v>
      </c>
      <c r="I89" s="267">
        <v>46251</v>
      </c>
      <c r="J89" s="278">
        <v>46253</v>
      </c>
      <c r="K89" s="278">
        <v>46281</v>
      </c>
      <c r="O89" s="277" t="s">
        <v>10</v>
      </c>
      <c r="R89" s="269"/>
    </row>
    <row r="90" spans="1:18" ht="15" customHeight="1">
      <c r="A90" s="273" t="s">
        <v>96</v>
      </c>
      <c r="B90" s="264"/>
      <c r="C90" s="252">
        <v>230603859</v>
      </c>
      <c r="D90" s="132"/>
      <c r="F90" s="276" t="s">
        <v>88</v>
      </c>
      <c r="G90" s="3" t="s">
        <v>89</v>
      </c>
      <c r="H90" s="266" t="s">
        <v>90</v>
      </c>
      <c r="I90" s="267">
        <v>46251</v>
      </c>
      <c r="J90" s="278">
        <v>46253</v>
      </c>
      <c r="K90" s="278">
        <v>46281</v>
      </c>
      <c r="O90" s="277" t="s">
        <v>10</v>
      </c>
      <c r="R90" s="269"/>
    </row>
    <row r="91" spans="1:18" ht="15" customHeight="1">
      <c r="A91" s="273" t="s">
        <v>96</v>
      </c>
      <c r="B91" s="280"/>
      <c r="C91" s="284">
        <v>230603930</v>
      </c>
      <c r="D91" s="281"/>
      <c r="E91" s="276"/>
      <c r="F91" s="276" t="s">
        <v>88</v>
      </c>
      <c r="G91" s="3" t="s">
        <v>89</v>
      </c>
      <c r="H91" s="266" t="s">
        <v>90</v>
      </c>
      <c r="I91" s="267">
        <v>46251</v>
      </c>
      <c r="J91" s="278">
        <v>46253</v>
      </c>
      <c r="K91" s="278">
        <v>46281</v>
      </c>
      <c r="L91" s="277"/>
      <c r="M91" s="277"/>
      <c r="N91" s="277"/>
      <c r="O91" s="277" t="s">
        <v>10</v>
      </c>
      <c r="P91" s="277"/>
      <c r="Q91" s="282"/>
      <c r="R91" s="283"/>
    </row>
    <row r="92" spans="1:18" ht="15" customHeight="1">
      <c r="A92" s="273" t="s">
        <v>97</v>
      </c>
      <c r="B92" s="280" t="s">
        <v>98</v>
      </c>
      <c r="C92" s="284">
        <v>233604197</v>
      </c>
      <c r="D92" s="281"/>
      <c r="E92" s="276"/>
      <c r="F92" s="276" t="s">
        <v>99</v>
      </c>
      <c r="G92" s="3" t="s">
        <v>60</v>
      </c>
      <c r="H92" s="277" t="s">
        <v>100</v>
      </c>
      <c r="I92" s="278">
        <v>46255</v>
      </c>
      <c r="J92" s="278">
        <v>46260</v>
      </c>
      <c r="K92" s="278">
        <v>46285</v>
      </c>
      <c r="L92" s="277"/>
      <c r="M92" s="277"/>
      <c r="N92" s="277"/>
      <c r="O92" s="277" t="s">
        <v>10</v>
      </c>
      <c r="P92" s="277"/>
      <c r="Q92" s="282"/>
      <c r="R92" s="283"/>
    </row>
    <row r="93" spans="1:18" ht="15" customHeight="1">
      <c r="A93" s="273" t="s">
        <v>97</v>
      </c>
      <c r="B93" s="280" t="s">
        <v>98</v>
      </c>
      <c r="C93" s="284">
        <v>233604213</v>
      </c>
      <c r="D93" s="281"/>
      <c r="E93" s="276"/>
      <c r="F93" s="276" t="s">
        <v>99</v>
      </c>
      <c r="G93" s="3" t="s">
        <v>60</v>
      </c>
      <c r="H93" s="277" t="s">
        <v>100</v>
      </c>
      <c r="I93" s="278">
        <v>46255</v>
      </c>
      <c r="J93" s="278">
        <v>46260</v>
      </c>
      <c r="K93" s="278">
        <v>46285</v>
      </c>
      <c r="L93" s="277"/>
      <c r="M93" s="277"/>
      <c r="N93" s="277"/>
      <c r="O93" s="277" t="s">
        <v>10</v>
      </c>
      <c r="P93" s="277"/>
      <c r="Q93" s="282"/>
      <c r="R93" s="283"/>
    </row>
    <row r="94" spans="1:18" ht="15" customHeight="1">
      <c r="A94" s="273" t="s">
        <v>97</v>
      </c>
      <c r="B94" s="280" t="s">
        <v>98</v>
      </c>
      <c r="C94" s="252">
        <v>233604229</v>
      </c>
      <c r="D94" s="281"/>
      <c r="E94" s="276"/>
      <c r="F94" s="276" t="s">
        <v>99</v>
      </c>
      <c r="G94" s="3" t="s">
        <v>60</v>
      </c>
      <c r="H94" s="277" t="s">
        <v>100</v>
      </c>
      <c r="I94" s="278">
        <v>46255</v>
      </c>
      <c r="J94" s="278">
        <v>46260</v>
      </c>
      <c r="K94" s="278">
        <v>46285</v>
      </c>
      <c r="L94" s="277"/>
      <c r="M94" s="277"/>
      <c r="N94" s="277"/>
      <c r="O94" s="277" t="s">
        <v>10</v>
      </c>
      <c r="P94" s="277"/>
      <c r="Q94" s="282"/>
      <c r="R94" s="283"/>
    </row>
    <row r="95" spans="1:18" ht="15" customHeight="1">
      <c r="A95" s="273" t="s">
        <v>101</v>
      </c>
      <c r="B95" s="280"/>
      <c r="C95" s="252">
        <v>236609595</v>
      </c>
      <c r="D95" s="281"/>
      <c r="E95" s="276"/>
      <c r="F95" s="276" t="s">
        <v>102</v>
      </c>
      <c r="G95" s="277" t="s">
        <v>76</v>
      </c>
      <c r="H95" s="277" t="s">
        <v>103</v>
      </c>
      <c r="I95" s="278">
        <v>46258</v>
      </c>
      <c r="J95" s="278">
        <v>46261</v>
      </c>
      <c r="K95" s="278">
        <v>46289</v>
      </c>
      <c r="L95" s="277"/>
      <c r="M95" s="277"/>
      <c r="N95" s="277"/>
      <c r="O95" s="277" t="s">
        <v>10</v>
      </c>
      <c r="P95" s="277"/>
      <c r="Q95" s="282"/>
      <c r="R95" s="283"/>
    </row>
    <row r="96" spans="1:18" ht="15" customHeight="1">
      <c r="A96" s="273" t="s">
        <v>101</v>
      </c>
      <c r="B96" s="280"/>
      <c r="C96" s="252">
        <v>236609568</v>
      </c>
      <c r="D96" s="281"/>
      <c r="E96" s="276"/>
      <c r="F96" s="276" t="s">
        <v>102</v>
      </c>
      <c r="G96" s="277" t="s">
        <v>76</v>
      </c>
      <c r="H96" s="277" t="s">
        <v>103</v>
      </c>
      <c r="I96" s="278">
        <v>46258</v>
      </c>
      <c r="J96" s="278">
        <v>46261</v>
      </c>
      <c r="K96" s="278">
        <v>46289</v>
      </c>
      <c r="L96" s="277"/>
      <c r="M96" s="277"/>
      <c r="N96" s="277"/>
      <c r="O96" s="277" t="s">
        <v>10</v>
      </c>
      <c r="P96" s="277"/>
      <c r="Q96" s="282"/>
      <c r="R96" s="283"/>
    </row>
    <row r="97" spans="1:18" ht="15" customHeight="1">
      <c r="A97" s="273" t="s">
        <v>101</v>
      </c>
      <c r="B97" s="280"/>
      <c r="C97" s="252">
        <v>236609610</v>
      </c>
      <c r="D97" s="281"/>
      <c r="E97" s="276"/>
      <c r="F97" s="276" t="s">
        <v>102</v>
      </c>
      <c r="G97" s="277" t="s">
        <v>76</v>
      </c>
      <c r="H97" s="277" t="s">
        <v>103</v>
      </c>
      <c r="I97" s="278">
        <v>46258</v>
      </c>
      <c r="J97" s="278">
        <v>46261</v>
      </c>
      <c r="K97" s="278">
        <v>46289</v>
      </c>
      <c r="L97" s="277"/>
      <c r="M97" s="277"/>
      <c r="N97" s="277"/>
      <c r="O97" s="277" t="s">
        <v>10</v>
      </c>
      <c r="P97" s="277"/>
      <c r="Q97" s="282"/>
      <c r="R97" s="283"/>
    </row>
    <row r="98" spans="1:18" ht="15" customHeight="1">
      <c r="A98" s="273" t="s">
        <v>101</v>
      </c>
      <c r="B98" s="280"/>
      <c r="C98" s="252">
        <v>236609743</v>
      </c>
      <c r="D98" s="281"/>
      <c r="E98" s="276"/>
      <c r="F98" s="276" t="s">
        <v>102</v>
      </c>
      <c r="G98" s="277" t="s">
        <v>76</v>
      </c>
      <c r="H98" s="277" t="s">
        <v>103</v>
      </c>
      <c r="I98" s="278">
        <v>46258</v>
      </c>
      <c r="J98" s="278">
        <v>46261</v>
      </c>
      <c r="K98" s="278">
        <v>46289</v>
      </c>
      <c r="L98" s="277"/>
      <c r="M98" s="277"/>
      <c r="N98" s="277"/>
      <c r="O98" s="277" t="s">
        <v>10</v>
      </c>
      <c r="P98" s="277"/>
      <c r="Q98" s="282"/>
      <c r="R98" s="283"/>
    </row>
    <row r="99" spans="1:18" ht="15" customHeight="1">
      <c r="A99" s="273" t="s">
        <v>101</v>
      </c>
      <c r="B99" s="280"/>
      <c r="C99" s="252">
        <v>236609767</v>
      </c>
      <c r="D99" s="281"/>
      <c r="E99" s="276"/>
      <c r="F99" s="276" t="s">
        <v>102</v>
      </c>
      <c r="G99" s="277" t="s">
        <v>76</v>
      </c>
      <c r="H99" s="277" t="s">
        <v>103</v>
      </c>
      <c r="I99" s="278">
        <v>46258</v>
      </c>
      <c r="J99" s="278">
        <v>46261</v>
      </c>
      <c r="K99" s="278">
        <v>46289</v>
      </c>
      <c r="L99" s="277"/>
      <c r="M99" s="277"/>
      <c r="N99" s="277"/>
      <c r="O99" s="277" t="s">
        <v>10</v>
      </c>
      <c r="P99" s="277"/>
      <c r="Q99" s="282"/>
      <c r="R99" s="283"/>
    </row>
    <row r="100" spans="1:18" ht="15" customHeight="1">
      <c r="A100" s="273" t="s">
        <v>101</v>
      </c>
      <c r="B100" s="280"/>
      <c r="C100" s="252">
        <v>236609790</v>
      </c>
      <c r="D100" s="281"/>
      <c r="E100" s="276"/>
      <c r="F100" s="276" t="s">
        <v>102</v>
      </c>
      <c r="G100" s="277" t="s">
        <v>76</v>
      </c>
      <c r="H100" s="277" t="s">
        <v>103</v>
      </c>
      <c r="I100" s="278">
        <v>46258</v>
      </c>
      <c r="J100" s="278">
        <v>46261</v>
      </c>
      <c r="K100" s="278">
        <v>46289</v>
      </c>
      <c r="L100" s="277"/>
      <c r="M100" s="277"/>
      <c r="N100" s="277"/>
      <c r="O100" s="277" t="s">
        <v>10</v>
      </c>
      <c r="P100" s="277"/>
      <c r="Q100" s="282"/>
      <c r="R100" s="283"/>
    </row>
    <row r="101" spans="1:18" ht="15" customHeight="1">
      <c r="A101" s="273" t="s">
        <v>101</v>
      </c>
      <c r="B101" s="280"/>
      <c r="C101" s="252">
        <v>236609815</v>
      </c>
      <c r="D101" s="281"/>
      <c r="E101" s="276"/>
      <c r="F101" s="276" t="s">
        <v>102</v>
      </c>
      <c r="G101" s="277" t="s">
        <v>76</v>
      </c>
      <c r="H101" s="277" t="s">
        <v>103</v>
      </c>
      <c r="I101" s="278">
        <v>46258</v>
      </c>
      <c r="J101" s="278">
        <v>46261</v>
      </c>
      <c r="K101" s="278">
        <v>46289</v>
      </c>
      <c r="L101" s="277"/>
      <c r="M101" s="277"/>
      <c r="N101" s="277"/>
      <c r="O101" s="277" t="s">
        <v>10</v>
      </c>
      <c r="P101" s="277"/>
      <c r="Q101" s="282"/>
      <c r="R101" s="283"/>
    </row>
    <row r="102" spans="1:18" ht="15" customHeight="1">
      <c r="A102" s="273" t="s">
        <v>101</v>
      </c>
      <c r="B102" s="280"/>
      <c r="C102" s="252">
        <v>236609837</v>
      </c>
      <c r="D102" s="281"/>
      <c r="E102" s="276"/>
      <c r="F102" s="276" t="s">
        <v>102</v>
      </c>
      <c r="G102" s="277" t="s">
        <v>76</v>
      </c>
      <c r="H102" s="277" t="s">
        <v>103</v>
      </c>
      <c r="I102" s="278">
        <v>46258</v>
      </c>
      <c r="J102" s="278">
        <v>46261</v>
      </c>
      <c r="K102" s="278">
        <v>46289</v>
      </c>
      <c r="L102" s="277"/>
      <c r="M102" s="277"/>
      <c r="N102" s="277"/>
      <c r="O102" s="277" t="s">
        <v>10</v>
      </c>
      <c r="P102" s="277"/>
      <c r="Q102" s="282"/>
      <c r="R102" s="283"/>
    </row>
    <row r="103" spans="1:18" ht="15" customHeight="1">
      <c r="A103" s="273" t="s">
        <v>101</v>
      </c>
      <c r="B103" s="280"/>
      <c r="C103" s="252">
        <v>236609853</v>
      </c>
      <c r="D103" s="281"/>
      <c r="E103" s="276"/>
      <c r="F103" s="276" t="s">
        <v>102</v>
      </c>
      <c r="G103" s="277" t="s">
        <v>76</v>
      </c>
      <c r="H103" s="277" t="s">
        <v>103</v>
      </c>
      <c r="I103" s="278">
        <v>46258</v>
      </c>
      <c r="J103" s="278">
        <v>46261</v>
      </c>
      <c r="K103" s="278">
        <v>46289</v>
      </c>
      <c r="L103" s="277"/>
      <c r="M103" s="277"/>
      <c r="N103" s="277"/>
      <c r="O103" s="277" t="s">
        <v>10</v>
      </c>
      <c r="P103" s="277"/>
      <c r="Q103" s="282"/>
      <c r="R103" s="283"/>
    </row>
    <row r="104" spans="1:18" ht="15" customHeight="1">
      <c r="A104" s="273" t="s">
        <v>101</v>
      </c>
      <c r="B104" s="280"/>
      <c r="C104" s="252">
        <v>236609875</v>
      </c>
      <c r="D104" s="281"/>
      <c r="E104" s="276"/>
      <c r="F104" s="276" t="s">
        <v>102</v>
      </c>
      <c r="G104" s="277" t="s">
        <v>76</v>
      </c>
      <c r="H104" s="277" t="s">
        <v>103</v>
      </c>
      <c r="I104" s="278">
        <v>46258</v>
      </c>
      <c r="J104" s="278">
        <v>46261</v>
      </c>
      <c r="K104" s="278">
        <v>46289</v>
      </c>
      <c r="L104" s="277"/>
      <c r="M104" s="277"/>
      <c r="N104" s="277"/>
      <c r="O104" s="277" t="s">
        <v>10</v>
      </c>
      <c r="P104" s="277"/>
      <c r="Q104" s="282"/>
      <c r="R104" s="283"/>
    </row>
    <row r="105" spans="1:18" ht="15" customHeight="1">
      <c r="A105" s="273" t="s">
        <v>101</v>
      </c>
      <c r="B105" s="280"/>
      <c r="C105" s="284">
        <v>236609886</v>
      </c>
      <c r="D105" s="281"/>
      <c r="E105" s="276"/>
      <c r="F105" s="276" t="s">
        <v>102</v>
      </c>
      <c r="G105" s="277" t="s">
        <v>76</v>
      </c>
      <c r="H105" s="277" t="s">
        <v>103</v>
      </c>
      <c r="I105" s="278">
        <v>46258</v>
      </c>
      <c r="J105" s="278">
        <v>46261</v>
      </c>
      <c r="K105" s="278">
        <v>46289</v>
      </c>
      <c r="L105" s="277"/>
      <c r="M105" s="277"/>
      <c r="N105" s="277"/>
      <c r="O105" s="277" t="s">
        <v>10</v>
      </c>
      <c r="P105" s="277"/>
      <c r="Q105" s="282"/>
      <c r="R105" s="283"/>
    </row>
    <row r="106" spans="1:18" ht="15" customHeight="1">
      <c r="A106" s="273" t="s">
        <v>101</v>
      </c>
      <c r="B106" s="280"/>
      <c r="C106" s="284">
        <v>236609921</v>
      </c>
      <c r="D106" s="281"/>
      <c r="E106" s="276"/>
      <c r="F106" s="276" t="s">
        <v>102</v>
      </c>
      <c r="G106" s="277" t="s">
        <v>76</v>
      </c>
      <c r="H106" s="277" t="s">
        <v>103</v>
      </c>
      <c r="I106" s="278">
        <v>46258</v>
      </c>
      <c r="J106" s="278">
        <v>46261</v>
      </c>
      <c r="K106" s="278">
        <v>46289</v>
      </c>
      <c r="L106" s="277"/>
      <c r="M106" s="277"/>
      <c r="N106" s="277"/>
      <c r="O106" s="277" t="s">
        <v>10</v>
      </c>
      <c r="P106" s="277"/>
      <c r="Q106" s="282"/>
      <c r="R106" s="283"/>
    </row>
    <row r="107" spans="1:18" ht="15" customHeight="1">
      <c r="A107" s="273" t="s">
        <v>101</v>
      </c>
      <c r="B107" s="280"/>
      <c r="C107" s="252">
        <v>236609930</v>
      </c>
      <c r="D107" s="281"/>
      <c r="E107" s="276"/>
      <c r="F107" s="276" t="s">
        <v>102</v>
      </c>
      <c r="G107" s="277" t="s">
        <v>76</v>
      </c>
      <c r="H107" s="277" t="s">
        <v>103</v>
      </c>
      <c r="I107" s="278">
        <v>46258</v>
      </c>
      <c r="J107" s="278">
        <v>46261</v>
      </c>
      <c r="K107" s="278">
        <v>46289</v>
      </c>
      <c r="L107" s="277"/>
      <c r="M107" s="277"/>
      <c r="N107" s="277"/>
      <c r="O107" s="277" t="s">
        <v>10</v>
      </c>
      <c r="P107" s="277"/>
      <c r="Q107" s="282"/>
      <c r="R107" s="283"/>
    </row>
    <row r="108" spans="1:18" ht="15" customHeight="1">
      <c r="A108" s="241" t="s">
        <v>104</v>
      </c>
      <c r="B108" s="280"/>
      <c r="C108" s="416">
        <v>252604954</v>
      </c>
      <c r="D108" s="132"/>
      <c r="F108" s="276" t="s">
        <v>102</v>
      </c>
      <c r="G108" s="277" t="s">
        <v>76</v>
      </c>
      <c r="H108" s="277" t="s">
        <v>103</v>
      </c>
      <c r="I108" s="278">
        <v>46258</v>
      </c>
      <c r="J108" s="278">
        <v>46261</v>
      </c>
      <c r="K108" s="278">
        <v>46289</v>
      </c>
      <c r="O108" s="266" t="s">
        <v>105</v>
      </c>
      <c r="R108" s="269"/>
    </row>
    <row r="109" spans="1:18" ht="15" customHeight="1">
      <c r="A109" s="241" t="s">
        <v>104</v>
      </c>
      <c r="B109" s="280"/>
      <c r="C109" s="416">
        <v>252605009</v>
      </c>
      <c r="D109" s="132"/>
      <c r="F109" s="276" t="s">
        <v>102</v>
      </c>
      <c r="G109" s="277" t="s">
        <v>76</v>
      </c>
      <c r="H109" s="277" t="s">
        <v>103</v>
      </c>
      <c r="I109" s="278">
        <v>46258</v>
      </c>
      <c r="J109" s="278">
        <v>46261</v>
      </c>
      <c r="K109" s="278">
        <v>46289</v>
      </c>
      <c r="O109" s="266" t="s">
        <v>105</v>
      </c>
      <c r="R109" s="269"/>
    </row>
    <row r="110" spans="1:18" ht="15" customHeight="1">
      <c r="A110" s="241" t="s">
        <v>104</v>
      </c>
      <c r="B110" s="280"/>
      <c r="C110" s="416">
        <v>252605068</v>
      </c>
      <c r="D110" s="132"/>
      <c r="F110" s="276" t="s">
        <v>102</v>
      </c>
      <c r="G110" s="277" t="s">
        <v>76</v>
      </c>
      <c r="H110" s="277" t="s">
        <v>103</v>
      </c>
      <c r="I110" s="278">
        <v>46258</v>
      </c>
      <c r="J110" s="278">
        <v>46261</v>
      </c>
      <c r="K110" s="278">
        <v>46289</v>
      </c>
      <c r="O110" s="266" t="s">
        <v>105</v>
      </c>
      <c r="R110" s="269"/>
    </row>
    <row r="111" spans="1:18" ht="15" customHeight="1">
      <c r="A111" s="241" t="s">
        <v>104</v>
      </c>
      <c r="B111" s="280"/>
      <c r="C111" s="416">
        <v>252605095</v>
      </c>
      <c r="D111" s="132"/>
      <c r="F111" s="276" t="s">
        <v>102</v>
      </c>
      <c r="G111" s="277" t="s">
        <v>76</v>
      </c>
      <c r="H111" s="277" t="s">
        <v>103</v>
      </c>
      <c r="I111" s="278">
        <v>46258</v>
      </c>
      <c r="J111" s="278">
        <v>46261</v>
      </c>
      <c r="K111" s="278">
        <v>46289</v>
      </c>
      <c r="O111" s="266" t="s">
        <v>105</v>
      </c>
      <c r="R111" s="269"/>
    </row>
    <row r="112" spans="1:18" ht="15" customHeight="1">
      <c r="A112" s="241" t="s">
        <v>104</v>
      </c>
      <c r="B112" s="280"/>
      <c r="C112" s="416">
        <v>252605123</v>
      </c>
      <c r="D112" s="132"/>
      <c r="F112" s="276" t="s">
        <v>102</v>
      </c>
      <c r="G112" s="277" t="s">
        <v>76</v>
      </c>
      <c r="H112" s="277" t="s">
        <v>103</v>
      </c>
      <c r="I112" s="278">
        <v>46258</v>
      </c>
      <c r="J112" s="278">
        <v>46261</v>
      </c>
      <c r="K112" s="278">
        <v>46289</v>
      </c>
      <c r="O112" s="266" t="s">
        <v>105</v>
      </c>
      <c r="R112" s="269"/>
    </row>
    <row r="113" spans="1:18" ht="15" customHeight="1">
      <c r="A113" s="241" t="s">
        <v>104</v>
      </c>
      <c r="B113" s="264"/>
      <c r="C113" s="288">
        <v>252605163</v>
      </c>
      <c r="D113" s="132"/>
      <c r="F113" s="130" t="s">
        <v>102</v>
      </c>
      <c r="G113" s="266" t="s">
        <v>76</v>
      </c>
      <c r="H113" s="266" t="s">
        <v>103</v>
      </c>
      <c r="I113" s="267">
        <v>46258</v>
      </c>
      <c r="J113" s="267">
        <v>46261</v>
      </c>
      <c r="K113" s="267">
        <v>46289</v>
      </c>
      <c r="O113" s="277" t="s">
        <v>10</v>
      </c>
      <c r="P113" s="277"/>
      <c r="R113" s="269"/>
    </row>
    <row r="114" spans="1:18" ht="15" customHeight="1">
      <c r="A114" s="241" t="s">
        <v>104</v>
      </c>
      <c r="B114" s="264"/>
      <c r="C114" s="252">
        <v>236610044</v>
      </c>
      <c r="D114" s="132"/>
      <c r="F114" s="130" t="s">
        <v>102</v>
      </c>
      <c r="G114" s="266" t="s">
        <v>76</v>
      </c>
      <c r="H114" s="266" t="s">
        <v>103</v>
      </c>
      <c r="I114" s="267">
        <v>46258</v>
      </c>
      <c r="J114" s="267">
        <v>46261</v>
      </c>
      <c r="K114" s="267">
        <v>46289</v>
      </c>
      <c r="O114" s="277" t="s">
        <v>10</v>
      </c>
      <c r="P114" s="277"/>
      <c r="R114" s="269"/>
    </row>
    <row r="115" spans="1:18" ht="15" customHeight="1">
      <c r="A115" s="241" t="s">
        <v>104</v>
      </c>
      <c r="B115" s="264"/>
      <c r="C115" s="252">
        <v>236610061</v>
      </c>
      <c r="D115" s="132"/>
      <c r="F115" s="130" t="s">
        <v>102</v>
      </c>
      <c r="G115" s="266" t="s">
        <v>76</v>
      </c>
      <c r="H115" s="266" t="s">
        <v>103</v>
      </c>
      <c r="I115" s="267">
        <v>46258</v>
      </c>
      <c r="J115" s="267">
        <v>46261</v>
      </c>
      <c r="K115" s="267">
        <v>46289</v>
      </c>
      <c r="O115" s="277" t="s">
        <v>10</v>
      </c>
      <c r="P115" s="277"/>
      <c r="R115" s="269"/>
    </row>
    <row r="116" spans="1:18" ht="15" customHeight="1">
      <c r="A116" s="241" t="s">
        <v>106</v>
      </c>
      <c r="B116" s="264"/>
      <c r="C116" s="252">
        <v>236610488</v>
      </c>
      <c r="D116" s="132"/>
      <c r="F116" s="130" t="s">
        <v>102</v>
      </c>
      <c r="G116" s="266" t="s">
        <v>76</v>
      </c>
      <c r="H116" s="266" t="s">
        <v>103</v>
      </c>
      <c r="I116" s="267">
        <v>46258</v>
      </c>
      <c r="J116" s="267">
        <v>46261</v>
      </c>
      <c r="K116" s="267">
        <v>46289</v>
      </c>
      <c r="O116" s="277" t="s">
        <v>10</v>
      </c>
      <c r="P116" s="277"/>
      <c r="R116" s="269"/>
    </row>
    <row r="117" spans="1:18" ht="15" customHeight="1">
      <c r="A117" s="241" t="s">
        <v>106</v>
      </c>
      <c r="B117" s="264"/>
      <c r="C117" s="252">
        <v>236610491</v>
      </c>
      <c r="D117" s="132"/>
      <c r="F117" s="130" t="s">
        <v>102</v>
      </c>
      <c r="G117" s="266" t="s">
        <v>76</v>
      </c>
      <c r="H117" s="266" t="s">
        <v>103</v>
      </c>
      <c r="I117" s="267">
        <v>46258</v>
      </c>
      <c r="J117" s="267">
        <v>46261</v>
      </c>
      <c r="K117" s="267">
        <v>46289</v>
      </c>
      <c r="O117" s="277" t="s">
        <v>10</v>
      </c>
      <c r="P117" s="277"/>
      <c r="R117" s="269"/>
    </row>
    <row r="118" spans="1:18" ht="15" customHeight="1">
      <c r="A118" s="241" t="s">
        <v>106</v>
      </c>
      <c r="B118" s="280"/>
      <c r="C118" s="252">
        <v>236610550</v>
      </c>
      <c r="D118" s="281"/>
      <c r="E118" s="276"/>
      <c r="F118" s="130" t="s">
        <v>102</v>
      </c>
      <c r="G118" s="266" t="s">
        <v>76</v>
      </c>
      <c r="H118" s="266" t="s">
        <v>103</v>
      </c>
      <c r="I118" s="267">
        <v>46258</v>
      </c>
      <c r="J118" s="267">
        <v>46261</v>
      </c>
      <c r="K118" s="267">
        <v>46289</v>
      </c>
      <c r="O118" s="277" t="s">
        <v>10</v>
      </c>
      <c r="P118" s="277"/>
      <c r="R118" s="269"/>
    </row>
    <row r="119" spans="1:18" ht="15" customHeight="1">
      <c r="A119" s="241" t="s">
        <v>106</v>
      </c>
      <c r="B119" s="280"/>
      <c r="C119" s="252">
        <v>236610552</v>
      </c>
      <c r="D119" s="132"/>
      <c r="F119" s="130" t="s">
        <v>102</v>
      </c>
      <c r="G119" s="266" t="s">
        <v>76</v>
      </c>
      <c r="H119" s="266" t="s">
        <v>103</v>
      </c>
      <c r="I119" s="267">
        <v>46258</v>
      </c>
      <c r="J119" s="267">
        <v>46261</v>
      </c>
      <c r="K119" s="267">
        <v>46289</v>
      </c>
      <c r="O119" s="277" t="s">
        <v>10</v>
      </c>
      <c r="P119" s="277"/>
      <c r="R119" s="269"/>
    </row>
    <row r="120" spans="1:18" ht="15" customHeight="1">
      <c r="A120" s="241" t="s">
        <v>106</v>
      </c>
      <c r="B120" s="280"/>
      <c r="C120" s="252">
        <v>236610497</v>
      </c>
      <c r="D120" s="132"/>
      <c r="F120" s="130" t="s">
        <v>102</v>
      </c>
      <c r="G120" s="266" t="s">
        <v>76</v>
      </c>
      <c r="H120" s="266" t="s">
        <v>103</v>
      </c>
      <c r="I120" s="267">
        <v>46258</v>
      </c>
      <c r="J120" s="267">
        <v>46261</v>
      </c>
      <c r="K120" s="267">
        <v>46289</v>
      </c>
      <c r="O120" s="277" t="s">
        <v>10</v>
      </c>
      <c r="P120" s="277"/>
      <c r="R120" s="269"/>
    </row>
    <row r="121" spans="1:18" ht="15" customHeight="1">
      <c r="A121" s="241" t="s">
        <v>106</v>
      </c>
      <c r="B121" s="280"/>
      <c r="C121" s="252">
        <v>236610501</v>
      </c>
      <c r="D121" s="132"/>
      <c r="F121" s="130" t="s">
        <v>102</v>
      </c>
      <c r="G121" s="266" t="s">
        <v>76</v>
      </c>
      <c r="H121" s="266" t="s">
        <v>103</v>
      </c>
      <c r="I121" s="267">
        <v>46258</v>
      </c>
      <c r="J121" s="267">
        <v>46261</v>
      </c>
      <c r="K121" s="267">
        <v>46289</v>
      </c>
      <c r="O121" s="277" t="s">
        <v>10</v>
      </c>
      <c r="P121" s="277"/>
      <c r="R121" s="269"/>
    </row>
    <row r="122" spans="1:18" ht="15" customHeight="1">
      <c r="A122" s="241" t="s">
        <v>106</v>
      </c>
      <c r="B122" s="280"/>
      <c r="C122" s="252">
        <v>236610505</v>
      </c>
      <c r="D122" s="132"/>
      <c r="F122" s="130" t="s">
        <v>102</v>
      </c>
      <c r="G122" s="266" t="s">
        <v>76</v>
      </c>
      <c r="H122" s="266" t="s">
        <v>103</v>
      </c>
      <c r="I122" s="267">
        <v>46258</v>
      </c>
      <c r="J122" s="267">
        <v>46261</v>
      </c>
      <c r="K122" s="267">
        <v>46289</v>
      </c>
      <c r="O122" s="277" t="s">
        <v>10</v>
      </c>
      <c r="P122" s="277"/>
      <c r="R122" s="269"/>
    </row>
    <row r="123" spans="1:18" ht="15" customHeight="1">
      <c r="A123" s="241" t="s">
        <v>106</v>
      </c>
      <c r="B123" s="280"/>
      <c r="C123" s="284">
        <v>236610554</v>
      </c>
      <c r="D123" s="132"/>
      <c r="F123" s="130" t="s">
        <v>102</v>
      </c>
      <c r="G123" s="266" t="s">
        <v>76</v>
      </c>
      <c r="H123" s="266" t="s">
        <v>103</v>
      </c>
      <c r="I123" s="267">
        <v>46258</v>
      </c>
      <c r="J123" s="267">
        <v>46261</v>
      </c>
      <c r="K123" s="267">
        <v>46289</v>
      </c>
      <c r="O123" s="277" t="s">
        <v>10</v>
      </c>
      <c r="P123" s="277"/>
      <c r="R123" s="269"/>
    </row>
    <row r="124" spans="1:18" ht="15" customHeight="1">
      <c r="A124" s="241" t="s">
        <v>106</v>
      </c>
      <c r="B124" s="280"/>
      <c r="C124" s="284">
        <v>236610519</v>
      </c>
      <c r="D124" s="132"/>
      <c r="F124" s="130" t="s">
        <v>102</v>
      </c>
      <c r="G124" s="266" t="s">
        <v>76</v>
      </c>
      <c r="H124" s="266" t="s">
        <v>103</v>
      </c>
      <c r="I124" s="267">
        <v>46258</v>
      </c>
      <c r="J124" s="267">
        <v>46261</v>
      </c>
      <c r="K124" s="267">
        <v>46289</v>
      </c>
      <c r="O124" s="277" t="s">
        <v>10</v>
      </c>
      <c r="P124" s="277"/>
      <c r="R124" s="269"/>
    </row>
    <row r="125" spans="1:18" ht="15" customHeight="1">
      <c r="A125" s="241" t="s">
        <v>106</v>
      </c>
      <c r="B125" s="280"/>
      <c r="C125" s="252">
        <v>236610521</v>
      </c>
      <c r="D125" s="132"/>
      <c r="F125" s="130" t="s">
        <v>102</v>
      </c>
      <c r="G125" s="266" t="s">
        <v>76</v>
      </c>
      <c r="H125" s="266" t="s">
        <v>103</v>
      </c>
      <c r="I125" s="267">
        <v>46258</v>
      </c>
      <c r="J125" s="267">
        <v>46261</v>
      </c>
      <c r="K125" s="267">
        <v>46289</v>
      </c>
      <c r="O125" s="277" t="s">
        <v>10</v>
      </c>
      <c r="P125" s="277"/>
      <c r="R125" s="269"/>
    </row>
    <row r="126" spans="1:18" ht="15" customHeight="1">
      <c r="A126" s="241" t="s">
        <v>106</v>
      </c>
      <c r="B126" s="280"/>
      <c r="C126" s="252">
        <v>236610561</v>
      </c>
      <c r="D126" s="132"/>
      <c r="F126" s="130" t="s">
        <v>102</v>
      </c>
      <c r="G126" s="266" t="s">
        <v>76</v>
      </c>
      <c r="H126" s="266" t="s">
        <v>103</v>
      </c>
      <c r="I126" s="267">
        <v>46258</v>
      </c>
      <c r="J126" s="267">
        <v>46261</v>
      </c>
      <c r="K126" s="267">
        <v>46289</v>
      </c>
      <c r="O126" s="277" t="s">
        <v>10</v>
      </c>
      <c r="P126" s="277"/>
      <c r="R126" s="269"/>
    </row>
    <row r="127" spans="1:18" ht="15" customHeight="1">
      <c r="A127" s="241" t="s">
        <v>106</v>
      </c>
      <c r="B127" s="280"/>
      <c r="C127" s="252">
        <v>236610571</v>
      </c>
      <c r="D127" s="132"/>
      <c r="F127" s="130" t="s">
        <v>102</v>
      </c>
      <c r="G127" s="266" t="s">
        <v>76</v>
      </c>
      <c r="H127" s="266" t="s">
        <v>103</v>
      </c>
      <c r="I127" s="267">
        <v>46258</v>
      </c>
      <c r="J127" s="267">
        <v>46261</v>
      </c>
      <c r="K127" s="267">
        <v>46289</v>
      </c>
      <c r="O127" s="277" t="s">
        <v>10</v>
      </c>
      <c r="P127" s="277"/>
      <c r="R127" s="269"/>
    </row>
    <row r="128" spans="1:18" ht="15" customHeight="1">
      <c r="A128" s="241" t="s">
        <v>106</v>
      </c>
      <c r="B128" s="280"/>
      <c r="C128" s="252">
        <v>236610525</v>
      </c>
      <c r="D128" s="132"/>
      <c r="F128" s="130" t="s">
        <v>102</v>
      </c>
      <c r="G128" s="266" t="s">
        <v>76</v>
      </c>
      <c r="H128" s="266" t="s">
        <v>103</v>
      </c>
      <c r="I128" s="267">
        <v>46258</v>
      </c>
      <c r="J128" s="267">
        <v>46261</v>
      </c>
      <c r="K128" s="267">
        <v>46289</v>
      </c>
      <c r="O128" s="277" t="s">
        <v>10</v>
      </c>
      <c r="P128" s="277"/>
      <c r="R128" s="269"/>
    </row>
    <row r="129" spans="1:18" ht="15" customHeight="1">
      <c r="A129" s="241" t="s">
        <v>106</v>
      </c>
      <c r="B129" s="280"/>
      <c r="C129" s="252">
        <v>236610574</v>
      </c>
      <c r="D129" s="132"/>
      <c r="F129" s="130" t="s">
        <v>102</v>
      </c>
      <c r="G129" s="266" t="s">
        <v>76</v>
      </c>
      <c r="H129" s="266" t="s">
        <v>103</v>
      </c>
      <c r="I129" s="267">
        <v>46258</v>
      </c>
      <c r="J129" s="267">
        <v>46261</v>
      </c>
      <c r="K129" s="267">
        <v>46289</v>
      </c>
      <c r="O129" s="277" t="s">
        <v>10</v>
      </c>
      <c r="P129" s="277"/>
      <c r="R129" s="269"/>
    </row>
    <row r="130" spans="1:18" ht="15" customHeight="1">
      <c r="A130" s="241" t="s">
        <v>106</v>
      </c>
      <c r="B130" s="280"/>
      <c r="C130" s="252">
        <v>236610577</v>
      </c>
      <c r="D130" s="132"/>
      <c r="F130" s="130" t="s">
        <v>102</v>
      </c>
      <c r="G130" s="266" t="s">
        <v>76</v>
      </c>
      <c r="H130" s="266" t="s">
        <v>103</v>
      </c>
      <c r="I130" s="267">
        <v>46258</v>
      </c>
      <c r="J130" s="267">
        <v>46261</v>
      </c>
      <c r="K130" s="267">
        <v>46289</v>
      </c>
      <c r="O130" s="277" t="s">
        <v>10</v>
      </c>
      <c r="P130" s="277"/>
      <c r="R130" s="269"/>
    </row>
    <row r="131" spans="1:18" ht="15" customHeight="1">
      <c r="A131" s="241" t="s">
        <v>107</v>
      </c>
      <c r="B131" s="280"/>
      <c r="C131" s="252">
        <v>236610540</v>
      </c>
      <c r="D131" s="132"/>
      <c r="F131" s="130" t="s">
        <v>102</v>
      </c>
      <c r="G131" s="266" t="s">
        <v>76</v>
      </c>
      <c r="H131" s="266" t="s">
        <v>103</v>
      </c>
      <c r="I131" s="267">
        <v>46258</v>
      </c>
      <c r="J131" s="267">
        <v>46261</v>
      </c>
      <c r="K131" s="267">
        <v>46289</v>
      </c>
      <c r="O131" s="277" t="s">
        <v>10</v>
      </c>
      <c r="P131" s="277"/>
      <c r="R131" s="269"/>
    </row>
    <row r="132" spans="1:18" ht="15" customHeight="1">
      <c r="A132" s="241" t="s">
        <v>107</v>
      </c>
      <c r="B132" s="280"/>
      <c r="C132" s="252">
        <v>236610098</v>
      </c>
      <c r="D132" s="132"/>
      <c r="F132" s="130" t="s">
        <v>102</v>
      </c>
      <c r="G132" s="266" t="s">
        <v>76</v>
      </c>
      <c r="H132" s="266" t="s">
        <v>103</v>
      </c>
      <c r="I132" s="267">
        <v>46258</v>
      </c>
      <c r="J132" s="267">
        <v>46261</v>
      </c>
      <c r="K132" s="267">
        <v>46289</v>
      </c>
      <c r="O132" s="277" t="s">
        <v>10</v>
      </c>
      <c r="P132" s="277"/>
      <c r="R132" s="269"/>
    </row>
    <row r="133" spans="1:18" ht="15" customHeight="1">
      <c r="A133" s="241" t="s">
        <v>107</v>
      </c>
      <c r="B133" s="280"/>
      <c r="C133" s="252">
        <v>236610108</v>
      </c>
      <c r="D133" s="132"/>
      <c r="F133" s="130" t="s">
        <v>102</v>
      </c>
      <c r="G133" s="266" t="s">
        <v>76</v>
      </c>
      <c r="H133" s="266" t="s">
        <v>103</v>
      </c>
      <c r="I133" s="267">
        <v>46258</v>
      </c>
      <c r="J133" s="267">
        <v>46261</v>
      </c>
      <c r="K133" s="267">
        <v>46289</v>
      </c>
      <c r="O133" s="277" t="s">
        <v>10</v>
      </c>
      <c r="P133" s="277"/>
      <c r="R133" s="269"/>
    </row>
    <row r="134" spans="1:18" ht="15" customHeight="1">
      <c r="A134" s="241" t="s">
        <v>107</v>
      </c>
      <c r="B134" s="280"/>
      <c r="C134" s="284">
        <v>236610117</v>
      </c>
      <c r="D134" s="132"/>
      <c r="F134" s="130" t="s">
        <v>102</v>
      </c>
      <c r="G134" s="266" t="s">
        <v>76</v>
      </c>
      <c r="H134" s="266" t="s">
        <v>103</v>
      </c>
      <c r="I134" s="267">
        <v>46258</v>
      </c>
      <c r="J134" s="267">
        <v>46261</v>
      </c>
      <c r="K134" s="267">
        <v>46289</v>
      </c>
      <c r="O134" s="277" t="s">
        <v>10</v>
      </c>
      <c r="P134" s="277"/>
      <c r="R134" s="269"/>
    </row>
    <row r="135" spans="1:18" ht="15" customHeight="1">
      <c r="A135" s="241" t="s">
        <v>107</v>
      </c>
      <c r="B135" s="280"/>
      <c r="C135" s="284">
        <v>236610129</v>
      </c>
      <c r="D135" s="132"/>
      <c r="F135" s="130" t="s">
        <v>102</v>
      </c>
      <c r="G135" s="266" t="s">
        <v>76</v>
      </c>
      <c r="H135" s="266" t="s">
        <v>103</v>
      </c>
      <c r="I135" s="267">
        <v>46258</v>
      </c>
      <c r="J135" s="267">
        <v>46261</v>
      </c>
      <c r="K135" s="267">
        <v>46289</v>
      </c>
      <c r="O135" s="277" t="s">
        <v>10</v>
      </c>
      <c r="P135" s="277"/>
      <c r="R135" s="269"/>
    </row>
    <row r="136" spans="1:18" ht="15" customHeight="1">
      <c r="A136" s="241" t="s">
        <v>107</v>
      </c>
      <c r="B136" s="280"/>
      <c r="C136" s="252">
        <v>236610195</v>
      </c>
      <c r="D136" s="132"/>
      <c r="F136" s="130" t="s">
        <v>102</v>
      </c>
      <c r="G136" s="266" t="s">
        <v>76</v>
      </c>
      <c r="H136" s="266" t="s">
        <v>103</v>
      </c>
      <c r="I136" s="267">
        <v>46258</v>
      </c>
      <c r="J136" s="267">
        <v>46261</v>
      </c>
      <c r="K136" s="267">
        <v>46289</v>
      </c>
      <c r="O136" s="277" t="s">
        <v>10</v>
      </c>
      <c r="P136" s="277"/>
      <c r="R136" s="269"/>
    </row>
    <row r="137" spans="1:18" ht="15" customHeight="1">
      <c r="A137" s="241" t="s">
        <v>107</v>
      </c>
      <c r="B137" s="280"/>
      <c r="C137" s="252">
        <v>236610196</v>
      </c>
      <c r="D137" s="132"/>
      <c r="F137" s="130" t="s">
        <v>102</v>
      </c>
      <c r="G137" s="266" t="s">
        <v>76</v>
      </c>
      <c r="H137" s="266" t="s">
        <v>103</v>
      </c>
      <c r="I137" s="267">
        <v>46258</v>
      </c>
      <c r="J137" s="267">
        <v>46261</v>
      </c>
      <c r="K137" s="267">
        <v>46289</v>
      </c>
      <c r="O137" s="277" t="s">
        <v>10</v>
      </c>
      <c r="P137" s="277"/>
      <c r="R137" s="269"/>
    </row>
    <row r="138" spans="1:18" ht="15" customHeight="1">
      <c r="A138" s="241" t="s">
        <v>107</v>
      </c>
      <c r="B138" s="280"/>
      <c r="C138" s="252">
        <v>236610138</v>
      </c>
      <c r="D138" s="132"/>
      <c r="F138" s="130" t="s">
        <v>102</v>
      </c>
      <c r="G138" s="266" t="s">
        <v>76</v>
      </c>
      <c r="H138" s="266" t="s">
        <v>103</v>
      </c>
      <c r="I138" s="267">
        <v>46258</v>
      </c>
      <c r="J138" s="267">
        <v>46261</v>
      </c>
      <c r="K138" s="267">
        <v>46289</v>
      </c>
      <c r="O138" s="277" t="s">
        <v>10</v>
      </c>
      <c r="P138" s="277"/>
      <c r="R138" s="269"/>
    </row>
    <row r="139" spans="1:18" ht="15" customHeight="1">
      <c r="A139" s="241" t="s">
        <v>107</v>
      </c>
      <c r="B139" s="280"/>
      <c r="C139" s="252">
        <v>236610154</v>
      </c>
      <c r="D139" s="132"/>
      <c r="F139" s="130" t="s">
        <v>102</v>
      </c>
      <c r="G139" s="266" t="s">
        <v>76</v>
      </c>
      <c r="H139" s="266" t="s">
        <v>103</v>
      </c>
      <c r="I139" s="267">
        <v>46258</v>
      </c>
      <c r="J139" s="267">
        <v>46261</v>
      </c>
      <c r="K139" s="267">
        <v>46289</v>
      </c>
      <c r="O139" s="277" t="s">
        <v>10</v>
      </c>
      <c r="P139" s="277"/>
      <c r="R139" s="269"/>
    </row>
    <row r="140" spans="1:18" ht="15" customHeight="1">
      <c r="A140" s="241" t="s">
        <v>107</v>
      </c>
      <c r="B140" s="280"/>
      <c r="C140" s="252">
        <v>236610171</v>
      </c>
      <c r="D140" s="132"/>
      <c r="F140" s="130" t="s">
        <v>102</v>
      </c>
      <c r="G140" s="266" t="s">
        <v>76</v>
      </c>
      <c r="H140" s="266" t="s">
        <v>103</v>
      </c>
      <c r="I140" s="267">
        <v>46258</v>
      </c>
      <c r="J140" s="267">
        <v>46261</v>
      </c>
      <c r="K140" s="267">
        <v>46289</v>
      </c>
      <c r="O140" s="277" t="s">
        <v>10</v>
      </c>
      <c r="P140" s="277"/>
      <c r="R140" s="269"/>
    </row>
    <row r="141" spans="1:18" ht="15" customHeight="1">
      <c r="A141" s="241" t="s">
        <v>107</v>
      </c>
      <c r="B141" s="280"/>
      <c r="C141" s="252">
        <v>236610201</v>
      </c>
      <c r="D141" s="132"/>
      <c r="F141" s="130" t="s">
        <v>102</v>
      </c>
      <c r="G141" s="266" t="s">
        <v>76</v>
      </c>
      <c r="H141" s="266" t="s">
        <v>103</v>
      </c>
      <c r="I141" s="267">
        <v>46258</v>
      </c>
      <c r="J141" s="267">
        <v>46261</v>
      </c>
      <c r="K141" s="267">
        <v>46289</v>
      </c>
      <c r="O141" s="277" t="s">
        <v>10</v>
      </c>
      <c r="P141" s="277"/>
      <c r="R141" s="269"/>
    </row>
    <row r="142" spans="1:18" ht="15" customHeight="1">
      <c r="A142" s="241" t="s">
        <v>107</v>
      </c>
      <c r="B142" s="280"/>
      <c r="C142" s="252">
        <v>236610221</v>
      </c>
      <c r="D142" s="132"/>
      <c r="F142" s="130" t="s">
        <v>102</v>
      </c>
      <c r="G142" s="266" t="s">
        <v>76</v>
      </c>
      <c r="H142" s="266" t="s">
        <v>103</v>
      </c>
      <c r="I142" s="267">
        <v>46258</v>
      </c>
      <c r="J142" s="267">
        <v>46261</v>
      </c>
      <c r="K142" s="267">
        <v>46289</v>
      </c>
      <c r="O142" s="277" t="s">
        <v>10</v>
      </c>
      <c r="P142" s="277"/>
      <c r="R142" s="269"/>
    </row>
    <row r="143" spans="1:18" ht="15" customHeight="1">
      <c r="A143" s="241" t="s">
        <v>107</v>
      </c>
      <c r="B143" s="280"/>
      <c r="C143" s="252">
        <v>236610231</v>
      </c>
      <c r="D143" s="132"/>
      <c r="F143" s="130" t="s">
        <v>102</v>
      </c>
      <c r="G143" s="266" t="s">
        <v>76</v>
      </c>
      <c r="H143" s="266" t="s">
        <v>103</v>
      </c>
      <c r="I143" s="267">
        <v>46258</v>
      </c>
      <c r="J143" s="267">
        <v>46261</v>
      </c>
      <c r="K143" s="267">
        <v>46289</v>
      </c>
      <c r="O143" s="277" t="s">
        <v>10</v>
      </c>
      <c r="P143" s="277"/>
    </row>
    <row r="144" spans="1:18" ht="15" customHeight="1">
      <c r="A144" s="241" t="s">
        <v>107</v>
      </c>
      <c r="B144" s="280"/>
      <c r="C144" s="284">
        <v>236610239</v>
      </c>
      <c r="D144" s="281"/>
      <c r="E144" s="276"/>
      <c r="F144" s="130" t="s">
        <v>102</v>
      </c>
      <c r="G144" s="266" t="s">
        <v>76</v>
      </c>
      <c r="H144" s="266" t="s">
        <v>103</v>
      </c>
      <c r="I144" s="267">
        <v>46258</v>
      </c>
      <c r="J144" s="267">
        <v>46261</v>
      </c>
      <c r="K144" s="267">
        <v>46289</v>
      </c>
      <c r="O144" s="277" t="s">
        <v>10</v>
      </c>
      <c r="P144" s="277"/>
      <c r="Q144" s="282"/>
      <c r="R144" s="283"/>
    </row>
    <row r="145" spans="1:18" ht="15" customHeight="1">
      <c r="A145" s="241" t="s">
        <v>107</v>
      </c>
      <c r="B145" s="280"/>
      <c r="C145" s="284">
        <v>236610188</v>
      </c>
      <c r="D145" s="281"/>
      <c r="E145" s="276"/>
      <c r="F145" s="130" t="s">
        <v>102</v>
      </c>
      <c r="G145" s="266" t="s">
        <v>76</v>
      </c>
      <c r="H145" s="266" t="s">
        <v>103</v>
      </c>
      <c r="I145" s="267">
        <v>46258</v>
      </c>
      <c r="J145" s="267">
        <v>46261</v>
      </c>
      <c r="K145" s="267">
        <v>46289</v>
      </c>
      <c r="O145" s="277" t="s">
        <v>10</v>
      </c>
      <c r="P145" s="277"/>
      <c r="Q145" s="282"/>
      <c r="R145" s="283"/>
    </row>
    <row r="146" spans="1:18" ht="15" customHeight="1">
      <c r="A146" s="241" t="s">
        <v>107</v>
      </c>
      <c r="B146" s="280"/>
      <c r="C146" s="252">
        <v>236610243</v>
      </c>
      <c r="D146" s="281"/>
      <c r="E146" s="276"/>
      <c r="F146" s="130" t="s">
        <v>102</v>
      </c>
      <c r="G146" s="266" t="s">
        <v>76</v>
      </c>
      <c r="H146" s="266" t="s">
        <v>103</v>
      </c>
      <c r="I146" s="267">
        <v>46258</v>
      </c>
      <c r="J146" s="267">
        <v>46261</v>
      </c>
      <c r="K146" s="267">
        <v>46289</v>
      </c>
      <c r="O146" s="277" t="s">
        <v>10</v>
      </c>
      <c r="P146" s="277"/>
      <c r="Q146" s="282"/>
      <c r="R146" s="283"/>
    </row>
    <row r="147" spans="1:18" ht="15" customHeight="1">
      <c r="A147" s="241" t="s">
        <v>107</v>
      </c>
      <c r="B147" s="280"/>
      <c r="C147" s="252">
        <v>236610249</v>
      </c>
      <c r="D147" s="281"/>
      <c r="E147" s="276"/>
      <c r="F147" s="130" t="s">
        <v>102</v>
      </c>
      <c r="G147" s="266" t="s">
        <v>76</v>
      </c>
      <c r="H147" s="266" t="s">
        <v>103</v>
      </c>
      <c r="I147" s="267">
        <v>46258</v>
      </c>
      <c r="J147" s="267">
        <v>46261</v>
      </c>
      <c r="K147" s="267">
        <v>46289</v>
      </c>
      <c r="O147" s="277" t="s">
        <v>10</v>
      </c>
      <c r="P147" s="277"/>
      <c r="Q147" s="282"/>
      <c r="R147" s="283"/>
    </row>
    <row r="148" spans="1:18" ht="15" customHeight="1">
      <c r="A148" s="273" t="s">
        <v>108</v>
      </c>
      <c r="B148" s="280" t="s">
        <v>109</v>
      </c>
      <c r="C148" s="284">
        <v>124607312</v>
      </c>
      <c r="D148" s="276">
        <v>237601849</v>
      </c>
      <c r="F148" s="276" t="s">
        <v>110</v>
      </c>
      <c r="G148" s="277" t="s">
        <v>111</v>
      </c>
      <c r="H148" s="277" t="s">
        <v>30</v>
      </c>
      <c r="I148" s="278" t="s">
        <v>112</v>
      </c>
      <c r="J148" s="278">
        <v>46261</v>
      </c>
      <c r="K148" s="278">
        <v>46289</v>
      </c>
      <c r="L148" s="277"/>
      <c r="M148" s="277"/>
      <c r="N148" s="277"/>
      <c r="O148" s="277" t="s">
        <v>10</v>
      </c>
      <c r="P148" s="277"/>
      <c r="Q148" s="282"/>
      <c r="R148" s="283"/>
    </row>
    <row r="149" spans="1:18" ht="15" customHeight="1">
      <c r="A149" s="241" t="s">
        <v>113</v>
      </c>
      <c r="B149" s="280"/>
      <c r="C149" s="252">
        <v>237601863</v>
      </c>
      <c r="D149" s="132"/>
      <c r="F149" s="130" t="s">
        <v>59</v>
      </c>
      <c r="G149" s="266" t="s">
        <v>60</v>
      </c>
      <c r="H149" s="266" t="s">
        <v>30</v>
      </c>
      <c r="I149" s="267">
        <v>46259</v>
      </c>
      <c r="J149" s="267">
        <v>46262</v>
      </c>
      <c r="K149" s="267">
        <v>46290</v>
      </c>
      <c r="O149" s="266" t="s">
        <v>10</v>
      </c>
      <c r="R149" s="269"/>
    </row>
    <row r="150" spans="1:18" ht="15" customHeight="1">
      <c r="A150" s="241" t="s">
        <v>113</v>
      </c>
      <c r="B150" s="264"/>
      <c r="C150" s="252">
        <v>237601892</v>
      </c>
      <c r="D150" s="132"/>
      <c r="F150" s="130" t="s">
        <v>59</v>
      </c>
      <c r="G150" s="266" t="s">
        <v>60</v>
      </c>
      <c r="H150" s="266" t="s">
        <v>30</v>
      </c>
      <c r="I150" s="267">
        <v>46259</v>
      </c>
      <c r="J150" s="267">
        <v>46262</v>
      </c>
      <c r="K150" s="267">
        <v>46290</v>
      </c>
      <c r="O150" s="266" t="s">
        <v>10</v>
      </c>
      <c r="R150" s="269"/>
    </row>
    <row r="151" spans="1:18" ht="15" customHeight="1">
      <c r="A151" s="241" t="s">
        <v>113</v>
      </c>
      <c r="B151" s="264"/>
      <c r="C151" s="252">
        <v>237601915</v>
      </c>
      <c r="D151" s="132"/>
      <c r="F151" s="130" t="s">
        <v>59</v>
      </c>
      <c r="G151" s="266" t="s">
        <v>60</v>
      </c>
      <c r="H151" s="266" t="s">
        <v>30</v>
      </c>
      <c r="I151" s="267">
        <v>46259</v>
      </c>
      <c r="J151" s="267">
        <v>46262</v>
      </c>
      <c r="K151" s="267">
        <v>46290</v>
      </c>
      <c r="O151" s="266" t="s">
        <v>10</v>
      </c>
      <c r="R151" s="269"/>
    </row>
    <row r="152" spans="1:18" ht="15" customHeight="1">
      <c r="A152" s="241" t="s">
        <v>113</v>
      </c>
      <c r="B152" s="264"/>
      <c r="C152" s="252">
        <v>237601952</v>
      </c>
      <c r="D152" s="132"/>
      <c r="F152" s="130" t="s">
        <v>59</v>
      </c>
      <c r="G152" s="266" t="s">
        <v>60</v>
      </c>
      <c r="H152" s="266" t="s">
        <v>30</v>
      </c>
      <c r="I152" s="267">
        <v>46259</v>
      </c>
      <c r="J152" s="267">
        <v>46262</v>
      </c>
      <c r="K152" s="267">
        <v>46290</v>
      </c>
      <c r="O152" s="266" t="s">
        <v>10</v>
      </c>
      <c r="R152" s="269"/>
    </row>
    <row r="153" spans="1:18" ht="15" customHeight="1">
      <c r="A153" s="241" t="s">
        <v>113</v>
      </c>
      <c r="B153" s="264"/>
      <c r="C153" s="252">
        <v>237601969</v>
      </c>
      <c r="D153" s="132"/>
      <c r="F153" s="130" t="s">
        <v>59</v>
      </c>
      <c r="G153" s="266" t="s">
        <v>60</v>
      </c>
      <c r="H153" s="266" t="s">
        <v>30</v>
      </c>
      <c r="I153" s="267">
        <v>46259</v>
      </c>
      <c r="J153" s="267">
        <v>46262</v>
      </c>
      <c r="K153" s="267">
        <v>46290</v>
      </c>
      <c r="O153" s="266" t="s">
        <v>10</v>
      </c>
      <c r="R153" s="269"/>
    </row>
    <row r="154" spans="1:18" ht="15" customHeight="1">
      <c r="A154" s="241" t="s">
        <v>113</v>
      </c>
      <c r="B154" s="264"/>
      <c r="C154" s="252">
        <v>237601984</v>
      </c>
      <c r="D154" s="132"/>
      <c r="F154" s="130" t="s">
        <v>59</v>
      </c>
      <c r="G154" s="266" t="s">
        <v>60</v>
      </c>
      <c r="H154" s="266" t="s">
        <v>30</v>
      </c>
      <c r="I154" s="267">
        <v>46259</v>
      </c>
      <c r="J154" s="267">
        <v>46262</v>
      </c>
      <c r="K154" s="267">
        <v>46290</v>
      </c>
      <c r="O154" s="266" t="s">
        <v>10</v>
      </c>
      <c r="R154" s="269"/>
    </row>
    <row r="155" spans="1:18" ht="15" customHeight="1">
      <c r="A155" s="241" t="s">
        <v>113</v>
      </c>
      <c r="B155" s="264"/>
      <c r="C155" s="252">
        <v>237602003</v>
      </c>
      <c r="D155" s="132"/>
      <c r="F155" s="130" t="s">
        <v>59</v>
      </c>
      <c r="G155" s="266" t="s">
        <v>60</v>
      </c>
      <c r="H155" s="266" t="s">
        <v>30</v>
      </c>
      <c r="I155" s="267">
        <v>46259</v>
      </c>
      <c r="J155" s="267">
        <v>46262</v>
      </c>
      <c r="K155" s="267">
        <v>46290</v>
      </c>
      <c r="O155" s="266" t="s">
        <v>10</v>
      </c>
      <c r="R155" s="269"/>
    </row>
    <row r="156" spans="1:18" ht="15" customHeight="1">
      <c r="A156" s="241" t="s">
        <v>113</v>
      </c>
      <c r="B156" s="264"/>
      <c r="C156" s="252">
        <v>237602035</v>
      </c>
      <c r="D156" s="132"/>
      <c r="F156" s="130" t="s">
        <v>59</v>
      </c>
      <c r="G156" s="266" t="s">
        <v>60</v>
      </c>
      <c r="H156" s="266" t="s">
        <v>30</v>
      </c>
      <c r="I156" s="267">
        <v>46259</v>
      </c>
      <c r="J156" s="267">
        <v>46262</v>
      </c>
      <c r="K156" s="267">
        <v>46290</v>
      </c>
      <c r="O156" s="266" t="s">
        <v>10</v>
      </c>
      <c r="R156" s="269"/>
    </row>
    <row r="157" spans="1:18" ht="15" customHeight="1">
      <c r="A157" s="241" t="s">
        <v>113</v>
      </c>
      <c r="B157" s="264"/>
      <c r="C157" s="252">
        <v>237602053</v>
      </c>
      <c r="D157" s="132"/>
      <c r="F157" s="130" t="s">
        <v>59</v>
      </c>
      <c r="G157" s="266" t="s">
        <v>60</v>
      </c>
      <c r="H157" s="266" t="s">
        <v>30</v>
      </c>
      <c r="I157" s="267">
        <v>46259</v>
      </c>
      <c r="J157" s="267">
        <v>46262</v>
      </c>
      <c r="K157" s="267">
        <v>46290</v>
      </c>
      <c r="O157" s="266" t="s">
        <v>10</v>
      </c>
      <c r="R157" s="269"/>
    </row>
    <row r="158" spans="1:18" ht="15" customHeight="1">
      <c r="A158" s="241" t="s">
        <v>113</v>
      </c>
      <c r="B158" s="264"/>
      <c r="C158" s="252">
        <v>237602120</v>
      </c>
      <c r="D158" s="132"/>
      <c r="F158" s="130" t="s">
        <v>59</v>
      </c>
      <c r="G158" s="266" t="s">
        <v>60</v>
      </c>
      <c r="H158" s="266" t="s">
        <v>30</v>
      </c>
      <c r="I158" s="267">
        <v>46259</v>
      </c>
      <c r="J158" s="267">
        <v>46262</v>
      </c>
      <c r="K158" s="267">
        <v>46290</v>
      </c>
      <c r="O158" s="266" t="s">
        <v>10</v>
      </c>
      <c r="R158" s="269"/>
    </row>
    <row r="159" spans="1:18" ht="15" customHeight="1">
      <c r="A159" s="241" t="s">
        <v>113</v>
      </c>
      <c r="B159" s="264"/>
      <c r="C159" s="252">
        <v>237602173</v>
      </c>
      <c r="D159" s="132"/>
      <c r="F159" s="130" t="s">
        <v>59</v>
      </c>
      <c r="G159" s="266" t="s">
        <v>60</v>
      </c>
      <c r="H159" s="266" t="s">
        <v>30</v>
      </c>
      <c r="I159" s="267">
        <v>46259</v>
      </c>
      <c r="J159" s="267">
        <v>46262</v>
      </c>
      <c r="K159" s="267">
        <v>46290</v>
      </c>
      <c r="O159" s="266" t="s">
        <v>10</v>
      </c>
      <c r="R159" s="269"/>
    </row>
    <row r="160" spans="1:18" ht="15" customHeight="1">
      <c r="A160" s="241" t="s">
        <v>113</v>
      </c>
      <c r="B160" s="264"/>
      <c r="C160" s="252">
        <v>237602194</v>
      </c>
      <c r="D160" s="132"/>
      <c r="F160" s="130" t="s">
        <v>59</v>
      </c>
      <c r="G160" s="266" t="s">
        <v>60</v>
      </c>
      <c r="H160" s="266" t="s">
        <v>30</v>
      </c>
      <c r="I160" s="267">
        <v>46259</v>
      </c>
      <c r="J160" s="267">
        <v>46262</v>
      </c>
      <c r="K160" s="267">
        <v>46290</v>
      </c>
      <c r="O160" s="266" t="s">
        <v>10</v>
      </c>
      <c r="R160" s="269"/>
    </row>
    <row r="161" spans="1:18" ht="15" customHeight="1">
      <c r="A161" s="241" t="s">
        <v>113</v>
      </c>
      <c r="B161" s="264"/>
      <c r="C161" s="252">
        <v>237602200</v>
      </c>
      <c r="D161" s="132"/>
      <c r="F161" s="130" t="s">
        <v>59</v>
      </c>
      <c r="G161" s="266" t="s">
        <v>60</v>
      </c>
      <c r="H161" s="266" t="s">
        <v>30</v>
      </c>
      <c r="I161" s="267">
        <v>46259</v>
      </c>
      <c r="J161" s="267">
        <v>46262</v>
      </c>
      <c r="K161" s="267">
        <v>46290</v>
      </c>
      <c r="O161" s="266" t="s">
        <v>10</v>
      </c>
      <c r="R161" s="269"/>
    </row>
    <row r="162" spans="1:18" ht="15" customHeight="1">
      <c r="A162" s="241" t="s">
        <v>113</v>
      </c>
      <c r="B162" s="264"/>
      <c r="C162" s="252">
        <v>237602224</v>
      </c>
      <c r="D162" s="132"/>
      <c r="F162" s="130" t="s">
        <v>59</v>
      </c>
      <c r="G162" s="266" t="s">
        <v>60</v>
      </c>
      <c r="H162" s="266" t="s">
        <v>30</v>
      </c>
      <c r="I162" s="267">
        <v>46259</v>
      </c>
      <c r="J162" s="267">
        <v>46262</v>
      </c>
      <c r="K162" s="267">
        <v>46290</v>
      </c>
      <c r="O162" s="266" t="s">
        <v>10</v>
      </c>
      <c r="R162" s="269"/>
    </row>
    <row r="163" spans="1:18" ht="15" customHeight="1">
      <c r="A163" s="241" t="s">
        <v>113</v>
      </c>
      <c r="B163" s="264"/>
      <c r="C163" s="252">
        <v>237602241</v>
      </c>
      <c r="D163" s="132"/>
      <c r="F163" s="130" t="s">
        <v>59</v>
      </c>
      <c r="G163" s="266" t="s">
        <v>60</v>
      </c>
      <c r="H163" s="266" t="s">
        <v>30</v>
      </c>
      <c r="I163" s="267">
        <v>46259</v>
      </c>
      <c r="J163" s="267">
        <v>46262</v>
      </c>
      <c r="K163" s="267">
        <v>46290</v>
      </c>
      <c r="O163" s="266" t="s">
        <v>10</v>
      </c>
      <c r="R163" s="269"/>
    </row>
    <row r="164" spans="1:18" ht="15" customHeight="1">
      <c r="A164" s="241" t="s">
        <v>114</v>
      </c>
      <c r="B164" s="264"/>
      <c r="C164" s="293">
        <v>237601731</v>
      </c>
      <c r="D164" s="132"/>
      <c r="F164" s="130" t="s">
        <v>115</v>
      </c>
      <c r="G164" s="266" t="s">
        <v>80</v>
      </c>
      <c r="H164" s="266" t="s">
        <v>116</v>
      </c>
      <c r="I164" s="267">
        <v>46259</v>
      </c>
      <c r="J164" s="267">
        <v>46262</v>
      </c>
      <c r="K164" s="267">
        <v>46290</v>
      </c>
      <c r="O164" s="266" t="s">
        <v>8</v>
      </c>
      <c r="R164" s="269"/>
    </row>
    <row r="165" spans="1:18" ht="15" customHeight="1">
      <c r="A165" s="241" t="s">
        <v>114</v>
      </c>
      <c r="B165" s="264"/>
      <c r="C165" s="293">
        <v>237601787</v>
      </c>
      <c r="D165" s="132"/>
      <c r="F165" s="130" t="s">
        <v>115</v>
      </c>
      <c r="G165" s="266" t="s">
        <v>80</v>
      </c>
      <c r="H165" s="266" t="s">
        <v>116</v>
      </c>
      <c r="I165" s="267">
        <v>46259</v>
      </c>
      <c r="J165" s="267">
        <v>46262</v>
      </c>
      <c r="K165" s="267">
        <v>46290</v>
      </c>
      <c r="O165" s="266" t="s">
        <v>8</v>
      </c>
      <c r="R165" s="269"/>
    </row>
    <row r="166" spans="1:18" ht="15" customHeight="1">
      <c r="A166" s="241" t="s">
        <v>114</v>
      </c>
      <c r="B166" s="264"/>
      <c r="C166" s="252">
        <v>237601808</v>
      </c>
      <c r="D166" s="132"/>
      <c r="F166" s="130" t="s">
        <v>115</v>
      </c>
      <c r="G166" s="266" t="s">
        <v>80</v>
      </c>
      <c r="H166" s="266" t="s">
        <v>116</v>
      </c>
      <c r="I166" s="267">
        <v>46259</v>
      </c>
      <c r="J166" s="267">
        <v>46262</v>
      </c>
      <c r="K166" s="267">
        <v>46290</v>
      </c>
      <c r="O166" s="266" t="s">
        <v>10</v>
      </c>
      <c r="R166" s="269"/>
    </row>
    <row r="167" spans="1:18" ht="15" customHeight="1">
      <c r="A167" s="241" t="s">
        <v>117</v>
      </c>
      <c r="B167" s="264"/>
      <c r="C167" s="252">
        <v>237601200</v>
      </c>
      <c r="D167" s="132"/>
      <c r="F167" s="130" t="s">
        <v>118</v>
      </c>
      <c r="G167" s="266" t="s">
        <v>80</v>
      </c>
      <c r="H167" s="266" t="s">
        <v>119</v>
      </c>
      <c r="I167" s="267">
        <v>46259</v>
      </c>
      <c r="J167" s="267">
        <v>46262</v>
      </c>
      <c r="K167" s="267">
        <v>46290</v>
      </c>
      <c r="O167" s="266" t="s">
        <v>10</v>
      </c>
      <c r="R167" s="269"/>
    </row>
    <row r="168" spans="1:18" ht="15" customHeight="1">
      <c r="A168" s="241" t="s">
        <v>117</v>
      </c>
      <c r="B168" s="264"/>
      <c r="C168" s="252">
        <v>237601245</v>
      </c>
      <c r="D168" s="132"/>
      <c r="F168" s="130" t="s">
        <v>118</v>
      </c>
      <c r="G168" s="266" t="s">
        <v>80</v>
      </c>
      <c r="H168" s="266" t="s">
        <v>119</v>
      </c>
      <c r="I168" s="267">
        <v>46259</v>
      </c>
      <c r="J168" s="267">
        <v>46262</v>
      </c>
      <c r="K168" s="267">
        <v>46290</v>
      </c>
      <c r="O168" s="266" t="s">
        <v>85</v>
      </c>
      <c r="R168" s="269"/>
    </row>
    <row r="169" spans="1:18" ht="15" customHeight="1">
      <c r="A169" s="241" t="s">
        <v>117</v>
      </c>
      <c r="B169" s="264"/>
      <c r="C169" s="252">
        <v>237601361</v>
      </c>
      <c r="D169" s="132"/>
      <c r="F169" s="130" t="s">
        <v>118</v>
      </c>
      <c r="G169" s="266" t="s">
        <v>80</v>
      </c>
      <c r="H169" s="266" t="s">
        <v>119</v>
      </c>
      <c r="I169" s="267">
        <v>46259</v>
      </c>
      <c r="J169" s="267">
        <v>46262</v>
      </c>
      <c r="K169" s="267">
        <v>46290</v>
      </c>
      <c r="O169" s="266" t="s">
        <v>10</v>
      </c>
      <c r="R169" s="269"/>
    </row>
    <row r="170" spans="1:18" ht="15" customHeight="1">
      <c r="A170" s="241" t="s">
        <v>117</v>
      </c>
      <c r="B170" s="264"/>
      <c r="C170" s="252">
        <v>237601407</v>
      </c>
      <c r="D170" s="281"/>
      <c r="F170" s="130" t="s">
        <v>118</v>
      </c>
      <c r="G170" s="266" t="s">
        <v>80</v>
      </c>
      <c r="H170" s="266" t="s">
        <v>119</v>
      </c>
      <c r="I170" s="267">
        <v>46259</v>
      </c>
      <c r="J170" s="267">
        <v>46262</v>
      </c>
      <c r="K170" s="267">
        <v>46290</v>
      </c>
      <c r="O170" s="266" t="s">
        <v>10</v>
      </c>
      <c r="R170" s="269"/>
    </row>
    <row r="171" spans="1:18" ht="15" customHeight="1">
      <c r="A171" s="241" t="s">
        <v>117</v>
      </c>
      <c r="B171" s="264"/>
      <c r="C171" s="289">
        <v>237601487</v>
      </c>
      <c r="D171" s="132"/>
      <c r="E171" s="290"/>
      <c r="F171" s="130" t="s">
        <v>118</v>
      </c>
      <c r="G171" s="266" t="s">
        <v>80</v>
      </c>
      <c r="H171" s="266" t="s">
        <v>119</v>
      </c>
      <c r="I171" s="267">
        <v>46259</v>
      </c>
      <c r="J171" s="267">
        <v>46262</v>
      </c>
      <c r="K171" s="267">
        <v>46290</v>
      </c>
      <c r="O171" s="266" t="s">
        <v>10</v>
      </c>
      <c r="R171" s="269"/>
    </row>
    <row r="172" spans="1:18" ht="15" customHeight="1">
      <c r="A172" s="241" t="s">
        <v>117</v>
      </c>
      <c r="B172" s="264"/>
      <c r="C172" s="289">
        <v>237601618</v>
      </c>
      <c r="D172" s="132"/>
      <c r="E172" s="290"/>
      <c r="F172" s="130" t="s">
        <v>118</v>
      </c>
      <c r="G172" s="266" t="s">
        <v>80</v>
      </c>
      <c r="H172" s="266" t="s">
        <v>119</v>
      </c>
      <c r="I172" s="267">
        <v>46259</v>
      </c>
      <c r="J172" s="267">
        <v>46262</v>
      </c>
      <c r="K172" s="267">
        <v>46290</v>
      </c>
      <c r="O172" s="266" t="s">
        <v>10</v>
      </c>
      <c r="R172" s="269"/>
    </row>
    <row r="173" spans="1:18" ht="15" customHeight="1">
      <c r="A173" s="241" t="s">
        <v>120</v>
      </c>
      <c r="B173" s="264"/>
      <c r="C173" s="289">
        <v>236610960</v>
      </c>
      <c r="D173" s="291"/>
      <c r="E173" s="290"/>
      <c r="F173" s="130" t="s">
        <v>121</v>
      </c>
      <c r="G173" s="266" t="s">
        <v>122</v>
      </c>
      <c r="H173" s="266" t="s">
        <v>123</v>
      </c>
      <c r="I173" s="267">
        <v>46258</v>
      </c>
      <c r="J173" s="267">
        <v>46260</v>
      </c>
      <c r="K173" s="267">
        <v>46288</v>
      </c>
      <c r="O173" s="266" t="s">
        <v>10</v>
      </c>
      <c r="R173" s="269"/>
    </row>
    <row r="174" spans="1:18" ht="15" customHeight="1">
      <c r="A174" s="241" t="s">
        <v>120</v>
      </c>
      <c r="B174" s="264"/>
      <c r="C174" s="289">
        <v>236610954</v>
      </c>
      <c r="D174" s="291"/>
      <c r="E174" s="290"/>
      <c r="F174" s="130" t="s">
        <v>121</v>
      </c>
      <c r="G174" s="266" t="s">
        <v>122</v>
      </c>
      <c r="H174" s="266" t="s">
        <v>123</v>
      </c>
      <c r="I174" s="267">
        <v>46258</v>
      </c>
      <c r="J174" s="267">
        <v>46260</v>
      </c>
      <c r="K174" s="267">
        <v>46288</v>
      </c>
      <c r="O174" s="266" t="s">
        <v>10</v>
      </c>
      <c r="R174" s="269"/>
    </row>
    <row r="175" spans="1:18" ht="15" customHeight="1">
      <c r="A175" s="241" t="s">
        <v>120</v>
      </c>
      <c r="B175" s="264"/>
      <c r="C175" s="289">
        <v>236610952</v>
      </c>
      <c r="D175" s="291"/>
      <c r="E175" s="290"/>
      <c r="F175" s="130" t="s">
        <v>121</v>
      </c>
      <c r="G175" s="266" t="s">
        <v>122</v>
      </c>
      <c r="H175" s="266" t="s">
        <v>123</v>
      </c>
      <c r="I175" s="267">
        <v>46258</v>
      </c>
      <c r="J175" s="267">
        <v>46260</v>
      </c>
      <c r="K175" s="267">
        <v>46288</v>
      </c>
      <c r="O175" s="266" t="s">
        <v>10</v>
      </c>
      <c r="R175" s="269"/>
    </row>
    <row r="176" spans="1:18" ht="15" customHeight="1">
      <c r="A176" s="241" t="s">
        <v>120</v>
      </c>
      <c r="B176" s="264"/>
      <c r="C176" s="289">
        <v>236610946</v>
      </c>
      <c r="D176" s="291"/>
      <c r="E176" s="290"/>
      <c r="F176" s="130" t="s">
        <v>121</v>
      </c>
      <c r="G176" s="266" t="s">
        <v>122</v>
      </c>
      <c r="H176" s="266" t="s">
        <v>123</v>
      </c>
      <c r="I176" s="267">
        <v>46258</v>
      </c>
      <c r="J176" s="267">
        <v>46260</v>
      </c>
      <c r="K176" s="267">
        <v>46288</v>
      </c>
      <c r="O176" s="266" t="s">
        <v>10</v>
      </c>
      <c r="R176" s="269"/>
    </row>
    <row r="177" spans="1:18" ht="15" customHeight="1">
      <c r="A177" s="241" t="s">
        <v>120</v>
      </c>
      <c r="B177" s="264"/>
      <c r="C177" s="289">
        <v>236610937</v>
      </c>
      <c r="D177" s="291"/>
      <c r="E177" s="290"/>
      <c r="F177" s="130" t="s">
        <v>121</v>
      </c>
      <c r="G177" s="266" t="s">
        <v>122</v>
      </c>
      <c r="H177" s="266" t="s">
        <v>123</v>
      </c>
      <c r="I177" s="267">
        <v>46258</v>
      </c>
      <c r="J177" s="267">
        <v>46260</v>
      </c>
      <c r="K177" s="267">
        <v>46288</v>
      </c>
      <c r="O177" s="266" t="s">
        <v>10</v>
      </c>
      <c r="R177" s="269"/>
    </row>
    <row r="178" spans="1:18" ht="15" customHeight="1">
      <c r="A178" s="241" t="s">
        <v>120</v>
      </c>
      <c r="B178" s="264"/>
      <c r="C178" s="289">
        <v>231607534</v>
      </c>
      <c r="D178" s="132"/>
      <c r="E178" s="290"/>
      <c r="F178" s="130" t="s">
        <v>121</v>
      </c>
      <c r="G178" s="266" t="s">
        <v>122</v>
      </c>
      <c r="H178" s="266" t="s">
        <v>123</v>
      </c>
      <c r="I178" s="267">
        <v>46258</v>
      </c>
      <c r="J178" s="267">
        <v>46260</v>
      </c>
      <c r="K178" s="267">
        <v>46288</v>
      </c>
      <c r="O178" s="266" t="s">
        <v>10</v>
      </c>
      <c r="R178" s="269"/>
    </row>
    <row r="179" spans="1:18" ht="15" customHeight="1">
      <c r="A179" s="241" t="s">
        <v>124</v>
      </c>
      <c r="B179" s="264"/>
      <c r="C179" s="289">
        <v>230609624</v>
      </c>
      <c r="D179" s="132"/>
      <c r="E179" s="290"/>
      <c r="F179" s="130" t="s">
        <v>121</v>
      </c>
      <c r="G179" s="266" t="s">
        <v>122</v>
      </c>
      <c r="H179" s="266" t="s">
        <v>123</v>
      </c>
      <c r="I179" s="267">
        <v>46252</v>
      </c>
      <c r="J179" s="267">
        <v>46254</v>
      </c>
      <c r="K179" s="267">
        <v>46282</v>
      </c>
      <c r="O179" s="266" t="s">
        <v>10</v>
      </c>
      <c r="R179" s="269"/>
    </row>
    <row r="180" spans="1:18" ht="15" customHeight="1">
      <c r="A180" s="241" t="s">
        <v>124</v>
      </c>
      <c r="B180" s="264"/>
      <c r="C180" s="289">
        <v>230609645</v>
      </c>
      <c r="D180" s="132"/>
      <c r="E180" s="290"/>
      <c r="F180" s="130" t="s">
        <v>121</v>
      </c>
      <c r="G180" s="266" t="s">
        <v>122</v>
      </c>
      <c r="H180" s="266" t="s">
        <v>123</v>
      </c>
      <c r="I180" s="267">
        <v>46252</v>
      </c>
      <c r="J180" s="267">
        <v>46254</v>
      </c>
      <c r="K180" s="267">
        <v>46282</v>
      </c>
      <c r="O180" s="266" t="s">
        <v>10</v>
      </c>
      <c r="R180" s="269"/>
    </row>
    <row r="181" spans="1:18" ht="15" customHeight="1">
      <c r="A181" s="241" t="s">
        <v>124</v>
      </c>
      <c r="B181" s="264"/>
      <c r="C181" s="289">
        <v>230609653</v>
      </c>
      <c r="D181" s="132"/>
      <c r="E181" s="290"/>
      <c r="F181" s="130" t="s">
        <v>121</v>
      </c>
      <c r="G181" s="266" t="s">
        <v>122</v>
      </c>
      <c r="H181" s="266" t="s">
        <v>123</v>
      </c>
      <c r="I181" s="267">
        <v>46252</v>
      </c>
      <c r="J181" s="267">
        <v>46254</v>
      </c>
      <c r="K181" s="267">
        <v>46282</v>
      </c>
      <c r="O181" s="266" t="s">
        <v>10</v>
      </c>
      <c r="R181" s="269"/>
    </row>
    <row r="182" spans="1:18" ht="15" customHeight="1">
      <c r="A182" s="241" t="s">
        <v>124</v>
      </c>
      <c r="B182" s="264"/>
      <c r="C182" s="289">
        <v>230609665</v>
      </c>
      <c r="D182" s="132"/>
      <c r="E182" s="290"/>
      <c r="F182" s="130" t="s">
        <v>121</v>
      </c>
      <c r="G182" s="266" t="s">
        <v>122</v>
      </c>
      <c r="H182" s="266" t="s">
        <v>123</v>
      </c>
      <c r="I182" s="267">
        <v>46252</v>
      </c>
      <c r="J182" s="267">
        <v>46254</v>
      </c>
      <c r="K182" s="267">
        <v>46282</v>
      </c>
      <c r="O182" s="266" t="s">
        <v>10</v>
      </c>
      <c r="R182" s="269"/>
    </row>
    <row r="183" spans="1:18" ht="15" customHeight="1">
      <c r="A183" s="241" t="s">
        <v>125</v>
      </c>
      <c r="B183" s="264"/>
      <c r="C183" s="252">
        <v>230609748</v>
      </c>
      <c r="D183" s="292"/>
      <c r="F183" s="130" t="s">
        <v>121</v>
      </c>
      <c r="G183" s="266" t="s">
        <v>122</v>
      </c>
      <c r="H183" s="266" t="s">
        <v>123</v>
      </c>
      <c r="I183" s="267">
        <v>46252</v>
      </c>
      <c r="J183" s="267">
        <v>46254</v>
      </c>
      <c r="K183" s="267">
        <v>46282</v>
      </c>
      <c r="O183" s="266" t="s">
        <v>10</v>
      </c>
      <c r="R183" s="269"/>
    </row>
    <row r="184" spans="1:18" ht="15" customHeight="1">
      <c r="A184" s="241" t="s">
        <v>125</v>
      </c>
      <c r="B184" s="264"/>
      <c r="C184" s="252">
        <v>230609769</v>
      </c>
      <c r="D184" s="132"/>
      <c r="F184" s="130" t="s">
        <v>121</v>
      </c>
      <c r="G184" s="266" t="s">
        <v>122</v>
      </c>
      <c r="H184" s="266" t="s">
        <v>123</v>
      </c>
      <c r="I184" s="267">
        <v>46252</v>
      </c>
      <c r="J184" s="267">
        <v>46254</v>
      </c>
      <c r="K184" s="267">
        <v>46282</v>
      </c>
      <c r="O184" s="266" t="s">
        <v>10</v>
      </c>
      <c r="R184" s="269"/>
    </row>
    <row r="185" spans="1:18" ht="15" customHeight="1">
      <c r="A185" s="241" t="s">
        <v>125</v>
      </c>
      <c r="B185" s="264"/>
      <c r="C185" s="252">
        <v>230609804</v>
      </c>
      <c r="D185" s="132"/>
      <c r="F185" s="130" t="s">
        <v>121</v>
      </c>
      <c r="G185" s="266" t="s">
        <v>122</v>
      </c>
      <c r="H185" s="266" t="s">
        <v>123</v>
      </c>
      <c r="I185" s="267">
        <v>46252</v>
      </c>
      <c r="J185" s="267">
        <v>46254</v>
      </c>
      <c r="K185" s="267">
        <v>46282</v>
      </c>
      <c r="O185" s="266" t="s">
        <v>10</v>
      </c>
      <c r="R185" s="269"/>
    </row>
    <row r="186" spans="1:18" ht="15" customHeight="1">
      <c r="A186" s="241" t="s">
        <v>125</v>
      </c>
      <c r="B186" s="264"/>
      <c r="C186" s="252">
        <v>230609828</v>
      </c>
      <c r="D186" s="132"/>
      <c r="F186" s="130" t="s">
        <v>121</v>
      </c>
      <c r="G186" s="266" t="s">
        <v>122</v>
      </c>
      <c r="H186" s="266" t="s">
        <v>123</v>
      </c>
      <c r="I186" s="267">
        <v>46252</v>
      </c>
      <c r="J186" s="267">
        <v>46254</v>
      </c>
      <c r="K186" s="267">
        <v>46282</v>
      </c>
      <c r="O186" s="266" t="s">
        <v>10</v>
      </c>
      <c r="R186" s="269"/>
    </row>
    <row r="187" spans="1:18" ht="15" customHeight="1">
      <c r="A187" s="241" t="s">
        <v>125</v>
      </c>
      <c r="B187" s="264"/>
      <c r="C187" s="252">
        <v>230609851</v>
      </c>
      <c r="D187" s="132"/>
      <c r="F187" s="130" t="s">
        <v>121</v>
      </c>
      <c r="G187" s="266" t="s">
        <v>122</v>
      </c>
      <c r="H187" s="266" t="s">
        <v>123</v>
      </c>
      <c r="I187" s="267">
        <v>46252</v>
      </c>
      <c r="J187" s="267">
        <v>46254</v>
      </c>
      <c r="K187" s="267">
        <v>46282</v>
      </c>
      <c r="O187" s="266" t="s">
        <v>10</v>
      </c>
      <c r="R187" s="269"/>
    </row>
    <row r="188" spans="1:18" ht="15" customHeight="1">
      <c r="A188" s="241" t="s">
        <v>125</v>
      </c>
      <c r="B188" s="264"/>
      <c r="C188" s="252">
        <v>230609865</v>
      </c>
      <c r="D188" s="132"/>
      <c r="F188" s="130" t="s">
        <v>121</v>
      </c>
      <c r="G188" s="266" t="s">
        <v>122</v>
      </c>
      <c r="H188" s="266" t="s">
        <v>123</v>
      </c>
      <c r="I188" s="267">
        <v>46252</v>
      </c>
      <c r="J188" s="267">
        <v>46254</v>
      </c>
      <c r="K188" s="267">
        <v>46282</v>
      </c>
      <c r="O188" s="266" t="s">
        <v>10</v>
      </c>
      <c r="R188" s="269"/>
    </row>
    <row r="189" spans="1:18" ht="15" customHeight="1">
      <c r="A189" s="241" t="s">
        <v>78</v>
      </c>
      <c r="B189" s="264"/>
      <c r="C189" s="252">
        <v>239608000</v>
      </c>
      <c r="D189" s="132"/>
      <c r="F189" s="130" t="s">
        <v>126</v>
      </c>
      <c r="G189" s="266" t="s">
        <v>80</v>
      </c>
      <c r="H189" s="266" t="s">
        <v>127</v>
      </c>
      <c r="I189" s="267">
        <v>46261</v>
      </c>
      <c r="J189" s="267">
        <v>46265</v>
      </c>
      <c r="K189" s="267">
        <v>46293</v>
      </c>
      <c r="O189" s="266" t="s">
        <v>10</v>
      </c>
      <c r="R189" s="269"/>
    </row>
    <row r="190" spans="1:18" ht="15" customHeight="1">
      <c r="A190" s="241" t="s">
        <v>128</v>
      </c>
      <c r="B190" s="264"/>
      <c r="C190" s="252">
        <v>245601730</v>
      </c>
      <c r="D190" s="132"/>
      <c r="F190" s="130" t="s">
        <v>59</v>
      </c>
      <c r="G190" s="266" t="s">
        <v>80</v>
      </c>
      <c r="H190" s="266" t="s">
        <v>127</v>
      </c>
      <c r="I190" s="267">
        <v>46267</v>
      </c>
      <c r="J190" s="267">
        <v>46270</v>
      </c>
      <c r="K190" s="267">
        <v>46297</v>
      </c>
      <c r="O190" s="266" t="s">
        <v>10</v>
      </c>
      <c r="R190" s="269"/>
    </row>
    <row r="191" spans="1:18" ht="15" customHeight="1">
      <c r="A191" s="241" t="s">
        <v>129</v>
      </c>
      <c r="B191" s="264"/>
      <c r="C191" s="252">
        <v>240603196</v>
      </c>
      <c r="D191" s="132"/>
      <c r="F191" s="276" t="s">
        <v>99</v>
      </c>
      <c r="G191" s="3" t="s">
        <v>60</v>
      </c>
      <c r="H191" s="277" t="s">
        <v>100</v>
      </c>
      <c r="I191" s="267">
        <v>46262</v>
      </c>
      <c r="J191" s="267">
        <v>46265</v>
      </c>
      <c r="K191" s="267">
        <v>46293</v>
      </c>
      <c r="O191" s="266" t="s">
        <v>10</v>
      </c>
      <c r="R191" s="269"/>
    </row>
    <row r="192" spans="1:18" ht="15" customHeight="1">
      <c r="A192" s="241" t="s">
        <v>129</v>
      </c>
      <c r="B192" s="264"/>
      <c r="C192" s="252">
        <v>240603090</v>
      </c>
      <c r="D192" s="132"/>
      <c r="F192" s="276" t="s">
        <v>99</v>
      </c>
      <c r="G192" s="3" t="s">
        <v>60</v>
      </c>
      <c r="H192" s="277" t="s">
        <v>100</v>
      </c>
      <c r="I192" s="267">
        <v>46262</v>
      </c>
      <c r="J192" s="267">
        <v>46265</v>
      </c>
      <c r="K192" s="267">
        <v>46293</v>
      </c>
      <c r="O192" s="266" t="s">
        <v>10</v>
      </c>
      <c r="R192" s="269"/>
    </row>
    <row r="193" spans="1:18" ht="15" customHeight="1">
      <c r="A193" s="241" t="s">
        <v>129</v>
      </c>
      <c r="B193" s="264"/>
      <c r="C193" s="252">
        <v>240603120</v>
      </c>
      <c r="D193" s="132"/>
      <c r="F193" s="276" t="s">
        <v>99</v>
      </c>
      <c r="G193" s="3" t="s">
        <v>60</v>
      </c>
      <c r="H193" s="277" t="s">
        <v>100</v>
      </c>
      <c r="I193" s="267">
        <v>46262</v>
      </c>
      <c r="J193" s="267">
        <v>46265</v>
      </c>
      <c r="K193" s="267">
        <v>46293</v>
      </c>
      <c r="O193" s="266" t="s">
        <v>10</v>
      </c>
      <c r="R193" s="269"/>
    </row>
    <row r="194" spans="1:18" ht="15" customHeight="1">
      <c r="A194" s="241" t="s">
        <v>129</v>
      </c>
      <c r="B194" s="264"/>
      <c r="C194" s="252">
        <v>240603348</v>
      </c>
      <c r="D194" s="132"/>
      <c r="F194" s="276" t="s">
        <v>99</v>
      </c>
      <c r="G194" s="3" t="s">
        <v>60</v>
      </c>
      <c r="H194" s="277" t="s">
        <v>100</v>
      </c>
      <c r="I194" s="267">
        <v>46262</v>
      </c>
      <c r="J194" s="267">
        <v>46265</v>
      </c>
      <c r="K194" s="267">
        <v>46293</v>
      </c>
      <c r="O194" s="266" t="s">
        <v>10</v>
      </c>
      <c r="R194" s="269"/>
    </row>
    <row r="195" spans="1:18" ht="15" customHeight="1">
      <c r="A195" s="241" t="s">
        <v>129</v>
      </c>
      <c r="B195" s="264"/>
      <c r="C195" s="252">
        <v>240603271</v>
      </c>
      <c r="D195" s="132"/>
      <c r="F195" s="276" t="s">
        <v>99</v>
      </c>
      <c r="G195" s="3" t="s">
        <v>60</v>
      </c>
      <c r="H195" s="277" t="s">
        <v>100</v>
      </c>
      <c r="I195" s="267">
        <v>46262</v>
      </c>
      <c r="J195" s="267">
        <v>46265</v>
      </c>
      <c r="K195" s="267">
        <v>46293</v>
      </c>
      <c r="O195" s="266" t="s">
        <v>10</v>
      </c>
      <c r="R195" s="269"/>
    </row>
    <row r="196" spans="1:18" ht="15" customHeight="1">
      <c r="A196" s="241" t="s">
        <v>129</v>
      </c>
      <c r="B196" s="264"/>
      <c r="C196" s="252">
        <v>240603401</v>
      </c>
      <c r="D196" s="132"/>
      <c r="F196" s="276" t="s">
        <v>99</v>
      </c>
      <c r="G196" s="3" t="s">
        <v>60</v>
      </c>
      <c r="H196" s="277" t="s">
        <v>100</v>
      </c>
      <c r="I196" s="267">
        <v>46262</v>
      </c>
      <c r="J196" s="267">
        <v>46265</v>
      </c>
      <c r="K196" s="267">
        <v>46293</v>
      </c>
      <c r="O196" s="266" t="s">
        <v>10</v>
      </c>
      <c r="R196" s="269"/>
    </row>
    <row r="197" spans="1:18" ht="15" customHeight="1">
      <c r="A197" s="241" t="s">
        <v>129</v>
      </c>
      <c r="B197" s="264"/>
      <c r="C197" s="252">
        <v>240603375</v>
      </c>
      <c r="D197" s="132"/>
      <c r="F197" s="276" t="s">
        <v>99</v>
      </c>
      <c r="G197" s="3" t="s">
        <v>60</v>
      </c>
      <c r="H197" s="277" t="s">
        <v>100</v>
      </c>
      <c r="I197" s="267">
        <v>46262</v>
      </c>
      <c r="J197" s="267">
        <v>46265</v>
      </c>
      <c r="K197" s="267">
        <v>46293</v>
      </c>
      <c r="O197" s="266" t="s">
        <v>10</v>
      </c>
      <c r="R197" s="269"/>
    </row>
    <row r="198" spans="1:18" ht="15" customHeight="1">
      <c r="A198" s="241" t="s">
        <v>130</v>
      </c>
      <c r="B198" s="264"/>
      <c r="C198" s="252">
        <v>240603419</v>
      </c>
      <c r="D198" s="132"/>
      <c r="F198" s="276" t="s">
        <v>99</v>
      </c>
      <c r="G198" s="3" t="s">
        <v>60</v>
      </c>
      <c r="H198" s="277" t="s">
        <v>100</v>
      </c>
      <c r="I198" s="267">
        <v>46262</v>
      </c>
      <c r="J198" s="267">
        <v>46265</v>
      </c>
      <c r="K198" s="267">
        <v>46293</v>
      </c>
      <c r="O198" s="266" t="s">
        <v>10</v>
      </c>
      <c r="R198" s="269"/>
    </row>
    <row r="199" spans="1:18" ht="15" customHeight="1">
      <c r="A199" s="241" t="s">
        <v>130</v>
      </c>
      <c r="B199" s="264"/>
      <c r="C199" s="293">
        <v>245601900</v>
      </c>
      <c r="D199" s="281"/>
      <c r="F199" s="276" t="s">
        <v>99</v>
      </c>
      <c r="G199" s="3" t="s">
        <v>60</v>
      </c>
      <c r="H199" s="277" t="s">
        <v>100</v>
      </c>
      <c r="I199" s="267">
        <v>46262</v>
      </c>
      <c r="J199" s="267">
        <v>46265</v>
      </c>
      <c r="K199" s="267">
        <v>46293</v>
      </c>
      <c r="O199" s="266" t="s">
        <v>8</v>
      </c>
      <c r="R199" s="269"/>
    </row>
    <row r="200" spans="1:18" ht="15" customHeight="1">
      <c r="A200" s="241" t="s">
        <v>131</v>
      </c>
      <c r="B200" s="264" t="s">
        <v>132</v>
      </c>
      <c r="C200" s="359">
        <v>243606607</v>
      </c>
      <c r="D200" s="412">
        <v>264610034</v>
      </c>
      <c r="E200" s="290"/>
      <c r="F200" s="130" t="s">
        <v>133</v>
      </c>
      <c r="G200" s="3" t="s">
        <v>60</v>
      </c>
      <c r="H200" s="277" t="s">
        <v>134</v>
      </c>
      <c r="I200" s="267">
        <v>46304</v>
      </c>
      <c r="J200" s="267">
        <v>46270</v>
      </c>
      <c r="K200" s="267">
        <v>46295</v>
      </c>
      <c r="O200" s="266" t="s">
        <v>8</v>
      </c>
      <c r="R200" s="269"/>
    </row>
    <row r="201" spans="1:18" ht="15" customHeight="1">
      <c r="A201" s="241" t="s">
        <v>131</v>
      </c>
      <c r="B201" s="264" t="s">
        <v>132</v>
      </c>
      <c r="C201" s="359">
        <v>243606682</v>
      </c>
      <c r="D201" s="413">
        <v>264610035</v>
      </c>
      <c r="E201" s="290"/>
      <c r="F201" s="130" t="s">
        <v>133</v>
      </c>
      <c r="G201" s="3" t="s">
        <v>60</v>
      </c>
      <c r="H201" s="277" t="s">
        <v>134</v>
      </c>
      <c r="I201" s="267">
        <v>46304</v>
      </c>
      <c r="J201" s="267">
        <v>46270</v>
      </c>
      <c r="K201" s="267">
        <v>46295</v>
      </c>
      <c r="O201" s="266" t="s">
        <v>8</v>
      </c>
      <c r="R201" s="269"/>
    </row>
    <row r="202" spans="1:18" ht="15" customHeight="1">
      <c r="A202" s="241" t="s">
        <v>131</v>
      </c>
      <c r="B202" s="264" t="s">
        <v>132</v>
      </c>
      <c r="C202" s="359">
        <v>243606718</v>
      </c>
      <c r="D202" s="413">
        <v>264610036</v>
      </c>
      <c r="E202" s="290"/>
      <c r="F202" s="130" t="s">
        <v>133</v>
      </c>
      <c r="G202" s="3" t="s">
        <v>60</v>
      </c>
      <c r="H202" s="277" t="s">
        <v>134</v>
      </c>
      <c r="I202" s="267">
        <v>46304</v>
      </c>
      <c r="J202" s="267">
        <v>46270</v>
      </c>
      <c r="K202" s="267">
        <v>46295</v>
      </c>
      <c r="O202" s="266" t="s">
        <v>8</v>
      </c>
      <c r="R202" s="269"/>
    </row>
    <row r="203" spans="1:18" ht="15" customHeight="1">
      <c r="A203" s="241" t="s">
        <v>131</v>
      </c>
      <c r="B203" s="264" t="s">
        <v>132</v>
      </c>
      <c r="C203" s="359">
        <v>243606772</v>
      </c>
      <c r="D203" s="413">
        <v>264610038</v>
      </c>
      <c r="E203" s="290"/>
      <c r="F203" s="130" t="s">
        <v>133</v>
      </c>
      <c r="G203" s="3" t="s">
        <v>60</v>
      </c>
      <c r="H203" s="266" t="s">
        <v>134</v>
      </c>
      <c r="I203" s="267">
        <v>46304</v>
      </c>
      <c r="J203" s="267">
        <v>46270</v>
      </c>
      <c r="K203" s="267">
        <v>46295</v>
      </c>
      <c r="O203" s="266" t="s">
        <v>8</v>
      </c>
      <c r="R203" s="269"/>
    </row>
    <row r="204" spans="1:18" ht="15" customHeight="1">
      <c r="A204" s="241" t="s">
        <v>131</v>
      </c>
      <c r="B204" s="264" t="s">
        <v>132</v>
      </c>
      <c r="C204" s="359">
        <v>243606904</v>
      </c>
      <c r="D204" s="413">
        <v>264610042</v>
      </c>
      <c r="E204" s="290"/>
      <c r="F204" s="130" t="s">
        <v>133</v>
      </c>
      <c r="G204" s="3" t="s">
        <v>60</v>
      </c>
      <c r="H204" s="266" t="s">
        <v>134</v>
      </c>
      <c r="I204" s="267">
        <v>46304</v>
      </c>
      <c r="J204" s="267">
        <v>46270</v>
      </c>
      <c r="K204" s="267">
        <v>46295</v>
      </c>
      <c r="O204" s="266" t="s">
        <v>8</v>
      </c>
      <c r="R204" s="269"/>
    </row>
    <row r="205" spans="1:18" ht="15" customHeight="1">
      <c r="A205" s="241" t="s">
        <v>131</v>
      </c>
      <c r="B205" s="264" t="s">
        <v>132</v>
      </c>
      <c r="C205" s="359">
        <v>243607003</v>
      </c>
      <c r="D205" s="413">
        <v>264610043</v>
      </c>
      <c r="E205" s="290"/>
      <c r="F205" s="130" t="s">
        <v>133</v>
      </c>
      <c r="G205" s="3" t="s">
        <v>60</v>
      </c>
      <c r="H205" s="266" t="s">
        <v>134</v>
      </c>
      <c r="I205" s="267">
        <v>46304</v>
      </c>
      <c r="J205" s="267">
        <v>46270</v>
      </c>
      <c r="K205" s="267">
        <v>46295</v>
      </c>
      <c r="O205" s="266" t="s">
        <v>8</v>
      </c>
      <c r="R205" s="269"/>
    </row>
    <row r="206" spans="1:18" ht="15" customHeight="1">
      <c r="A206" s="241" t="s">
        <v>131</v>
      </c>
      <c r="B206" s="264" t="s">
        <v>132</v>
      </c>
      <c r="C206" s="359">
        <v>243607403</v>
      </c>
      <c r="D206" s="414">
        <v>264610045</v>
      </c>
      <c r="E206" s="290"/>
      <c r="F206" s="130" t="s">
        <v>133</v>
      </c>
      <c r="G206" s="3" t="s">
        <v>60</v>
      </c>
      <c r="H206" s="266" t="s">
        <v>134</v>
      </c>
      <c r="I206" s="267">
        <v>46304</v>
      </c>
      <c r="J206" s="267">
        <v>46270</v>
      </c>
      <c r="K206" s="267">
        <v>46295</v>
      </c>
      <c r="O206" s="266" t="s">
        <v>8</v>
      </c>
      <c r="R206" s="269"/>
    </row>
    <row r="207" spans="1:18" ht="15" customHeight="1">
      <c r="A207" s="241" t="s">
        <v>135</v>
      </c>
      <c r="B207" s="264" t="s">
        <v>136</v>
      </c>
      <c r="C207" s="359">
        <v>243605791</v>
      </c>
      <c r="D207" s="415">
        <v>264609881</v>
      </c>
      <c r="E207" s="290"/>
      <c r="F207" s="130" t="s">
        <v>133</v>
      </c>
      <c r="G207" s="3" t="s">
        <v>60</v>
      </c>
      <c r="H207" s="266" t="s">
        <v>134</v>
      </c>
      <c r="I207" s="267">
        <v>46304</v>
      </c>
      <c r="J207" s="267">
        <v>46270</v>
      </c>
      <c r="K207" s="267">
        <v>46295</v>
      </c>
      <c r="O207" s="266" t="s">
        <v>8</v>
      </c>
      <c r="R207" s="269"/>
    </row>
    <row r="208" spans="1:18" ht="15" customHeight="1">
      <c r="A208" s="241" t="s">
        <v>135</v>
      </c>
      <c r="B208" s="264" t="s">
        <v>136</v>
      </c>
      <c r="C208" s="359">
        <v>243605848</v>
      </c>
      <c r="D208" s="415">
        <v>264609899</v>
      </c>
      <c r="E208" s="290"/>
      <c r="F208" s="130" t="s">
        <v>133</v>
      </c>
      <c r="G208" s="3" t="s">
        <v>60</v>
      </c>
      <c r="H208" s="266" t="s">
        <v>134</v>
      </c>
      <c r="I208" s="267">
        <v>46304</v>
      </c>
      <c r="J208" s="267">
        <v>46270</v>
      </c>
      <c r="K208" s="267">
        <v>46295</v>
      </c>
      <c r="O208" s="266" t="s">
        <v>8</v>
      </c>
      <c r="R208" s="269"/>
    </row>
    <row r="209" spans="1:18" ht="15" customHeight="1">
      <c r="A209" s="241" t="s">
        <v>135</v>
      </c>
      <c r="B209" s="264" t="s">
        <v>136</v>
      </c>
      <c r="C209" s="359">
        <v>243605934</v>
      </c>
      <c r="D209" s="415">
        <v>264609906</v>
      </c>
      <c r="E209" s="290"/>
      <c r="F209" s="130" t="s">
        <v>133</v>
      </c>
      <c r="G209" s="3" t="s">
        <v>60</v>
      </c>
      <c r="H209" s="266" t="s">
        <v>134</v>
      </c>
      <c r="I209" s="267">
        <v>46304</v>
      </c>
      <c r="J209" s="267">
        <v>46270</v>
      </c>
      <c r="K209" s="267">
        <v>46295</v>
      </c>
      <c r="O209" s="266" t="s">
        <v>8</v>
      </c>
      <c r="R209" s="269"/>
    </row>
    <row r="210" spans="1:18" ht="15" customHeight="1">
      <c r="A210" s="241" t="s">
        <v>135</v>
      </c>
      <c r="B210" s="264" t="s">
        <v>136</v>
      </c>
      <c r="C210" s="359">
        <v>243605988</v>
      </c>
      <c r="D210" s="415">
        <v>264609910</v>
      </c>
      <c r="E210" s="290"/>
      <c r="F210" s="130" t="s">
        <v>133</v>
      </c>
      <c r="G210" s="3" t="s">
        <v>60</v>
      </c>
      <c r="H210" s="266" t="s">
        <v>134</v>
      </c>
      <c r="I210" s="267">
        <v>46304</v>
      </c>
      <c r="J210" s="267">
        <v>46270</v>
      </c>
      <c r="K210" s="267">
        <v>46295</v>
      </c>
      <c r="O210" s="266" t="s">
        <v>8</v>
      </c>
      <c r="R210" s="269"/>
    </row>
    <row r="211" spans="1:18" ht="15" customHeight="1">
      <c r="A211" s="241" t="s">
        <v>135</v>
      </c>
      <c r="B211" s="264" t="s">
        <v>136</v>
      </c>
      <c r="C211" s="359">
        <v>243606079</v>
      </c>
      <c r="D211" s="415">
        <v>264609914</v>
      </c>
      <c r="E211" s="290"/>
      <c r="F211" s="130" t="s">
        <v>133</v>
      </c>
      <c r="G211" s="3" t="s">
        <v>60</v>
      </c>
      <c r="H211" s="266" t="s">
        <v>134</v>
      </c>
      <c r="I211" s="267">
        <v>46304</v>
      </c>
      <c r="J211" s="267">
        <v>46270</v>
      </c>
      <c r="K211" s="267">
        <v>46295</v>
      </c>
      <c r="O211" s="266" t="s">
        <v>8</v>
      </c>
      <c r="R211" s="269"/>
    </row>
    <row r="212" spans="1:18" ht="15" customHeight="1">
      <c r="A212" s="241" t="s">
        <v>135</v>
      </c>
      <c r="B212" s="264" t="s">
        <v>136</v>
      </c>
      <c r="C212" s="359">
        <v>243606151</v>
      </c>
      <c r="D212" s="415">
        <v>264609919</v>
      </c>
      <c r="E212" s="290"/>
      <c r="F212" s="130" t="s">
        <v>133</v>
      </c>
      <c r="G212" s="3" t="s">
        <v>60</v>
      </c>
      <c r="H212" s="266" t="s">
        <v>134</v>
      </c>
      <c r="I212" s="267">
        <v>46304</v>
      </c>
      <c r="J212" s="267">
        <v>46270</v>
      </c>
      <c r="K212" s="267">
        <v>46295</v>
      </c>
      <c r="O212" s="266" t="s">
        <v>8</v>
      </c>
      <c r="R212" s="269"/>
    </row>
    <row r="213" spans="1:18" ht="15" customHeight="1">
      <c r="A213" s="241" t="s">
        <v>135</v>
      </c>
      <c r="B213" s="264" t="s">
        <v>136</v>
      </c>
      <c r="C213" s="359">
        <v>243606222</v>
      </c>
      <c r="D213" s="415">
        <v>264609923</v>
      </c>
      <c r="E213" s="290"/>
      <c r="F213" s="130" t="s">
        <v>133</v>
      </c>
      <c r="G213" s="3" t="s">
        <v>60</v>
      </c>
      <c r="H213" s="266" t="s">
        <v>134</v>
      </c>
      <c r="I213" s="267">
        <v>46304</v>
      </c>
      <c r="J213" s="267">
        <v>46270</v>
      </c>
      <c r="K213" s="267">
        <v>46295</v>
      </c>
      <c r="O213" s="266" t="s">
        <v>8</v>
      </c>
      <c r="R213" s="269"/>
    </row>
    <row r="214" spans="1:18" ht="15" customHeight="1">
      <c r="A214" s="241" t="s">
        <v>135</v>
      </c>
      <c r="B214" s="264" t="s">
        <v>136</v>
      </c>
      <c r="C214" s="359">
        <v>243606306</v>
      </c>
      <c r="D214" s="415">
        <v>264609939</v>
      </c>
      <c r="E214" s="290"/>
      <c r="F214" s="130" t="s">
        <v>133</v>
      </c>
      <c r="G214" s="3" t="s">
        <v>60</v>
      </c>
      <c r="H214" s="266" t="s">
        <v>134</v>
      </c>
      <c r="I214" s="267">
        <v>46304</v>
      </c>
      <c r="J214" s="267">
        <v>46270</v>
      </c>
      <c r="K214" s="267">
        <v>46295</v>
      </c>
      <c r="O214" s="266" t="s">
        <v>8</v>
      </c>
      <c r="R214" s="269"/>
    </row>
    <row r="215" spans="1:18" ht="15" customHeight="1">
      <c r="A215" s="241" t="s">
        <v>135</v>
      </c>
      <c r="B215" s="264" t="s">
        <v>136</v>
      </c>
      <c r="C215" s="359">
        <v>243606339</v>
      </c>
      <c r="D215" s="415">
        <v>264609951</v>
      </c>
      <c r="E215" s="290"/>
      <c r="F215" s="130" t="s">
        <v>133</v>
      </c>
      <c r="G215" s="3" t="s">
        <v>60</v>
      </c>
      <c r="H215" s="266" t="s">
        <v>134</v>
      </c>
      <c r="I215" s="267">
        <v>46304</v>
      </c>
      <c r="J215" s="267">
        <v>46270</v>
      </c>
      <c r="K215" s="267">
        <v>46295</v>
      </c>
      <c r="O215" s="266" t="s">
        <v>8</v>
      </c>
      <c r="R215" s="269"/>
    </row>
    <row r="216" spans="1:18" ht="15" customHeight="1">
      <c r="A216" s="241" t="s">
        <v>135</v>
      </c>
      <c r="B216" s="264" t="s">
        <v>136</v>
      </c>
      <c r="C216" s="359">
        <v>243606448</v>
      </c>
      <c r="D216" s="415">
        <v>264609957</v>
      </c>
      <c r="E216" s="290"/>
      <c r="F216" s="130" t="s">
        <v>133</v>
      </c>
      <c r="G216" s="3" t="s">
        <v>60</v>
      </c>
      <c r="H216" s="266" t="s">
        <v>134</v>
      </c>
      <c r="I216" s="267">
        <v>46304</v>
      </c>
      <c r="J216" s="267">
        <v>46270</v>
      </c>
      <c r="K216" s="267">
        <v>46295</v>
      </c>
      <c r="O216" s="266" t="s">
        <v>8</v>
      </c>
      <c r="R216" s="269"/>
    </row>
    <row r="217" spans="1:18" ht="15" customHeight="1">
      <c r="A217" s="241" t="s">
        <v>135</v>
      </c>
      <c r="B217" s="264" t="s">
        <v>136</v>
      </c>
      <c r="C217" s="359">
        <v>243606485</v>
      </c>
      <c r="D217" s="415">
        <v>264609959</v>
      </c>
      <c r="E217" s="290"/>
      <c r="F217" s="130" t="s">
        <v>133</v>
      </c>
      <c r="G217" s="3" t="s">
        <v>60</v>
      </c>
      <c r="H217" s="266" t="s">
        <v>134</v>
      </c>
      <c r="I217" s="267">
        <v>46304</v>
      </c>
      <c r="J217" s="267">
        <v>46270</v>
      </c>
      <c r="K217" s="267">
        <v>46295</v>
      </c>
      <c r="O217" s="266" t="s">
        <v>8</v>
      </c>
      <c r="R217" s="269"/>
    </row>
    <row r="218" spans="1:18" ht="15" customHeight="1">
      <c r="A218" s="262" t="s">
        <v>137</v>
      </c>
      <c r="B218" s="264"/>
      <c r="C218" s="289">
        <v>244609479</v>
      </c>
      <c r="D218" s="3"/>
      <c r="E218" s="290"/>
      <c r="F218" s="130" t="s">
        <v>121</v>
      </c>
      <c r="G218" s="266" t="s">
        <v>122</v>
      </c>
      <c r="H218" s="266" t="s">
        <v>123</v>
      </c>
      <c r="I218" s="267">
        <v>46266</v>
      </c>
      <c r="J218" s="267">
        <v>46268</v>
      </c>
      <c r="K218" s="267">
        <v>46296</v>
      </c>
      <c r="O218" s="266" t="s">
        <v>10</v>
      </c>
      <c r="R218" s="269"/>
    </row>
    <row r="219" spans="1:18" ht="15" customHeight="1">
      <c r="A219" s="241" t="s">
        <v>137</v>
      </c>
      <c r="B219" s="264"/>
      <c r="C219" s="252">
        <v>245609715</v>
      </c>
      <c r="D219" s="292"/>
      <c r="F219" s="130" t="s">
        <v>121</v>
      </c>
      <c r="G219" s="266" t="s">
        <v>122</v>
      </c>
      <c r="H219" s="266" t="s">
        <v>123</v>
      </c>
      <c r="I219" s="267">
        <v>46267</v>
      </c>
      <c r="J219" s="267">
        <v>46269</v>
      </c>
      <c r="K219" s="267">
        <v>46297</v>
      </c>
      <c r="O219" s="266" t="s">
        <v>10</v>
      </c>
      <c r="R219" s="269"/>
    </row>
    <row r="220" spans="1:18" ht="15" customHeight="1">
      <c r="A220" s="241" t="s">
        <v>138</v>
      </c>
      <c r="B220" s="264"/>
      <c r="C220" s="252">
        <v>247605210</v>
      </c>
      <c r="D220" s="132"/>
      <c r="F220" s="130" t="s">
        <v>139</v>
      </c>
      <c r="G220" s="266" t="s">
        <v>80</v>
      </c>
      <c r="H220" s="266" t="s">
        <v>140</v>
      </c>
      <c r="I220" s="267">
        <v>46269</v>
      </c>
      <c r="J220" s="267">
        <v>46274</v>
      </c>
      <c r="K220" s="267">
        <v>46300</v>
      </c>
      <c r="O220" s="266" t="s">
        <v>10</v>
      </c>
      <c r="R220" s="269"/>
    </row>
    <row r="221" spans="1:18" ht="15" customHeight="1">
      <c r="A221" s="241" t="s">
        <v>138</v>
      </c>
      <c r="B221" s="264"/>
      <c r="C221" s="252">
        <v>247605284</v>
      </c>
      <c r="D221" s="132"/>
      <c r="F221" s="130" t="s">
        <v>139</v>
      </c>
      <c r="G221" s="266" t="s">
        <v>80</v>
      </c>
      <c r="H221" s="266" t="s">
        <v>140</v>
      </c>
      <c r="I221" s="267">
        <v>46269</v>
      </c>
      <c r="J221" s="267">
        <v>46274</v>
      </c>
      <c r="K221" s="267">
        <v>46300</v>
      </c>
      <c r="O221" s="266" t="s">
        <v>10</v>
      </c>
      <c r="R221" s="269"/>
    </row>
    <row r="222" spans="1:18" ht="15" customHeight="1">
      <c r="A222" s="241" t="s">
        <v>138</v>
      </c>
      <c r="B222" s="264"/>
      <c r="C222" s="293">
        <v>247605238</v>
      </c>
      <c r="D222" s="132"/>
      <c r="F222" s="130" t="s">
        <v>139</v>
      </c>
      <c r="G222" s="266" t="s">
        <v>80</v>
      </c>
      <c r="H222" s="266" t="s">
        <v>140</v>
      </c>
      <c r="I222" s="267">
        <v>46269</v>
      </c>
      <c r="J222" s="267">
        <v>46274</v>
      </c>
      <c r="K222" s="267">
        <v>46300</v>
      </c>
      <c r="O222" s="266" t="s">
        <v>8</v>
      </c>
      <c r="R222" s="269"/>
    </row>
    <row r="223" spans="1:18" ht="15" customHeight="1">
      <c r="A223" s="241" t="s">
        <v>138</v>
      </c>
      <c r="B223" s="264"/>
      <c r="C223" s="293">
        <v>247605331</v>
      </c>
      <c r="D223" s="132"/>
      <c r="F223" s="130" t="s">
        <v>139</v>
      </c>
      <c r="G223" s="266" t="s">
        <v>80</v>
      </c>
      <c r="H223" s="266" t="s">
        <v>140</v>
      </c>
      <c r="I223" s="267">
        <v>46269</v>
      </c>
      <c r="J223" s="267">
        <v>46274</v>
      </c>
      <c r="K223" s="267">
        <v>46300</v>
      </c>
      <c r="O223" s="266" t="s">
        <v>8</v>
      </c>
      <c r="R223" s="269"/>
    </row>
    <row r="224" spans="1:18" ht="15" customHeight="1">
      <c r="A224" s="241" t="s">
        <v>138</v>
      </c>
      <c r="B224" s="264"/>
      <c r="C224" s="252">
        <v>247605349</v>
      </c>
      <c r="D224" s="132"/>
      <c r="F224" s="130" t="s">
        <v>139</v>
      </c>
      <c r="G224" s="266" t="s">
        <v>80</v>
      </c>
      <c r="H224" s="266" t="s">
        <v>140</v>
      </c>
      <c r="I224" s="267">
        <v>46269</v>
      </c>
      <c r="J224" s="267">
        <v>46274</v>
      </c>
      <c r="K224" s="267">
        <v>46300</v>
      </c>
      <c r="O224" s="266" t="s">
        <v>10</v>
      </c>
      <c r="R224" s="269"/>
    </row>
    <row r="225" spans="1:18" ht="15" customHeight="1">
      <c r="A225" s="241" t="s">
        <v>138</v>
      </c>
      <c r="B225" s="264"/>
      <c r="C225" s="293">
        <v>247605367</v>
      </c>
      <c r="D225" s="132"/>
      <c r="F225" s="130" t="s">
        <v>139</v>
      </c>
      <c r="G225" s="266" t="s">
        <v>80</v>
      </c>
      <c r="H225" s="266" t="s">
        <v>140</v>
      </c>
      <c r="I225" s="267">
        <v>46269</v>
      </c>
      <c r="J225" s="267">
        <v>46274</v>
      </c>
      <c r="K225" s="267">
        <v>46300</v>
      </c>
      <c r="O225" s="266" t="s">
        <v>8</v>
      </c>
      <c r="R225" s="269"/>
    </row>
    <row r="226" spans="1:18" ht="15" customHeight="1">
      <c r="A226" s="241" t="s">
        <v>138</v>
      </c>
      <c r="B226" s="264"/>
      <c r="C226" s="293">
        <v>247605412</v>
      </c>
      <c r="D226" s="132"/>
      <c r="F226" s="130" t="s">
        <v>139</v>
      </c>
      <c r="G226" s="266" t="s">
        <v>80</v>
      </c>
      <c r="H226" s="266" t="s">
        <v>140</v>
      </c>
      <c r="I226" s="267">
        <v>46269</v>
      </c>
      <c r="J226" s="267">
        <v>46274</v>
      </c>
      <c r="K226" s="267">
        <v>46300</v>
      </c>
      <c r="O226" s="266" t="s">
        <v>8</v>
      </c>
      <c r="R226" s="269"/>
    </row>
    <row r="227" spans="1:18" ht="15" customHeight="1">
      <c r="A227" s="241" t="s">
        <v>138</v>
      </c>
      <c r="B227" s="264"/>
      <c r="C227" s="293">
        <v>247605453</v>
      </c>
      <c r="D227" s="132"/>
      <c r="F227" s="130" t="s">
        <v>139</v>
      </c>
      <c r="G227" s="266" t="s">
        <v>80</v>
      </c>
      <c r="H227" s="266" t="s">
        <v>140</v>
      </c>
      <c r="I227" s="267">
        <v>46269</v>
      </c>
      <c r="J227" s="267">
        <v>46274</v>
      </c>
      <c r="K227" s="267">
        <v>46300</v>
      </c>
      <c r="O227" s="266" t="s">
        <v>8</v>
      </c>
      <c r="R227" s="269"/>
    </row>
    <row r="228" spans="1:18" ht="15" customHeight="1">
      <c r="A228" s="241" t="s">
        <v>138</v>
      </c>
      <c r="B228" s="264"/>
      <c r="C228" s="293">
        <v>247605473</v>
      </c>
      <c r="D228" s="294"/>
      <c r="F228" s="130" t="s">
        <v>139</v>
      </c>
      <c r="G228" s="266" t="s">
        <v>80</v>
      </c>
      <c r="H228" s="266" t="s">
        <v>140</v>
      </c>
      <c r="I228" s="267">
        <v>46269</v>
      </c>
      <c r="J228" s="267">
        <v>46274</v>
      </c>
      <c r="K228" s="267">
        <v>46300</v>
      </c>
      <c r="O228" s="266" t="s">
        <v>8</v>
      </c>
      <c r="R228" s="269"/>
    </row>
    <row r="229" spans="1:18" ht="15" customHeight="1">
      <c r="A229" s="241" t="s">
        <v>138</v>
      </c>
      <c r="B229" s="264"/>
      <c r="C229" s="293">
        <v>247605494</v>
      </c>
      <c r="D229" s="294"/>
      <c r="F229" s="130" t="s">
        <v>139</v>
      </c>
      <c r="G229" s="266" t="s">
        <v>80</v>
      </c>
      <c r="H229" s="266" t="s">
        <v>140</v>
      </c>
      <c r="I229" s="267">
        <v>46269</v>
      </c>
      <c r="J229" s="267">
        <v>46274</v>
      </c>
      <c r="K229" s="267">
        <v>46300</v>
      </c>
      <c r="O229" s="266" t="s">
        <v>8</v>
      </c>
      <c r="R229" s="269"/>
    </row>
    <row r="230" spans="1:18" ht="15" customHeight="1">
      <c r="A230" s="241" t="s">
        <v>138</v>
      </c>
      <c r="B230" s="264"/>
      <c r="C230" s="293">
        <v>247605546</v>
      </c>
      <c r="D230" s="294"/>
      <c r="F230" s="130" t="s">
        <v>139</v>
      </c>
      <c r="G230" s="266" t="s">
        <v>80</v>
      </c>
      <c r="H230" s="266" t="s">
        <v>140</v>
      </c>
      <c r="I230" s="267">
        <v>46269</v>
      </c>
      <c r="J230" s="267">
        <v>46274</v>
      </c>
      <c r="K230" s="267">
        <v>46300</v>
      </c>
      <c r="O230" s="266" t="s">
        <v>8</v>
      </c>
      <c r="R230" s="269"/>
    </row>
    <row r="231" spans="1:18" ht="15" customHeight="1">
      <c r="A231" s="273" t="s">
        <v>120</v>
      </c>
      <c r="B231" s="280"/>
      <c r="C231" s="284">
        <v>246605586</v>
      </c>
      <c r="D231" s="295"/>
      <c r="F231" s="130" t="s">
        <v>121</v>
      </c>
      <c r="G231" s="266" t="s">
        <v>122</v>
      </c>
      <c r="H231" s="266" t="s">
        <v>123</v>
      </c>
      <c r="I231" s="267">
        <v>46268</v>
      </c>
      <c r="J231" s="267">
        <v>46273</v>
      </c>
      <c r="K231" s="267">
        <v>46300</v>
      </c>
      <c r="O231" s="266" t="s">
        <v>10</v>
      </c>
      <c r="R231" s="269"/>
    </row>
    <row r="232" spans="1:18" ht="15" customHeight="1">
      <c r="A232" s="296" t="s">
        <v>120</v>
      </c>
      <c r="C232" s="252">
        <v>246605602</v>
      </c>
      <c r="D232" s="294"/>
      <c r="E232" s="290"/>
      <c r="F232" s="130" t="s">
        <v>121</v>
      </c>
      <c r="G232" s="266" t="s">
        <v>122</v>
      </c>
      <c r="H232" s="266" t="s">
        <v>123</v>
      </c>
      <c r="I232" s="267">
        <v>46268</v>
      </c>
      <c r="J232" s="267">
        <v>46273</v>
      </c>
      <c r="K232" s="267">
        <v>46300</v>
      </c>
      <c r="O232" s="266" t="s">
        <v>10</v>
      </c>
      <c r="R232" s="269"/>
    </row>
    <row r="233" spans="1:18" ht="15" customHeight="1">
      <c r="A233" s="296" t="s">
        <v>120</v>
      </c>
      <c r="C233" s="252">
        <v>246605613</v>
      </c>
      <c r="D233" s="294"/>
      <c r="E233" s="290"/>
      <c r="F233" s="130" t="s">
        <v>121</v>
      </c>
      <c r="G233" s="266" t="s">
        <v>122</v>
      </c>
      <c r="H233" s="266" t="s">
        <v>123</v>
      </c>
      <c r="I233" s="267">
        <v>46268</v>
      </c>
      <c r="J233" s="267">
        <v>46273</v>
      </c>
      <c r="K233" s="267">
        <v>46300</v>
      </c>
      <c r="O233" s="266" t="s">
        <v>10</v>
      </c>
      <c r="R233" s="269"/>
    </row>
    <row r="234" spans="1:18" ht="15" customHeight="1">
      <c r="A234" s="296" t="s">
        <v>120</v>
      </c>
      <c r="C234" s="252">
        <v>246605625</v>
      </c>
      <c r="D234" s="294"/>
      <c r="E234" s="290"/>
      <c r="F234" s="130" t="s">
        <v>121</v>
      </c>
      <c r="G234" s="266" t="s">
        <v>122</v>
      </c>
      <c r="H234" s="266" t="s">
        <v>123</v>
      </c>
      <c r="I234" s="267">
        <v>46268</v>
      </c>
      <c r="J234" s="267">
        <v>46273</v>
      </c>
      <c r="K234" s="267">
        <v>46300</v>
      </c>
      <c r="O234" s="266" t="s">
        <v>10</v>
      </c>
      <c r="R234" s="269"/>
    </row>
    <row r="235" spans="1:18" ht="15" customHeight="1">
      <c r="A235" s="296" t="s">
        <v>120</v>
      </c>
      <c r="C235" s="252">
        <v>246605649</v>
      </c>
      <c r="D235" s="294"/>
      <c r="E235" s="290"/>
      <c r="F235" s="130" t="s">
        <v>121</v>
      </c>
      <c r="G235" s="266" t="s">
        <v>122</v>
      </c>
      <c r="H235" s="266" t="s">
        <v>123</v>
      </c>
      <c r="I235" s="267">
        <v>46268</v>
      </c>
      <c r="J235" s="267">
        <v>46273</v>
      </c>
      <c r="K235" s="267">
        <v>46300</v>
      </c>
      <c r="O235" s="266" t="s">
        <v>10</v>
      </c>
      <c r="R235" s="269"/>
    </row>
    <row r="236" spans="1:18" ht="15" customHeight="1">
      <c r="A236" s="296" t="s">
        <v>141</v>
      </c>
      <c r="B236" s="297">
        <v>20264997</v>
      </c>
      <c r="C236" s="252">
        <v>246608397</v>
      </c>
      <c r="D236" s="294"/>
      <c r="E236" s="290"/>
      <c r="F236" s="276" t="s">
        <v>88</v>
      </c>
      <c r="G236" s="3" t="s">
        <v>89</v>
      </c>
      <c r="H236" s="266" t="s">
        <v>90</v>
      </c>
      <c r="I236" s="267">
        <v>46268</v>
      </c>
      <c r="J236" s="267">
        <v>46273</v>
      </c>
      <c r="K236" s="267">
        <v>46300</v>
      </c>
      <c r="O236" s="266" t="s">
        <v>10</v>
      </c>
      <c r="R236" s="269"/>
    </row>
    <row r="237" spans="1:18" ht="15" customHeight="1">
      <c r="A237" s="296" t="s">
        <v>141</v>
      </c>
      <c r="B237" s="297">
        <v>20264997</v>
      </c>
      <c r="C237" s="252">
        <v>246608319</v>
      </c>
      <c r="D237" s="132"/>
      <c r="E237" s="290"/>
      <c r="F237" s="276" t="s">
        <v>88</v>
      </c>
      <c r="G237" s="3" t="s">
        <v>89</v>
      </c>
      <c r="H237" s="266" t="s">
        <v>90</v>
      </c>
      <c r="I237" s="267">
        <v>46268</v>
      </c>
      <c r="J237" s="267">
        <v>46273</v>
      </c>
      <c r="K237" s="267">
        <v>46300</v>
      </c>
      <c r="O237" s="266" t="s">
        <v>10</v>
      </c>
      <c r="R237" s="269"/>
    </row>
    <row r="238" spans="1:18" ht="15" customHeight="1">
      <c r="A238" s="296" t="s">
        <v>141</v>
      </c>
      <c r="B238" s="297">
        <v>20264997</v>
      </c>
      <c r="C238" s="298">
        <v>246603632</v>
      </c>
      <c r="D238" s="132"/>
      <c r="E238" s="290"/>
      <c r="F238" s="276" t="s">
        <v>88</v>
      </c>
      <c r="G238" s="3" t="s">
        <v>89</v>
      </c>
      <c r="H238" s="266" t="s">
        <v>90</v>
      </c>
      <c r="I238" s="267">
        <v>46268</v>
      </c>
      <c r="J238" s="267">
        <v>46273</v>
      </c>
      <c r="K238" s="267">
        <v>46300</v>
      </c>
      <c r="O238" s="266" t="s">
        <v>10</v>
      </c>
      <c r="R238" s="269"/>
    </row>
    <row r="239" spans="1:18" ht="15" customHeight="1">
      <c r="A239" s="296" t="s">
        <v>141</v>
      </c>
      <c r="B239" s="297">
        <v>20264997</v>
      </c>
      <c r="C239" s="298">
        <v>246603471</v>
      </c>
      <c r="D239" s="132"/>
      <c r="E239" s="290"/>
      <c r="F239" s="276" t="s">
        <v>88</v>
      </c>
      <c r="G239" s="3" t="s">
        <v>89</v>
      </c>
      <c r="H239" s="266" t="s">
        <v>90</v>
      </c>
      <c r="I239" s="267">
        <v>46268</v>
      </c>
      <c r="J239" s="267">
        <v>46273</v>
      </c>
      <c r="K239" s="267">
        <v>46300</v>
      </c>
      <c r="O239" s="266" t="s">
        <v>10</v>
      </c>
      <c r="R239" s="269"/>
    </row>
    <row r="240" spans="1:18" ht="15" customHeight="1">
      <c r="A240" s="296" t="s">
        <v>141</v>
      </c>
      <c r="B240" s="297">
        <v>20264997</v>
      </c>
      <c r="C240" s="298">
        <v>246603303</v>
      </c>
      <c r="D240" s="132"/>
      <c r="E240" s="290"/>
      <c r="F240" s="276" t="s">
        <v>88</v>
      </c>
      <c r="G240" s="3" t="s">
        <v>89</v>
      </c>
      <c r="H240" s="266" t="s">
        <v>90</v>
      </c>
      <c r="I240" s="267">
        <v>46268</v>
      </c>
      <c r="J240" s="267">
        <v>46273</v>
      </c>
      <c r="K240" s="267">
        <v>46300</v>
      </c>
      <c r="O240" s="266" t="s">
        <v>10</v>
      </c>
      <c r="R240" s="269"/>
    </row>
    <row r="241" spans="1:18" ht="15" customHeight="1">
      <c r="A241" s="296" t="s">
        <v>141</v>
      </c>
      <c r="B241" s="297">
        <v>20264997</v>
      </c>
      <c r="C241" s="252">
        <v>246603181</v>
      </c>
      <c r="D241" s="132"/>
      <c r="E241" s="290"/>
      <c r="F241" s="276" t="s">
        <v>88</v>
      </c>
      <c r="G241" s="3" t="s">
        <v>89</v>
      </c>
      <c r="H241" s="266" t="s">
        <v>90</v>
      </c>
      <c r="I241" s="267">
        <v>46268</v>
      </c>
      <c r="J241" s="267">
        <v>46273</v>
      </c>
      <c r="K241" s="267">
        <v>46300</v>
      </c>
      <c r="O241" s="266" t="s">
        <v>10</v>
      </c>
      <c r="R241" s="269"/>
    </row>
    <row r="242" spans="1:18" ht="15" customHeight="1">
      <c r="A242" s="296" t="s">
        <v>141</v>
      </c>
      <c r="B242" s="297">
        <v>20264997</v>
      </c>
      <c r="C242" s="299">
        <v>246602544</v>
      </c>
      <c r="D242" s="132"/>
      <c r="E242" s="290"/>
      <c r="F242" s="276" t="s">
        <v>88</v>
      </c>
      <c r="G242" s="3" t="s">
        <v>89</v>
      </c>
      <c r="H242" s="266" t="s">
        <v>90</v>
      </c>
      <c r="I242" s="267">
        <v>46268</v>
      </c>
      <c r="J242" s="267">
        <v>46273</v>
      </c>
      <c r="K242" s="267">
        <v>46300</v>
      </c>
      <c r="O242" s="266" t="s">
        <v>10</v>
      </c>
      <c r="R242" s="269"/>
    </row>
    <row r="243" spans="1:18" ht="15" customHeight="1">
      <c r="A243" s="296" t="s">
        <v>141</v>
      </c>
      <c r="B243" s="297">
        <v>20264997</v>
      </c>
      <c r="C243" s="299">
        <v>246602327</v>
      </c>
      <c r="D243" s="132"/>
      <c r="E243" s="290"/>
      <c r="F243" s="276" t="s">
        <v>88</v>
      </c>
      <c r="G243" s="3" t="s">
        <v>89</v>
      </c>
      <c r="H243" s="266" t="s">
        <v>90</v>
      </c>
      <c r="I243" s="267">
        <v>46268</v>
      </c>
      <c r="J243" s="267">
        <v>46273</v>
      </c>
      <c r="K243" s="267">
        <v>46300</v>
      </c>
      <c r="O243" s="266" t="s">
        <v>10</v>
      </c>
      <c r="R243" s="269"/>
    </row>
    <row r="244" spans="1:18" ht="15" customHeight="1">
      <c r="A244" s="300" t="s">
        <v>141</v>
      </c>
      <c r="B244" s="366">
        <v>20264997</v>
      </c>
      <c r="C244" s="301">
        <v>246602205</v>
      </c>
      <c r="D244" s="292"/>
      <c r="F244" s="276" t="s">
        <v>88</v>
      </c>
      <c r="G244" s="3" t="s">
        <v>89</v>
      </c>
      <c r="H244" s="266" t="s">
        <v>90</v>
      </c>
      <c r="I244" s="267">
        <v>46268</v>
      </c>
      <c r="J244" s="267">
        <v>46273</v>
      </c>
      <c r="K244" s="267">
        <v>46300</v>
      </c>
      <c r="O244" s="266" t="s">
        <v>10</v>
      </c>
      <c r="R244" s="269"/>
    </row>
    <row r="245" spans="1:18" ht="15" customHeight="1">
      <c r="A245" s="241" t="s">
        <v>142</v>
      </c>
      <c r="B245" s="264" t="s">
        <v>143</v>
      </c>
      <c r="C245" s="252">
        <v>251604771</v>
      </c>
      <c r="D245" s="132"/>
      <c r="F245" s="365" t="s">
        <v>144</v>
      </c>
      <c r="G245" s="277" t="s">
        <v>145</v>
      </c>
      <c r="H245" s="266" t="s">
        <v>146</v>
      </c>
      <c r="I245" s="267">
        <v>46273</v>
      </c>
      <c r="J245" s="267">
        <v>46278</v>
      </c>
      <c r="K245" s="267">
        <v>46303</v>
      </c>
      <c r="O245" s="266" t="s">
        <v>10</v>
      </c>
      <c r="R245" s="269"/>
    </row>
    <row r="246" spans="1:18" ht="15" customHeight="1">
      <c r="A246" s="241" t="s">
        <v>142</v>
      </c>
      <c r="B246" s="264" t="s">
        <v>143</v>
      </c>
      <c r="C246" s="252">
        <v>251604369</v>
      </c>
      <c r="D246" s="132"/>
      <c r="F246" s="365" t="s">
        <v>144</v>
      </c>
      <c r="G246" s="266" t="s">
        <v>145</v>
      </c>
      <c r="H246" s="266" t="s">
        <v>146</v>
      </c>
      <c r="I246" s="267">
        <v>46273</v>
      </c>
      <c r="J246" s="267">
        <v>46278</v>
      </c>
      <c r="K246" s="267">
        <v>46303</v>
      </c>
      <c r="O246" s="266" t="s">
        <v>10</v>
      </c>
      <c r="R246" s="269"/>
    </row>
    <row r="247" spans="1:18" ht="15" customHeight="1">
      <c r="A247" s="241" t="s">
        <v>142</v>
      </c>
      <c r="B247" s="264" t="s">
        <v>143</v>
      </c>
      <c r="C247" s="252">
        <v>251604442</v>
      </c>
      <c r="D247" s="132"/>
      <c r="F247" s="365" t="s">
        <v>144</v>
      </c>
      <c r="G247" s="266" t="s">
        <v>145</v>
      </c>
      <c r="H247" s="266" t="s">
        <v>146</v>
      </c>
      <c r="I247" s="267">
        <v>46273</v>
      </c>
      <c r="J247" s="267">
        <v>46278</v>
      </c>
      <c r="K247" s="267">
        <v>46303</v>
      </c>
      <c r="O247" s="266" t="s">
        <v>10</v>
      </c>
      <c r="R247" s="269"/>
    </row>
    <row r="248" spans="1:18" ht="15" customHeight="1">
      <c r="A248" s="241" t="s">
        <v>142</v>
      </c>
      <c r="B248" s="264" t="s">
        <v>143</v>
      </c>
      <c r="C248" s="252">
        <v>251604662</v>
      </c>
      <c r="D248" s="132"/>
      <c r="F248" s="365" t="s">
        <v>144</v>
      </c>
      <c r="G248" s="266" t="s">
        <v>145</v>
      </c>
      <c r="H248" s="266" t="s">
        <v>146</v>
      </c>
      <c r="I248" s="267">
        <v>46273</v>
      </c>
      <c r="J248" s="267">
        <v>46278</v>
      </c>
      <c r="K248" s="267">
        <v>46303</v>
      </c>
      <c r="O248" s="266" t="s">
        <v>10</v>
      </c>
      <c r="R248" s="269"/>
    </row>
    <row r="249" spans="1:18" ht="15" customHeight="1">
      <c r="A249" s="241" t="s">
        <v>142</v>
      </c>
      <c r="B249" s="264" t="s">
        <v>143</v>
      </c>
      <c r="C249" s="252">
        <v>251604858</v>
      </c>
      <c r="D249" s="132"/>
      <c r="F249" s="365" t="s">
        <v>144</v>
      </c>
      <c r="G249" s="266" t="s">
        <v>145</v>
      </c>
      <c r="H249" s="266" t="s">
        <v>146</v>
      </c>
      <c r="I249" s="267">
        <v>46273</v>
      </c>
      <c r="J249" s="267">
        <v>46278</v>
      </c>
      <c r="K249" s="267">
        <v>46303</v>
      </c>
      <c r="O249" s="266" t="s">
        <v>10</v>
      </c>
      <c r="R249" s="269"/>
    </row>
    <row r="250" spans="1:18" ht="15" customHeight="1">
      <c r="A250" s="241" t="s">
        <v>147</v>
      </c>
      <c r="B250" s="264" t="s">
        <v>148</v>
      </c>
      <c r="C250" s="252">
        <v>251600963</v>
      </c>
      <c r="D250" s="132"/>
      <c r="F250" s="365" t="s">
        <v>144</v>
      </c>
      <c r="G250" s="266" t="s">
        <v>145</v>
      </c>
      <c r="H250" s="266" t="s">
        <v>146</v>
      </c>
      <c r="I250" s="267">
        <v>46273</v>
      </c>
      <c r="J250" s="267">
        <v>46278</v>
      </c>
      <c r="K250" s="267">
        <v>46303</v>
      </c>
      <c r="O250" s="266" t="s">
        <v>10</v>
      </c>
      <c r="R250" s="269"/>
    </row>
    <row r="251" spans="1:18" ht="15" customHeight="1">
      <c r="A251" s="241" t="s">
        <v>147</v>
      </c>
      <c r="B251" s="264" t="s">
        <v>148</v>
      </c>
      <c r="C251" s="252">
        <v>251601159</v>
      </c>
      <c r="D251" s="132"/>
      <c r="F251" s="365" t="s">
        <v>144</v>
      </c>
      <c r="G251" s="266" t="s">
        <v>145</v>
      </c>
      <c r="H251" s="266" t="s">
        <v>146</v>
      </c>
      <c r="I251" s="267">
        <v>46273</v>
      </c>
      <c r="J251" s="267">
        <v>46278</v>
      </c>
      <c r="K251" s="267">
        <v>46303</v>
      </c>
      <c r="O251" s="266" t="s">
        <v>10</v>
      </c>
      <c r="R251" s="269"/>
    </row>
    <row r="252" spans="1:18" ht="15" customHeight="1">
      <c r="A252" s="241" t="s">
        <v>147</v>
      </c>
      <c r="B252" s="264" t="s">
        <v>148</v>
      </c>
      <c r="C252" s="252">
        <v>251601423</v>
      </c>
      <c r="D252" s="132"/>
      <c r="F252" s="365" t="s">
        <v>144</v>
      </c>
      <c r="G252" s="266" t="s">
        <v>145</v>
      </c>
      <c r="H252" s="266" t="s">
        <v>146</v>
      </c>
      <c r="I252" s="267">
        <v>46273</v>
      </c>
      <c r="J252" s="267">
        <v>46278</v>
      </c>
      <c r="K252" s="267">
        <v>46303</v>
      </c>
      <c r="O252" s="266" t="s">
        <v>10</v>
      </c>
      <c r="R252" s="269"/>
    </row>
    <row r="253" spans="1:18" ht="15" customHeight="1">
      <c r="A253" s="241" t="s">
        <v>147</v>
      </c>
      <c r="B253" s="264" t="s">
        <v>148</v>
      </c>
      <c r="C253" s="252">
        <v>251601503</v>
      </c>
      <c r="D253" s="132"/>
      <c r="F253" s="365" t="s">
        <v>144</v>
      </c>
      <c r="G253" s="266" t="s">
        <v>145</v>
      </c>
      <c r="H253" s="266" t="s">
        <v>146</v>
      </c>
      <c r="I253" s="267">
        <v>46273</v>
      </c>
      <c r="J253" s="267">
        <v>46278</v>
      </c>
      <c r="K253" s="267">
        <v>46303</v>
      </c>
      <c r="O253" s="266" t="s">
        <v>10</v>
      </c>
      <c r="R253" s="269"/>
    </row>
    <row r="254" spans="1:18" ht="15" customHeight="1">
      <c r="A254" s="241" t="s">
        <v>147</v>
      </c>
      <c r="B254" s="264" t="s">
        <v>148</v>
      </c>
      <c r="C254" s="252">
        <v>251601689</v>
      </c>
      <c r="D254" s="132"/>
      <c r="F254" s="365" t="s">
        <v>144</v>
      </c>
      <c r="G254" s="266" t="s">
        <v>145</v>
      </c>
      <c r="H254" s="266" t="s">
        <v>146</v>
      </c>
      <c r="I254" s="267">
        <v>46273</v>
      </c>
      <c r="J254" s="267">
        <v>46278</v>
      </c>
      <c r="K254" s="267">
        <v>46303</v>
      </c>
      <c r="O254" s="266" t="s">
        <v>10</v>
      </c>
      <c r="R254" s="269"/>
    </row>
    <row r="255" spans="1:18" ht="15" customHeight="1">
      <c r="A255" s="241" t="s">
        <v>147</v>
      </c>
      <c r="B255" s="264" t="s">
        <v>148</v>
      </c>
      <c r="C255" s="252">
        <v>251602115</v>
      </c>
      <c r="D255" s="132"/>
      <c r="F255" s="365" t="s">
        <v>144</v>
      </c>
      <c r="G255" s="266" t="s">
        <v>145</v>
      </c>
      <c r="H255" s="266" t="s">
        <v>146</v>
      </c>
      <c r="I255" s="267">
        <v>46273</v>
      </c>
      <c r="J255" s="267">
        <v>46278</v>
      </c>
      <c r="K255" s="267">
        <v>46303</v>
      </c>
      <c r="O255" s="266" t="s">
        <v>10</v>
      </c>
      <c r="R255" s="269"/>
    </row>
    <row r="256" spans="1:18" ht="15" customHeight="1">
      <c r="A256" s="241" t="s">
        <v>147</v>
      </c>
      <c r="B256" s="264" t="s">
        <v>148</v>
      </c>
      <c r="C256" s="252">
        <v>251601881</v>
      </c>
      <c r="D256" s="132"/>
      <c r="F256" s="365" t="s">
        <v>144</v>
      </c>
      <c r="G256" s="266" t="s">
        <v>145</v>
      </c>
      <c r="H256" s="266" t="s">
        <v>146</v>
      </c>
      <c r="I256" s="267">
        <v>46273</v>
      </c>
      <c r="J256" s="267">
        <v>46278</v>
      </c>
      <c r="K256" s="267">
        <v>46303</v>
      </c>
      <c r="O256" s="266" t="s">
        <v>10</v>
      </c>
      <c r="R256" s="269"/>
    </row>
    <row r="257" spans="1:18" ht="15" customHeight="1">
      <c r="A257" s="241" t="s">
        <v>149</v>
      </c>
      <c r="B257" s="264" t="s">
        <v>150</v>
      </c>
      <c r="C257" s="252">
        <v>251606092</v>
      </c>
      <c r="D257" s="132"/>
      <c r="F257" s="365" t="s">
        <v>144</v>
      </c>
      <c r="G257" s="266" t="s">
        <v>145</v>
      </c>
      <c r="H257" s="266" t="s">
        <v>146</v>
      </c>
      <c r="I257" s="267">
        <v>46273</v>
      </c>
      <c r="J257" s="267">
        <v>46278</v>
      </c>
      <c r="K257" s="267">
        <v>46303</v>
      </c>
      <c r="O257" s="266" t="s">
        <v>10</v>
      </c>
      <c r="R257" s="269"/>
    </row>
    <row r="258" spans="1:18" ht="15" customHeight="1">
      <c r="A258" s="241" t="s">
        <v>149</v>
      </c>
      <c r="B258" s="264" t="s">
        <v>150</v>
      </c>
      <c r="C258" s="252">
        <v>251606258</v>
      </c>
      <c r="D258" s="132"/>
      <c r="F258" s="365" t="s">
        <v>144</v>
      </c>
      <c r="G258" s="266" t="s">
        <v>145</v>
      </c>
      <c r="H258" s="266" t="s">
        <v>146</v>
      </c>
      <c r="I258" s="267">
        <v>46273</v>
      </c>
      <c r="J258" s="267">
        <v>46278</v>
      </c>
      <c r="K258" s="267">
        <v>46303</v>
      </c>
      <c r="O258" s="266" t="s">
        <v>10</v>
      </c>
      <c r="R258" s="269"/>
    </row>
    <row r="259" spans="1:18" ht="15" customHeight="1">
      <c r="A259" s="241" t="s">
        <v>149</v>
      </c>
      <c r="B259" s="264" t="s">
        <v>150</v>
      </c>
      <c r="C259" s="252">
        <v>251605734</v>
      </c>
      <c r="D259" s="132"/>
      <c r="F259" s="365" t="s">
        <v>144</v>
      </c>
      <c r="G259" s="266" t="s">
        <v>145</v>
      </c>
      <c r="H259" s="266" t="s">
        <v>146</v>
      </c>
      <c r="I259" s="267">
        <v>46273</v>
      </c>
      <c r="J259" s="267">
        <v>46278</v>
      </c>
      <c r="K259" s="267">
        <v>46303</v>
      </c>
      <c r="O259" s="266" t="s">
        <v>10</v>
      </c>
      <c r="R259" s="269"/>
    </row>
    <row r="260" spans="1:18" ht="15" customHeight="1">
      <c r="A260" s="241" t="s">
        <v>149</v>
      </c>
      <c r="B260" s="264" t="s">
        <v>150</v>
      </c>
      <c r="C260" s="252">
        <v>251605841</v>
      </c>
      <c r="D260" s="132"/>
      <c r="F260" s="365" t="s">
        <v>144</v>
      </c>
      <c r="G260" s="266" t="s">
        <v>145</v>
      </c>
      <c r="H260" s="266" t="s">
        <v>146</v>
      </c>
      <c r="I260" s="267">
        <v>46273</v>
      </c>
      <c r="J260" s="267">
        <v>46278</v>
      </c>
      <c r="K260" s="267">
        <v>46303</v>
      </c>
      <c r="O260" s="266" t="s">
        <v>10</v>
      </c>
      <c r="R260" s="269"/>
    </row>
    <row r="261" spans="1:18" ht="15" customHeight="1">
      <c r="A261" s="241" t="s">
        <v>149</v>
      </c>
      <c r="B261" s="264" t="s">
        <v>150</v>
      </c>
      <c r="C261" s="252">
        <v>251605640</v>
      </c>
      <c r="D261" s="132"/>
      <c r="F261" s="365" t="s">
        <v>144</v>
      </c>
      <c r="G261" s="266" t="s">
        <v>145</v>
      </c>
      <c r="H261" s="266" t="s">
        <v>146</v>
      </c>
      <c r="I261" s="267">
        <v>46273</v>
      </c>
      <c r="J261" s="267">
        <v>46278</v>
      </c>
      <c r="K261" s="267">
        <v>46303</v>
      </c>
      <c r="O261" s="266" t="s">
        <v>10</v>
      </c>
      <c r="R261" s="269"/>
    </row>
    <row r="262" spans="1:18" ht="15" customHeight="1">
      <c r="A262" s="241" t="s">
        <v>149</v>
      </c>
      <c r="B262" s="264" t="s">
        <v>150</v>
      </c>
      <c r="C262" s="252">
        <v>251605509</v>
      </c>
      <c r="D262" s="132"/>
      <c r="F262" s="365" t="s">
        <v>144</v>
      </c>
      <c r="G262" s="266" t="s">
        <v>145</v>
      </c>
      <c r="H262" s="266" t="s">
        <v>146</v>
      </c>
      <c r="I262" s="267">
        <v>46273</v>
      </c>
      <c r="J262" s="267">
        <v>46278</v>
      </c>
      <c r="K262" s="267">
        <v>46303</v>
      </c>
      <c r="O262" s="266" t="s">
        <v>10</v>
      </c>
      <c r="R262" s="269"/>
    </row>
    <row r="263" spans="1:18" ht="15" customHeight="1">
      <c r="A263" s="241" t="s">
        <v>149</v>
      </c>
      <c r="B263" s="264" t="s">
        <v>150</v>
      </c>
      <c r="C263" s="284">
        <v>251605402</v>
      </c>
      <c r="D263" s="132"/>
      <c r="F263" s="365" t="s">
        <v>144</v>
      </c>
      <c r="G263" s="266" t="s">
        <v>145</v>
      </c>
      <c r="H263" s="266" t="s">
        <v>146</v>
      </c>
      <c r="I263" s="267" t="s">
        <v>151</v>
      </c>
      <c r="J263" s="267">
        <v>46278</v>
      </c>
      <c r="K263" s="267">
        <v>46303</v>
      </c>
      <c r="O263" s="266" t="s">
        <v>10</v>
      </c>
      <c r="R263" s="269"/>
    </row>
    <row r="264" spans="1:18" ht="15" customHeight="1">
      <c r="A264" s="241" t="s">
        <v>152</v>
      </c>
      <c r="B264" s="270">
        <v>20260515803</v>
      </c>
      <c r="C264" s="302">
        <v>251604911</v>
      </c>
      <c r="D264" s="272"/>
      <c r="F264" s="130" t="s">
        <v>153</v>
      </c>
      <c r="G264" s="266" t="s">
        <v>154</v>
      </c>
      <c r="H264" s="266" t="s">
        <v>29</v>
      </c>
      <c r="I264" s="267">
        <v>46273</v>
      </c>
      <c r="J264" s="267">
        <v>46278</v>
      </c>
      <c r="K264" s="267">
        <v>46303</v>
      </c>
      <c r="O264" s="266" t="s">
        <v>10</v>
      </c>
      <c r="R264" s="269"/>
    </row>
    <row r="265" spans="1:18" ht="15" customHeight="1">
      <c r="A265" s="241" t="s">
        <v>152</v>
      </c>
      <c r="B265" s="270">
        <v>20260515803</v>
      </c>
      <c r="C265" s="302">
        <v>251605937</v>
      </c>
      <c r="D265" s="272"/>
      <c r="F265" s="130" t="s">
        <v>153</v>
      </c>
      <c r="G265" s="266" t="s">
        <v>154</v>
      </c>
      <c r="H265" s="266" t="s">
        <v>29</v>
      </c>
      <c r="I265" s="267">
        <v>46273</v>
      </c>
      <c r="J265" s="267">
        <v>46278</v>
      </c>
      <c r="K265" s="267">
        <v>46303</v>
      </c>
      <c r="O265" s="266" t="s">
        <v>10</v>
      </c>
      <c r="R265" s="269"/>
    </row>
    <row r="266" spans="1:18" ht="15" customHeight="1">
      <c r="A266" s="241" t="s">
        <v>152</v>
      </c>
      <c r="B266" s="270">
        <v>20260515803</v>
      </c>
      <c r="C266" s="302">
        <v>251605988</v>
      </c>
      <c r="D266" s="272"/>
      <c r="F266" s="130" t="s">
        <v>153</v>
      </c>
      <c r="G266" s="266" t="s">
        <v>154</v>
      </c>
      <c r="H266" s="266" t="s">
        <v>29</v>
      </c>
      <c r="I266" s="267">
        <v>46273</v>
      </c>
      <c r="J266" s="267">
        <v>46278</v>
      </c>
      <c r="K266" s="267">
        <v>46303</v>
      </c>
      <c r="O266" s="266" t="s">
        <v>10</v>
      </c>
      <c r="R266" s="269"/>
    </row>
    <row r="267" spans="1:18" ht="15" customHeight="1">
      <c r="A267" s="241" t="s">
        <v>152</v>
      </c>
      <c r="B267" s="270">
        <v>20260515803</v>
      </c>
      <c r="C267" s="302">
        <v>251606035</v>
      </c>
      <c r="D267" s="272"/>
      <c r="F267" s="130" t="s">
        <v>153</v>
      </c>
      <c r="G267" s="266" t="s">
        <v>154</v>
      </c>
      <c r="H267" s="266" t="s">
        <v>29</v>
      </c>
      <c r="I267" s="267">
        <v>46273</v>
      </c>
      <c r="J267" s="267">
        <v>46278</v>
      </c>
      <c r="K267" s="267">
        <v>46303</v>
      </c>
      <c r="O267" s="266" t="s">
        <v>10</v>
      </c>
      <c r="R267" s="269"/>
    </row>
    <row r="268" spans="1:18" ht="15" customHeight="1">
      <c r="A268" s="241" t="s">
        <v>152</v>
      </c>
      <c r="B268" s="270">
        <v>20260515803</v>
      </c>
      <c r="C268" s="302">
        <v>251606058</v>
      </c>
      <c r="D268" s="272"/>
      <c r="F268" s="130" t="s">
        <v>153</v>
      </c>
      <c r="G268" s="266" t="s">
        <v>154</v>
      </c>
      <c r="H268" s="266" t="s">
        <v>29</v>
      </c>
      <c r="I268" s="267">
        <v>46273</v>
      </c>
      <c r="J268" s="267">
        <v>46278</v>
      </c>
      <c r="K268" s="267">
        <v>46303</v>
      </c>
      <c r="O268" s="266" t="s">
        <v>10</v>
      </c>
      <c r="R268" s="269"/>
    </row>
    <row r="269" spans="1:18" ht="15" customHeight="1">
      <c r="A269" s="241" t="s">
        <v>152</v>
      </c>
      <c r="B269" s="270">
        <v>20260515803</v>
      </c>
      <c r="C269" s="302">
        <v>251606248</v>
      </c>
      <c r="D269" s="272"/>
      <c r="F269" s="130" t="s">
        <v>153</v>
      </c>
      <c r="G269" s="266" t="s">
        <v>154</v>
      </c>
      <c r="H269" s="266" t="s">
        <v>29</v>
      </c>
      <c r="I269" s="267">
        <v>46273</v>
      </c>
      <c r="J269" s="267">
        <v>46278</v>
      </c>
      <c r="K269" s="267">
        <v>46303</v>
      </c>
      <c r="O269" s="266" t="s">
        <v>10</v>
      </c>
      <c r="R269" s="269"/>
    </row>
    <row r="270" spans="1:18" ht="15" customHeight="1">
      <c r="A270" s="241" t="s">
        <v>152</v>
      </c>
      <c r="B270" s="270">
        <v>20260515803</v>
      </c>
      <c r="C270" s="302">
        <v>251606301</v>
      </c>
      <c r="D270" s="272"/>
      <c r="F270" s="130" t="s">
        <v>153</v>
      </c>
      <c r="G270" s="266" t="s">
        <v>154</v>
      </c>
      <c r="H270" s="266" t="s">
        <v>29</v>
      </c>
      <c r="I270" s="267">
        <v>46273</v>
      </c>
      <c r="J270" s="267">
        <v>46278</v>
      </c>
      <c r="K270" s="267">
        <v>46303</v>
      </c>
      <c r="O270" s="266" t="s">
        <v>10</v>
      </c>
      <c r="R270" s="269"/>
    </row>
    <row r="271" spans="1:18" ht="15" customHeight="1">
      <c r="A271" s="241" t="s">
        <v>152</v>
      </c>
      <c r="B271" s="270">
        <v>20260515803</v>
      </c>
      <c r="C271" s="302">
        <v>251606343</v>
      </c>
      <c r="D271" s="272"/>
      <c r="F271" s="130" t="s">
        <v>153</v>
      </c>
      <c r="G271" s="266" t="s">
        <v>154</v>
      </c>
      <c r="H271" s="266" t="s">
        <v>29</v>
      </c>
      <c r="I271" s="267">
        <v>46273</v>
      </c>
      <c r="J271" s="267">
        <v>46278</v>
      </c>
      <c r="K271" s="267">
        <v>46303</v>
      </c>
      <c r="O271" s="266" t="s">
        <v>10</v>
      </c>
      <c r="R271" s="269"/>
    </row>
    <row r="272" spans="1:18" ht="15" customHeight="1">
      <c r="A272" s="241" t="s">
        <v>152</v>
      </c>
      <c r="B272" s="270">
        <v>20260515803</v>
      </c>
      <c r="C272" s="302">
        <v>251606546</v>
      </c>
      <c r="D272" s="272"/>
      <c r="F272" s="130" t="s">
        <v>153</v>
      </c>
      <c r="G272" s="266" t="s">
        <v>154</v>
      </c>
      <c r="H272" s="266" t="s">
        <v>29</v>
      </c>
      <c r="I272" s="267">
        <v>46273</v>
      </c>
      <c r="J272" s="267">
        <v>46278</v>
      </c>
      <c r="K272" s="267">
        <v>46303</v>
      </c>
      <c r="O272" s="266" t="s">
        <v>10</v>
      </c>
      <c r="R272" s="269"/>
    </row>
    <row r="273" spans="1:18" ht="15" customHeight="1">
      <c r="A273" s="241" t="s">
        <v>152</v>
      </c>
      <c r="B273" s="270">
        <v>20260515803</v>
      </c>
      <c r="C273" s="302">
        <v>251606613</v>
      </c>
      <c r="D273" s="272"/>
      <c r="F273" s="130" t="s">
        <v>153</v>
      </c>
      <c r="G273" s="266" t="s">
        <v>154</v>
      </c>
      <c r="H273" s="266" t="s">
        <v>29</v>
      </c>
      <c r="I273" s="267">
        <v>46273</v>
      </c>
      <c r="J273" s="267">
        <v>46278</v>
      </c>
      <c r="K273" s="267">
        <v>46303</v>
      </c>
      <c r="O273" s="266" t="s">
        <v>10</v>
      </c>
      <c r="R273" s="269"/>
    </row>
    <row r="274" spans="1:18" ht="15" customHeight="1">
      <c r="A274" s="241" t="s">
        <v>152</v>
      </c>
      <c r="B274" s="270">
        <v>20260515803</v>
      </c>
      <c r="C274" s="302">
        <v>251606699</v>
      </c>
      <c r="D274" s="272"/>
      <c r="F274" s="130" t="s">
        <v>153</v>
      </c>
      <c r="G274" s="266" t="s">
        <v>154</v>
      </c>
      <c r="H274" s="266" t="s">
        <v>29</v>
      </c>
      <c r="I274" s="267">
        <v>46273</v>
      </c>
      <c r="J274" s="267">
        <v>46278</v>
      </c>
      <c r="K274" s="267">
        <v>46303</v>
      </c>
      <c r="O274" s="266" t="s">
        <v>84</v>
      </c>
      <c r="R274" s="269"/>
    </row>
    <row r="275" spans="1:18" ht="15" customHeight="1">
      <c r="A275" s="241" t="s">
        <v>152</v>
      </c>
      <c r="B275" s="270">
        <v>20260515803</v>
      </c>
      <c r="C275" s="302">
        <v>251606774</v>
      </c>
      <c r="D275" s="272"/>
      <c r="F275" s="130" t="s">
        <v>153</v>
      </c>
      <c r="G275" s="266" t="s">
        <v>154</v>
      </c>
      <c r="H275" s="266" t="s">
        <v>29</v>
      </c>
      <c r="I275" s="267">
        <v>46273</v>
      </c>
      <c r="J275" s="267">
        <v>46278</v>
      </c>
      <c r="K275" s="267">
        <v>46303</v>
      </c>
      <c r="O275" s="266" t="s">
        <v>84</v>
      </c>
      <c r="R275" s="269"/>
    </row>
    <row r="276" spans="1:18" ht="15" customHeight="1">
      <c r="A276" s="241" t="s">
        <v>152</v>
      </c>
      <c r="B276" s="270">
        <v>20260515803</v>
      </c>
      <c r="C276" s="302">
        <v>251606797</v>
      </c>
      <c r="D276" s="272"/>
      <c r="F276" s="130" t="s">
        <v>153</v>
      </c>
      <c r="G276" s="266" t="s">
        <v>154</v>
      </c>
      <c r="H276" s="266" t="s">
        <v>29</v>
      </c>
      <c r="I276" s="267">
        <v>46273</v>
      </c>
      <c r="J276" s="267">
        <v>46278</v>
      </c>
      <c r="K276" s="267">
        <v>46303</v>
      </c>
      <c r="O276" s="266" t="s">
        <v>84</v>
      </c>
      <c r="R276" s="269"/>
    </row>
    <row r="277" spans="1:18" ht="15" customHeight="1">
      <c r="A277" s="241" t="s">
        <v>152</v>
      </c>
      <c r="B277" s="270">
        <v>20260515803</v>
      </c>
      <c r="C277" s="302">
        <v>251606846</v>
      </c>
      <c r="D277" s="272"/>
      <c r="F277" s="130" t="s">
        <v>153</v>
      </c>
      <c r="G277" s="266" t="s">
        <v>154</v>
      </c>
      <c r="H277" s="266" t="s">
        <v>29</v>
      </c>
      <c r="I277" s="267">
        <v>46273</v>
      </c>
      <c r="J277" s="267">
        <v>46278</v>
      </c>
      <c r="K277" s="267">
        <v>46303</v>
      </c>
      <c r="O277" s="266" t="s">
        <v>10</v>
      </c>
      <c r="R277" s="269"/>
    </row>
    <row r="278" spans="1:18" ht="15" customHeight="1">
      <c r="A278" s="241" t="s">
        <v>152</v>
      </c>
      <c r="B278" s="270">
        <v>20260515803</v>
      </c>
      <c r="C278" s="302">
        <v>251606900</v>
      </c>
      <c r="D278" s="272"/>
      <c r="F278" s="130" t="s">
        <v>153</v>
      </c>
      <c r="G278" s="266" t="s">
        <v>154</v>
      </c>
      <c r="H278" s="266" t="s">
        <v>29</v>
      </c>
      <c r="I278" s="267">
        <v>46273</v>
      </c>
      <c r="J278" s="267">
        <v>46278</v>
      </c>
      <c r="K278" s="267">
        <v>46303</v>
      </c>
      <c r="O278" s="266" t="s">
        <v>10</v>
      </c>
      <c r="R278" s="269"/>
    </row>
    <row r="279" spans="1:18" ht="15" customHeight="1">
      <c r="A279" s="241" t="s">
        <v>152</v>
      </c>
      <c r="B279" s="270">
        <v>20260515803</v>
      </c>
      <c r="C279" s="302">
        <v>251607022</v>
      </c>
      <c r="D279" s="272"/>
      <c r="F279" s="130" t="s">
        <v>153</v>
      </c>
      <c r="G279" s="266" t="s">
        <v>154</v>
      </c>
      <c r="H279" s="266" t="s">
        <v>29</v>
      </c>
      <c r="I279" s="267">
        <v>46273</v>
      </c>
      <c r="J279" s="267">
        <v>46278</v>
      </c>
      <c r="K279" s="267">
        <v>46303</v>
      </c>
      <c r="O279" s="266" t="s">
        <v>10</v>
      </c>
      <c r="R279" s="269"/>
    </row>
    <row r="280" spans="1:18" ht="15" customHeight="1">
      <c r="A280" s="241" t="s">
        <v>152</v>
      </c>
      <c r="B280" s="270">
        <v>20260515803</v>
      </c>
      <c r="C280" s="302">
        <v>251607071</v>
      </c>
      <c r="D280" s="272"/>
      <c r="F280" s="130" t="s">
        <v>153</v>
      </c>
      <c r="G280" s="266" t="s">
        <v>154</v>
      </c>
      <c r="H280" s="266" t="s">
        <v>29</v>
      </c>
      <c r="I280" s="267">
        <v>46273</v>
      </c>
      <c r="J280" s="267">
        <v>46278</v>
      </c>
      <c r="K280" s="267">
        <v>46303</v>
      </c>
      <c r="O280" s="266" t="s">
        <v>10</v>
      </c>
      <c r="R280" s="269"/>
    </row>
    <row r="281" spans="1:18" ht="15" customHeight="1">
      <c r="A281" s="241" t="s">
        <v>152</v>
      </c>
      <c r="B281" s="270">
        <v>20260515803</v>
      </c>
      <c r="C281" s="302">
        <v>251607097</v>
      </c>
      <c r="D281" s="272"/>
      <c r="F281" s="130" t="s">
        <v>153</v>
      </c>
      <c r="G281" s="266" t="s">
        <v>154</v>
      </c>
      <c r="H281" s="266" t="s">
        <v>29</v>
      </c>
      <c r="I281" s="267">
        <v>46273</v>
      </c>
      <c r="J281" s="267">
        <v>46278</v>
      </c>
      <c r="K281" s="267">
        <v>46303</v>
      </c>
      <c r="O281" s="266" t="s">
        <v>10</v>
      </c>
      <c r="R281" s="269"/>
    </row>
    <row r="282" spans="1:18" ht="15" customHeight="1">
      <c r="A282" s="241" t="s">
        <v>152</v>
      </c>
      <c r="B282" s="270">
        <v>20260515803</v>
      </c>
      <c r="C282" s="302">
        <v>251607128</v>
      </c>
      <c r="D282" s="272"/>
      <c r="F282" s="130" t="s">
        <v>153</v>
      </c>
      <c r="G282" s="266" t="s">
        <v>154</v>
      </c>
      <c r="H282" s="266" t="s">
        <v>29</v>
      </c>
      <c r="I282" s="267">
        <v>46273</v>
      </c>
      <c r="J282" s="267">
        <v>46278</v>
      </c>
      <c r="K282" s="267">
        <v>46303</v>
      </c>
      <c r="O282" s="266" t="s">
        <v>10</v>
      </c>
      <c r="R282" s="269"/>
    </row>
    <row r="283" spans="1:18" ht="15" customHeight="1">
      <c r="A283" s="241" t="s">
        <v>152</v>
      </c>
      <c r="B283" s="270">
        <v>20260515803</v>
      </c>
      <c r="C283" s="302">
        <v>251607164</v>
      </c>
      <c r="D283" s="272"/>
      <c r="F283" s="130" t="s">
        <v>153</v>
      </c>
      <c r="G283" s="266" t="s">
        <v>154</v>
      </c>
      <c r="H283" s="266" t="s">
        <v>29</v>
      </c>
      <c r="I283" s="267">
        <v>46273</v>
      </c>
      <c r="J283" s="267">
        <v>46278</v>
      </c>
      <c r="K283" s="267">
        <v>46303</v>
      </c>
      <c r="O283" s="266" t="s">
        <v>10</v>
      </c>
      <c r="R283" s="269"/>
    </row>
    <row r="284" spans="1:18" ht="15" customHeight="1">
      <c r="A284" s="241" t="s">
        <v>152</v>
      </c>
      <c r="B284" s="270">
        <v>20260515803</v>
      </c>
      <c r="C284" s="302">
        <v>251607178</v>
      </c>
      <c r="D284" s="272"/>
      <c r="F284" s="130" t="s">
        <v>153</v>
      </c>
      <c r="G284" s="266" t="s">
        <v>154</v>
      </c>
      <c r="H284" s="266" t="s">
        <v>29</v>
      </c>
      <c r="I284" s="267">
        <v>46273</v>
      </c>
      <c r="J284" s="267">
        <v>46278</v>
      </c>
      <c r="K284" s="267">
        <v>46303</v>
      </c>
      <c r="O284" s="266" t="s">
        <v>10</v>
      </c>
      <c r="R284" s="269"/>
    </row>
    <row r="285" spans="1:18" ht="15" customHeight="1">
      <c r="A285" s="241" t="s">
        <v>155</v>
      </c>
      <c r="B285" s="270" t="s">
        <v>156</v>
      </c>
      <c r="C285" s="302">
        <v>245610753</v>
      </c>
      <c r="D285" s="272"/>
      <c r="F285" s="130" t="s">
        <v>157</v>
      </c>
      <c r="G285" s="266" t="s">
        <v>145</v>
      </c>
      <c r="H285" s="266" t="s">
        <v>158</v>
      </c>
      <c r="I285" s="267">
        <v>46267</v>
      </c>
      <c r="J285" s="267">
        <v>46269</v>
      </c>
      <c r="K285" s="267">
        <v>46297</v>
      </c>
      <c r="O285" s="266" t="s">
        <v>10</v>
      </c>
      <c r="R285" s="269"/>
    </row>
    <row r="286" spans="1:18" ht="15" customHeight="1">
      <c r="A286" s="241" t="s">
        <v>155</v>
      </c>
      <c r="B286" s="270" t="s">
        <v>156</v>
      </c>
      <c r="C286" s="302">
        <v>245610740</v>
      </c>
      <c r="D286" s="272"/>
      <c r="F286" s="130" t="s">
        <v>157</v>
      </c>
      <c r="G286" s="266" t="s">
        <v>145</v>
      </c>
      <c r="H286" s="266" t="s">
        <v>158</v>
      </c>
      <c r="I286" s="267">
        <v>46267</v>
      </c>
      <c r="J286" s="267">
        <v>46269</v>
      </c>
      <c r="K286" s="267">
        <v>46297</v>
      </c>
      <c r="O286" s="266" t="s">
        <v>10</v>
      </c>
      <c r="R286" s="269"/>
    </row>
    <row r="287" spans="1:18" ht="15" customHeight="1">
      <c r="A287" s="241" t="s">
        <v>155</v>
      </c>
      <c r="B287" s="270" t="s">
        <v>156</v>
      </c>
      <c r="C287" s="302">
        <v>245610730</v>
      </c>
      <c r="D287" s="272"/>
      <c r="F287" s="130" t="s">
        <v>157</v>
      </c>
      <c r="G287" s="266" t="s">
        <v>145</v>
      </c>
      <c r="H287" s="266" t="s">
        <v>158</v>
      </c>
      <c r="I287" s="267">
        <v>46267</v>
      </c>
      <c r="J287" s="267">
        <v>46269</v>
      </c>
      <c r="K287" s="267">
        <v>46297</v>
      </c>
      <c r="O287" s="266" t="s">
        <v>10</v>
      </c>
      <c r="R287" s="269"/>
    </row>
    <row r="288" spans="1:18" ht="15" customHeight="1">
      <c r="A288" s="241" t="s">
        <v>155</v>
      </c>
      <c r="B288" s="270" t="s">
        <v>156</v>
      </c>
      <c r="C288" s="302">
        <v>245610724</v>
      </c>
      <c r="D288" s="272"/>
      <c r="F288" s="130" t="s">
        <v>157</v>
      </c>
      <c r="G288" s="266" t="s">
        <v>145</v>
      </c>
      <c r="H288" s="266" t="s">
        <v>158</v>
      </c>
      <c r="I288" s="267">
        <v>46267</v>
      </c>
      <c r="J288" s="267">
        <v>46269</v>
      </c>
      <c r="K288" s="267">
        <v>46297</v>
      </c>
      <c r="O288" s="266" t="s">
        <v>10</v>
      </c>
      <c r="R288" s="269"/>
    </row>
    <row r="289" spans="1:18" ht="15" customHeight="1">
      <c r="A289" s="241" t="s">
        <v>155</v>
      </c>
      <c r="B289" s="270" t="s">
        <v>156</v>
      </c>
      <c r="C289" s="302">
        <v>245610710</v>
      </c>
      <c r="D289" s="272"/>
      <c r="F289" s="130" t="s">
        <v>157</v>
      </c>
      <c r="G289" s="266" t="s">
        <v>145</v>
      </c>
      <c r="H289" s="266" t="s">
        <v>158</v>
      </c>
      <c r="I289" s="267">
        <v>46267</v>
      </c>
      <c r="J289" s="267">
        <v>46269</v>
      </c>
      <c r="K289" s="267">
        <v>46297</v>
      </c>
      <c r="O289" s="266" t="s">
        <v>10</v>
      </c>
      <c r="R289" s="269"/>
    </row>
    <row r="290" spans="1:18" ht="15" customHeight="1">
      <c r="A290" s="241" t="s">
        <v>155</v>
      </c>
      <c r="B290" s="270" t="s">
        <v>156</v>
      </c>
      <c r="C290" s="302">
        <v>245610789</v>
      </c>
      <c r="D290" s="272"/>
      <c r="F290" s="130" t="s">
        <v>157</v>
      </c>
      <c r="G290" s="266" t="s">
        <v>145</v>
      </c>
      <c r="H290" s="266" t="s">
        <v>158</v>
      </c>
      <c r="I290" s="267">
        <v>46267</v>
      </c>
      <c r="J290" s="267">
        <v>46269</v>
      </c>
      <c r="K290" s="267">
        <v>46297</v>
      </c>
      <c r="O290" s="266" t="s">
        <v>10</v>
      </c>
      <c r="R290" s="269"/>
    </row>
    <row r="291" spans="1:18" ht="15" customHeight="1">
      <c r="A291" s="241" t="s">
        <v>155</v>
      </c>
      <c r="B291" s="270" t="s">
        <v>156</v>
      </c>
      <c r="C291" s="302">
        <v>245610796</v>
      </c>
      <c r="D291" s="272"/>
      <c r="F291" s="130" t="s">
        <v>157</v>
      </c>
      <c r="G291" s="266" t="s">
        <v>145</v>
      </c>
      <c r="H291" s="266" t="s">
        <v>158</v>
      </c>
      <c r="I291" s="267">
        <v>46267</v>
      </c>
      <c r="J291" s="267">
        <v>46269</v>
      </c>
      <c r="K291" s="267">
        <v>46297</v>
      </c>
      <c r="O291" s="266" t="s">
        <v>10</v>
      </c>
      <c r="R291" s="269"/>
    </row>
    <row r="292" spans="1:18" ht="15" customHeight="1">
      <c r="A292" s="241" t="s">
        <v>155</v>
      </c>
      <c r="B292" s="270" t="s">
        <v>156</v>
      </c>
      <c r="C292" s="302">
        <v>245610787</v>
      </c>
      <c r="D292" s="272"/>
      <c r="F292" s="130" t="s">
        <v>157</v>
      </c>
      <c r="G292" s="266" t="s">
        <v>145</v>
      </c>
      <c r="H292" s="266" t="s">
        <v>158</v>
      </c>
      <c r="I292" s="267">
        <v>46267</v>
      </c>
      <c r="J292" s="267">
        <v>46269</v>
      </c>
      <c r="K292" s="267">
        <v>46297</v>
      </c>
      <c r="O292" s="266" t="s">
        <v>10</v>
      </c>
      <c r="R292" s="269"/>
    </row>
    <row r="293" spans="1:18" ht="15" customHeight="1">
      <c r="A293" s="241" t="s">
        <v>155</v>
      </c>
      <c r="B293" s="270" t="s">
        <v>156</v>
      </c>
      <c r="C293" s="302">
        <v>245610780</v>
      </c>
      <c r="D293" s="272"/>
      <c r="F293" s="130" t="s">
        <v>157</v>
      </c>
      <c r="G293" s="266" t="s">
        <v>145</v>
      </c>
      <c r="H293" s="266" t="s">
        <v>158</v>
      </c>
      <c r="I293" s="267">
        <v>46267</v>
      </c>
      <c r="J293" s="267">
        <v>46269</v>
      </c>
      <c r="K293" s="267">
        <v>46297</v>
      </c>
      <c r="O293" s="266" t="s">
        <v>10</v>
      </c>
      <c r="R293" s="269"/>
    </row>
    <row r="294" spans="1:18" ht="15" customHeight="1">
      <c r="A294" s="241" t="s">
        <v>155</v>
      </c>
      <c r="B294" s="270" t="s">
        <v>156</v>
      </c>
      <c r="C294" s="302">
        <v>246600005</v>
      </c>
      <c r="D294" s="272"/>
      <c r="F294" s="130" t="s">
        <v>157</v>
      </c>
      <c r="G294" s="266" t="s">
        <v>145</v>
      </c>
      <c r="H294" s="266" t="s">
        <v>158</v>
      </c>
      <c r="I294" s="267">
        <v>46267</v>
      </c>
      <c r="J294" s="267">
        <v>46269</v>
      </c>
      <c r="K294" s="267">
        <v>46297</v>
      </c>
      <c r="O294" s="266" t="s">
        <v>10</v>
      </c>
      <c r="R294" s="269"/>
    </row>
    <row r="295" spans="1:18" ht="15" customHeight="1">
      <c r="A295" s="241" t="s">
        <v>155</v>
      </c>
      <c r="B295" s="270" t="s">
        <v>156</v>
      </c>
      <c r="C295" s="302">
        <v>246600003</v>
      </c>
      <c r="D295" s="272"/>
      <c r="F295" s="130" t="s">
        <v>157</v>
      </c>
      <c r="G295" s="266" t="s">
        <v>145</v>
      </c>
      <c r="H295" s="266" t="s">
        <v>158</v>
      </c>
      <c r="I295" s="267">
        <v>46267</v>
      </c>
      <c r="J295" s="267">
        <v>46269</v>
      </c>
      <c r="K295" s="267">
        <v>46297</v>
      </c>
      <c r="O295" s="266" t="s">
        <v>10</v>
      </c>
      <c r="R295" s="269"/>
    </row>
    <row r="296" spans="1:18" ht="15" customHeight="1">
      <c r="A296" s="241" t="s">
        <v>155</v>
      </c>
      <c r="B296" s="270" t="s">
        <v>156</v>
      </c>
      <c r="C296" s="302">
        <v>245610793</v>
      </c>
      <c r="D296" s="272"/>
      <c r="F296" s="130" t="s">
        <v>157</v>
      </c>
      <c r="G296" s="266" t="s">
        <v>145</v>
      </c>
      <c r="H296" s="266" t="s">
        <v>158</v>
      </c>
      <c r="I296" s="267">
        <v>46267</v>
      </c>
      <c r="J296" s="267">
        <v>46269</v>
      </c>
      <c r="K296" s="267">
        <v>46297</v>
      </c>
      <c r="O296" s="266" t="s">
        <v>10</v>
      </c>
      <c r="R296" s="269"/>
    </row>
    <row r="297" spans="1:18" ht="15" customHeight="1">
      <c r="A297" s="241" t="s">
        <v>155</v>
      </c>
      <c r="B297" s="270" t="s">
        <v>156</v>
      </c>
      <c r="C297" s="302">
        <v>245610776</v>
      </c>
      <c r="D297" s="272"/>
      <c r="F297" s="130" t="s">
        <v>157</v>
      </c>
      <c r="G297" s="266" t="s">
        <v>145</v>
      </c>
      <c r="H297" s="266" t="s">
        <v>158</v>
      </c>
      <c r="I297" s="267">
        <v>46267</v>
      </c>
      <c r="J297" s="267">
        <v>46269</v>
      </c>
      <c r="K297" s="267">
        <v>46297</v>
      </c>
      <c r="O297" s="266" t="s">
        <v>10</v>
      </c>
      <c r="R297" s="269"/>
    </row>
    <row r="298" spans="1:18" ht="15" customHeight="1">
      <c r="A298" s="241" t="s">
        <v>155</v>
      </c>
      <c r="B298" s="270" t="s">
        <v>156</v>
      </c>
      <c r="C298" s="302">
        <v>245610779</v>
      </c>
      <c r="D298" s="272"/>
      <c r="F298" s="130" t="s">
        <v>157</v>
      </c>
      <c r="G298" s="266" t="s">
        <v>145</v>
      </c>
      <c r="H298" s="266" t="s">
        <v>158</v>
      </c>
      <c r="I298" s="267">
        <v>46267</v>
      </c>
      <c r="J298" s="267">
        <v>46269</v>
      </c>
      <c r="K298" s="267">
        <v>46297</v>
      </c>
      <c r="O298" s="266" t="s">
        <v>10</v>
      </c>
      <c r="R298" s="269"/>
    </row>
    <row r="299" spans="1:18" ht="15" customHeight="1">
      <c r="A299" s="241" t="s">
        <v>155</v>
      </c>
      <c r="B299" s="270" t="s">
        <v>156</v>
      </c>
      <c r="C299" s="302">
        <v>245610777</v>
      </c>
      <c r="D299" s="272"/>
      <c r="F299" s="130" t="s">
        <v>157</v>
      </c>
      <c r="G299" s="266" t="s">
        <v>145</v>
      </c>
      <c r="H299" s="266" t="s">
        <v>158</v>
      </c>
      <c r="I299" s="267">
        <v>46267</v>
      </c>
      <c r="J299" s="267">
        <v>46269</v>
      </c>
      <c r="K299" s="267">
        <v>46297</v>
      </c>
      <c r="O299" s="266" t="s">
        <v>10</v>
      </c>
      <c r="P299" s="360"/>
      <c r="R299" s="269"/>
    </row>
    <row r="300" spans="1:18" ht="15" customHeight="1">
      <c r="A300" s="131" t="s">
        <v>159</v>
      </c>
      <c r="B300" s="303"/>
      <c r="C300" s="302">
        <v>200600185</v>
      </c>
      <c r="D300" s="304"/>
      <c r="E300" s="131"/>
      <c r="F300" s="305" t="s">
        <v>102</v>
      </c>
      <c r="G300" s="305" t="s">
        <v>160</v>
      </c>
      <c r="H300" s="305" t="s">
        <v>103</v>
      </c>
      <c r="I300" s="306">
        <v>46222</v>
      </c>
      <c r="J300" s="307">
        <v>46224</v>
      </c>
      <c r="K300" s="307">
        <v>46252</v>
      </c>
      <c r="L300" s="131"/>
      <c r="M300" s="131"/>
      <c r="N300" s="131"/>
      <c r="O300" s="266" t="s">
        <v>10</v>
      </c>
      <c r="P300" s="308"/>
      <c r="Q300" s="303"/>
      <c r="R300" s="131"/>
    </row>
    <row r="301" spans="1:18" ht="15" customHeight="1">
      <c r="A301" s="131" t="s">
        <v>159</v>
      </c>
      <c r="B301" s="303"/>
      <c r="C301" s="302">
        <v>200600194</v>
      </c>
      <c r="D301" s="304"/>
      <c r="E301" s="131"/>
      <c r="F301" s="305" t="s">
        <v>102</v>
      </c>
      <c r="G301" s="305" t="s">
        <v>160</v>
      </c>
      <c r="H301" s="305" t="s">
        <v>103</v>
      </c>
      <c r="I301" s="306">
        <v>46222</v>
      </c>
      <c r="J301" s="307">
        <v>46224</v>
      </c>
      <c r="K301" s="307">
        <v>46252</v>
      </c>
      <c r="L301" s="131"/>
      <c r="M301" s="131"/>
      <c r="N301" s="131"/>
      <c r="O301" s="266" t="s">
        <v>10</v>
      </c>
      <c r="P301" s="308"/>
      <c r="Q301" s="303"/>
      <c r="R301" s="131"/>
    </row>
    <row r="302" spans="1:18" ht="15" customHeight="1">
      <c r="A302" s="131" t="s">
        <v>159</v>
      </c>
      <c r="B302" s="303"/>
      <c r="C302" s="302">
        <v>200600195</v>
      </c>
      <c r="D302" s="304"/>
      <c r="E302" s="131"/>
      <c r="F302" s="305" t="s">
        <v>102</v>
      </c>
      <c r="G302" s="305" t="s">
        <v>160</v>
      </c>
      <c r="H302" s="305" t="s">
        <v>103</v>
      </c>
      <c r="I302" s="306">
        <v>46222</v>
      </c>
      <c r="J302" s="307">
        <v>46224</v>
      </c>
      <c r="K302" s="307">
        <v>46252</v>
      </c>
      <c r="L302" s="131"/>
      <c r="M302" s="131"/>
      <c r="N302" s="131"/>
      <c r="O302" s="266" t="s">
        <v>10</v>
      </c>
      <c r="P302" s="308"/>
      <c r="Q302" s="303"/>
      <c r="R302" s="131"/>
    </row>
    <row r="303" spans="1:18" ht="15" customHeight="1">
      <c r="A303" s="131" t="s">
        <v>159</v>
      </c>
      <c r="B303" s="303"/>
      <c r="C303" s="302">
        <v>200600197</v>
      </c>
      <c r="D303" s="304"/>
      <c r="E303" s="131"/>
      <c r="F303" s="305" t="s">
        <v>102</v>
      </c>
      <c r="G303" s="305" t="s">
        <v>160</v>
      </c>
      <c r="H303" s="305" t="s">
        <v>103</v>
      </c>
      <c r="I303" s="306">
        <v>46222</v>
      </c>
      <c r="J303" s="307">
        <v>46224</v>
      </c>
      <c r="K303" s="307">
        <v>46252</v>
      </c>
      <c r="L303" s="131"/>
      <c r="M303" s="131"/>
      <c r="N303" s="131"/>
      <c r="O303" s="266" t="s">
        <v>10</v>
      </c>
      <c r="P303" s="308"/>
      <c r="Q303" s="303"/>
      <c r="R303" s="131"/>
    </row>
    <row r="304" spans="1:18" ht="15" customHeight="1">
      <c r="A304" s="131" t="s">
        <v>159</v>
      </c>
      <c r="B304" s="303"/>
      <c r="C304" s="302">
        <v>200600199</v>
      </c>
      <c r="D304" s="304"/>
      <c r="E304" s="131"/>
      <c r="F304" s="305" t="s">
        <v>102</v>
      </c>
      <c r="G304" s="305" t="s">
        <v>160</v>
      </c>
      <c r="H304" s="305" t="s">
        <v>103</v>
      </c>
      <c r="I304" s="306">
        <v>46222</v>
      </c>
      <c r="J304" s="307">
        <v>46224</v>
      </c>
      <c r="K304" s="307">
        <v>46252</v>
      </c>
      <c r="L304" s="131"/>
      <c r="M304" s="131"/>
      <c r="N304" s="131"/>
      <c r="O304" s="266" t="s">
        <v>10</v>
      </c>
      <c r="P304" s="308"/>
      <c r="Q304" s="303"/>
      <c r="R304" s="131"/>
    </row>
    <row r="305" spans="1:18" ht="15" customHeight="1">
      <c r="A305" s="131" t="s">
        <v>159</v>
      </c>
      <c r="B305" s="303"/>
      <c r="C305" s="302">
        <v>200600202</v>
      </c>
      <c r="D305" s="304"/>
      <c r="E305" s="131"/>
      <c r="F305" s="305" t="s">
        <v>102</v>
      </c>
      <c r="G305" s="305" t="s">
        <v>160</v>
      </c>
      <c r="H305" s="305" t="s">
        <v>103</v>
      </c>
      <c r="I305" s="306">
        <v>46222</v>
      </c>
      <c r="J305" s="307">
        <v>46224</v>
      </c>
      <c r="K305" s="307">
        <v>46252</v>
      </c>
      <c r="L305" s="131"/>
      <c r="M305" s="131"/>
      <c r="N305" s="131"/>
      <c r="O305" s="266" t="s">
        <v>10</v>
      </c>
      <c r="P305" s="308"/>
      <c r="Q305" s="303"/>
      <c r="R305" s="131"/>
    </row>
    <row r="306" spans="1:18" ht="15" customHeight="1">
      <c r="A306" s="131" t="s">
        <v>159</v>
      </c>
      <c r="B306" s="303"/>
      <c r="C306" s="302">
        <v>200600205</v>
      </c>
      <c r="D306" s="304"/>
      <c r="E306" s="131"/>
      <c r="F306" s="305" t="s">
        <v>102</v>
      </c>
      <c r="G306" s="305" t="s">
        <v>160</v>
      </c>
      <c r="H306" s="305" t="s">
        <v>103</v>
      </c>
      <c r="I306" s="306">
        <v>46222</v>
      </c>
      <c r="J306" s="307">
        <v>46224</v>
      </c>
      <c r="K306" s="307">
        <v>46252</v>
      </c>
      <c r="L306" s="131"/>
      <c r="M306" s="131"/>
      <c r="N306" s="131"/>
      <c r="O306" s="266" t="s">
        <v>10</v>
      </c>
      <c r="P306" s="308"/>
      <c r="Q306" s="303"/>
      <c r="R306" s="131"/>
    </row>
    <row r="307" spans="1:18" ht="15" customHeight="1">
      <c r="A307" s="131" t="s">
        <v>159</v>
      </c>
      <c r="B307" s="303"/>
      <c r="C307" s="302">
        <v>200600206</v>
      </c>
      <c r="D307" s="304"/>
      <c r="E307" s="131"/>
      <c r="F307" s="305" t="s">
        <v>102</v>
      </c>
      <c r="G307" s="305" t="s">
        <v>160</v>
      </c>
      <c r="H307" s="305" t="s">
        <v>103</v>
      </c>
      <c r="I307" s="306">
        <v>46222</v>
      </c>
      <c r="J307" s="307">
        <v>46224</v>
      </c>
      <c r="K307" s="307">
        <v>46252</v>
      </c>
      <c r="L307" s="131"/>
      <c r="M307" s="131"/>
      <c r="N307" s="131"/>
      <c r="O307" s="266" t="s">
        <v>10</v>
      </c>
      <c r="P307" s="308"/>
      <c r="Q307" s="303"/>
      <c r="R307" s="131"/>
    </row>
    <row r="308" spans="1:18" ht="15" customHeight="1">
      <c r="A308" s="131" t="s">
        <v>159</v>
      </c>
      <c r="B308" s="303"/>
      <c r="C308" s="302">
        <v>200600208</v>
      </c>
      <c r="D308" s="304"/>
      <c r="E308" s="131"/>
      <c r="F308" s="305" t="s">
        <v>102</v>
      </c>
      <c r="G308" s="305" t="s">
        <v>160</v>
      </c>
      <c r="H308" s="305" t="s">
        <v>103</v>
      </c>
      <c r="I308" s="306">
        <v>46222</v>
      </c>
      <c r="J308" s="307">
        <v>46224</v>
      </c>
      <c r="K308" s="307">
        <v>46252</v>
      </c>
      <c r="L308" s="131"/>
      <c r="M308" s="131"/>
      <c r="N308" s="131"/>
      <c r="O308" s="266" t="s">
        <v>10</v>
      </c>
      <c r="P308" s="308"/>
      <c r="Q308" s="303"/>
      <c r="R308" s="131"/>
    </row>
    <row r="309" spans="1:18" ht="15" customHeight="1">
      <c r="A309" s="131" t="s">
        <v>159</v>
      </c>
      <c r="B309" s="303"/>
      <c r="C309" s="302">
        <v>200600211</v>
      </c>
      <c r="D309" s="304"/>
      <c r="E309" s="131"/>
      <c r="F309" s="305" t="s">
        <v>102</v>
      </c>
      <c r="G309" s="305" t="s">
        <v>160</v>
      </c>
      <c r="H309" s="305" t="s">
        <v>103</v>
      </c>
      <c r="I309" s="306">
        <v>46222</v>
      </c>
      <c r="J309" s="307">
        <v>46224</v>
      </c>
      <c r="K309" s="307">
        <v>46252</v>
      </c>
      <c r="L309" s="131"/>
      <c r="M309" s="131"/>
      <c r="N309" s="131"/>
      <c r="O309" s="266" t="s">
        <v>10</v>
      </c>
      <c r="P309" s="308"/>
      <c r="Q309" s="303"/>
      <c r="R309" s="131"/>
    </row>
    <row r="310" spans="1:18" ht="15" customHeight="1">
      <c r="A310" s="131" t="s">
        <v>159</v>
      </c>
      <c r="B310" s="303"/>
      <c r="C310" s="302">
        <v>200600212</v>
      </c>
      <c r="D310" s="304"/>
      <c r="E310" s="131"/>
      <c r="F310" s="305" t="s">
        <v>102</v>
      </c>
      <c r="G310" s="305" t="s">
        <v>160</v>
      </c>
      <c r="H310" s="305" t="s">
        <v>103</v>
      </c>
      <c r="I310" s="306">
        <v>46222</v>
      </c>
      <c r="J310" s="307">
        <v>46224</v>
      </c>
      <c r="K310" s="307">
        <v>46252</v>
      </c>
      <c r="L310" s="131"/>
      <c r="M310" s="131"/>
      <c r="N310" s="131"/>
      <c r="O310" s="266" t="s">
        <v>10</v>
      </c>
      <c r="P310" s="308"/>
      <c r="Q310" s="303"/>
      <c r="R310" s="131"/>
    </row>
    <row r="311" spans="1:18" ht="15" customHeight="1">
      <c r="A311" s="309" t="s">
        <v>161</v>
      </c>
      <c r="B311" s="310"/>
      <c r="C311" s="302">
        <v>198607216</v>
      </c>
      <c r="D311" s="311"/>
      <c r="E311" s="309"/>
      <c r="F311" s="305" t="s">
        <v>102</v>
      </c>
      <c r="G311" s="305" t="s">
        <v>160</v>
      </c>
      <c r="H311" s="305" t="s">
        <v>103</v>
      </c>
      <c r="I311" s="306">
        <v>46222</v>
      </c>
      <c r="J311" s="307">
        <v>46224</v>
      </c>
      <c r="K311" s="307">
        <v>46252</v>
      </c>
      <c r="L311" s="131"/>
      <c r="M311" s="131"/>
      <c r="N311" s="131"/>
      <c r="O311" s="266" t="s">
        <v>10</v>
      </c>
      <c r="P311" s="308"/>
      <c r="Q311" s="303"/>
      <c r="R311" s="131"/>
    </row>
    <row r="312" spans="1:18" ht="15" customHeight="1">
      <c r="A312" s="309" t="s">
        <v>161</v>
      </c>
      <c r="B312" s="303"/>
      <c r="C312" s="302">
        <v>198607245</v>
      </c>
      <c r="D312" s="304"/>
      <c r="E312" s="131"/>
      <c r="F312" s="305" t="s">
        <v>102</v>
      </c>
      <c r="G312" s="305" t="s">
        <v>160</v>
      </c>
      <c r="H312" s="305" t="s">
        <v>103</v>
      </c>
      <c r="I312" s="306">
        <v>46222</v>
      </c>
      <c r="J312" s="307">
        <v>46224</v>
      </c>
      <c r="K312" s="307">
        <v>46252</v>
      </c>
      <c r="L312" s="131"/>
      <c r="M312" s="131"/>
      <c r="N312" s="131"/>
      <c r="O312" s="266" t="s">
        <v>10</v>
      </c>
      <c r="P312" s="308"/>
      <c r="Q312" s="303"/>
      <c r="R312" s="131"/>
    </row>
    <row r="313" spans="1:18" ht="15" customHeight="1">
      <c r="A313" s="309" t="s">
        <v>161</v>
      </c>
      <c r="B313" s="303"/>
      <c r="C313" s="302">
        <v>198607250</v>
      </c>
      <c r="D313" s="304"/>
      <c r="E313" s="131"/>
      <c r="F313" s="305" t="s">
        <v>102</v>
      </c>
      <c r="G313" s="305" t="s">
        <v>160</v>
      </c>
      <c r="H313" s="305" t="s">
        <v>103</v>
      </c>
      <c r="I313" s="306">
        <v>46222</v>
      </c>
      <c r="J313" s="307">
        <v>46224</v>
      </c>
      <c r="K313" s="307">
        <v>46252</v>
      </c>
      <c r="L313" s="131"/>
      <c r="M313" s="131"/>
      <c r="N313" s="131"/>
      <c r="O313" s="266" t="s">
        <v>10</v>
      </c>
      <c r="P313" s="308"/>
      <c r="Q313" s="303"/>
      <c r="R313" s="131"/>
    </row>
    <row r="314" spans="1:18" ht="15" customHeight="1">
      <c r="A314" s="309" t="s">
        <v>161</v>
      </c>
      <c r="B314" s="303"/>
      <c r="C314" s="302">
        <v>198607296</v>
      </c>
      <c r="D314" s="304"/>
      <c r="E314" s="131"/>
      <c r="F314" s="305" t="s">
        <v>102</v>
      </c>
      <c r="G314" s="305" t="s">
        <v>160</v>
      </c>
      <c r="H314" s="305" t="s">
        <v>103</v>
      </c>
      <c r="I314" s="306">
        <v>46222</v>
      </c>
      <c r="J314" s="307">
        <v>46224</v>
      </c>
      <c r="K314" s="307">
        <v>46252</v>
      </c>
      <c r="L314" s="131"/>
      <c r="M314" s="131"/>
      <c r="N314" s="131"/>
      <c r="O314" s="266" t="s">
        <v>10</v>
      </c>
      <c r="P314" s="308"/>
      <c r="Q314" s="303"/>
      <c r="R314" s="131"/>
    </row>
    <row r="315" spans="1:18" ht="15" customHeight="1">
      <c r="A315" s="309" t="s">
        <v>161</v>
      </c>
      <c r="B315" s="303"/>
      <c r="C315" s="302">
        <v>198607319</v>
      </c>
      <c r="D315" s="304"/>
      <c r="E315" s="131"/>
      <c r="F315" s="305" t="s">
        <v>102</v>
      </c>
      <c r="G315" s="305" t="s">
        <v>160</v>
      </c>
      <c r="H315" s="305" t="s">
        <v>103</v>
      </c>
      <c r="I315" s="306">
        <v>46222</v>
      </c>
      <c r="J315" s="307">
        <v>46224</v>
      </c>
      <c r="K315" s="307">
        <v>46252</v>
      </c>
      <c r="L315" s="131"/>
      <c r="M315" s="131"/>
      <c r="N315" s="131"/>
      <c r="O315" s="266" t="s">
        <v>10</v>
      </c>
      <c r="P315" s="308"/>
      <c r="Q315" s="303"/>
      <c r="R315" s="131"/>
    </row>
    <row r="316" spans="1:18" ht="15" customHeight="1">
      <c r="A316" s="309" t="s">
        <v>161</v>
      </c>
      <c r="B316" s="303"/>
      <c r="C316" s="302">
        <v>198607339</v>
      </c>
      <c r="D316" s="304"/>
      <c r="E316" s="131"/>
      <c r="F316" s="305" t="s">
        <v>102</v>
      </c>
      <c r="G316" s="305" t="s">
        <v>160</v>
      </c>
      <c r="H316" s="305" t="s">
        <v>103</v>
      </c>
      <c r="I316" s="306">
        <v>46222</v>
      </c>
      <c r="J316" s="307">
        <v>46224</v>
      </c>
      <c r="K316" s="307">
        <v>46252</v>
      </c>
      <c r="L316" s="131"/>
      <c r="M316" s="131"/>
      <c r="N316" s="131"/>
      <c r="O316" s="266" t="s">
        <v>10</v>
      </c>
      <c r="P316" s="308"/>
      <c r="Q316" s="303"/>
      <c r="R316" s="131"/>
    </row>
    <row r="317" spans="1:18" ht="15" customHeight="1">
      <c r="A317" s="309" t="s">
        <v>161</v>
      </c>
      <c r="B317" s="303"/>
      <c r="C317" s="302">
        <v>198607346</v>
      </c>
      <c r="D317" s="304"/>
      <c r="E317" s="131"/>
      <c r="F317" s="305" t="s">
        <v>102</v>
      </c>
      <c r="G317" s="305" t="s">
        <v>160</v>
      </c>
      <c r="H317" s="305" t="s">
        <v>103</v>
      </c>
      <c r="I317" s="306">
        <v>46222</v>
      </c>
      <c r="J317" s="307">
        <v>46224</v>
      </c>
      <c r="K317" s="307">
        <v>46252</v>
      </c>
      <c r="L317" s="131"/>
      <c r="M317" s="131"/>
      <c r="N317" s="131"/>
      <c r="O317" s="266" t="s">
        <v>10</v>
      </c>
      <c r="P317" s="308"/>
      <c r="Q317" s="303"/>
      <c r="R317" s="131"/>
    </row>
    <row r="318" spans="1:18" ht="15" customHeight="1">
      <c r="A318" s="309" t="s">
        <v>161</v>
      </c>
      <c r="B318" s="303"/>
      <c r="C318" s="302">
        <v>198607364</v>
      </c>
      <c r="D318" s="304"/>
      <c r="E318" s="131"/>
      <c r="F318" s="305" t="s">
        <v>102</v>
      </c>
      <c r="G318" s="305" t="s">
        <v>160</v>
      </c>
      <c r="H318" s="305" t="s">
        <v>103</v>
      </c>
      <c r="I318" s="306">
        <v>46222</v>
      </c>
      <c r="J318" s="307">
        <v>46224</v>
      </c>
      <c r="K318" s="307">
        <v>46252</v>
      </c>
      <c r="L318" s="131"/>
      <c r="M318" s="131"/>
      <c r="N318" s="131"/>
      <c r="O318" s="266" t="s">
        <v>10</v>
      </c>
      <c r="P318" s="308"/>
      <c r="Q318" s="303"/>
      <c r="R318" s="131"/>
    </row>
    <row r="319" spans="1:18" ht="15" customHeight="1">
      <c r="A319" s="309" t="s">
        <v>161</v>
      </c>
      <c r="B319" s="303"/>
      <c r="C319" s="302">
        <v>198607376</v>
      </c>
      <c r="D319" s="304"/>
      <c r="E319" s="131"/>
      <c r="F319" s="305" t="s">
        <v>102</v>
      </c>
      <c r="G319" s="305" t="s">
        <v>160</v>
      </c>
      <c r="H319" s="305" t="s">
        <v>103</v>
      </c>
      <c r="I319" s="306">
        <v>46222</v>
      </c>
      <c r="J319" s="307">
        <v>46224</v>
      </c>
      <c r="K319" s="307">
        <v>46252</v>
      </c>
      <c r="L319" s="131"/>
      <c r="M319" s="131"/>
      <c r="N319" s="131"/>
      <c r="O319" s="266" t="s">
        <v>10</v>
      </c>
      <c r="P319" s="308"/>
      <c r="Q319" s="303"/>
      <c r="R319" s="131"/>
    </row>
    <row r="320" spans="1:18" ht="15" customHeight="1">
      <c r="A320" s="309" t="s">
        <v>161</v>
      </c>
      <c r="B320" s="303"/>
      <c r="C320" s="302">
        <v>198607380</v>
      </c>
      <c r="D320" s="304"/>
      <c r="E320" s="131"/>
      <c r="F320" s="305" t="s">
        <v>102</v>
      </c>
      <c r="G320" s="305" t="s">
        <v>160</v>
      </c>
      <c r="H320" s="305" t="s">
        <v>103</v>
      </c>
      <c r="I320" s="306">
        <v>46222</v>
      </c>
      <c r="J320" s="307">
        <v>46224</v>
      </c>
      <c r="K320" s="307">
        <v>46252</v>
      </c>
      <c r="L320" s="131"/>
      <c r="M320" s="131"/>
      <c r="N320" s="131"/>
      <c r="O320" s="266" t="s">
        <v>10</v>
      </c>
      <c r="P320" s="308"/>
      <c r="Q320" s="303"/>
      <c r="R320" s="131"/>
    </row>
    <row r="321" spans="1:18" ht="15" customHeight="1">
      <c r="A321" s="309" t="s">
        <v>161</v>
      </c>
      <c r="B321" s="303"/>
      <c r="C321" s="312">
        <v>198607403</v>
      </c>
      <c r="D321" s="304"/>
      <c r="E321" s="131"/>
      <c r="F321" s="305" t="s">
        <v>102</v>
      </c>
      <c r="G321" s="305" t="s">
        <v>160</v>
      </c>
      <c r="H321" s="305" t="s">
        <v>103</v>
      </c>
      <c r="I321" s="306">
        <v>46222</v>
      </c>
      <c r="J321" s="307">
        <v>46224</v>
      </c>
      <c r="K321" s="307">
        <v>46252</v>
      </c>
      <c r="L321" s="131"/>
      <c r="M321" s="131"/>
      <c r="N321" s="131"/>
      <c r="O321" s="266" t="s">
        <v>10</v>
      </c>
      <c r="P321" s="308"/>
      <c r="Q321" s="303"/>
      <c r="R321" s="131"/>
    </row>
    <row r="322" spans="1:18" ht="15" customHeight="1">
      <c r="A322" s="309" t="s">
        <v>161</v>
      </c>
      <c r="B322" s="303"/>
      <c r="C322" s="302">
        <v>198607425</v>
      </c>
      <c r="D322" s="304"/>
      <c r="E322" s="313"/>
      <c r="F322" s="314" t="s">
        <v>102</v>
      </c>
      <c r="G322" s="314" t="s">
        <v>160</v>
      </c>
      <c r="H322" s="314" t="s">
        <v>103</v>
      </c>
      <c r="I322" s="315">
        <v>46222</v>
      </c>
      <c r="J322" s="307">
        <v>46224</v>
      </c>
      <c r="K322" s="307">
        <v>46252</v>
      </c>
      <c r="L322" s="131"/>
      <c r="M322" s="131"/>
      <c r="N322" s="131"/>
      <c r="O322" s="266" t="s">
        <v>10</v>
      </c>
      <c r="P322" s="308"/>
      <c r="Q322" s="303"/>
      <c r="R322" s="131"/>
    </row>
    <row r="323" spans="1:18" ht="15" customHeight="1">
      <c r="A323" s="241" t="s">
        <v>70</v>
      </c>
      <c r="B323" s="270"/>
      <c r="C323" s="316">
        <v>253604519</v>
      </c>
      <c r="D323" s="317"/>
      <c r="F323" s="266" t="s">
        <v>162</v>
      </c>
      <c r="G323" s="266" t="s">
        <v>122</v>
      </c>
      <c r="H323" s="266" t="s">
        <v>163</v>
      </c>
      <c r="I323" s="267">
        <v>46275</v>
      </c>
      <c r="J323" s="318">
        <v>46280</v>
      </c>
      <c r="K323" s="267">
        <v>46307</v>
      </c>
      <c r="O323" s="266" t="s">
        <v>10</v>
      </c>
      <c r="R323" s="269"/>
    </row>
    <row r="324" spans="1:18" ht="15" customHeight="1">
      <c r="A324" s="241" t="s">
        <v>164</v>
      </c>
      <c r="B324" s="270"/>
      <c r="C324" s="316">
        <v>235600925</v>
      </c>
      <c r="D324" s="317"/>
      <c r="F324" s="266" t="s">
        <v>165</v>
      </c>
      <c r="G324" s="266" t="s">
        <v>166</v>
      </c>
      <c r="H324" s="266" t="s">
        <v>167</v>
      </c>
      <c r="I324" s="267">
        <v>46260</v>
      </c>
      <c r="J324" s="318">
        <v>46264</v>
      </c>
      <c r="K324" s="267">
        <v>46290</v>
      </c>
      <c r="O324" s="266" t="s">
        <v>10</v>
      </c>
      <c r="R324" s="269"/>
    </row>
    <row r="325" spans="1:18" ht="15" customHeight="1">
      <c r="A325" s="241" t="s">
        <v>164</v>
      </c>
      <c r="B325" s="270"/>
      <c r="C325" s="316">
        <v>233600012</v>
      </c>
      <c r="D325" s="317"/>
      <c r="F325" s="266" t="s">
        <v>165</v>
      </c>
      <c r="G325" s="266" t="s">
        <v>166</v>
      </c>
      <c r="H325" s="266" t="s">
        <v>167</v>
      </c>
      <c r="I325" s="267">
        <v>46260</v>
      </c>
      <c r="J325" s="318">
        <v>46264</v>
      </c>
      <c r="K325" s="267">
        <v>46290</v>
      </c>
      <c r="O325" s="266" t="s">
        <v>10</v>
      </c>
      <c r="R325" s="269"/>
    </row>
    <row r="326" spans="1:18" ht="15" customHeight="1">
      <c r="A326" s="241" t="s">
        <v>164</v>
      </c>
      <c r="B326" s="270"/>
      <c r="C326" s="316">
        <v>235600919</v>
      </c>
      <c r="D326" s="317"/>
      <c r="F326" s="266" t="s">
        <v>165</v>
      </c>
      <c r="G326" s="266" t="s">
        <v>166</v>
      </c>
      <c r="H326" s="266" t="s">
        <v>167</v>
      </c>
      <c r="I326" s="267">
        <v>46260</v>
      </c>
      <c r="J326" s="318">
        <v>46264</v>
      </c>
      <c r="K326" s="267">
        <v>46290</v>
      </c>
      <c r="O326" s="266" t="s">
        <v>10</v>
      </c>
      <c r="R326" s="269"/>
    </row>
    <row r="327" spans="1:18" ht="15" customHeight="1">
      <c r="A327" s="241" t="s">
        <v>164</v>
      </c>
      <c r="B327" s="270"/>
      <c r="C327" s="316">
        <v>236611062</v>
      </c>
      <c r="D327" s="317"/>
      <c r="F327" s="266" t="s">
        <v>165</v>
      </c>
      <c r="G327" s="266" t="s">
        <v>166</v>
      </c>
      <c r="H327" s="266" t="s">
        <v>167</v>
      </c>
      <c r="I327" s="267">
        <v>46260</v>
      </c>
      <c r="J327" s="318">
        <v>46264</v>
      </c>
      <c r="K327" s="267">
        <v>46290</v>
      </c>
      <c r="O327" s="266" t="s">
        <v>10</v>
      </c>
      <c r="R327" s="269"/>
    </row>
    <row r="328" spans="1:18" ht="15" customHeight="1">
      <c r="A328" s="241" t="s">
        <v>168</v>
      </c>
      <c r="B328" s="270"/>
      <c r="C328" s="316">
        <v>253602417</v>
      </c>
      <c r="D328" s="317"/>
      <c r="F328" s="266" t="s">
        <v>169</v>
      </c>
      <c r="G328" s="266" t="s">
        <v>122</v>
      </c>
      <c r="H328" s="266" t="s">
        <v>163</v>
      </c>
      <c r="I328" s="267">
        <v>46275</v>
      </c>
      <c r="J328" s="318">
        <v>46280</v>
      </c>
      <c r="K328" s="267">
        <v>46307</v>
      </c>
      <c r="O328" s="266" t="s">
        <v>10</v>
      </c>
      <c r="R328" s="269"/>
    </row>
    <row r="329" spans="1:18" ht="15" customHeight="1">
      <c r="A329" s="241" t="s">
        <v>170</v>
      </c>
      <c r="B329" s="270"/>
      <c r="C329" s="316">
        <v>240607329</v>
      </c>
      <c r="D329" s="317"/>
      <c r="F329" s="266" t="s">
        <v>165</v>
      </c>
      <c r="G329" s="266" t="s">
        <v>166</v>
      </c>
      <c r="H329" s="266" t="s">
        <v>167</v>
      </c>
      <c r="I329" s="267">
        <v>46262</v>
      </c>
      <c r="J329" s="318">
        <v>46264</v>
      </c>
      <c r="K329" s="267">
        <v>46293</v>
      </c>
      <c r="O329" s="266" t="s">
        <v>10</v>
      </c>
      <c r="R329" s="269"/>
    </row>
    <row r="330" spans="1:18" ht="15" customHeight="1">
      <c r="A330" s="241" t="s">
        <v>170</v>
      </c>
      <c r="B330" s="270"/>
      <c r="C330" s="316">
        <v>236600006</v>
      </c>
      <c r="D330" s="317"/>
      <c r="F330" s="266" t="s">
        <v>165</v>
      </c>
      <c r="G330" s="266" t="s">
        <v>166</v>
      </c>
      <c r="H330" s="266" t="s">
        <v>167</v>
      </c>
      <c r="I330" s="267">
        <v>46259</v>
      </c>
      <c r="J330" s="318">
        <v>46261</v>
      </c>
      <c r="K330" s="267">
        <v>46289</v>
      </c>
      <c r="O330" s="266" t="s">
        <v>10</v>
      </c>
      <c r="R330" s="269"/>
    </row>
    <row r="331" spans="1:18" ht="15" customHeight="1">
      <c r="A331" s="241" t="s">
        <v>170</v>
      </c>
      <c r="B331" s="270"/>
      <c r="C331" s="316">
        <v>236600019</v>
      </c>
      <c r="D331" s="317"/>
      <c r="F331" s="266" t="s">
        <v>165</v>
      </c>
      <c r="G331" s="266" t="s">
        <v>166</v>
      </c>
      <c r="H331" s="266" t="s">
        <v>167</v>
      </c>
      <c r="I331" s="267">
        <v>46258</v>
      </c>
      <c r="J331" s="318">
        <v>46260</v>
      </c>
      <c r="K331" s="267">
        <v>46257</v>
      </c>
      <c r="O331" s="266" t="s">
        <v>10</v>
      </c>
      <c r="R331" s="269"/>
    </row>
    <row r="332" spans="1:18" ht="15" customHeight="1">
      <c r="A332" s="241" t="s">
        <v>170</v>
      </c>
      <c r="B332" s="270"/>
      <c r="C332" s="316">
        <v>236600023</v>
      </c>
      <c r="D332" s="317"/>
      <c r="F332" s="266" t="s">
        <v>165</v>
      </c>
      <c r="G332" s="266" t="s">
        <v>166</v>
      </c>
      <c r="H332" s="266" t="s">
        <v>167</v>
      </c>
      <c r="I332" s="267">
        <v>46258</v>
      </c>
      <c r="J332" s="318">
        <v>46260</v>
      </c>
      <c r="K332" s="267">
        <v>46257</v>
      </c>
      <c r="O332" s="266" t="s">
        <v>10</v>
      </c>
      <c r="R332" s="269"/>
    </row>
    <row r="333" spans="1:18" ht="15" customHeight="1">
      <c r="A333" s="241" t="s">
        <v>170</v>
      </c>
      <c r="B333" s="270"/>
      <c r="C333" s="316">
        <v>236600025</v>
      </c>
      <c r="D333" s="317"/>
      <c r="F333" s="266" t="s">
        <v>165</v>
      </c>
      <c r="G333" s="266" t="s">
        <v>166</v>
      </c>
      <c r="H333" s="266" t="s">
        <v>167</v>
      </c>
      <c r="I333" s="267">
        <v>46258</v>
      </c>
      <c r="J333" s="318">
        <v>46260</v>
      </c>
      <c r="K333" s="267">
        <v>46257</v>
      </c>
      <c r="O333" s="266" t="s">
        <v>10</v>
      </c>
      <c r="R333" s="269"/>
    </row>
    <row r="334" spans="1:18" ht="15" customHeight="1">
      <c r="A334" s="241" t="s">
        <v>170</v>
      </c>
      <c r="B334" s="270"/>
      <c r="C334" s="316">
        <v>237609696</v>
      </c>
      <c r="D334" s="317"/>
      <c r="F334" s="266" t="s">
        <v>165</v>
      </c>
      <c r="G334" s="266" t="s">
        <v>166</v>
      </c>
      <c r="H334" s="266" t="s">
        <v>167</v>
      </c>
      <c r="I334" s="267">
        <v>46259</v>
      </c>
      <c r="J334" s="318">
        <v>46261</v>
      </c>
      <c r="K334" s="267">
        <v>46258</v>
      </c>
      <c r="O334" s="266" t="s">
        <v>10</v>
      </c>
      <c r="R334" s="269"/>
    </row>
    <row r="335" spans="1:18" ht="15" customHeight="1">
      <c r="A335" s="241" t="s">
        <v>170</v>
      </c>
      <c r="B335" s="270"/>
      <c r="C335" s="316">
        <v>237609718</v>
      </c>
      <c r="D335" s="317"/>
      <c r="F335" s="266" t="s">
        <v>165</v>
      </c>
      <c r="G335" s="266" t="s">
        <v>166</v>
      </c>
      <c r="H335" s="266" t="s">
        <v>167</v>
      </c>
      <c r="I335" s="267">
        <v>46259</v>
      </c>
      <c r="J335" s="318">
        <v>46261</v>
      </c>
      <c r="K335" s="267">
        <v>46258</v>
      </c>
      <c r="O335" s="266" t="s">
        <v>10</v>
      </c>
      <c r="R335" s="269"/>
    </row>
    <row r="336" spans="1:18" ht="15" customHeight="1">
      <c r="A336" s="241" t="s">
        <v>170</v>
      </c>
      <c r="B336" s="270"/>
      <c r="C336" s="316">
        <v>237609720</v>
      </c>
      <c r="D336" s="317"/>
      <c r="F336" s="266" t="s">
        <v>165</v>
      </c>
      <c r="G336" s="266" t="s">
        <v>166</v>
      </c>
      <c r="H336" s="266" t="s">
        <v>167</v>
      </c>
      <c r="I336" s="267">
        <v>46259</v>
      </c>
      <c r="J336" s="318">
        <v>46261</v>
      </c>
      <c r="K336" s="267">
        <v>46258</v>
      </c>
      <c r="O336" s="266" t="s">
        <v>10</v>
      </c>
      <c r="R336" s="269"/>
    </row>
    <row r="337" spans="1:18" ht="15" customHeight="1">
      <c r="A337" s="241" t="s">
        <v>170</v>
      </c>
      <c r="B337" s="270"/>
      <c r="C337" s="316">
        <v>237609726</v>
      </c>
      <c r="D337" s="317"/>
      <c r="F337" s="266" t="s">
        <v>165</v>
      </c>
      <c r="G337" s="266" t="s">
        <v>166</v>
      </c>
      <c r="H337" s="266" t="s">
        <v>167</v>
      </c>
      <c r="I337" s="267">
        <v>46259</v>
      </c>
      <c r="J337" s="318">
        <v>46261</v>
      </c>
      <c r="K337" s="267">
        <v>46258</v>
      </c>
      <c r="O337" s="266" t="s">
        <v>10</v>
      </c>
      <c r="R337" s="269"/>
    </row>
    <row r="338" spans="1:18" ht="15" customHeight="1">
      <c r="A338" s="241" t="s">
        <v>170</v>
      </c>
      <c r="B338" s="270"/>
      <c r="C338" s="316">
        <v>237609738</v>
      </c>
      <c r="D338" s="317"/>
      <c r="F338" s="266" t="s">
        <v>165</v>
      </c>
      <c r="G338" s="266" t="s">
        <v>166</v>
      </c>
      <c r="H338" s="266" t="s">
        <v>167</v>
      </c>
      <c r="I338" s="267">
        <v>46259</v>
      </c>
      <c r="J338" s="318">
        <v>46261</v>
      </c>
      <c r="K338" s="267">
        <v>46258</v>
      </c>
      <c r="O338" s="266" t="s">
        <v>10</v>
      </c>
      <c r="R338" s="269"/>
    </row>
    <row r="339" spans="1:18" ht="15" customHeight="1">
      <c r="A339" s="241" t="s">
        <v>171</v>
      </c>
      <c r="B339" s="270"/>
      <c r="C339" s="316">
        <v>245605516</v>
      </c>
      <c r="D339" s="317"/>
      <c r="F339" s="266" t="s">
        <v>165</v>
      </c>
      <c r="G339" s="266" t="s">
        <v>166</v>
      </c>
      <c r="H339" s="266" t="s">
        <v>167</v>
      </c>
      <c r="I339" s="267">
        <v>46267</v>
      </c>
      <c r="J339" s="318">
        <v>46270</v>
      </c>
      <c r="K339" s="267">
        <v>46296</v>
      </c>
      <c r="O339" s="266" t="s">
        <v>10</v>
      </c>
      <c r="R339" s="269"/>
    </row>
    <row r="340" spans="1:18" ht="15" customHeight="1">
      <c r="A340" s="241" t="s">
        <v>171</v>
      </c>
      <c r="B340" s="270"/>
      <c r="C340" s="316">
        <v>246604982</v>
      </c>
      <c r="D340" s="317"/>
      <c r="F340" s="266" t="s">
        <v>165</v>
      </c>
      <c r="G340" s="266" t="s">
        <v>166</v>
      </c>
      <c r="H340" s="266" t="s">
        <v>167</v>
      </c>
      <c r="I340" s="267">
        <v>46268</v>
      </c>
      <c r="J340" s="318">
        <v>46271</v>
      </c>
      <c r="K340" s="267">
        <v>46297</v>
      </c>
      <c r="O340" s="266" t="s">
        <v>10</v>
      </c>
      <c r="R340" s="269"/>
    </row>
    <row r="341" spans="1:18" ht="15" customHeight="1">
      <c r="A341" s="241" t="s">
        <v>171</v>
      </c>
      <c r="B341" s="270"/>
      <c r="C341" s="316">
        <v>246605686</v>
      </c>
      <c r="D341" s="317"/>
      <c r="F341" s="266" t="s">
        <v>165</v>
      </c>
      <c r="G341" s="266" t="s">
        <v>166</v>
      </c>
      <c r="H341" s="266" t="s">
        <v>167</v>
      </c>
      <c r="I341" s="267">
        <v>46268</v>
      </c>
      <c r="J341" s="318">
        <v>46271</v>
      </c>
      <c r="K341" s="267">
        <v>46297</v>
      </c>
      <c r="O341" s="266" t="s">
        <v>10</v>
      </c>
      <c r="R341" s="269"/>
    </row>
    <row r="342" spans="1:18" ht="15" customHeight="1">
      <c r="A342" s="241" t="s">
        <v>171</v>
      </c>
      <c r="B342" s="270"/>
      <c r="C342" s="419">
        <v>246605870</v>
      </c>
      <c r="D342" s="317"/>
      <c r="F342" s="266" t="s">
        <v>165</v>
      </c>
      <c r="G342" s="266" t="s">
        <v>166</v>
      </c>
      <c r="H342" s="266" t="s">
        <v>167</v>
      </c>
      <c r="I342" s="267">
        <v>46268</v>
      </c>
      <c r="J342" s="318">
        <v>46271</v>
      </c>
      <c r="K342" s="267">
        <v>46297</v>
      </c>
      <c r="O342" s="266" t="s">
        <v>8</v>
      </c>
      <c r="R342" s="269"/>
    </row>
    <row r="343" spans="1:18" ht="15" customHeight="1">
      <c r="A343" s="241" t="s">
        <v>171</v>
      </c>
      <c r="B343" s="270"/>
      <c r="C343" s="316">
        <v>246605985</v>
      </c>
      <c r="D343" s="317"/>
      <c r="F343" s="266" t="s">
        <v>165</v>
      </c>
      <c r="G343" s="266" t="s">
        <v>166</v>
      </c>
      <c r="H343" s="266" t="s">
        <v>167</v>
      </c>
      <c r="I343" s="267">
        <v>46268</v>
      </c>
      <c r="J343" s="318">
        <v>46271</v>
      </c>
      <c r="K343" s="267">
        <v>46297</v>
      </c>
      <c r="O343" s="266" t="s">
        <v>10</v>
      </c>
      <c r="R343" s="269"/>
    </row>
    <row r="344" spans="1:18" ht="15" customHeight="1">
      <c r="A344" s="241" t="s">
        <v>171</v>
      </c>
      <c r="B344" s="270"/>
      <c r="C344" s="316">
        <v>246606069</v>
      </c>
      <c r="D344" s="317"/>
      <c r="F344" s="266" t="s">
        <v>165</v>
      </c>
      <c r="G344" s="266" t="s">
        <v>166</v>
      </c>
      <c r="H344" s="266" t="s">
        <v>167</v>
      </c>
      <c r="I344" s="267">
        <v>46268</v>
      </c>
      <c r="J344" s="318">
        <v>46271</v>
      </c>
      <c r="K344" s="267">
        <v>46297</v>
      </c>
      <c r="O344" s="266" t="s">
        <v>10</v>
      </c>
      <c r="R344" s="269"/>
    </row>
    <row r="345" spans="1:18" ht="15" customHeight="1">
      <c r="A345" s="241" t="s">
        <v>171</v>
      </c>
      <c r="B345" s="270"/>
      <c r="C345" s="316">
        <v>246606126</v>
      </c>
      <c r="D345" s="317"/>
      <c r="F345" s="266" t="s">
        <v>165</v>
      </c>
      <c r="G345" s="266" t="s">
        <v>166</v>
      </c>
      <c r="H345" s="266" t="s">
        <v>167</v>
      </c>
      <c r="I345" s="267">
        <v>46268</v>
      </c>
      <c r="J345" s="318">
        <v>46271</v>
      </c>
      <c r="K345" s="267">
        <v>46297</v>
      </c>
      <c r="O345" s="266" t="s">
        <v>10</v>
      </c>
      <c r="R345" s="269"/>
    </row>
    <row r="346" spans="1:18" ht="15" customHeight="1">
      <c r="A346" s="241" t="s">
        <v>171</v>
      </c>
      <c r="B346" s="270"/>
      <c r="C346" s="316">
        <v>246606156</v>
      </c>
      <c r="D346" s="317"/>
      <c r="F346" s="266" t="s">
        <v>165</v>
      </c>
      <c r="G346" s="266" t="s">
        <v>166</v>
      </c>
      <c r="H346" s="266" t="s">
        <v>167</v>
      </c>
      <c r="I346" s="267">
        <v>46268</v>
      </c>
      <c r="J346" s="318">
        <v>46271</v>
      </c>
      <c r="K346" s="267">
        <v>46297</v>
      </c>
      <c r="O346" s="266" t="s">
        <v>10</v>
      </c>
      <c r="R346" s="269"/>
    </row>
    <row r="347" spans="1:18" ht="15" customHeight="1">
      <c r="A347" s="241" t="s">
        <v>171</v>
      </c>
      <c r="B347" s="270"/>
      <c r="C347" s="316">
        <v>240607333</v>
      </c>
      <c r="D347" s="317"/>
      <c r="F347" s="266" t="s">
        <v>165</v>
      </c>
      <c r="G347" s="266" t="s">
        <v>166</v>
      </c>
      <c r="H347" s="266" t="s">
        <v>167</v>
      </c>
      <c r="I347" s="267">
        <v>46262</v>
      </c>
      <c r="J347" s="318">
        <v>46264</v>
      </c>
      <c r="K347" s="267">
        <v>46292</v>
      </c>
      <c r="O347" s="266" t="s">
        <v>10</v>
      </c>
      <c r="R347" s="269"/>
    </row>
    <row r="348" spans="1:18" ht="15" customHeight="1">
      <c r="A348" s="241" t="s">
        <v>171</v>
      </c>
      <c r="B348" s="270"/>
      <c r="C348" s="316">
        <v>240607335</v>
      </c>
      <c r="D348" s="317"/>
      <c r="F348" s="266" t="s">
        <v>165</v>
      </c>
      <c r="G348" s="266" t="s">
        <v>166</v>
      </c>
      <c r="H348" s="266" t="s">
        <v>167</v>
      </c>
      <c r="I348" s="267">
        <v>46262</v>
      </c>
      <c r="J348" s="318">
        <v>46264</v>
      </c>
      <c r="K348" s="267">
        <v>46292</v>
      </c>
      <c r="O348" s="266" t="s">
        <v>10</v>
      </c>
      <c r="R348" s="269"/>
    </row>
    <row r="349" spans="1:18" ht="15" customHeight="1">
      <c r="A349" s="241" t="s">
        <v>171</v>
      </c>
      <c r="B349" s="270"/>
      <c r="C349" s="316">
        <v>240607338</v>
      </c>
      <c r="D349" s="317"/>
      <c r="F349" s="266" t="s">
        <v>165</v>
      </c>
      <c r="G349" s="266" t="s">
        <v>166</v>
      </c>
      <c r="H349" s="266" t="s">
        <v>167</v>
      </c>
      <c r="I349" s="267">
        <v>46262</v>
      </c>
      <c r="J349" s="318">
        <v>46264</v>
      </c>
      <c r="K349" s="267">
        <v>46292</v>
      </c>
      <c r="O349" s="266" t="s">
        <v>10</v>
      </c>
      <c r="R349" s="269"/>
    </row>
    <row r="350" spans="1:18" ht="15" customHeight="1">
      <c r="A350" s="241" t="s">
        <v>172</v>
      </c>
      <c r="B350" s="270"/>
      <c r="C350" s="316">
        <v>246605011</v>
      </c>
      <c r="D350" s="317"/>
      <c r="F350" s="266" t="s">
        <v>165</v>
      </c>
      <c r="G350" s="266" t="s">
        <v>166</v>
      </c>
      <c r="H350" s="266" t="s">
        <v>167</v>
      </c>
      <c r="I350" s="267">
        <v>46268</v>
      </c>
      <c r="J350" s="318">
        <v>46270</v>
      </c>
      <c r="K350" s="267">
        <v>46297</v>
      </c>
      <c r="O350" s="266" t="s">
        <v>10</v>
      </c>
      <c r="R350" s="269"/>
    </row>
    <row r="351" spans="1:18" ht="15" customHeight="1">
      <c r="A351" s="241" t="s">
        <v>172</v>
      </c>
      <c r="B351" s="270"/>
      <c r="C351" s="316">
        <v>246605657</v>
      </c>
      <c r="D351" s="317"/>
      <c r="F351" s="266" t="s">
        <v>165</v>
      </c>
      <c r="G351" s="266" t="s">
        <v>166</v>
      </c>
      <c r="H351" s="266" t="s">
        <v>167</v>
      </c>
      <c r="I351" s="267">
        <v>46268</v>
      </c>
      <c r="J351" s="318">
        <v>46270</v>
      </c>
      <c r="K351" s="267">
        <v>46297</v>
      </c>
      <c r="O351" s="266" t="s">
        <v>10</v>
      </c>
      <c r="R351" s="269"/>
    </row>
    <row r="352" spans="1:18" ht="15" customHeight="1">
      <c r="A352" s="241" t="s">
        <v>172</v>
      </c>
      <c r="B352" s="270"/>
      <c r="C352" s="316">
        <v>246606030</v>
      </c>
      <c r="D352" s="317"/>
      <c r="F352" s="266" t="s">
        <v>165</v>
      </c>
      <c r="G352" s="266" t="s">
        <v>166</v>
      </c>
      <c r="H352" s="266" t="s">
        <v>167</v>
      </c>
      <c r="I352" s="267">
        <v>46268</v>
      </c>
      <c r="J352" s="318">
        <v>46270</v>
      </c>
      <c r="K352" s="267">
        <v>46297</v>
      </c>
      <c r="O352" s="266" t="s">
        <v>10</v>
      </c>
      <c r="R352" s="269"/>
    </row>
    <row r="353" spans="1:18" ht="15" customHeight="1">
      <c r="A353" s="241" t="s">
        <v>173</v>
      </c>
      <c r="B353" s="264"/>
      <c r="C353" s="316">
        <v>254601096</v>
      </c>
      <c r="D353" s="132"/>
      <c r="F353" s="130" t="s">
        <v>174</v>
      </c>
      <c r="G353" s="266" t="s">
        <v>166</v>
      </c>
      <c r="H353" s="266" t="s">
        <v>163</v>
      </c>
      <c r="I353" s="267">
        <v>46276</v>
      </c>
      <c r="J353" s="267">
        <v>46280</v>
      </c>
      <c r="K353" s="267">
        <v>46305</v>
      </c>
      <c r="O353" s="266" t="s">
        <v>10</v>
      </c>
      <c r="R353" s="269"/>
    </row>
    <row r="354" spans="1:18" ht="15" customHeight="1">
      <c r="A354" s="241" t="s">
        <v>173</v>
      </c>
      <c r="B354" s="264"/>
      <c r="C354" s="316">
        <v>254601173</v>
      </c>
      <c r="D354" s="132"/>
      <c r="F354" s="130" t="s">
        <v>174</v>
      </c>
      <c r="G354" s="266" t="s">
        <v>166</v>
      </c>
      <c r="H354" s="266" t="s">
        <v>163</v>
      </c>
      <c r="I354" s="267">
        <v>46276</v>
      </c>
      <c r="J354" s="267">
        <v>46280</v>
      </c>
      <c r="K354" s="267">
        <v>46305</v>
      </c>
      <c r="O354" s="266" t="s">
        <v>10</v>
      </c>
      <c r="R354" s="269"/>
    </row>
    <row r="355" spans="1:18" ht="15" customHeight="1">
      <c r="A355" s="241" t="s">
        <v>173</v>
      </c>
      <c r="B355" s="264"/>
      <c r="C355" s="316">
        <v>254601298</v>
      </c>
      <c r="D355" s="132"/>
      <c r="F355" s="130" t="s">
        <v>174</v>
      </c>
      <c r="G355" s="266" t="s">
        <v>166</v>
      </c>
      <c r="H355" s="266" t="s">
        <v>163</v>
      </c>
      <c r="I355" s="267">
        <v>46276</v>
      </c>
      <c r="J355" s="267">
        <v>46280</v>
      </c>
      <c r="K355" s="267">
        <v>46305</v>
      </c>
      <c r="O355" s="266" t="s">
        <v>10</v>
      </c>
      <c r="R355" s="269"/>
    </row>
    <row r="356" spans="1:18" ht="15" customHeight="1">
      <c r="A356" s="241" t="s">
        <v>173</v>
      </c>
      <c r="B356" s="264"/>
      <c r="C356" s="316">
        <v>254601369</v>
      </c>
      <c r="D356" s="132"/>
      <c r="F356" s="130" t="s">
        <v>174</v>
      </c>
      <c r="G356" s="266" t="s">
        <v>166</v>
      </c>
      <c r="H356" s="266" t="s">
        <v>163</v>
      </c>
      <c r="I356" s="267">
        <v>46276</v>
      </c>
      <c r="J356" s="267">
        <v>46280</v>
      </c>
      <c r="K356" s="267">
        <v>46305</v>
      </c>
      <c r="O356" s="266" t="s">
        <v>10</v>
      </c>
      <c r="R356" s="269"/>
    </row>
    <row r="357" spans="1:18" ht="15" customHeight="1">
      <c r="A357" s="241" t="s">
        <v>173</v>
      </c>
      <c r="B357" s="264"/>
      <c r="C357" s="316">
        <v>254601416</v>
      </c>
      <c r="D357" s="132"/>
      <c r="F357" s="130" t="s">
        <v>174</v>
      </c>
      <c r="G357" s="266" t="s">
        <v>166</v>
      </c>
      <c r="H357" s="266" t="s">
        <v>163</v>
      </c>
      <c r="I357" s="267">
        <v>46276</v>
      </c>
      <c r="J357" s="267">
        <v>46280</v>
      </c>
      <c r="K357" s="267">
        <v>46305</v>
      </c>
      <c r="O357" s="266" t="s">
        <v>10</v>
      </c>
      <c r="R357" s="269"/>
    </row>
    <row r="358" spans="1:18" ht="15" customHeight="1">
      <c r="A358" s="241" t="s">
        <v>173</v>
      </c>
      <c r="B358" s="264"/>
      <c r="C358" s="316">
        <v>254601526</v>
      </c>
      <c r="D358" s="132"/>
      <c r="F358" s="130" t="s">
        <v>174</v>
      </c>
      <c r="G358" s="266" t="s">
        <v>166</v>
      </c>
      <c r="H358" s="266" t="s">
        <v>163</v>
      </c>
      <c r="I358" s="267">
        <v>46276</v>
      </c>
      <c r="J358" s="267">
        <v>46280</v>
      </c>
      <c r="K358" s="267">
        <v>46305</v>
      </c>
      <c r="O358" s="266" t="s">
        <v>10</v>
      </c>
      <c r="R358" s="269"/>
    </row>
    <row r="359" spans="1:18" ht="15" customHeight="1">
      <c r="A359" s="241" t="s">
        <v>173</v>
      </c>
      <c r="B359" s="264"/>
      <c r="C359" s="316">
        <v>254602388</v>
      </c>
      <c r="D359" s="132"/>
      <c r="F359" s="130" t="s">
        <v>174</v>
      </c>
      <c r="G359" s="266" t="s">
        <v>166</v>
      </c>
      <c r="H359" s="266" t="s">
        <v>163</v>
      </c>
      <c r="I359" s="267">
        <v>46276</v>
      </c>
      <c r="J359" s="267">
        <v>46280</v>
      </c>
      <c r="K359" s="267">
        <v>46305</v>
      </c>
      <c r="O359" s="266" t="s">
        <v>10</v>
      </c>
      <c r="R359" s="269"/>
    </row>
    <row r="360" spans="1:18" ht="15" customHeight="1">
      <c r="A360" s="241" t="s">
        <v>173</v>
      </c>
      <c r="B360" s="264"/>
      <c r="C360" s="316">
        <v>254602792</v>
      </c>
      <c r="D360" s="132"/>
      <c r="F360" s="130" t="s">
        <v>174</v>
      </c>
      <c r="G360" s="266" t="s">
        <v>166</v>
      </c>
      <c r="H360" s="266" t="s">
        <v>163</v>
      </c>
      <c r="I360" s="267">
        <v>46276</v>
      </c>
      <c r="J360" s="267">
        <v>46280</v>
      </c>
      <c r="K360" s="267">
        <v>46305</v>
      </c>
      <c r="O360" s="266" t="s">
        <v>10</v>
      </c>
      <c r="R360" s="269"/>
    </row>
    <row r="361" spans="1:18" ht="15" customHeight="1">
      <c r="A361" s="241" t="s">
        <v>173</v>
      </c>
      <c r="B361" s="264"/>
      <c r="C361" s="316">
        <v>254603066</v>
      </c>
      <c r="D361" s="132"/>
      <c r="F361" s="130" t="s">
        <v>174</v>
      </c>
      <c r="G361" s="266" t="s">
        <v>166</v>
      </c>
      <c r="H361" s="266" t="s">
        <v>163</v>
      </c>
      <c r="I361" s="267">
        <v>46276</v>
      </c>
      <c r="J361" s="267">
        <v>46280</v>
      </c>
      <c r="K361" s="267">
        <v>46305</v>
      </c>
      <c r="O361" s="266" t="s">
        <v>10</v>
      </c>
      <c r="R361" s="269"/>
    </row>
    <row r="362" spans="1:18" ht="15" customHeight="1">
      <c r="A362" s="241" t="s">
        <v>173</v>
      </c>
      <c r="B362" s="264"/>
      <c r="C362" s="316">
        <v>254603464</v>
      </c>
      <c r="D362" s="132"/>
      <c r="F362" s="130" t="s">
        <v>174</v>
      </c>
      <c r="G362" s="266" t="s">
        <v>166</v>
      </c>
      <c r="H362" s="266" t="s">
        <v>163</v>
      </c>
      <c r="I362" s="267">
        <v>46276</v>
      </c>
      <c r="J362" s="267">
        <v>46280</v>
      </c>
      <c r="K362" s="267">
        <v>46305</v>
      </c>
      <c r="O362" s="266" t="s">
        <v>10</v>
      </c>
      <c r="R362" s="269"/>
    </row>
    <row r="363" spans="1:18" ht="15" customHeight="1">
      <c r="A363" s="241" t="s">
        <v>173</v>
      </c>
      <c r="B363" s="264"/>
      <c r="C363" s="316">
        <v>254603871</v>
      </c>
      <c r="D363" s="132"/>
      <c r="F363" s="130" t="s">
        <v>174</v>
      </c>
      <c r="G363" s="266" t="s">
        <v>166</v>
      </c>
      <c r="H363" s="266" t="s">
        <v>163</v>
      </c>
      <c r="I363" s="267">
        <v>46276</v>
      </c>
      <c r="J363" s="267">
        <v>46280</v>
      </c>
      <c r="K363" s="267">
        <v>46305</v>
      </c>
      <c r="O363" s="266" t="s">
        <v>10</v>
      </c>
      <c r="R363" s="269"/>
    </row>
    <row r="364" spans="1:18" ht="15" customHeight="1">
      <c r="A364" s="241" t="s">
        <v>173</v>
      </c>
      <c r="B364" s="264"/>
      <c r="C364" s="316">
        <v>254603927</v>
      </c>
      <c r="D364" s="132"/>
      <c r="F364" s="130" t="s">
        <v>174</v>
      </c>
      <c r="G364" s="266" t="s">
        <v>166</v>
      </c>
      <c r="H364" s="266" t="s">
        <v>163</v>
      </c>
      <c r="I364" s="267">
        <v>46276</v>
      </c>
      <c r="J364" s="267">
        <v>46280</v>
      </c>
      <c r="K364" s="267">
        <v>46305</v>
      </c>
      <c r="O364" s="266" t="s">
        <v>10</v>
      </c>
      <c r="R364" s="269"/>
    </row>
    <row r="365" spans="1:18" ht="15" customHeight="1">
      <c r="A365" s="241" t="s">
        <v>173</v>
      </c>
      <c r="B365" s="264"/>
      <c r="C365" s="316">
        <v>254604287</v>
      </c>
      <c r="D365" s="132"/>
      <c r="F365" s="130" t="s">
        <v>174</v>
      </c>
      <c r="G365" s="266" t="s">
        <v>166</v>
      </c>
      <c r="H365" s="266" t="s">
        <v>163</v>
      </c>
      <c r="I365" s="267">
        <v>46276</v>
      </c>
      <c r="J365" s="267">
        <v>46280</v>
      </c>
      <c r="K365" s="267">
        <v>46305</v>
      </c>
      <c r="O365" s="266" t="s">
        <v>10</v>
      </c>
      <c r="R365" s="269"/>
    </row>
    <row r="366" spans="1:18" ht="15" customHeight="1">
      <c r="A366" s="241" t="s">
        <v>173</v>
      </c>
      <c r="B366" s="264"/>
      <c r="C366" s="316">
        <v>254604431</v>
      </c>
      <c r="D366" s="132"/>
      <c r="F366" s="130" t="s">
        <v>174</v>
      </c>
      <c r="G366" s="266" t="s">
        <v>166</v>
      </c>
      <c r="H366" s="266" t="s">
        <v>163</v>
      </c>
      <c r="I366" s="267">
        <v>46276</v>
      </c>
      <c r="J366" s="267">
        <v>46280</v>
      </c>
      <c r="K366" s="267">
        <v>46305</v>
      </c>
      <c r="O366" s="266" t="s">
        <v>10</v>
      </c>
      <c r="R366" s="269"/>
    </row>
    <row r="367" spans="1:18" ht="15" customHeight="1">
      <c r="A367" s="241" t="s">
        <v>173</v>
      </c>
      <c r="B367" s="264"/>
      <c r="C367" s="316">
        <v>254604482</v>
      </c>
      <c r="D367" s="132"/>
      <c r="F367" s="130" t="s">
        <v>174</v>
      </c>
      <c r="G367" s="266" t="s">
        <v>166</v>
      </c>
      <c r="H367" s="266" t="s">
        <v>163</v>
      </c>
      <c r="I367" s="267">
        <v>46276</v>
      </c>
      <c r="J367" s="267">
        <v>46280</v>
      </c>
      <c r="K367" s="267">
        <v>46305</v>
      </c>
      <c r="O367" s="266" t="s">
        <v>10</v>
      </c>
      <c r="R367" s="269"/>
    </row>
    <row r="368" spans="1:18" ht="15" customHeight="1">
      <c r="A368" s="241" t="s">
        <v>173</v>
      </c>
      <c r="B368" s="264"/>
      <c r="C368" s="316">
        <v>254604529</v>
      </c>
      <c r="D368" s="132"/>
      <c r="F368" s="130" t="s">
        <v>174</v>
      </c>
      <c r="G368" s="266" t="s">
        <v>166</v>
      </c>
      <c r="H368" s="266" t="s">
        <v>163</v>
      </c>
      <c r="I368" s="267">
        <v>46276</v>
      </c>
      <c r="J368" s="267">
        <v>46280</v>
      </c>
      <c r="K368" s="267">
        <v>46305</v>
      </c>
      <c r="O368" s="266" t="s">
        <v>10</v>
      </c>
      <c r="R368" s="269"/>
    </row>
    <row r="369" spans="1:18" ht="15" customHeight="1">
      <c r="A369" s="241" t="s">
        <v>175</v>
      </c>
      <c r="B369" s="264"/>
      <c r="C369" s="252">
        <v>243604492</v>
      </c>
      <c r="D369" s="132"/>
      <c r="F369" s="130" t="s">
        <v>99</v>
      </c>
      <c r="G369" s="266" t="s">
        <v>176</v>
      </c>
      <c r="H369" s="266" t="s">
        <v>177</v>
      </c>
      <c r="I369" s="267">
        <v>46267</v>
      </c>
      <c r="J369" s="267">
        <v>46272</v>
      </c>
      <c r="K369" s="267">
        <v>46296</v>
      </c>
      <c r="O369" s="266" t="s">
        <v>10</v>
      </c>
      <c r="R369" s="269"/>
    </row>
    <row r="370" spans="1:18" ht="15" customHeight="1">
      <c r="A370" s="241" t="s">
        <v>175</v>
      </c>
      <c r="B370" s="264"/>
      <c r="C370" s="252">
        <v>243604540</v>
      </c>
      <c r="D370" s="132"/>
      <c r="F370" s="130" t="s">
        <v>99</v>
      </c>
      <c r="G370" s="266" t="s">
        <v>176</v>
      </c>
      <c r="H370" s="266" t="s">
        <v>177</v>
      </c>
      <c r="I370" s="267">
        <v>46267</v>
      </c>
      <c r="J370" s="267">
        <v>46272</v>
      </c>
      <c r="K370" s="267">
        <v>46296</v>
      </c>
      <c r="O370" s="266" t="s">
        <v>10</v>
      </c>
      <c r="R370" s="269"/>
    </row>
    <row r="371" spans="1:18" ht="15" customHeight="1">
      <c r="A371" s="241" t="s">
        <v>175</v>
      </c>
      <c r="B371" s="264"/>
      <c r="C371" s="252">
        <v>243604566</v>
      </c>
      <c r="D371" s="132"/>
      <c r="F371" s="130" t="s">
        <v>99</v>
      </c>
      <c r="G371" s="266" t="s">
        <v>176</v>
      </c>
      <c r="H371" s="266" t="s">
        <v>177</v>
      </c>
      <c r="I371" s="267">
        <v>46267</v>
      </c>
      <c r="J371" s="267">
        <v>46272</v>
      </c>
      <c r="K371" s="267">
        <v>46296</v>
      </c>
      <c r="O371" s="266" t="s">
        <v>10</v>
      </c>
      <c r="R371" s="269"/>
    </row>
    <row r="372" spans="1:18" ht="15" customHeight="1">
      <c r="A372" s="241" t="s">
        <v>175</v>
      </c>
      <c r="B372" s="264"/>
      <c r="C372" s="252">
        <v>243604577</v>
      </c>
      <c r="D372" s="132"/>
      <c r="F372" s="130" t="s">
        <v>99</v>
      </c>
      <c r="G372" s="266" t="s">
        <v>176</v>
      </c>
      <c r="H372" s="266" t="s">
        <v>177</v>
      </c>
      <c r="I372" s="267">
        <v>46267</v>
      </c>
      <c r="J372" s="267">
        <v>46272</v>
      </c>
      <c r="K372" s="267">
        <v>46296</v>
      </c>
      <c r="O372" s="266" t="s">
        <v>10</v>
      </c>
      <c r="R372" s="269"/>
    </row>
    <row r="373" spans="1:18" ht="15" customHeight="1">
      <c r="A373" s="241" t="s">
        <v>175</v>
      </c>
      <c r="B373" s="264"/>
      <c r="C373" s="252">
        <v>243604586</v>
      </c>
      <c r="D373" s="132"/>
      <c r="F373" s="130" t="s">
        <v>99</v>
      </c>
      <c r="G373" s="266" t="s">
        <v>176</v>
      </c>
      <c r="H373" s="266" t="s">
        <v>177</v>
      </c>
      <c r="I373" s="267">
        <v>46267</v>
      </c>
      <c r="J373" s="267">
        <v>46272</v>
      </c>
      <c r="K373" s="267">
        <v>46296</v>
      </c>
      <c r="O373" s="266" t="s">
        <v>10</v>
      </c>
      <c r="R373" s="269"/>
    </row>
    <row r="374" spans="1:18" ht="15" customHeight="1">
      <c r="A374" s="241" t="s">
        <v>175</v>
      </c>
      <c r="B374" s="264"/>
      <c r="C374" s="252">
        <v>243604597</v>
      </c>
      <c r="D374" s="132"/>
      <c r="F374" s="130" t="s">
        <v>99</v>
      </c>
      <c r="G374" s="266" t="s">
        <v>176</v>
      </c>
      <c r="H374" s="266" t="s">
        <v>177</v>
      </c>
      <c r="I374" s="267">
        <v>46267</v>
      </c>
      <c r="J374" s="267">
        <v>46272</v>
      </c>
      <c r="K374" s="267">
        <v>46296</v>
      </c>
      <c r="O374" s="266" t="s">
        <v>10</v>
      </c>
      <c r="R374" s="269"/>
    </row>
    <row r="375" spans="1:18" ht="15" customHeight="1">
      <c r="A375" s="241" t="s">
        <v>178</v>
      </c>
      <c r="B375" s="264"/>
      <c r="C375" s="293">
        <v>243604667</v>
      </c>
      <c r="D375" s="132"/>
      <c r="F375" s="130" t="s">
        <v>99</v>
      </c>
      <c r="G375" s="266" t="s">
        <v>176</v>
      </c>
      <c r="H375" s="266" t="s">
        <v>177</v>
      </c>
      <c r="I375" s="267">
        <v>46267</v>
      </c>
      <c r="J375" s="267">
        <v>46272</v>
      </c>
      <c r="K375" s="267">
        <v>46296</v>
      </c>
      <c r="O375" s="266" t="s">
        <v>105</v>
      </c>
      <c r="R375" s="269"/>
    </row>
    <row r="376" spans="1:18" ht="15" customHeight="1">
      <c r="A376" s="241" t="s">
        <v>178</v>
      </c>
      <c r="B376" s="264"/>
      <c r="C376" s="252">
        <v>243604692</v>
      </c>
      <c r="D376" s="132"/>
      <c r="F376" s="130" t="s">
        <v>99</v>
      </c>
      <c r="G376" s="266" t="s">
        <v>176</v>
      </c>
      <c r="H376" s="266" t="s">
        <v>177</v>
      </c>
      <c r="I376" s="267">
        <v>46267</v>
      </c>
      <c r="J376" s="267">
        <v>46272</v>
      </c>
      <c r="K376" s="267">
        <v>46296</v>
      </c>
      <c r="O376" s="266" t="s">
        <v>10</v>
      </c>
      <c r="R376" s="269"/>
    </row>
    <row r="377" spans="1:18" ht="15" customHeight="1">
      <c r="A377" s="241" t="s">
        <v>178</v>
      </c>
      <c r="B377" s="264"/>
      <c r="C377" s="293">
        <v>243604722</v>
      </c>
      <c r="D377" s="132"/>
      <c r="F377" s="130" t="s">
        <v>99</v>
      </c>
      <c r="G377" s="266" t="s">
        <v>176</v>
      </c>
      <c r="H377" s="266" t="s">
        <v>177</v>
      </c>
      <c r="I377" s="267">
        <v>46267</v>
      </c>
      <c r="J377" s="267">
        <v>46272</v>
      </c>
      <c r="K377" s="267">
        <v>46296</v>
      </c>
      <c r="O377" s="266" t="s">
        <v>105</v>
      </c>
      <c r="R377" s="269"/>
    </row>
    <row r="378" spans="1:18" ht="15" customHeight="1">
      <c r="A378" s="241" t="s">
        <v>178</v>
      </c>
      <c r="B378" s="264"/>
      <c r="C378" s="293">
        <v>243604738</v>
      </c>
      <c r="D378" s="132"/>
      <c r="F378" s="130" t="s">
        <v>99</v>
      </c>
      <c r="G378" s="266" t="s">
        <v>176</v>
      </c>
      <c r="H378" s="266" t="s">
        <v>177</v>
      </c>
      <c r="I378" s="267">
        <v>46267</v>
      </c>
      <c r="J378" s="267">
        <v>46272</v>
      </c>
      <c r="K378" s="267">
        <v>46296</v>
      </c>
      <c r="O378" s="266" t="s">
        <v>105</v>
      </c>
      <c r="R378" s="269"/>
    </row>
    <row r="379" spans="1:18" ht="15" customHeight="1">
      <c r="A379" s="241" t="s">
        <v>178</v>
      </c>
      <c r="B379" s="264"/>
      <c r="C379" s="293">
        <v>243604753</v>
      </c>
      <c r="D379" s="132"/>
      <c r="F379" s="130" t="s">
        <v>99</v>
      </c>
      <c r="G379" s="266" t="s">
        <v>176</v>
      </c>
      <c r="H379" s="266" t="s">
        <v>177</v>
      </c>
      <c r="I379" s="267">
        <v>46267</v>
      </c>
      <c r="J379" s="267">
        <v>46272</v>
      </c>
      <c r="K379" s="267">
        <v>46296</v>
      </c>
      <c r="O379" s="266" t="s">
        <v>105</v>
      </c>
      <c r="R379" s="269"/>
    </row>
    <row r="380" spans="1:18" ht="15" customHeight="1">
      <c r="A380" s="241" t="s">
        <v>178</v>
      </c>
      <c r="B380" s="264"/>
      <c r="C380" s="293">
        <v>243604775</v>
      </c>
      <c r="D380" s="132"/>
      <c r="F380" s="130" t="s">
        <v>99</v>
      </c>
      <c r="G380" s="266" t="s">
        <v>176</v>
      </c>
      <c r="H380" s="266" t="s">
        <v>177</v>
      </c>
      <c r="I380" s="267">
        <v>46267</v>
      </c>
      <c r="J380" s="267">
        <v>46272</v>
      </c>
      <c r="K380" s="267">
        <v>46296</v>
      </c>
      <c r="O380" s="266" t="s">
        <v>105</v>
      </c>
      <c r="R380" s="269"/>
    </row>
    <row r="381" spans="1:18" ht="15" customHeight="1">
      <c r="A381" s="273" t="s">
        <v>179</v>
      </c>
      <c r="B381" s="280"/>
      <c r="C381" s="284">
        <v>252602142</v>
      </c>
      <c r="D381" s="281"/>
      <c r="E381" s="276"/>
      <c r="F381" s="276" t="s">
        <v>121</v>
      </c>
      <c r="G381" s="266" t="s">
        <v>71</v>
      </c>
      <c r="H381" s="277" t="s">
        <v>123</v>
      </c>
      <c r="I381" s="267">
        <v>46274</v>
      </c>
      <c r="J381" s="267">
        <v>46276</v>
      </c>
      <c r="K381" s="267">
        <v>46304</v>
      </c>
      <c r="O381" s="266" t="s">
        <v>10</v>
      </c>
      <c r="R381" s="269"/>
    </row>
    <row r="382" spans="1:18" ht="15" customHeight="1">
      <c r="A382" s="273" t="s">
        <v>179</v>
      </c>
      <c r="B382" s="280"/>
      <c r="C382" s="252">
        <v>252602157</v>
      </c>
      <c r="D382" s="132"/>
      <c r="F382" s="276" t="s">
        <v>121</v>
      </c>
      <c r="G382" s="266" t="s">
        <v>71</v>
      </c>
      <c r="H382" s="277" t="s">
        <v>123</v>
      </c>
      <c r="I382" s="267">
        <v>46274</v>
      </c>
      <c r="J382" s="267">
        <v>46276</v>
      </c>
      <c r="K382" s="267">
        <v>46304</v>
      </c>
      <c r="O382" s="266" t="s">
        <v>10</v>
      </c>
      <c r="R382" s="269"/>
    </row>
    <row r="383" spans="1:18" ht="15" customHeight="1">
      <c r="A383" s="273" t="s">
        <v>179</v>
      </c>
      <c r="B383" s="280"/>
      <c r="C383" s="252">
        <v>252602167</v>
      </c>
      <c r="D383" s="132"/>
      <c r="F383" s="276" t="s">
        <v>121</v>
      </c>
      <c r="G383" s="266" t="s">
        <v>71</v>
      </c>
      <c r="H383" s="277" t="s">
        <v>123</v>
      </c>
      <c r="I383" s="267">
        <v>46274</v>
      </c>
      <c r="J383" s="267">
        <v>46276</v>
      </c>
      <c r="K383" s="267">
        <v>46304</v>
      </c>
      <c r="O383" s="266" t="s">
        <v>10</v>
      </c>
      <c r="R383" s="269"/>
    </row>
    <row r="384" spans="1:18" ht="15" customHeight="1">
      <c r="A384" s="273" t="s">
        <v>179</v>
      </c>
      <c r="B384" s="280"/>
      <c r="C384" s="252">
        <v>252602199</v>
      </c>
      <c r="D384" s="132"/>
      <c r="F384" s="276" t="s">
        <v>121</v>
      </c>
      <c r="G384" s="266" t="s">
        <v>71</v>
      </c>
      <c r="H384" s="277" t="s">
        <v>123</v>
      </c>
      <c r="I384" s="267">
        <v>46274</v>
      </c>
      <c r="J384" s="267">
        <v>46276</v>
      </c>
      <c r="K384" s="267">
        <v>46304</v>
      </c>
      <c r="L384" s="277"/>
      <c r="M384" s="277"/>
      <c r="N384" s="277"/>
      <c r="O384" s="277" t="s">
        <v>10</v>
      </c>
      <c r="P384" s="277"/>
      <c r="Q384" s="282"/>
      <c r="R384" s="283"/>
    </row>
    <row r="385" spans="1:18" ht="15" customHeight="1">
      <c r="A385" s="273" t="s">
        <v>179</v>
      </c>
      <c r="B385" s="280"/>
      <c r="C385" s="252">
        <v>252602213</v>
      </c>
      <c r="D385" s="132"/>
      <c r="F385" s="276" t="s">
        <v>121</v>
      </c>
      <c r="G385" s="266" t="s">
        <v>71</v>
      </c>
      <c r="H385" s="277" t="s">
        <v>123</v>
      </c>
      <c r="I385" s="267">
        <v>46274</v>
      </c>
      <c r="J385" s="267">
        <v>46276</v>
      </c>
      <c r="K385" s="267">
        <v>46304</v>
      </c>
      <c r="O385" s="266" t="s">
        <v>10</v>
      </c>
      <c r="R385" s="269"/>
    </row>
    <row r="386" spans="1:18" ht="15" customHeight="1">
      <c r="A386" s="273" t="s">
        <v>179</v>
      </c>
      <c r="B386" s="280"/>
      <c r="C386" s="252">
        <v>252602233</v>
      </c>
      <c r="D386" s="132"/>
      <c r="F386" s="276" t="s">
        <v>121</v>
      </c>
      <c r="G386" s="266" t="s">
        <v>71</v>
      </c>
      <c r="H386" s="277" t="s">
        <v>123</v>
      </c>
      <c r="I386" s="267">
        <v>46274</v>
      </c>
      <c r="J386" s="267">
        <v>46276</v>
      </c>
      <c r="K386" s="267">
        <v>46304</v>
      </c>
      <c r="O386" s="266" t="s">
        <v>10</v>
      </c>
      <c r="R386" s="269"/>
    </row>
    <row r="387" spans="1:18" ht="15" customHeight="1">
      <c r="A387" s="273" t="s">
        <v>179</v>
      </c>
      <c r="B387" s="280"/>
      <c r="C387" s="252">
        <v>252602238</v>
      </c>
      <c r="D387" s="132"/>
      <c r="F387" s="276" t="s">
        <v>121</v>
      </c>
      <c r="G387" s="266" t="s">
        <v>71</v>
      </c>
      <c r="H387" s="277" t="s">
        <v>123</v>
      </c>
      <c r="I387" s="267">
        <v>46274</v>
      </c>
      <c r="J387" s="267">
        <v>46276</v>
      </c>
      <c r="K387" s="267">
        <v>46304</v>
      </c>
      <c r="O387" s="266" t="s">
        <v>10</v>
      </c>
      <c r="R387" s="269"/>
    </row>
    <row r="388" spans="1:18" ht="15" customHeight="1">
      <c r="A388" s="273" t="s">
        <v>179</v>
      </c>
      <c r="B388" s="280"/>
      <c r="C388" s="252">
        <v>252602247</v>
      </c>
      <c r="D388" s="132"/>
      <c r="F388" s="276" t="s">
        <v>121</v>
      </c>
      <c r="G388" s="266" t="s">
        <v>71</v>
      </c>
      <c r="H388" s="277" t="s">
        <v>123</v>
      </c>
      <c r="I388" s="267">
        <v>46274</v>
      </c>
      <c r="J388" s="267">
        <v>46276</v>
      </c>
      <c r="K388" s="267">
        <v>46304</v>
      </c>
      <c r="O388" s="266" t="s">
        <v>10</v>
      </c>
      <c r="R388" s="269"/>
    </row>
    <row r="389" spans="1:18" ht="15" customHeight="1">
      <c r="A389" s="273" t="s">
        <v>179</v>
      </c>
      <c r="B389" s="280"/>
      <c r="C389" s="252">
        <v>252602259</v>
      </c>
      <c r="D389" s="132"/>
      <c r="F389" s="276" t="s">
        <v>121</v>
      </c>
      <c r="G389" s="266" t="s">
        <v>71</v>
      </c>
      <c r="H389" s="277" t="s">
        <v>123</v>
      </c>
      <c r="I389" s="267">
        <v>46274</v>
      </c>
      <c r="J389" s="267">
        <v>46276</v>
      </c>
      <c r="K389" s="267">
        <v>46304</v>
      </c>
      <c r="O389" s="266" t="s">
        <v>10</v>
      </c>
      <c r="R389" s="269"/>
    </row>
    <row r="390" spans="1:18" ht="15" customHeight="1">
      <c r="A390" s="273" t="s">
        <v>179</v>
      </c>
      <c r="B390" s="280"/>
      <c r="C390" s="252">
        <v>252602275</v>
      </c>
      <c r="D390" s="132"/>
      <c r="F390" s="276" t="s">
        <v>121</v>
      </c>
      <c r="G390" s="266" t="s">
        <v>71</v>
      </c>
      <c r="H390" s="277" t="s">
        <v>123</v>
      </c>
      <c r="I390" s="267">
        <v>46274</v>
      </c>
      <c r="J390" s="267">
        <v>46276</v>
      </c>
      <c r="K390" s="267">
        <v>46304</v>
      </c>
      <c r="O390" s="266" t="s">
        <v>10</v>
      </c>
      <c r="R390" s="269"/>
    </row>
    <row r="391" spans="1:18" ht="15" customHeight="1">
      <c r="A391" s="273" t="s">
        <v>180</v>
      </c>
      <c r="B391" s="280"/>
      <c r="C391" s="367" t="s">
        <v>181</v>
      </c>
      <c r="D391" s="281"/>
      <c r="E391" s="276"/>
      <c r="F391" s="276" t="s">
        <v>182</v>
      </c>
      <c r="G391" s="266" t="s">
        <v>71</v>
      </c>
      <c r="H391" s="277" t="s">
        <v>183</v>
      </c>
      <c r="I391" s="267">
        <v>46281</v>
      </c>
      <c r="J391" s="267">
        <v>46283</v>
      </c>
      <c r="K391" s="267">
        <v>46311</v>
      </c>
      <c r="O391" s="266" t="s">
        <v>10</v>
      </c>
      <c r="R391" s="269"/>
    </row>
    <row r="392" spans="1:18" ht="15" customHeight="1">
      <c r="A392" s="273" t="s">
        <v>180</v>
      </c>
      <c r="B392" s="280"/>
      <c r="C392" s="367">
        <v>259603217</v>
      </c>
      <c r="D392" s="132"/>
      <c r="F392" s="276" t="s">
        <v>182</v>
      </c>
      <c r="G392" s="266" t="s">
        <v>71</v>
      </c>
      <c r="H392" s="277" t="s">
        <v>183</v>
      </c>
      <c r="I392" s="267">
        <v>46281</v>
      </c>
      <c r="J392" s="267">
        <v>46283</v>
      </c>
      <c r="K392" s="267">
        <v>46311</v>
      </c>
      <c r="O392" s="266" t="s">
        <v>10</v>
      </c>
      <c r="R392" s="269"/>
    </row>
    <row r="393" spans="1:18" ht="15" customHeight="1">
      <c r="A393" s="273" t="s">
        <v>180</v>
      </c>
      <c r="B393" s="280"/>
      <c r="C393" s="367">
        <v>259603280</v>
      </c>
      <c r="D393" s="132"/>
      <c r="F393" s="276" t="s">
        <v>182</v>
      </c>
      <c r="G393" s="266" t="s">
        <v>71</v>
      </c>
      <c r="H393" s="277" t="s">
        <v>183</v>
      </c>
      <c r="I393" s="267">
        <v>46281</v>
      </c>
      <c r="J393" s="267">
        <v>46283</v>
      </c>
      <c r="K393" s="267">
        <v>46311</v>
      </c>
      <c r="O393" s="266" t="s">
        <v>10</v>
      </c>
      <c r="R393" s="269"/>
    </row>
    <row r="394" spans="1:18" ht="15" customHeight="1">
      <c r="A394" s="241" t="s">
        <v>184</v>
      </c>
      <c r="B394" s="264"/>
      <c r="C394" s="354">
        <v>252609573</v>
      </c>
      <c r="D394" s="132"/>
      <c r="F394" s="130" t="s">
        <v>185</v>
      </c>
      <c r="G394" s="266" t="s">
        <v>176</v>
      </c>
      <c r="H394" s="266" t="s">
        <v>186</v>
      </c>
      <c r="I394" s="267">
        <v>46281</v>
      </c>
      <c r="J394" s="267">
        <v>46283</v>
      </c>
      <c r="K394" s="267">
        <v>46311</v>
      </c>
      <c r="O394" s="266" t="s">
        <v>105</v>
      </c>
      <c r="R394" s="269"/>
    </row>
    <row r="395" spans="1:18" ht="15" customHeight="1">
      <c r="A395" s="241" t="s">
        <v>184</v>
      </c>
      <c r="B395" s="264"/>
      <c r="C395" s="354">
        <v>252609480</v>
      </c>
      <c r="D395" s="132"/>
      <c r="F395" s="130" t="s">
        <v>185</v>
      </c>
      <c r="G395" s="266" t="s">
        <v>176</v>
      </c>
      <c r="H395" s="266" t="s">
        <v>186</v>
      </c>
      <c r="I395" s="267">
        <v>46281</v>
      </c>
      <c r="J395" s="267">
        <v>46283</v>
      </c>
      <c r="K395" s="267">
        <v>46311</v>
      </c>
      <c r="O395" s="266" t="s">
        <v>105</v>
      </c>
      <c r="R395" s="269"/>
    </row>
    <row r="396" spans="1:18" ht="15" customHeight="1">
      <c r="A396" s="241" t="s">
        <v>184</v>
      </c>
      <c r="B396" s="264"/>
      <c r="C396" s="354">
        <v>252609506</v>
      </c>
      <c r="D396" s="132"/>
      <c r="F396" s="130" t="s">
        <v>185</v>
      </c>
      <c r="G396" s="266" t="s">
        <v>176</v>
      </c>
      <c r="H396" s="266" t="s">
        <v>186</v>
      </c>
      <c r="I396" s="267">
        <v>46281</v>
      </c>
      <c r="J396" s="267">
        <v>46283</v>
      </c>
      <c r="K396" s="267">
        <v>46311</v>
      </c>
      <c r="O396" s="266" t="s">
        <v>105</v>
      </c>
      <c r="R396" s="269"/>
    </row>
    <row r="397" spans="1:18" ht="15" customHeight="1">
      <c r="A397" s="241" t="s">
        <v>184</v>
      </c>
      <c r="B397" s="264"/>
      <c r="C397" s="354">
        <v>252609535</v>
      </c>
      <c r="D397" s="132"/>
      <c r="F397" s="130" t="s">
        <v>185</v>
      </c>
      <c r="G397" s="266" t="s">
        <v>176</v>
      </c>
      <c r="H397" s="266" t="s">
        <v>186</v>
      </c>
      <c r="I397" s="267">
        <v>46281</v>
      </c>
      <c r="J397" s="267">
        <v>46283</v>
      </c>
      <c r="K397" s="267">
        <v>46311</v>
      </c>
      <c r="O397" s="266" t="s">
        <v>105</v>
      </c>
      <c r="R397" s="269"/>
    </row>
    <row r="398" spans="1:18" ht="15" customHeight="1">
      <c r="A398" s="241" t="s">
        <v>184</v>
      </c>
      <c r="B398" s="264"/>
      <c r="C398" s="354">
        <v>252609456</v>
      </c>
      <c r="D398" s="132"/>
      <c r="F398" s="130" t="s">
        <v>185</v>
      </c>
      <c r="G398" s="266" t="s">
        <v>176</v>
      </c>
      <c r="H398" s="266" t="s">
        <v>186</v>
      </c>
      <c r="I398" s="267">
        <v>46281</v>
      </c>
      <c r="J398" s="267">
        <v>46283</v>
      </c>
      <c r="K398" s="267">
        <v>46311</v>
      </c>
      <c r="O398" s="266" t="s">
        <v>105</v>
      </c>
      <c r="R398" s="269"/>
    </row>
    <row r="399" spans="1:18" ht="15" customHeight="1">
      <c r="A399" s="241" t="s">
        <v>187</v>
      </c>
      <c r="B399" s="270"/>
      <c r="C399" s="320">
        <v>252610785</v>
      </c>
      <c r="D399" s="272"/>
      <c r="F399" s="130" t="s">
        <v>153</v>
      </c>
      <c r="G399" s="266" t="s">
        <v>154</v>
      </c>
      <c r="H399" s="321" t="s">
        <v>29</v>
      </c>
      <c r="I399" s="322">
        <v>46274</v>
      </c>
      <c r="J399" s="318">
        <v>46276</v>
      </c>
      <c r="K399" s="267">
        <v>46304</v>
      </c>
      <c r="O399" s="266" t="s">
        <v>10</v>
      </c>
      <c r="R399" s="269"/>
    </row>
    <row r="400" spans="1:18" ht="15" customHeight="1">
      <c r="A400" s="241" t="s">
        <v>187</v>
      </c>
      <c r="B400" s="270"/>
      <c r="C400" s="320">
        <v>253600002</v>
      </c>
      <c r="D400" s="272"/>
      <c r="F400" s="130" t="s">
        <v>153</v>
      </c>
      <c r="G400" s="266" t="s">
        <v>154</v>
      </c>
      <c r="H400" s="321" t="s">
        <v>29</v>
      </c>
      <c r="I400" s="322">
        <v>46274</v>
      </c>
      <c r="J400" s="318">
        <v>46276</v>
      </c>
      <c r="K400" s="267">
        <v>46307</v>
      </c>
      <c r="O400" s="266" t="s">
        <v>10</v>
      </c>
      <c r="R400" s="269"/>
    </row>
    <row r="401" spans="1:18" ht="15" customHeight="1">
      <c r="A401" s="241" t="s">
        <v>187</v>
      </c>
      <c r="B401" s="270"/>
      <c r="C401" s="320">
        <v>253600005</v>
      </c>
      <c r="D401" s="272"/>
      <c r="F401" s="130" t="s">
        <v>153</v>
      </c>
      <c r="G401" s="266" t="s">
        <v>154</v>
      </c>
      <c r="H401" s="321" t="s">
        <v>29</v>
      </c>
      <c r="I401" s="322">
        <v>46274</v>
      </c>
      <c r="J401" s="318">
        <v>46276</v>
      </c>
      <c r="K401" s="267">
        <v>46307</v>
      </c>
      <c r="O401" s="266" t="s">
        <v>10</v>
      </c>
      <c r="R401" s="269"/>
    </row>
    <row r="402" spans="1:18" ht="15" customHeight="1">
      <c r="A402" s="241" t="s">
        <v>187</v>
      </c>
      <c r="B402" s="270"/>
      <c r="C402" s="320">
        <v>253600008</v>
      </c>
      <c r="D402" s="272"/>
      <c r="F402" s="130" t="s">
        <v>153</v>
      </c>
      <c r="G402" s="266" t="s">
        <v>154</v>
      </c>
      <c r="H402" s="321" t="s">
        <v>29</v>
      </c>
      <c r="I402" s="322">
        <v>46274</v>
      </c>
      <c r="J402" s="318">
        <v>46276</v>
      </c>
      <c r="K402" s="267">
        <v>46307</v>
      </c>
      <c r="O402" s="266" t="s">
        <v>10</v>
      </c>
      <c r="R402" s="269"/>
    </row>
    <row r="403" spans="1:18" ht="15" customHeight="1">
      <c r="A403" s="241" t="s">
        <v>187</v>
      </c>
      <c r="B403" s="270"/>
      <c r="C403" s="320">
        <v>253600010</v>
      </c>
      <c r="D403" s="272"/>
      <c r="F403" s="130" t="s">
        <v>153</v>
      </c>
      <c r="G403" s="266" t="s">
        <v>154</v>
      </c>
      <c r="H403" s="321" t="s">
        <v>29</v>
      </c>
      <c r="I403" s="322">
        <v>46274</v>
      </c>
      <c r="J403" s="318">
        <v>46276</v>
      </c>
      <c r="K403" s="267">
        <v>46307</v>
      </c>
      <c r="O403" s="266" t="s">
        <v>10</v>
      </c>
      <c r="R403" s="269"/>
    </row>
    <row r="404" spans="1:18" ht="15" customHeight="1">
      <c r="A404" s="241" t="s">
        <v>187</v>
      </c>
      <c r="B404" s="270"/>
      <c r="C404" s="320">
        <v>253600012</v>
      </c>
      <c r="D404" s="272"/>
      <c r="F404" s="130" t="s">
        <v>153</v>
      </c>
      <c r="G404" s="266" t="s">
        <v>154</v>
      </c>
      <c r="H404" s="321" t="s">
        <v>29</v>
      </c>
      <c r="I404" s="322">
        <v>46274</v>
      </c>
      <c r="J404" s="318">
        <v>46276</v>
      </c>
      <c r="K404" s="267">
        <v>46307</v>
      </c>
      <c r="O404" s="266" t="s">
        <v>10</v>
      </c>
      <c r="R404" s="269"/>
    </row>
    <row r="405" spans="1:18" ht="15" customHeight="1">
      <c r="A405" s="241" t="s">
        <v>187</v>
      </c>
      <c r="B405" s="270"/>
      <c r="C405" s="320">
        <v>253600014</v>
      </c>
      <c r="D405" s="272"/>
      <c r="F405" s="130" t="s">
        <v>153</v>
      </c>
      <c r="G405" s="266" t="s">
        <v>154</v>
      </c>
      <c r="H405" s="321" t="s">
        <v>29</v>
      </c>
      <c r="I405" s="322">
        <v>46274</v>
      </c>
      <c r="J405" s="318">
        <v>46276</v>
      </c>
      <c r="K405" s="267">
        <v>46307</v>
      </c>
      <c r="O405" s="266" t="s">
        <v>10</v>
      </c>
      <c r="R405" s="269"/>
    </row>
    <row r="406" spans="1:18" ht="15" customHeight="1">
      <c r="A406" s="241" t="s">
        <v>187</v>
      </c>
      <c r="B406" s="270"/>
      <c r="C406" s="320">
        <v>253600017</v>
      </c>
      <c r="D406" s="272"/>
      <c r="F406" s="130" t="s">
        <v>153</v>
      </c>
      <c r="G406" s="266" t="s">
        <v>154</v>
      </c>
      <c r="H406" s="321" t="s">
        <v>29</v>
      </c>
      <c r="I406" s="322">
        <v>46274</v>
      </c>
      <c r="J406" s="318">
        <v>46276</v>
      </c>
      <c r="K406" s="267">
        <v>46307</v>
      </c>
      <c r="O406" s="266" t="s">
        <v>10</v>
      </c>
      <c r="R406" s="269"/>
    </row>
    <row r="407" spans="1:18" ht="15" customHeight="1">
      <c r="A407" s="241" t="s">
        <v>187</v>
      </c>
      <c r="B407" s="270"/>
      <c r="C407" s="320">
        <v>253600019</v>
      </c>
      <c r="D407" s="272"/>
      <c r="F407" s="130" t="s">
        <v>153</v>
      </c>
      <c r="G407" s="266" t="s">
        <v>154</v>
      </c>
      <c r="H407" s="321" t="s">
        <v>29</v>
      </c>
      <c r="I407" s="322">
        <v>46274</v>
      </c>
      <c r="J407" s="318">
        <v>46276</v>
      </c>
      <c r="K407" s="267">
        <v>46307</v>
      </c>
      <c r="O407" s="266" t="s">
        <v>10</v>
      </c>
      <c r="R407" s="269"/>
    </row>
    <row r="408" spans="1:18" ht="15" customHeight="1">
      <c r="A408" s="241" t="s">
        <v>187</v>
      </c>
      <c r="B408" s="270"/>
      <c r="C408" s="320">
        <v>253600022</v>
      </c>
      <c r="D408" s="272"/>
      <c r="F408" s="130" t="s">
        <v>153</v>
      </c>
      <c r="G408" s="266" t="s">
        <v>154</v>
      </c>
      <c r="H408" s="321" t="s">
        <v>29</v>
      </c>
      <c r="I408" s="322">
        <v>46274</v>
      </c>
      <c r="J408" s="318">
        <v>46276</v>
      </c>
      <c r="K408" s="267">
        <v>46307</v>
      </c>
      <c r="O408" s="266" t="s">
        <v>10</v>
      </c>
      <c r="R408" s="269"/>
    </row>
    <row r="409" spans="1:18" ht="15" customHeight="1">
      <c r="A409" s="241" t="s">
        <v>187</v>
      </c>
      <c r="B409" s="270"/>
      <c r="C409" s="320">
        <v>257610755</v>
      </c>
      <c r="D409" s="272"/>
      <c r="F409" s="130" t="s">
        <v>153</v>
      </c>
      <c r="G409" s="266" t="s">
        <v>154</v>
      </c>
      <c r="H409" s="321" t="s">
        <v>29</v>
      </c>
      <c r="I409" s="323">
        <v>46279</v>
      </c>
      <c r="J409" s="267">
        <v>46281</v>
      </c>
      <c r="K409" s="267">
        <v>46309</v>
      </c>
      <c r="O409" s="266" t="s">
        <v>10</v>
      </c>
      <c r="R409" s="269"/>
    </row>
    <row r="410" spans="1:18" ht="15" customHeight="1">
      <c r="A410" s="241" t="s">
        <v>187</v>
      </c>
      <c r="B410" s="270"/>
      <c r="C410" s="320">
        <v>257610757</v>
      </c>
      <c r="D410" s="272"/>
      <c r="F410" s="130" t="s">
        <v>153</v>
      </c>
      <c r="G410" s="266" t="s">
        <v>154</v>
      </c>
      <c r="H410" s="321" t="s">
        <v>29</v>
      </c>
      <c r="I410" s="323">
        <v>46279</v>
      </c>
      <c r="J410" s="267">
        <v>46281</v>
      </c>
      <c r="K410" s="267">
        <v>46309</v>
      </c>
      <c r="O410" s="266" t="s">
        <v>10</v>
      </c>
      <c r="R410" s="269"/>
    </row>
    <row r="411" spans="1:18" ht="15" customHeight="1">
      <c r="A411" s="241" t="s">
        <v>187</v>
      </c>
      <c r="B411" s="270"/>
      <c r="C411" s="320">
        <v>257610758</v>
      </c>
      <c r="D411" s="272"/>
      <c r="F411" s="130" t="s">
        <v>153</v>
      </c>
      <c r="G411" s="266" t="s">
        <v>154</v>
      </c>
      <c r="H411" s="321" t="s">
        <v>29</v>
      </c>
      <c r="I411" s="323">
        <v>46279</v>
      </c>
      <c r="J411" s="267">
        <v>46281</v>
      </c>
      <c r="K411" s="267">
        <v>46309</v>
      </c>
      <c r="O411" s="266" t="s">
        <v>10</v>
      </c>
      <c r="R411" s="269"/>
    </row>
    <row r="412" spans="1:18" ht="15" customHeight="1">
      <c r="A412" s="241" t="s">
        <v>187</v>
      </c>
      <c r="B412" s="270"/>
      <c r="C412" s="320">
        <v>257610760</v>
      </c>
      <c r="D412" s="272"/>
      <c r="F412" s="130" t="s">
        <v>153</v>
      </c>
      <c r="G412" s="266" t="s">
        <v>154</v>
      </c>
      <c r="H412" s="321" t="s">
        <v>29</v>
      </c>
      <c r="I412" s="323">
        <v>46279</v>
      </c>
      <c r="J412" s="267">
        <v>46281</v>
      </c>
      <c r="K412" s="267">
        <v>46309</v>
      </c>
      <c r="O412" s="266" t="s">
        <v>10</v>
      </c>
      <c r="R412" s="269"/>
    </row>
    <row r="413" spans="1:18" ht="15" customHeight="1">
      <c r="A413" s="241" t="s">
        <v>187</v>
      </c>
      <c r="B413" s="270"/>
      <c r="C413" s="320">
        <v>257610762</v>
      </c>
      <c r="D413" s="272"/>
      <c r="F413" s="130" t="s">
        <v>153</v>
      </c>
      <c r="G413" s="266" t="s">
        <v>154</v>
      </c>
      <c r="H413" s="321" t="s">
        <v>29</v>
      </c>
      <c r="I413" s="323">
        <v>46279</v>
      </c>
      <c r="J413" s="267">
        <v>46281</v>
      </c>
      <c r="K413" s="267">
        <v>46309</v>
      </c>
      <c r="O413" s="266" t="s">
        <v>10</v>
      </c>
      <c r="R413" s="269"/>
    </row>
    <row r="414" spans="1:18" ht="15" customHeight="1">
      <c r="A414" s="241" t="s">
        <v>187</v>
      </c>
      <c r="B414" s="270"/>
      <c r="C414" s="320">
        <v>257610764</v>
      </c>
      <c r="D414" s="272"/>
      <c r="F414" s="130" t="s">
        <v>153</v>
      </c>
      <c r="G414" s="266" t="s">
        <v>154</v>
      </c>
      <c r="H414" s="321" t="s">
        <v>29</v>
      </c>
      <c r="I414" s="323">
        <v>46279</v>
      </c>
      <c r="J414" s="267">
        <v>46281</v>
      </c>
      <c r="K414" s="267">
        <v>46309</v>
      </c>
      <c r="O414" s="266" t="s">
        <v>10</v>
      </c>
      <c r="R414" s="269"/>
    </row>
    <row r="415" spans="1:18" ht="15" customHeight="1">
      <c r="A415" s="241" t="s">
        <v>187</v>
      </c>
      <c r="B415" s="270"/>
      <c r="C415" s="320">
        <v>257610767</v>
      </c>
      <c r="D415" s="272"/>
      <c r="F415" s="130" t="s">
        <v>153</v>
      </c>
      <c r="G415" s="266" t="s">
        <v>154</v>
      </c>
      <c r="H415" s="321" t="s">
        <v>29</v>
      </c>
      <c r="I415" s="323">
        <v>46279</v>
      </c>
      <c r="J415" s="267">
        <v>46281</v>
      </c>
      <c r="K415" s="267">
        <v>46309</v>
      </c>
      <c r="O415" s="266" t="s">
        <v>10</v>
      </c>
      <c r="R415" s="269"/>
    </row>
    <row r="416" spans="1:18" ht="15" customHeight="1">
      <c r="A416" s="241" t="s">
        <v>187</v>
      </c>
      <c r="B416" s="270"/>
      <c r="C416" s="320">
        <v>257610769</v>
      </c>
      <c r="D416" s="272"/>
      <c r="F416" s="130" t="s">
        <v>153</v>
      </c>
      <c r="G416" s="266" t="s">
        <v>154</v>
      </c>
      <c r="H416" s="321" t="s">
        <v>29</v>
      </c>
      <c r="I416" s="323">
        <v>46279</v>
      </c>
      <c r="J416" s="267">
        <v>46281</v>
      </c>
      <c r="K416" s="267">
        <v>46309</v>
      </c>
      <c r="O416" s="266" t="s">
        <v>10</v>
      </c>
      <c r="R416" s="269"/>
    </row>
    <row r="417" spans="1:18" ht="15" customHeight="1">
      <c r="A417" s="241" t="s">
        <v>187</v>
      </c>
      <c r="B417" s="270"/>
      <c r="C417" s="320">
        <v>258600001</v>
      </c>
      <c r="D417" s="272"/>
      <c r="F417" s="130" t="s">
        <v>153</v>
      </c>
      <c r="G417" s="266" t="s">
        <v>154</v>
      </c>
      <c r="H417" s="321" t="s">
        <v>29</v>
      </c>
      <c r="I417" s="323">
        <v>46279</v>
      </c>
      <c r="J417" s="267">
        <v>46281</v>
      </c>
      <c r="K417" s="267">
        <v>46310</v>
      </c>
      <c r="O417" s="266" t="s">
        <v>10</v>
      </c>
      <c r="R417" s="269"/>
    </row>
    <row r="418" spans="1:18" ht="15" customHeight="1">
      <c r="A418" s="241" t="s">
        <v>187</v>
      </c>
      <c r="B418" s="270"/>
      <c r="C418" s="320">
        <v>258600005</v>
      </c>
      <c r="D418" s="272"/>
      <c r="F418" s="130" t="s">
        <v>153</v>
      </c>
      <c r="G418" s="266" t="s">
        <v>154</v>
      </c>
      <c r="H418" s="321" t="s">
        <v>29</v>
      </c>
      <c r="I418" s="323">
        <v>46279</v>
      </c>
      <c r="J418" s="267">
        <v>46281</v>
      </c>
      <c r="K418" s="267">
        <v>46310</v>
      </c>
      <c r="O418" s="266" t="s">
        <v>10</v>
      </c>
      <c r="R418" s="269"/>
    </row>
    <row r="419" spans="1:18" ht="15" customHeight="1">
      <c r="A419" s="241" t="s">
        <v>187</v>
      </c>
      <c r="B419" s="270"/>
      <c r="C419" s="320">
        <v>258600006</v>
      </c>
      <c r="D419" s="272"/>
      <c r="F419" s="130" t="s">
        <v>153</v>
      </c>
      <c r="G419" s="266" t="s">
        <v>154</v>
      </c>
      <c r="H419" s="321" t="s">
        <v>29</v>
      </c>
      <c r="I419" s="323">
        <v>46279</v>
      </c>
      <c r="J419" s="267">
        <v>46281</v>
      </c>
      <c r="K419" s="267">
        <v>46310</v>
      </c>
      <c r="O419" s="266" t="s">
        <v>10</v>
      </c>
      <c r="R419" s="269"/>
    </row>
    <row r="420" spans="1:18" ht="15" customHeight="1">
      <c r="A420" s="241" t="s">
        <v>187</v>
      </c>
      <c r="B420" s="270"/>
      <c r="C420" s="324">
        <v>258600009</v>
      </c>
      <c r="D420" s="272"/>
      <c r="F420" s="130" t="s">
        <v>153</v>
      </c>
      <c r="G420" s="266" t="s">
        <v>154</v>
      </c>
      <c r="H420" s="321" t="s">
        <v>29</v>
      </c>
      <c r="I420" s="323">
        <v>46279</v>
      </c>
      <c r="J420" s="267">
        <v>46281</v>
      </c>
      <c r="K420" s="267">
        <v>46310</v>
      </c>
      <c r="O420" s="266" t="s">
        <v>10</v>
      </c>
      <c r="R420" s="269"/>
    </row>
    <row r="421" spans="1:18" ht="15" customHeight="1">
      <c r="A421" s="241" t="s">
        <v>188</v>
      </c>
      <c r="B421" s="270"/>
      <c r="C421" s="316">
        <v>260600010</v>
      </c>
      <c r="D421" s="272"/>
      <c r="F421" s="130" t="s">
        <v>153</v>
      </c>
      <c r="G421" s="266" t="s">
        <v>154</v>
      </c>
      <c r="H421" s="321" t="s">
        <v>29</v>
      </c>
      <c r="I421" s="267">
        <v>46282</v>
      </c>
      <c r="J421" s="267">
        <v>46287</v>
      </c>
      <c r="K421" s="267">
        <v>46314</v>
      </c>
      <c r="O421" s="266" t="s">
        <v>10</v>
      </c>
      <c r="R421" s="269"/>
    </row>
    <row r="422" spans="1:18" ht="15" customHeight="1">
      <c r="A422" s="241" t="s">
        <v>188</v>
      </c>
      <c r="B422" s="270"/>
      <c r="C422" s="316">
        <v>260600013</v>
      </c>
      <c r="D422" s="272"/>
      <c r="F422" s="130" t="s">
        <v>153</v>
      </c>
      <c r="G422" s="266" t="s">
        <v>154</v>
      </c>
      <c r="H422" s="321" t="s">
        <v>29</v>
      </c>
      <c r="I422" s="267">
        <v>46282</v>
      </c>
      <c r="J422" s="267">
        <v>46287</v>
      </c>
      <c r="K422" s="267">
        <v>46314</v>
      </c>
      <c r="O422" s="266" t="s">
        <v>10</v>
      </c>
      <c r="R422" s="269"/>
    </row>
    <row r="423" spans="1:18" ht="15" customHeight="1">
      <c r="A423" s="241" t="s">
        <v>188</v>
      </c>
      <c r="B423" s="270"/>
      <c r="C423" s="316">
        <v>260600016</v>
      </c>
      <c r="D423" s="272"/>
      <c r="F423" s="130" t="s">
        <v>153</v>
      </c>
      <c r="G423" s="266" t="s">
        <v>154</v>
      </c>
      <c r="H423" s="321" t="s">
        <v>29</v>
      </c>
      <c r="I423" s="267">
        <v>46282</v>
      </c>
      <c r="J423" s="267">
        <v>46287</v>
      </c>
      <c r="K423" s="267">
        <v>46314</v>
      </c>
      <c r="O423" s="266" t="s">
        <v>10</v>
      </c>
      <c r="R423" s="269"/>
    </row>
    <row r="424" spans="1:18" ht="15" customHeight="1">
      <c r="A424" s="241" t="s">
        <v>188</v>
      </c>
      <c r="B424" s="270"/>
      <c r="C424" s="316">
        <v>260600020</v>
      </c>
      <c r="D424" s="272"/>
      <c r="F424" s="130" t="s">
        <v>153</v>
      </c>
      <c r="G424" s="266" t="s">
        <v>154</v>
      </c>
      <c r="H424" s="321" t="s">
        <v>29</v>
      </c>
      <c r="I424" s="267">
        <v>46282</v>
      </c>
      <c r="J424" s="267">
        <v>46287</v>
      </c>
      <c r="K424" s="267">
        <v>46314</v>
      </c>
      <c r="O424" s="266" t="s">
        <v>10</v>
      </c>
      <c r="R424" s="269"/>
    </row>
    <row r="425" spans="1:18" ht="15" customHeight="1">
      <c r="A425" s="241" t="s">
        <v>188</v>
      </c>
      <c r="B425" s="270"/>
      <c r="C425" s="316">
        <v>260600023</v>
      </c>
      <c r="D425" s="272"/>
      <c r="F425" s="130" t="s">
        <v>153</v>
      </c>
      <c r="G425" s="266" t="s">
        <v>154</v>
      </c>
      <c r="H425" s="321" t="s">
        <v>29</v>
      </c>
      <c r="I425" s="267">
        <v>46282</v>
      </c>
      <c r="J425" s="267">
        <v>46287</v>
      </c>
      <c r="K425" s="267">
        <v>46314</v>
      </c>
      <c r="O425" s="266" t="s">
        <v>10</v>
      </c>
      <c r="R425" s="269"/>
    </row>
    <row r="426" spans="1:18" ht="15" customHeight="1">
      <c r="A426" s="241" t="s">
        <v>188</v>
      </c>
      <c r="B426" s="270"/>
      <c r="C426" s="316">
        <v>260600024</v>
      </c>
      <c r="D426" s="272"/>
      <c r="F426" s="130" t="s">
        <v>153</v>
      </c>
      <c r="G426" s="266" t="s">
        <v>154</v>
      </c>
      <c r="H426" s="321" t="s">
        <v>29</v>
      </c>
      <c r="I426" s="267">
        <v>46282</v>
      </c>
      <c r="J426" s="267">
        <v>46287</v>
      </c>
      <c r="K426" s="267">
        <v>46314</v>
      </c>
      <c r="O426" s="266" t="s">
        <v>10</v>
      </c>
      <c r="R426" s="269"/>
    </row>
    <row r="427" spans="1:18" ht="15" customHeight="1">
      <c r="A427" s="241" t="s">
        <v>188</v>
      </c>
      <c r="B427" s="270"/>
      <c r="C427" s="316">
        <v>260600026</v>
      </c>
      <c r="D427" s="272"/>
      <c r="F427" s="130" t="s">
        <v>153</v>
      </c>
      <c r="G427" s="266" t="s">
        <v>154</v>
      </c>
      <c r="H427" s="321" t="s">
        <v>29</v>
      </c>
      <c r="I427" s="267">
        <v>46282</v>
      </c>
      <c r="J427" s="267">
        <v>46287</v>
      </c>
      <c r="K427" s="267">
        <v>46314</v>
      </c>
      <c r="O427" s="266" t="s">
        <v>10</v>
      </c>
      <c r="R427" s="269"/>
    </row>
    <row r="428" spans="1:18" ht="15" customHeight="1">
      <c r="A428" s="241" t="s">
        <v>188</v>
      </c>
      <c r="B428" s="270"/>
      <c r="C428" s="316">
        <v>260600027</v>
      </c>
      <c r="D428" s="272"/>
      <c r="F428" s="130" t="s">
        <v>153</v>
      </c>
      <c r="G428" s="266" t="s">
        <v>154</v>
      </c>
      <c r="H428" s="321" t="s">
        <v>29</v>
      </c>
      <c r="I428" s="267">
        <v>46282</v>
      </c>
      <c r="J428" s="267">
        <v>46287</v>
      </c>
      <c r="K428" s="267">
        <v>46314</v>
      </c>
      <c r="O428" s="266" t="s">
        <v>10</v>
      </c>
      <c r="R428" s="269"/>
    </row>
    <row r="429" spans="1:18" ht="15" customHeight="1">
      <c r="A429" s="241" t="s">
        <v>188</v>
      </c>
      <c r="B429" s="270"/>
      <c r="C429" s="316">
        <v>260600028</v>
      </c>
      <c r="D429" s="272"/>
      <c r="F429" s="130" t="s">
        <v>153</v>
      </c>
      <c r="G429" s="266" t="s">
        <v>154</v>
      </c>
      <c r="H429" s="321" t="s">
        <v>29</v>
      </c>
      <c r="I429" s="267">
        <v>46282</v>
      </c>
      <c r="J429" s="267">
        <v>46287</v>
      </c>
      <c r="K429" s="267">
        <v>46314</v>
      </c>
      <c r="O429" s="266" t="s">
        <v>10</v>
      </c>
      <c r="R429" s="269"/>
    </row>
    <row r="430" spans="1:18" ht="15" customHeight="1">
      <c r="A430" s="241" t="s">
        <v>188</v>
      </c>
      <c r="B430" s="270"/>
      <c r="C430" s="316">
        <v>260600029</v>
      </c>
      <c r="D430" s="272"/>
      <c r="F430" s="130" t="s">
        <v>153</v>
      </c>
      <c r="G430" s="266" t="s">
        <v>154</v>
      </c>
      <c r="H430" s="321" t="s">
        <v>29</v>
      </c>
      <c r="I430" s="267">
        <v>46282</v>
      </c>
      <c r="J430" s="267">
        <v>46287</v>
      </c>
      <c r="K430" s="267">
        <v>46314</v>
      </c>
      <c r="O430" s="266" t="s">
        <v>10</v>
      </c>
      <c r="R430" s="269"/>
    </row>
    <row r="431" spans="1:18" ht="15" customHeight="1">
      <c r="A431" s="241" t="s">
        <v>114</v>
      </c>
      <c r="B431" s="264"/>
      <c r="C431" s="325">
        <v>258602430</v>
      </c>
      <c r="D431" s="132"/>
      <c r="F431" s="130" t="s">
        <v>115</v>
      </c>
      <c r="G431" s="266" t="s">
        <v>154</v>
      </c>
      <c r="H431" s="266" t="s">
        <v>189</v>
      </c>
      <c r="I431" s="267">
        <v>46282</v>
      </c>
      <c r="J431" s="267">
        <v>46287</v>
      </c>
      <c r="K431" s="267">
        <v>46314</v>
      </c>
      <c r="O431" s="266" t="s">
        <v>10</v>
      </c>
      <c r="R431" s="269"/>
    </row>
    <row r="432" spans="1:18" ht="15" customHeight="1">
      <c r="A432" s="241" t="s">
        <v>114</v>
      </c>
      <c r="B432" s="264"/>
      <c r="C432" s="326">
        <v>258602421</v>
      </c>
      <c r="D432" s="132"/>
      <c r="F432" s="130" t="s">
        <v>115</v>
      </c>
      <c r="G432" s="266" t="s">
        <v>154</v>
      </c>
      <c r="H432" s="266" t="s">
        <v>189</v>
      </c>
      <c r="I432" s="267">
        <v>46282</v>
      </c>
      <c r="J432" s="267">
        <v>46287</v>
      </c>
      <c r="K432" s="267">
        <v>46314</v>
      </c>
      <c r="O432" s="266" t="s">
        <v>10</v>
      </c>
      <c r="R432" s="269"/>
    </row>
    <row r="433" spans="1:18" ht="15" customHeight="1">
      <c r="A433" s="241" t="s">
        <v>114</v>
      </c>
      <c r="B433" s="264"/>
      <c r="C433" s="326">
        <v>258602410</v>
      </c>
      <c r="D433" s="132"/>
      <c r="F433" s="130" t="s">
        <v>115</v>
      </c>
      <c r="G433" s="266" t="s">
        <v>154</v>
      </c>
      <c r="H433" s="266" t="s">
        <v>189</v>
      </c>
      <c r="I433" s="267">
        <v>46282</v>
      </c>
      <c r="J433" s="267">
        <v>46287</v>
      </c>
      <c r="K433" s="267">
        <v>46314</v>
      </c>
      <c r="O433" s="266" t="s">
        <v>10</v>
      </c>
      <c r="R433" s="269"/>
    </row>
    <row r="434" spans="1:18" ht="15" customHeight="1">
      <c r="A434" s="241" t="s">
        <v>180</v>
      </c>
      <c r="B434" s="264"/>
      <c r="C434" s="326">
        <v>259609890</v>
      </c>
      <c r="D434" s="132"/>
      <c r="F434" s="276" t="s">
        <v>121</v>
      </c>
      <c r="G434" s="266" t="s">
        <v>122</v>
      </c>
      <c r="H434" s="266" t="s">
        <v>123</v>
      </c>
      <c r="I434" s="267">
        <v>46281</v>
      </c>
      <c r="J434" s="267">
        <v>46283</v>
      </c>
      <c r="K434" s="267">
        <v>46311</v>
      </c>
      <c r="O434" s="266" t="s">
        <v>10</v>
      </c>
      <c r="R434" s="269"/>
    </row>
    <row r="435" spans="1:18" ht="15" customHeight="1">
      <c r="A435" s="241" t="s">
        <v>180</v>
      </c>
      <c r="B435" s="264"/>
      <c r="C435" s="326">
        <v>259609905</v>
      </c>
      <c r="D435" s="132"/>
      <c r="F435" s="276" t="s">
        <v>121</v>
      </c>
      <c r="G435" s="266" t="s">
        <v>122</v>
      </c>
      <c r="H435" s="266" t="s">
        <v>123</v>
      </c>
      <c r="I435" s="267">
        <v>46281</v>
      </c>
      <c r="J435" s="267">
        <v>46283</v>
      </c>
      <c r="K435" s="267">
        <v>46311</v>
      </c>
      <c r="O435" s="266" t="s">
        <v>10</v>
      </c>
      <c r="R435" s="269"/>
    </row>
    <row r="436" spans="1:18" ht="15" customHeight="1">
      <c r="A436" s="241" t="s">
        <v>180</v>
      </c>
      <c r="B436" s="264"/>
      <c r="C436" s="326">
        <v>259609920</v>
      </c>
      <c r="D436" s="132"/>
      <c r="F436" s="276" t="s">
        <v>121</v>
      </c>
      <c r="G436" s="266" t="s">
        <v>122</v>
      </c>
      <c r="H436" s="266" t="s">
        <v>123</v>
      </c>
      <c r="I436" s="267">
        <v>46281</v>
      </c>
      <c r="J436" s="267">
        <v>46283</v>
      </c>
      <c r="K436" s="267">
        <v>46311</v>
      </c>
      <c r="O436" s="266" t="s">
        <v>10</v>
      </c>
      <c r="R436" s="269"/>
    </row>
    <row r="437" spans="1:18" ht="15" customHeight="1">
      <c r="A437" s="241" t="s">
        <v>180</v>
      </c>
      <c r="B437" s="264"/>
      <c r="C437" s="326">
        <v>259609933</v>
      </c>
      <c r="D437" s="132"/>
      <c r="F437" s="276" t="s">
        <v>121</v>
      </c>
      <c r="G437" s="266" t="s">
        <v>122</v>
      </c>
      <c r="H437" s="266" t="s">
        <v>123</v>
      </c>
      <c r="I437" s="267">
        <v>46281</v>
      </c>
      <c r="J437" s="267">
        <v>46283</v>
      </c>
      <c r="K437" s="267">
        <v>46311</v>
      </c>
      <c r="O437" s="266" t="s">
        <v>10</v>
      </c>
      <c r="R437" s="269"/>
    </row>
    <row r="438" spans="1:18" ht="15" customHeight="1">
      <c r="A438" s="241" t="s">
        <v>180</v>
      </c>
      <c r="B438" s="264"/>
      <c r="C438" s="326">
        <v>259609939</v>
      </c>
      <c r="D438" s="132"/>
      <c r="F438" s="276" t="s">
        <v>121</v>
      </c>
      <c r="G438" s="266" t="s">
        <v>122</v>
      </c>
      <c r="H438" s="266" t="s">
        <v>123</v>
      </c>
      <c r="I438" s="267">
        <v>46281</v>
      </c>
      <c r="J438" s="267">
        <v>46283</v>
      </c>
      <c r="K438" s="267">
        <v>46311</v>
      </c>
      <c r="O438" s="266" t="s">
        <v>10</v>
      </c>
      <c r="R438" s="269"/>
    </row>
    <row r="439" spans="1:18" ht="15" customHeight="1">
      <c r="A439" s="241" t="s">
        <v>180</v>
      </c>
      <c r="B439" s="264"/>
      <c r="C439" s="326">
        <v>259609988</v>
      </c>
      <c r="D439" s="132"/>
      <c r="F439" s="276" t="s">
        <v>121</v>
      </c>
      <c r="G439" s="266" t="s">
        <v>122</v>
      </c>
      <c r="H439" s="266" t="s">
        <v>123</v>
      </c>
      <c r="I439" s="267">
        <v>46281</v>
      </c>
      <c r="J439" s="267">
        <v>46283</v>
      </c>
      <c r="K439" s="267">
        <v>46311</v>
      </c>
      <c r="O439" s="266" t="s">
        <v>10</v>
      </c>
      <c r="R439" s="269"/>
    </row>
    <row r="440" spans="1:18" ht="15" customHeight="1">
      <c r="A440" s="241" t="s">
        <v>180</v>
      </c>
      <c r="B440" s="264"/>
      <c r="C440" s="326">
        <v>259609958</v>
      </c>
      <c r="D440" s="132"/>
      <c r="F440" s="276" t="s">
        <v>121</v>
      </c>
      <c r="G440" s="266" t="s">
        <v>122</v>
      </c>
      <c r="H440" s="266" t="s">
        <v>123</v>
      </c>
      <c r="I440" s="267">
        <v>46281</v>
      </c>
      <c r="J440" s="267">
        <v>46283</v>
      </c>
      <c r="K440" s="267">
        <v>46311</v>
      </c>
      <c r="O440" s="266" t="s">
        <v>10</v>
      </c>
      <c r="R440" s="269"/>
    </row>
    <row r="441" spans="1:18" ht="15" customHeight="1">
      <c r="A441" s="241" t="s">
        <v>180</v>
      </c>
      <c r="B441" s="264"/>
      <c r="C441" s="326">
        <v>259609969</v>
      </c>
      <c r="D441" s="132"/>
      <c r="F441" s="276" t="s">
        <v>121</v>
      </c>
      <c r="G441" s="266" t="s">
        <v>122</v>
      </c>
      <c r="H441" s="266" t="s">
        <v>123</v>
      </c>
      <c r="I441" s="267">
        <v>46281</v>
      </c>
      <c r="J441" s="267">
        <v>46283</v>
      </c>
      <c r="K441" s="267">
        <v>46311</v>
      </c>
      <c r="O441" s="266" t="s">
        <v>10</v>
      </c>
      <c r="R441" s="269"/>
    </row>
    <row r="442" spans="1:18" ht="15" customHeight="1">
      <c r="A442" s="241" t="s">
        <v>180</v>
      </c>
      <c r="B442" s="264"/>
      <c r="C442" s="326">
        <v>259609978</v>
      </c>
      <c r="D442" s="132"/>
      <c r="F442" s="276" t="s">
        <v>121</v>
      </c>
      <c r="G442" s="266" t="s">
        <v>122</v>
      </c>
      <c r="H442" s="266" t="s">
        <v>123</v>
      </c>
      <c r="I442" s="267">
        <v>46281</v>
      </c>
      <c r="J442" s="267">
        <v>46283</v>
      </c>
      <c r="K442" s="267">
        <v>46311</v>
      </c>
      <c r="O442" s="266" t="s">
        <v>10</v>
      </c>
      <c r="R442" s="269"/>
    </row>
    <row r="443" spans="1:18" ht="15" customHeight="1">
      <c r="A443" s="241" t="s">
        <v>180</v>
      </c>
      <c r="B443" s="264"/>
      <c r="C443" s="326">
        <v>259609983</v>
      </c>
      <c r="D443" s="132"/>
      <c r="F443" s="276" t="s">
        <v>121</v>
      </c>
      <c r="G443" s="266" t="s">
        <v>122</v>
      </c>
      <c r="H443" s="266" t="s">
        <v>123</v>
      </c>
      <c r="I443" s="267">
        <v>46281</v>
      </c>
      <c r="J443" s="267">
        <v>46283</v>
      </c>
      <c r="K443" s="267">
        <v>46311</v>
      </c>
      <c r="O443" s="266" t="s">
        <v>10</v>
      </c>
      <c r="R443" s="269"/>
    </row>
    <row r="444" spans="1:18" ht="15" customHeight="1">
      <c r="A444" s="241" t="s">
        <v>190</v>
      </c>
      <c r="B444" s="264"/>
      <c r="C444" s="326">
        <v>258602323</v>
      </c>
      <c r="D444" s="132"/>
      <c r="F444" s="130" t="s">
        <v>115</v>
      </c>
      <c r="G444" s="266" t="s">
        <v>166</v>
      </c>
      <c r="H444" s="266" t="s">
        <v>189</v>
      </c>
      <c r="I444" s="267">
        <v>46280</v>
      </c>
      <c r="J444" s="267">
        <v>46282</v>
      </c>
      <c r="K444" s="267">
        <v>46310</v>
      </c>
      <c r="O444" s="266" t="s">
        <v>10</v>
      </c>
      <c r="R444" s="269"/>
    </row>
    <row r="445" spans="1:18" ht="15" customHeight="1">
      <c r="A445" s="241" t="s">
        <v>190</v>
      </c>
      <c r="B445" s="264"/>
      <c r="C445" s="326">
        <v>258602248</v>
      </c>
      <c r="D445" s="132"/>
      <c r="F445" s="130" t="s">
        <v>115</v>
      </c>
      <c r="G445" s="266" t="s">
        <v>166</v>
      </c>
      <c r="H445" s="266" t="s">
        <v>189</v>
      </c>
      <c r="I445" s="267">
        <v>46280</v>
      </c>
      <c r="J445" s="267">
        <v>46282</v>
      </c>
      <c r="K445" s="267">
        <v>46310</v>
      </c>
      <c r="O445" s="266" t="s">
        <v>10</v>
      </c>
      <c r="R445" s="269"/>
    </row>
    <row r="446" spans="1:18" s="328" customFormat="1" ht="15" customHeight="1">
      <c r="A446" s="273" t="s">
        <v>190</v>
      </c>
      <c r="B446" s="280"/>
      <c r="C446" s="340">
        <v>257602891</v>
      </c>
      <c r="D446" s="281"/>
      <c r="E446" s="276"/>
      <c r="F446" s="276" t="s">
        <v>115</v>
      </c>
      <c r="G446" s="3" t="s">
        <v>166</v>
      </c>
      <c r="H446" s="277" t="s">
        <v>189</v>
      </c>
      <c r="I446" s="267">
        <v>46280</v>
      </c>
      <c r="J446" s="267">
        <v>46282</v>
      </c>
      <c r="K446" s="267">
        <v>46310</v>
      </c>
      <c r="L446" s="277"/>
      <c r="M446" s="277"/>
      <c r="N446" s="277"/>
      <c r="O446" s="277" t="s">
        <v>10</v>
      </c>
      <c r="P446" s="277"/>
      <c r="Q446" s="282"/>
      <c r="R446" s="283"/>
    </row>
    <row r="447" spans="1:18" ht="15" customHeight="1">
      <c r="A447" s="329" t="s">
        <v>191</v>
      </c>
      <c r="C447" s="326">
        <v>223600011</v>
      </c>
      <c r="D447" s="132"/>
      <c r="F447" s="266" t="s">
        <v>165</v>
      </c>
      <c r="G447" s="266" t="s">
        <v>166</v>
      </c>
      <c r="H447" s="266" t="s">
        <v>192</v>
      </c>
      <c r="I447" s="267">
        <v>46255</v>
      </c>
      <c r="J447" s="267">
        <v>46259</v>
      </c>
      <c r="K447" s="267">
        <v>46286</v>
      </c>
      <c r="O447" s="266" t="s">
        <v>10</v>
      </c>
    </row>
    <row r="448" spans="1:18" ht="15" customHeight="1">
      <c r="A448" s="329" t="s">
        <v>191</v>
      </c>
      <c r="C448" s="326">
        <v>223600015</v>
      </c>
      <c r="D448" s="132"/>
      <c r="F448" s="266" t="s">
        <v>165</v>
      </c>
      <c r="G448" s="266" t="s">
        <v>166</v>
      </c>
      <c r="H448" s="266" t="s">
        <v>192</v>
      </c>
      <c r="I448" s="267">
        <v>46255</v>
      </c>
      <c r="J448" s="267">
        <v>46259</v>
      </c>
      <c r="K448" s="267">
        <v>46286</v>
      </c>
      <c r="O448" s="266" t="s">
        <v>10</v>
      </c>
    </row>
    <row r="449" spans="1:15" ht="15" customHeight="1">
      <c r="A449" s="329" t="s">
        <v>193</v>
      </c>
      <c r="C449" s="330">
        <v>253609368</v>
      </c>
      <c r="D449" s="132"/>
      <c r="F449" s="266" t="s">
        <v>165</v>
      </c>
      <c r="G449" s="266" t="s">
        <v>166</v>
      </c>
      <c r="H449" s="266" t="s">
        <v>192</v>
      </c>
      <c r="I449" s="267">
        <v>46275</v>
      </c>
      <c r="J449" s="267">
        <v>46279</v>
      </c>
      <c r="K449" s="267">
        <v>46305</v>
      </c>
      <c r="O449" s="266" t="s">
        <v>10</v>
      </c>
    </row>
    <row r="450" spans="1:15" ht="15" customHeight="1">
      <c r="A450" s="329" t="s">
        <v>193</v>
      </c>
      <c r="C450" s="330">
        <v>253609365</v>
      </c>
      <c r="D450" s="132"/>
      <c r="F450" s="266" t="s">
        <v>165</v>
      </c>
      <c r="G450" s="266" t="s">
        <v>166</v>
      </c>
      <c r="H450" s="266" t="s">
        <v>192</v>
      </c>
      <c r="I450" s="267">
        <v>46275</v>
      </c>
      <c r="J450" s="267">
        <v>46279</v>
      </c>
      <c r="K450" s="267">
        <v>46305</v>
      </c>
      <c r="O450" s="266" t="s">
        <v>10</v>
      </c>
    </row>
    <row r="451" spans="1:15" ht="15" customHeight="1">
      <c r="A451" s="329" t="s">
        <v>193</v>
      </c>
      <c r="C451" s="330">
        <v>253609357</v>
      </c>
      <c r="D451" s="132"/>
      <c r="F451" s="266" t="s">
        <v>165</v>
      </c>
      <c r="G451" s="266" t="s">
        <v>166</v>
      </c>
      <c r="H451" s="266" t="s">
        <v>192</v>
      </c>
      <c r="I451" s="267">
        <v>46275</v>
      </c>
      <c r="J451" s="267">
        <v>46279</v>
      </c>
      <c r="K451" s="267">
        <v>46305</v>
      </c>
      <c r="O451" s="266" t="s">
        <v>85</v>
      </c>
    </row>
    <row r="452" spans="1:15" ht="15" customHeight="1">
      <c r="A452" s="329" t="s">
        <v>172</v>
      </c>
      <c r="C452" s="330">
        <v>253609353</v>
      </c>
      <c r="D452" s="132"/>
      <c r="F452" s="266" t="s">
        <v>165</v>
      </c>
      <c r="G452" s="266" t="s">
        <v>166</v>
      </c>
      <c r="H452" s="266" t="s">
        <v>192</v>
      </c>
      <c r="I452" s="267">
        <v>46275</v>
      </c>
      <c r="J452" s="267">
        <v>46279</v>
      </c>
      <c r="K452" s="267">
        <v>46305</v>
      </c>
      <c r="O452" s="266" t="s">
        <v>10</v>
      </c>
    </row>
    <row r="453" spans="1:15" ht="15" customHeight="1">
      <c r="A453" s="329" t="s">
        <v>172</v>
      </c>
      <c r="C453" s="330">
        <v>253609350</v>
      </c>
      <c r="D453" s="132"/>
      <c r="F453" s="266" t="s">
        <v>165</v>
      </c>
      <c r="G453" s="266" t="s">
        <v>166</v>
      </c>
      <c r="H453" s="266" t="s">
        <v>192</v>
      </c>
      <c r="I453" s="267">
        <v>46275</v>
      </c>
      <c r="J453" s="267">
        <v>46279</v>
      </c>
      <c r="K453" s="267">
        <v>46305</v>
      </c>
      <c r="O453" s="266" t="s">
        <v>10</v>
      </c>
    </row>
    <row r="454" spans="1:15" ht="15" customHeight="1">
      <c r="A454" s="329" t="s">
        <v>172</v>
      </c>
      <c r="C454" s="330">
        <v>253609348</v>
      </c>
      <c r="D454" s="132"/>
      <c r="F454" s="266" t="s">
        <v>165</v>
      </c>
      <c r="G454" s="266" t="s">
        <v>166</v>
      </c>
      <c r="H454" s="266" t="s">
        <v>192</v>
      </c>
      <c r="I454" s="267">
        <v>46275</v>
      </c>
      <c r="J454" s="267">
        <v>46279</v>
      </c>
      <c r="K454" s="267">
        <v>46305</v>
      </c>
      <c r="O454" s="266" t="s">
        <v>10</v>
      </c>
    </row>
    <row r="455" spans="1:15" ht="15" customHeight="1">
      <c r="A455" s="329" t="s">
        <v>172</v>
      </c>
      <c r="C455" s="330">
        <v>253609342</v>
      </c>
      <c r="D455" s="132"/>
      <c r="F455" s="266" t="s">
        <v>165</v>
      </c>
      <c r="G455" s="266" t="s">
        <v>166</v>
      </c>
      <c r="H455" s="266" t="s">
        <v>192</v>
      </c>
      <c r="I455" s="267">
        <v>46275</v>
      </c>
      <c r="J455" s="267">
        <v>46279</v>
      </c>
      <c r="K455" s="267">
        <v>46305</v>
      </c>
      <c r="O455" s="266" t="s">
        <v>10</v>
      </c>
    </row>
    <row r="456" spans="1:15" ht="15" customHeight="1">
      <c r="A456" s="329" t="s">
        <v>172</v>
      </c>
      <c r="C456" s="330">
        <v>253609340</v>
      </c>
      <c r="D456" s="132"/>
      <c r="F456" s="266" t="s">
        <v>165</v>
      </c>
      <c r="G456" s="266" t="s">
        <v>166</v>
      </c>
      <c r="H456" s="266" t="s">
        <v>192</v>
      </c>
      <c r="I456" s="267">
        <v>46275</v>
      </c>
      <c r="J456" s="267">
        <v>46279</v>
      </c>
      <c r="K456" s="267">
        <v>46305</v>
      </c>
      <c r="O456" s="266" t="s">
        <v>10</v>
      </c>
    </row>
    <row r="457" spans="1:15" ht="15" customHeight="1">
      <c r="A457" s="329" t="s">
        <v>172</v>
      </c>
      <c r="C457" s="330">
        <v>253608998</v>
      </c>
      <c r="D457" s="132"/>
      <c r="F457" s="266" t="s">
        <v>165</v>
      </c>
      <c r="G457" s="266" t="s">
        <v>166</v>
      </c>
      <c r="H457" s="266" t="s">
        <v>192</v>
      </c>
      <c r="I457" s="267">
        <v>46275</v>
      </c>
      <c r="J457" s="267">
        <v>46279</v>
      </c>
      <c r="K457" s="267">
        <v>46305</v>
      </c>
      <c r="O457" s="266" t="s">
        <v>10</v>
      </c>
    </row>
    <row r="458" spans="1:15" ht="15" customHeight="1">
      <c r="A458" s="329" t="s">
        <v>172</v>
      </c>
      <c r="C458" s="330">
        <v>253608993</v>
      </c>
      <c r="D458" s="132"/>
      <c r="F458" s="266" t="s">
        <v>165</v>
      </c>
      <c r="G458" s="266" t="s">
        <v>166</v>
      </c>
      <c r="H458" s="266" t="s">
        <v>192</v>
      </c>
      <c r="I458" s="267">
        <v>46275</v>
      </c>
      <c r="J458" s="267">
        <v>46279</v>
      </c>
      <c r="K458" s="267">
        <v>46305</v>
      </c>
      <c r="O458" s="266" t="s">
        <v>10</v>
      </c>
    </row>
    <row r="459" spans="1:15" ht="15" customHeight="1">
      <c r="A459" s="329" t="s">
        <v>194</v>
      </c>
      <c r="C459" s="330">
        <v>254600012</v>
      </c>
      <c r="D459" s="132"/>
      <c r="F459" s="266" t="s">
        <v>165</v>
      </c>
      <c r="G459" s="266" t="s">
        <v>166</v>
      </c>
      <c r="H459" s="266" t="s">
        <v>192</v>
      </c>
      <c r="I459" s="331">
        <v>46276</v>
      </c>
      <c r="J459" s="267">
        <v>46280</v>
      </c>
      <c r="K459" s="267">
        <v>46306</v>
      </c>
      <c r="O459" s="266" t="s">
        <v>10</v>
      </c>
    </row>
    <row r="460" spans="1:15" ht="15" customHeight="1">
      <c r="A460" s="329" t="s">
        <v>194</v>
      </c>
      <c r="C460" s="330">
        <v>254600008</v>
      </c>
      <c r="D460" s="132"/>
      <c r="F460" s="266" t="s">
        <v>165</v>
      </c>
      <c r="G460" s="266" t="s">
        <v>166</v>
      </c>
      <c r="H460" s="266" t="s">
        <v>192</v>
      </c>
      <c r="I460" s="331">
        <v>46276</v>
      </c>
      <c r="J460" s="267">
        <v>46280</v>
      </c>
      <c r="K460" s="267">
        <v>46306</v>
      </c>
      <c r="O460" s="266" t="s">
        <v>10</v>
      </c>
    </row>
    <row r="461" spans="1:15" ht="15" customHeight="1">
      <c r="A461" s="329" t="s">
        <v>194</v>
      </c>
      <c r="C461" s="330">
        <v>254600007</v>
      </c>
      <c r="D461" s="132"/>
      <c r="F461" s="266" t="s">
        <v>165</v>
      </c>
      <c r="G461" s="266" t="s">
        <v>166</v>
      </c>
      <c r="H461" s="266" t="s">
        <v>192</v>
      </c>
      <c r="I461" s="331">
        <v>46276</v>
      </c>
      <c r="J461" s="267">
        <v>46280</v>
      </c>
      <c r="K461" s="267">
        <v>46306</v>
      </c>
      <c r="O461" s="266" t="s">
        <v>10</v>
      </c>
    </row>
    <row r="462" spans="1:15" ht="15" customHeight="1">
      <c r="A462" s="329" t="s">
        <v>194</v>
      </c>
      <c r="C462" s="330">
        <v>254600004</v>
      </c>
      <c r="D462" s="132"/>
      <c r="F462" s="266" t="s">
        <v>165</v>
      </c>
      <c r="G462" s="266" t="s">
        <v>166</v>
      </c>
      <c r="H462" s="266" t="s">
        <v>192</v>
      </c>
      <c r="I462" s="331">
        <v>46276</v>
      </c>
      <c r="J462" s="267">
        <v>46280</v>
      </c>
      <c r="K462" s="267">
        <v>46306</v>
      </c>
      <c r="O462" s="266" t="s">
        <v>10</v>
      </c>
    </row>
    <row r="463" spans="1:15" ht="15" customHeight="1">
      <c r="A463" s="329" t="s">
        <v>194</v>
      </c>
      <c r="C463" s="330">
        <v>254600003</v>
      </c>
      <c r="D463" s="132"/>
      <c r="F463" s="266" t="s">
        <v>165</v>
      </c>
      <c r="G463" s="266" t="s">
        <v>166</v>
      </c>
      <c r="H463" s="266" t="s">
        <v>192</v>
      </c>
      <c r="I463" s="331">
        <v>46276</v>
      </c>
      <c r="J463" s="267">
        <v>46280</v>
      </c>
      <c r="K463" s="267">
        <v>46306</v>
      </c>
      <c r="O463" s="266" t="s">
        <v>10</v>
      </c>
    </row>
    <row r="464" spans="1:15" ht="15" customHeight="1">
      <c r="A464" s="329" t="s">
        <v>194</v>
      </c>
      <c r="C464" s="330">
        <v>253609375</v>
      </c>
      <c r="D464" s="132"/>
      <c r="F464" s="266" t="s">
        <v>165</v>
      </c>
      <c r="G464" s="266" t="s">
        <v>166</v>
      </c>
      <c r="H464" s="266" t="s">
        <v>192</v>
      </c>
      <c r="I464" s="331">
        <v>46275</v>
      </c>
      <c r="J464" s="267">
        <v>46279</v>
      </c>
      <c r="K464" s="267">
        <v>46305</v>
      </c>
      <c r="O464" s="266" t="s">
        <v>10</v>
      </c>
    </row>
    <row r="465" spans="1:18" ht="15" customHeight="1">
      <c r="A465" s="329" t="s">
        <v>194</v>
      </c>
      <c r="C465" s="330">
        <v>253609374</v>
      </c>
      <c r="D465" s="132"/>
      <c r="F465" s="332" t="s">
        <v>165</v>
      </c>
      <c r="G465" s="266" t="s">
        <v>166</v>
      </c>
      <c r="H465" s="266" t="s">
        <v>192</v>
      </c>
      <c r="I465" s="331">
        <v>46275</v>
      </c>
      <c r="J465" s="267">
        <v>46279</v>
      </c>
      <c r="K465" s="267">
        <v>46305</v>
      </c>
      <c r="O465" s="266" t="s">
        <v>10</v>
      </c>
    </row>
    <row r="466" spans="1:18" ht="15" customHeight="1">
      <c r="A466" s="296" t="s">
        <v>195</v>
      </c>
      <c r="C466" s="361">
        <v>251609144</v>
      </c>
      <c r="D466" s="132">
        <v>294609450</v>
      </c>
      <c r="F466" s="266" t="s">
        <v>99</v>
      </c>
      <c r="G466" s="266" t="s">
        <v>196</v>
      </c>
      <c r="H466" s="266" t="s">
        <v>100</v>
      </c>
      <c r="I466" s="267">
        <v>46315</v>
      </c>
      <c r="J466" s="267">
        <v>46318</v>
      </c>
      <c r="K466" s="267">
        <v>46346</v>
      </c>
      <c r="O466" s="266" t="s">
        <v>197</v>
      </c>
    </row>
    <row r="467" spans="1:18" ht="15" customHeight="1">
      <c r="A467" s="296" t="s">
        <v>195</v>
      </c>
      <c r="C467" s="417">
        <v>251609174</v>
      </c>
      <c r="D467" s="132">
        <v>294609432</v>
      </c>
      <c r="F467" s="266" t="s">
        <v>99</v>
      </c>
      <c r="G467" s="266" t="s">
        <v>196</v>
      </c>
      <c r="H467" s="266" t="s">
        <v>100</v>
      </c>
      <c r="I467" s="267">
        <v>46315</v>
      </c>
      <c r="J467" s="267">
        <v>46318</v>
      </c>
      <c r="K467" s="267">
        <v>46346</v>
      </c>
      <c r="O467" s="266" t="s">
        <v>197</v>
      </c>
    </row>
    <row r="468" spans="1:18" ht="15" customHeight="1">
      <c r="A468" s="296" t="s">
        <v>195</v>
      </c>
      <c r="C468" s="417">
        <v>251609245</v>
      </c>
      <c r="D468" s="132">
        <v>294609475</v>
      </c>
      <c r="F468" s="266" t="s">
        <v>99</v>
      </c>
      <c r="G468" s="266" t="s">
        <v>196</v>
      </c>
      <c r="H468" s="266" t="s">
        <v>100</v>
      </c>
      <c r="I468" s="267">
        <v>46315</v>
      </c>
      <c r="J468" s="267">
        <v>46318</v>
      </c>
      <c r="K468" s="267">
        <v>46346</v>
      </c>
      <c r="O468" s="266" t="s">
        <v>197</v>
      </c>
    </row>
    <row r="469" spans="1:18" ht="15" customHeight="1">
      <c r="A469" s="296" t="s">
        <v>195</v>
      </c>
      <c r="C469" s="417">
        <v>251609290</v>
      </c>
      <c r="D469" s="132">
        <v>294609491</v>
      </c>
      <c r="F469" s="266" t="s">
        <v>99</v>
      </c>
      <c r="G469" s="266" t="s">
        <v>196</v>
      </c>
      <c r="H469" s="266" t="s">
        <v>100</v>
      </c>
      <c r="I469" s="267">
        <v>46315</v>
      </c>
      <c r="J469" s="267">
        <v>46318</v>
      </c>
      <c r="K469" s="267">
        <v>46346</v>
      </c>
      <c r="O469" s="266" t="s">
        <v>197</v>
      </c>
    </row>
    <row r="470" spans="1:18" ht="15" customHeight="1">
      <c r="A470" s="296" t="s">
        <v>195</v>
      </c>
      <c r="C470" s="417">
        <v>251609327</v>
      </c>
      <c r="D470" s="132">
        <v>294609508</v>
      </c>
      <c r="F470" s="266" t="s">
        <v>99</v>
      </c>
      <c r="G470" s="266" t="s">
        <v>196</v>
      </c>
      <c r="H470" s="266" t="s">
        <v>100</v>
      </c>
      <c r="I470" s="267">
        <v>46315</v>
      </c>
      <c r="J470" s="267">
        <v>46318</v>
      </c>
      <c r="K470" s="267">
        <v>46346</v>
      </c>
      <c r="O470" s="266" t="s">
        <v>197</v>
      </c>
    </row>
    <row r="471" spans="1:18" ht="15" customHeight="1">
      <c r="A471" s="296" t="s">
        <v>195</v>
      </c>
      <c r="C471" s="417">
        <v>251609380</v>
      </c>
      <c r="D471" s="132">
        <v>294609520</v>
      </c>
      <c r="F471" s="266" t="s">
        <v>99</v>
      </c>
      <c r="G471" s="266" t="s">
        <v>196</v>
      </c>
      <c r="H471" s="266" t="s">
        <v>100</v>
      </c>
      <c r="I471" s="267">
        <v>46315</v>
      </c>
      <c r="J471" s="267">
        <v>46318</v>
      </c>
      <c r="K471" s="267">
        <v>46346</v>
      </c>
      <c r="O471" s="266" t="s">
        <v>197</v>
      </c>
    </row>
    <row r="472" spans="1:18" s="339" customFormat="1" ht="15" customHeight="1">
      <c r="A472" s="300" t="s">
        <v>198</v>
      </c>
      <c r="B472" s="333"/>
      <c r="C472" s="418">
        <v>247601469</v>
      </c>
      <c r="D472" s="292"/>
      <c r="E472" s="335"/>
      <c r="F472" s="335" t="s">
        <v>199</v>
      </c>
      <c r="G472" s="336" t="s">
        <v>76</v>
      </c>
      <c r="H472" s="336" t="s">
        <v>200</v>
      </c>
      <c r="I472" s="323">
        <v>46272</v>
      </c>
      <c r="J472" s="323">
        <v>46274</v>
      </c>
      <c r="K472" s="323">
        <v>46302</v>
      </c>
      <c r="L472" s="336"/>
      <c r="M472" s="336"/>
      <c r="N472" s="336"/>
      <c r="O472" s="336" t="s">
        <v>105</v>
      </c>
      <c r="P472" s="336"/>
      <c r="Q472" s="337"/>
      <c r="R472" s="338"/>
    </row>
    <row r="473" spans="1:18" ht="15" customHeight="1">
      <c r="A473" s="300" t="s">
        <v>198</v>
      </c>
      <c r="B473" s="264"/>
      <c r="C473" s="354">
        <v>247601445</v>
      </c>
      <c r="D473" s="132"/>
      <c r="F473" s="335" t="s">
        <v>199</v>
      </c>
      <c r="G473" s="336" t="s">
        <v>76</v>
      </c>
      <c r="H473" s="336" t="s">
        <v>200</v>
      </c>
      <c r="I473" s="323">
        <v>46272</v>
      </c>
      <c r="J473" s="323">
        <v>46274</v>
      </c>
      <c r="K473" s="323">
        <v>46302</v>
      </c>
      <c r="O473" s="266" t="s">
        <v>105</v>
      </c>
      <c r="R473" s="269"/>
    </row>
    <row r="474" spans="1:18" ht="15" customHeight="1">
      <c r="A474" s="300" t="s">
        <v>198</v>
      </c>
      <c r="B474" s="264"/>
      <c r="C474" s="354">
        <v>247601423</v>
      </c>
      <c r="D474" s="132"/>
      <c r="F474" s="335" t="s">
        <v>199</v>
      </c>
      <c r="G474" s="336" t="s">
        <v>76</v>
      </c>
      <c r="H474" s="336" t="s">
        <v>200</v>
      </c>
      <c r="I474" s="323">
        <v>46272</v>
      </c>
      <c r="J474" s="323">
        <v>46274</v>
      </c>
      <c r="K474" s="323">
        <v>46302</v>
      </c>
      <c r="O474" s="266" t="s">
        <v>105</v>
      </c>
      <c r="R474" s="269"/>
    </row>
    <row r="475" spans="1:18" ht="15" customHeight="1">
      <c r="A475" s="300" t="s">
        <v>198</v>
      </c>
      <c r="B475" s="264"/>
      <c r="C475" s="354">
        <v>247601399</v>
      </c>
      <c r="D475" s="132"/>
      <c r="F475" s="335" t="s">
        <v>199</v>
      </c>
      <c r="G475" s="336" t="s">
        <v>76</v>
      </c>
      <c r="H475" s="336" t="s">
        <v>200</v>
      </c>
      <c r="I475" s="323">
        <v>46272</v>
      </c>
      <c r="J475" s="323">
        <v>46274</v>
      </c>
      <c r="K475" s="323">
        <v>46302</v>
      </c>
      <c r="O475" s="266" t="s">
        <v>105</v>
      </c>
      <c r="R475" s="269"/>
    </row>
    <row r="476" spans="1:18" ht="15" customHeight="1">
      <c r="A476" s="300" t="s">
        <v>198</v>
      </c>
      <c r="B476" s="264"/>
      <c r="C476" s="371">
        <v>247601358</v>
      </c>
      <c r="D476" s="132"/>
      <c r="F476" s="335" t="s">
        <v>199</v>
      </c>
      <c r="G476" s="336" t="s">
        <v>76</v>
      </c>
      <c r="H476" s="336" t="s">
        <v>200</v>
      </c>
      <c r="I476" s="323">
        <v>46272</v>
      </c>
      <c r="J476" s="323">
        <v>46274</v>
      </c>
      <c r="K476" s="323">
        <v>46302</v>
      </c>
      <c r="O476" s="266" t="s">
        <v>105</v>
      </c>
      <c r="R476" s="269"/>
    </row>
    <row r="477" spans="1:18" ht="15" customHeight="1">
      <c r="A477" s="241" t="s">
        <v>201</v>
      </c>
      <c r="B477" s="270"/>
      <c r="C477" s="417">
        <v>257606230</v>
      </c>
      <c r="D477" s="272"/>
      <c r="F477" s="266" t="s">
        <v>202</v>
      </c>
      <c r="G477" s="266" t="s">
        <v>196</v>
      </c>
      <c r="H477" s="266" t="s">
        <v>203</v>
      </c>
      <c r="I477" s="267">
        <v>46279</v>
      </c>
      <c r="J477" s="267">
        <v>46281</v>
      </c>
      <c r="K477" s="267">
        <v>46309</v>
      </c>
      <c r="O477" s="266" t="s">
        <v>105</v>
      </c>
      <c r="R477" s="269"/>
    </row>
    <row r="478" spans="1:18" ht="15" customHeight="1">
      <c r="A478" s="241" t="s">
        <v>201</v>
      </c>
      <c r="B478" s="270"/>
      <c r="C478" s="361">
        <v>257606218</v>
      </c>
      <c r="D478" s="272"/>
      <c r="F478" s="266" t="s">
        <v>202</v>
      </c>
      <c r="G478" s="266" t="s">
        <v>196</v>
      </c>
      <c r="H478" s="266" t="s">
        <v>203</v>
      </c>
      <c r="I478" s="267">
        <v>46279</v>
      </c>
      <c r="J478" s="267">
        <v>46281</v>
      </c>
      <c r="K478" s="267">
        <v>46309</v>
      </c>
      <c r="O478" s="266" t="s">
        <v>10</v>
      </c>
      <c r="R478" s="269"/>
    </row>
    <row r="479" spans="1:18" ht="15" customHeight="1">
      <c r="A479" s="241" t="s">
        <v>201</v>
      </c>
      <c r="B479" s="270"/>
      <c r="C479" s="417">
        <v>257606195</v>
      </c>
      <c r="D479" s="272"/>
      <c r="F479" s="266" t="s">
        <v>202</v>
      </c>
      <c r="G479" s="266" t="s">
        <v>196</v>
      </c>
      <c r="H479" s="266" t="s">
        <v>203</v>
      </c>
      <c r="I479" s="267">
        <v>46279</v>
      </c>
      <c r="J479" s="267">
        <v>46281</v>
      </c>
      <c r="K479" s="267">
        <v>46309</v>
      </c>
      <c r="O479" s="266" t="s">
        <v>105</v>
      </c>
      <c r="R479" s="269"/>
    </row>
    <row r="480" spans="1:18" ht="15" customHeight="1">
      <c r="A480" s="241" t="s">
        <v>201</v>
      </c>
      <c r="B480" s="270"/>
      <c r="C480" s="417">
        <v>257606265</v>
      </c>
      <c r="D480" s="272"/>
      <c r="F480" s="266" t="s">
        <v>202</v>
      </c>
      <c r="G480" s="266" t="s">
        <v>196</v>
      </c>
      <c r="H480" s="266" t="s">
        <v>203</v>
      </c>
      <c r="I480" s="267">
        <v>46279</v>
      </c>
      <c r="J480" s="267">
        <v>46281</v>
      </c>
      <c r="K480" s="267">
        <v>46309</v>
      </c>
      <c r="O480" s="266" t="s">
        <v>105</v>
      </c>
      <c r="R480" s="269"/>
    </row>
    <row r="481" spans="1:18" ht="15" customHeight="1">
      <c r="A481" s="241" t="s">
        <v>201</v>
      </c>
      <c r="B481" s="270"/>
      <c r="C481" s="417">
        <v>257606306</v>
      </c>
      <c r="D481" s="272"/>
      <c r="F481" s="266" t="s">
        <v>202</v>
      </c>
      <c r="G481" s="266" t="s">
        <v>196</v>
      </c>
      <c r="H481" s="266" t="s">
        <v>203</v>
      </c>
      <c r="I481" s="267">
        <v>46279</v>
      </c>
      <c r="J481" s="267">
        <v>46281</v>
      </c>
      <c r="K481" s="267">
        <v>46309</v>
      </c>
      <c r="O481" s="266" t="s">
        <v>105</v>
      </c>
      <c r="R481" s="269"/>
    </row>
    <row r="482" spans="1:18" ht="15" customHeight="1">
      <c r="A482" s="241" t="s">
        <v>201</v>
      </c>
      <c r="B482" s="270"/>
      <c r="C482" s="417">
        <v>257606425</v>
      </c>
      <c r="D482" s="272"/>
      <c r="F482" s="266" t="s">
        <v>202</v>
      </c>
      <c r="G482" s="266" t="s">
        <v>196</v>
      </c>
      <c r="H482" s="266" t="s">
        <v>203</v>
      </c>
      <c r="I482" s="267">
        <v>46279</v>
      </c>
      <c r="J482" s="267">
        <v>46281</v>
      </c>
      <c r="K482" s="267">
        <v>46309</v>
      </c>
      <c r="O482" s="266" t="s">
        <v>105</v>
      </c>
      <c r="R482" s="269"/>
    </row>
    <row r="483" spans="1:18" ht="15" customHeight="1">
      <c r="A483" s="241" t="s">
        <v>201</v>
      </c>
      <c r="B483" s="270"/>
      <c r="C483" s="417">
        <v>257606467</v>
      </c>
      <c r="D483" s="272"/>
      <c r="F483" s="266" t="s">
        <v>202</v>
      </c>
      <c r="G483" s="266" t="s">
        <v>196</v>
      </c>
      <c r="H483" s="266" t="s">
        <v>203</v>
      </c>
      <c r="I483" s="267">
        <v>46279</v>
      </c>
      <c r="J483" s="267">
        <v>46281</v>
      </c>
      <c r="K483" s="267">
        <v>46309</v>
      </c>
      <c r="O483" s="266" t="s">
        <v>105</v>
      </c>
      <c r="R483" s="269"/>
    </row>
    <row r="484" spans="1:18" ht="15" customHeight="1">
      <c r="A484" s="241" t="s">
        <v>201</v>
      </c>
      <c r="B484" s="270"/>
      <c r="C484" s="417">
        <v>252602960</v>
      </c>
      <c r="D484" s="272"/>
      <c r="F484" s="266" t="s">
        <v>202</v>
      </c>
      <c r="G484" s="266" t="s">
        <v>196</v>
      </c>
      <c r="H484" s="266" t="s">
        <v>203</v>
      </c>
      <c r="I484" s="267">
        <v>46274</v>
      </c>
      <c r="J484" s="267">
        <v>46276</v>
      </c>
      <c r="K484" s="267">
        <v>46304</v>
      </c>
      <c r="O484" s="266" t="s">
        <v>105</v>
      </c>
      <c r="R484" s="269"/>
    </row>
    <row r="485" spans="1:18" ht="15" customHeight="1">
      <c r="A485" s="241" t="s">
        <v>201</v>
      </c>
      <c r="B485" s="270"/>
      <c r="C485" s="417">
        <v>252603011</v>
      </c>
      <c r="D485" s="272"/>
      <c r="F485" s="266" t="s">
        <v>202</v>
      </c>
      <c r="G485" s="266" t="s">
        <v>196</v>
      </c>
      <c r="H485" s="266" t="s">
        <v>203</v>
      </c>
      <c r="I485" s="267">
        <v>46274</v>
      </c>
      <c r="J485" s="267">
        <v>46276</v>
      </c>
      <c r="K485" s="267">
        <v>46304</v>
      </c>
      <c r="O485" s="266" t="s">
        <v>105</v>
      </c>
      <c r="R485" s="269"/>
    </row>
    <row r="486" spans="1:18" ht="15" customHeight="1">
      <c r="A486" s="241" t="s">
        <v>201</v>
      </c>
      <c r="B486" s="270"/>
      <c r="C486" s="417">
        <v>252603100</v>
      </c>
      <c r="D486" s="272"/>
      <c r="F486" s="266" t="s">
        <v>202</v>
      </c>
      <c r="G486" s="266" t="s">
        <v>196</v>
      </c>
      <c r="H486" s="266" t="s">
        <v>203</v>
      </c>
      <c r="I486" s="267">
        <v>46274</v>
      </c>
      <c r="J486" s="267">
        <v>46276</v>
      </c>
      <c r="K486" s="267">
        <v>46304</v>
      </c>
      <c r="O486" s="266" t="s">
        <v>105</v>
      </c>
      <c r="R486" s="269"/>
    </row>
    <row r="487" spans="1:18" ht="15" customHeight="1">
      <c r="A487" s="241" t="s">
        <v>201</v>
      </c>
      <c r="B487" s="270"/>
      <c r="C487" s="417">
        <v>252603188</v>
      </c>
      <c r="D487" s="272"/>
      <c r="F487" s="266" t="s">
        <v>202</v>
      </c>
      <c r="G487" s="266" t="s">
        <v>196</v>
      </c>
      <c r="H487" s="266" t="s">
        <v>203</v>
      </c>
      <c r="I487" s="267">
        <v>46274</v>
      </c>
      <c r="J487" s="267">
        <v>46276</v>
      </c>
      <c r="K487" s="267">
        <v>46304</v>
      </c>
      <c r="O487" s="266" t="s">
        <v>105</v>
      </c>
      <c r="R487" s="269"/>
    </row>
    <row r="488" spans="1:18" ht="15" customHeight="1">
      <c r="A488" s="241" t="s">
        <v>201</v>
      </c>
      <c r="B488" s="270"/>
      <c r="C488" s="417">
        <v>252603140</v>
      </c>
      <c r="D488" s="272"/>
      <c r="F488" s="266" t="s">
        <v>202</v>
      </c>
      <c r="G488" s="266" t="s">
        <v>196</v>
      </c>
      <c r="H488" s="266" t="s">
        <v>203</v>
      </c>
      <c r="I488" s="267">
        <v>46274</v>
      </c>
      <c r="J488" s="267">
        <v>46276</v>
      </c>
      <c r="K488" s="267">
        <v>46304</v>
      </c>
      <c r="O488" s="266" t="s">
        <v>105</v>
      </c>
      <c r="R488" s="269"/>
    </row>
    <row r="489" spans="1:18" ht="15" customHeight="1">
      <c r="A489" s="241" t="s">
        <v>201</v>
      </c>
      <c r="B489" s="270"/>
      <c r="C489" s="417">
        <v>252603283</v>
      </c>
      <c r="D489" s="272"/>
      <c r="F489" s="266" t="s">
        <v>202</v>
      </c>
      <c r="G489" s="266" t="s">
        <v>196</v>
      </c>
      <c r="H489" s="266" t="s">
        <v>203</v>
      </c>
      <c r="I489" s="267">
        <v>46274</v>
      </c>
      <c r="J489" s="267">
        <v>46276</v>
      </c>
      <c r="K489" s="267">
        <v>46304</v>
      </c>
      <c r="O489" s="266" t="s">
        <v>105</v>
      </c>
      <c r="R489" s="269"/>
    </row>
    <row r="490" spans="1:18" ht="15" customHeight="1">
      <c r="A490" s="241" t="s">
        <v>201</v>
      </c>
      <c r="B490" s="270"/>
      <c r="C490" s="417">
        <v>252603314</v>
      </c>
      <c r="D490" s="272"/>
      <c r="F490" s="266" t="s">
        <v>202</v>
      </c>
      <c r="G490" s="266" t="s">
        <v>196</v>
      </c>
      <c r="H490" s="266" t="s">
        <v>203</v>
      </c>
      <c r="I490" s="267">
        <v>46274</v>
      </c>
      <c r="J490" s="267">
        <v>46276</v>
      </c>
      <c r="K490" s="267">
        <v>46304</v>
      </c>
      <c r="O490" s="266" t="s">
        <v>105</v>
      </c>
      <c r="R490" s="269"/>
    </row>
    <row r="491" spans="1:18" ht="15" customHeight="1">
      <c r="A491" s="241" t="s">
        <v>204</v>
      </c>
      <c r="B491" s="264"/>
      <c r="C491" s="334">
        <v>264603871</v>
      </c>
      <c r="D491" s="132"/>
      <c r="F491" s="130" t="s">
        <v>133</v>
      </c>
      <c r="G491" s="266" t="s">
        <v>196</v>
      </c>
      <c r="H491" s="266" t="s">
        <v>205</v>
      </c>
      <c r="I491" s="267">
        <v>46286</v>
      </c>
      <c r="J491" s="267">
        <v>46288</v>
      </c>
      <c r="K491" s="267">
        <v>46316</v>
      </c>
      <c r="O491" s="266" t="s">
        <v>206</v>
      </c>
      <c r="R491" s="269"/>
    </row>
    <row r="492" spans="1:18" ht="15" customHeight="1">
      <c r="A492" s="241" t="s">
        <v>204</v>
      </c>
      <c r="B492" s="264"/>
      <c r="C492" s="319">
        <v>264603977</v>
      </c>
      <c r="D492" s="132"/>
      <c r="F492" s="130" t="s">
        <v>133</v>
      </c>
      <c r="G492" s="266" t="s">
        <v>196</v>
      </c>
      <c r="H492" s="266" t="s">
        <v>205</v>
      </c>
      <c r="I492" s="267">
        <v>46286</v>
      </c>
      <c r="J492" s="267">
        <v>46288</v>
      </c>
      <c r="K492" s="267">
        <v>46316</v>
      </c>
      <c r="O492" s="266" t="s">
        <v>206</v>
      </c>
      <c r="R492" s="269"/>
    </row>
    <row r="493" spans="1:18" ht="15" customHeight="1">
      <c r="A493" s="241" t="s">
        <v>204</v>
      </c>
      <c r="B493" s="264"/>
      <c r="C493" s="319">
        <v>264604293</v>
      </c>
      <c r="D493" s="132"/>
      <c r="F493" s="130" t="s">
        <v>133</v>
      </c>
      <c r="G493" s="266" t="s">
        <v>196</v>
      </c>
      <c r="H493" s="266" t="s">
        <v>205</v>
      </c>
      <c r="I493" s="267">
        <v>46286</v>
      </c>
      <c r="J493" s="267">
        <v>46288</v>
      </c>
      <c r="K493" s="267">
        <v>46316</v>
      </c>
      <c r="O493" s="266" t="s">
        <v>206</v>
      </c>
      <c r="R493" s="269"/>
    </row>
    <row r="494" spans="1:18" ht="15" customHeight="1">
      <c r="A494" s="241" t="s">
        <v>204</v>
      </c>
      <c r="B494" s="264"/>
      <c r="C494" s="319">
        <v>264604330</v>
      </c>
      <c r="D494" s="132"/>
      <c r="F494" s="130" t="s">
        <v>133</v>
      </c>
      <c r="G494" s="266" t="s">
        <v>196</v>
      </c>
      <c r="H494" s="266" t="s">
        <v>205</v>
      </c>
      <c r="I494" s="267">
        <v>46286</v>
      </c>
      <c r="J494" s="267">
        <v>46288</v>
      </c>
      <c r="K494" s="267">
        <v>46316</v>
      </c>
      <c r="O494" s="266" t="s">
        <v>206</v>
      </c>
      <c r="R494" s="269"/>
    </row>
    <row r="495" spans="1:18" ht="15" customHeight="1">
      <c r="A495" s="241" t="s">
        <v>207</v>
      </c>
      <c r="B495" s="264"/>
      <c r="C495" s="367">
        <v>261602627</v>
      </c>
      <c r="D495" s="132"/>
      <c r="F495" s="130" t="s">
        <v>208</v>
      </c>
      <c r="G495" s="266" t="s">
        <v>196</v>
      </c>
      <c r="H495" s="266" t="s">
        <v>209</v>
      </c>
      <c r="I495" s="267">
        <v>46284</v>
      </c>
      <c r="J495" s="267">
        <v>46287</v>
      </c>
      <c r="K495" s="267">
        <v>46314</v>
      </c>
      <c r="O495" s="266" t="s">
        <v>10</v>
      </c>
      <c r="R495" s="269"/>
    </row>
    <row r="496" spans="1:18" ht="15" customHeight="1">
      <c r="A496" s="241" t="s">
        <v>207</v>
      </c>
      <c r="B496" s="264"/>
      <c r="C496" s="354">
        <v>261602577</v>
      </c>
      <c r="D496" s="132"/>
      <c r="F496" s="130" t="s">
        <v>208</v>
      </c>
      <c r="G496" s="266" t="s">
        <v>196</v>
      </c>
      <c r="H496" s="266" t="s">
        <v>209</v>
      </c>
      <c r="I496" s="267">
        <v>46284</v>
      </c>
      <c r="J496" s="267">
        <v>46287</v>
      </c>
      <c r="K496" s="267">
        <v>46314</v>
      </c>
      <c r="O496" s="266" t="s">
        <v>105</v>
      </c>
      <c r="R496" s="269"/>
    </row>
    <row r="497" spans="1:18" ht="15" customHeight="1">
      <c r="A497" s="241" t="s">
        <v>207</v>
      </c>
      <c r="B497" s="264"/>
      <c r="C497" s="354">
        <v>261602681</v>
      </c>
      <c r="D497" s="132"/>
      <c r="F497" s="130" t="s">
        <v>208</v>
      </c>
      <c r="G497" s="266" t="s">
        <v>196</v>
      </c>
      <c r="H497" s="266" t="s">
        <v>209</v>
      </c>
      <c r="I497" s="267">
        <v>46284</v>
      </c>
      <c r="J497" s="267">
        <v>46287</v>
      </c>
      <c r="K497" s="267">
        <v>46314</v>
      </c>
      <c r="O497" s="266" t="s">
        <v>105</v>
      </c>
      <c r="R497" s="269"/>
    </row>
    <row r="498" spans="1:18" ht="15" customHeight="1">
      <c r="A498" s="241" t="s">
        <v>207</v>
      </c>
      <c r="B498" s="264"/>
      <c r="C498" s="354">
        <v>261602766</v>
      </c>
      <c r="D498" s="132"/>
      <c r="F498" s="130" t="s">
        <v>208</v>
      </c>
      <c r="G498" s="266" t="s">
        <v>196</v>
      </c>
      <c r="H498" s="266" t="s">
        <v>209</v>
      </c>
      <c r="I498" s="267">
        <v>46284</v>
      </c>
      <c r="J498" s="267">
        <v>46287</v>
      </c>
      <c r="K498" s="267">
        <v>46314</v>
      </c>
      <c r="O498" s="266" t="s">
        <v>105</v>
      </c>
      <c r="R498" s="269"/>
    </row>
    <row r="499" spans="1:18" ht="15" customHeight="1">
      <c r="A499" s="241" t="s">
        <v>207</v>
      </c>
      <c r="B499" s="264"/>
      <c r="C499" s="354">
        <v>261602815</v>
      </c>
      <c r="D499" s="132"/>
      <c r="F499" s="130" t="s">
        <v>208</v>
      </c>
      <c r="G499" s="266" t="s">
        <v>196</v>
      </c>
      <c r="H499" s="266" t="s">
        <v>209</v>
      </c>
      <c r="I499" s="267">
        <v>46284</v>
      </c>
      <c r="J499" s="267">
        <v>46287</v>
      </c>
      <c r="K499" s="267">
        <v>46314</v>
      </c>
      <c r="O499" s="266" t="s">
        <v>105</v>
      </c>
      <c r="R499" s="269"/>
    </row>
    <row r="500" spans="1:18" ht="15" customHeight="1">
      <c r="A500" s="241" t="s">
        <v>210</v>
      </c>
      <c r="B500" s="264"/>
      <c r="C500" s="326">
        <v>261601510</v>
      </c>
      <c r="D500" s="132"/>
      <c r="F500" s="130" t="s">
        <v>208</v>
      </c>
      <c r="G500" s="266" t="s">
        <v>196</v>
      </c>
      <c r="H500" s="266" t="s">
        <v>209</v>
      </c>
      <c r="I500" s="267">
        <v>46284</v>
      </c>
      <c r="J500" s="267">
        <v>46287</v>
      </c>
      <c r="K500" s="267">
        <v>46314</v>
      </c>
      <c r="O500" s="266" t="s">
        <v>10</v>
      </c>
      <c r="R500" s="269"/>
    </row>
    <row r="501" spans="1:18" ht="15" customHeight="1">
      <c r="A501" s="241" t="s">
        <v>210</v>
      </c>
      <c r="B501" s="264"/>
      <c r="C501" s="326">
        <v>261601656</v>
      </c>
      <c r="D501" s="132"/>
      <c r="F501" s="130" t="s">
        <v>208</v>
      </c>
      <c r="G501" s="266" t="s">
        <v>196</v>
      </c>
      <c r="H501" s="266" t="s">
        <v>209</v>
      </c>
      <c r="I501" s="267">
        <v>46284</v>
      </c>
      <c r="J501" s="267">
        <v>46287</v>
      </c>
      <c r="K501" s="267">
        <v>46314</v>
      </c>
      <c r="O501" s="266" t="s">
        <v>10</v>
      </c>
      <c r="R501" s="269"/>
    </row>
    <row r="502" spans="1:18" ht="15" customHeight="1">
      <c r="A502" s="241" t="s">
        <v>210</v>
      </c>
      <c r="B502" s="264"/>
      <c r="C502" s="326">
        <v>261601703</v>
      </c>
      <c r="D502" s="132"/>
      <c r="F502" s="130" t="s">
        <v>208</v>
      </c>
      <c r="G502" s="266" t="s">
        <v>196</v>
      </c>
      <c r="H502" s="266" t="s">
        <v>209</v>
      </c>
      <c r="I502" s="267">
        <v>46284</v>
      </c>
      <c r="J502" s="267">
        <v>46287</v>
      </c>
      <c r="K502" s="267">
        <v>46314</v>
      </c>
      <c r="O502" s="266" t="s">
        <v>10</v>
      </c>
      <c r="R502" s="269"/>
    </row>
    <row r="503" spans="1:18" ht="15" customHeight="1">
      <c r="A503" s="241" t="s">
        <v>210</v>
      </c>
      <c r="B503" s="280"/>
      <c r="C503" s="340">
        <v>261601750</v>
      </c>
      <c r="D503" s="281"/>
      <c r="E503" s="276"/>
      <c r="F503" s="130" t="s">
        <v>208</v>
      </c>
      <c r="G503" s="266" t="s">
        <v>196</v>
      </c>
      <c r="H503" s="266" t="s">
        <v>209</v>
      </c>
      <c r="I503" s="267">
        <v>46284</v>
      </c>
      <c r="J503" s="267">
        <v>46287</v>
      </c>
      <c r="K503" s="267">
        <v>46314</v>
      </c>
      <c r="O503" s="266" t="s">
        <v>10</v>
      </c>
      <c r="P503" s="277"/>
      <c r="Q503" s="282"/>
      <c r="R503" s="283"/>
    </row>
    <row r="504" spans="1:18" ht="15" customHeight="1">
      <c r="A504" s="241" t="s">
        <v>210</v>
      </c>
      <c r="B504" s="264"/>
      <c r="C504" s="326">
        <v>261601896</v>
      </c>
      <c r="D504" s="132"/>
      <c r="F504" s="130" t="s">
        <v>208</v>
      </c>
      <c r="G504" s="266" t="s">
        <v>196</v>
      </c>
      <c r="H504" s="266" t="s">
        <v>209</v>
      </c>
      <c r="I504" s="267">
        <v>46284</v>
      </c>
      <c r="J504" s="267">
        <v>46287</v>
      </c>
      <c r="K504" s="267">
        <v>46314</v>
      </c>
      <c r="O504" s="266" t="s">
        <v>10</v>
      </c>
      <c r="R504" s="269"/>
    </row>
    <row r="505" spans="1:18" ht="15" customHeight="1">
      <c r="A505" s="241" t="s">
        <v>210</v>
      </c>
      <c r="B505" s="264"/>
      <c r="C505" s="326">
        <v>261601937</v>
      </c>
      <c r="D505" s="132"/>
      <c r="F505" s="130" t="s">
        <v>208</v>
      </c>
      <c r="G505" s="266" t="s">
        <v>196</v>
      </c>
      <c r="H505" s="266" t="s">
        <v>209</v>
      </c>
      <c r="I505" s="267">
        <v>46284</v>
      </c>
      <c r="J505" s="267">
        <v>46287</v>
      </c>
      <c r="K505" s="267">
        <v>46314</v>
      </c>
      <c r="O505" s="266" t="s">
        <v>10</v>
      </c>
      <c r="R505" s="269"/>
    </row>
    <row r="506" spans="1:18" ht="15" customHeight="1">
      <c r="A506" s="241" t="s">
        <v>210</v>
      </c>
      <c r="B506" s="264"/>
      <c r="C506" s="326">
        <v>261602055</v>
      </c>
      <c r="D506" s="132"/>
      <c r="F506" s="130" t="s">
        <v>208</v>
      </c>
      <c r="G506" s="266" t="s">
        <v>196</v>
      </c>
      <c r="H506" s="266" t="s">
        <v>209</v>
      </c>
      <c r="I506" s="267">
        <v>46284</v>
      </c>
      <c r="J506" s="267">
        <v>46287</v>
      </c>
      <c r="K506" s="267">
        <v>46314</v>
      </c>
      <c r="O506" s="266" t="s">
        <v>10</v>
      </c>
      <c r="R506" s="269"/>
    </row>
    <row r="507" spans="1:18" ht="15" customHeight="1">
      <c r="A507" s="241" t="s">
        <v>210</v>
      </c>
      <c r="B507" s="264"/>
      <c r="C507" s="354">
        <v>261602097</v>
      </c>
      <c r="D507" s="132"/>
      <c r="F507" s="130" t="s">
        <v>208</v>
      </c>
      <c r="G507" s="266" t="s">
        <v>196</v>
      </c>
      <c r="H507" s="266" t="s">
        <v>209</v>
      </c>
      <c r="I507" s="267">
        <v>46284</v>
      </c>
      <c r="J507" s="267">
        <v>46287</v>
      </c>
      <c r="K507" s="267">
        <v>46314</v>
      </c>
      <c r="O507" s="266" t="s">
        <v>105</v>
      </c>
      <c r="R507" s="269"/>
    </row>
    <row r="508" spans="1:18" ht="15" customHeight="1">
      <c r="A508" s="241" t="s">
        <v>210</v>
      </c>
      <c r="B508" s="264"/>
      <c r="C508" s="354">
        <v>261602174</v>
      </c>
      <c r="D508" s="132"/>
      <c r="F508" s="130" t="s">
        <v>208</v>
      </c>
      <c r="G508" s="266" t="s">
        <v>196</v>
      </c>
      <c r="H508" s="266" t="s">
        <v>209</v>
      </c>
      <c r="I508" s="267">
        <v>46284</v>
      </c>
      <c r="J508" s="267">
        <v>46287</v>
      </c>
      <c r="K508" s="267">
        <v>46314</v>
      </c>
      <c r="O508" s="266" t="s">
        <v>105</v>
      </c>
      <c r="R508" s="269"/>
    </row>
    <row r="509" spans="1:18" ht="15" customHeight="1">
      <c r="A509" s="241" t="s">
        <v>210</v>
      </c>
      <c r="B509" s="264"/>
      <c r="C509" s="354">
        <v>261602387</v>
      </c>
      <c r="D509" s="132"/>
      <c r="F509" s="130" t="s">
        <v>208</v>
      </c>
      <c r="G509" s="266" t="s">
        <v>196</v>
      </c>
      <c r="H509" s="266" t="s">
        <v>209</v>
      </c>
      <c r="I509" s="267">
        <v>46284</v>
      </c>
      <c r="J509" s="267">
        <v>46287</v>
      </c>
      <c r="K509" s="267">
        <v>46314</v>
      </c>
      <c r="O509" s="266" t="s">
        <v>105</v>
      </c>
      <c r="R509" s="269"/>
    </row>
    <row r="510" spans="1:18" ht="15" customHeight="1">
      <c r="A510" s="241" t="s">
        <v>210</v>
      </c>
      <c r="B510" s="264"/>
      <c r="C510" s="354">
        <v>261602434</v>
      </c>
      <c r="D510" s="132"/>
      <c r="F510" s="130" t="s">
        <v>208</v>
      </c>
      <c r="G510" s="266" t="s">
        <v>196</v>
      </c>
      <c r="H510" s="266" t="s">
        <v>209</v>
      </c>
      <c r="I510" s="267">
        <v>46284</v>
      </c>
      <c r="J510" s="267">
        <v>46287</v>
      </c>
      <c r="K510" s="267">
        <v>46314</v>
      </c>
      <c r="O510" s="266" t="s">
        <v>105</v>
      </c>
      <c r="R510" s="269"/>
    </row>
    <row r="511" spans="1:18" ht="15" customHeight="1">
      <c r="A511" s="241" t="s">
        <v>211</v>
      </c>
      <c r="B511" s="264"/>
      <c r="C511" s="354">
        <v>266607329</v>
      </c>
      <c r="D511" s="132"/>
      <c r="F511" s="130" t="s">
        <v>212</v>
      </c>
      <c r="G511" s="266" t="s">
        <v>196</v>
      </c>
      <c r="H511" s="266" t="s">
        <v>163</v>
      </c>
      <c r="I511" s="267">
        <v>46288</v>
      </c>
      <c r="J511" s="267">
        <v>46293</v>
      </c>
      <c r="K511" s="267">
        <v>46318</v>
      </c>
      <c r="O511" s="266" t="s">
        <v>105</v>
      </c>
      <c r="R511" s="269"/>
    </row>
    <row r="512" spans="1:18" ht="15" customHeight="1">
      <c r="A512" s="241" t="s">
        <v>211</v>
      </c>
      <c r="B512" s="264"/>
      <c r="C512" s="354">
        <v>266607290</v>
      </c>
      <c r="D512" s="132"/>
      <c r="F512" s="130" t="s">
        <v>212</v>
      </c>
      <c r="G512" s="266" t="s">
        <v>196</v>
      </c>
      <c r="H512" s="266" t="s">
        <v>163</v>
      </c>
      <c r="I512" s="267">
        <v>46288</v>
      </c>
      <c r="J512" s="267">
        <v>46293</v>
      </c>
      <c r="K512" s="267">
        <v>46318</v>
      </c>
      <c r="O512" s="266" t="s">
        <v>105</v>
      </c>
      <c r="R512" s="269"/>
    </row>
    <row r="513" spans="1:18" ht="15" customHeight="1">
      <c r="A513" s="241" t="s">
        <v>211</v>
      </c>
      <c r="B513" s="264"/>
      <c r="C513" s="354">
        <v>266607256</v>
      </c>
      <c r="D513" s="132"/>
      <c r="F513" s="130" t="s">
        <v>212</v>
      </c>
      <c r="G513" s="266" t="s">
        <v>196</v>
      </c>
      <c r="H513" s="266" t="s">
        <v>163</v>
      </c>
      <c r="I513" s="267">
        <v>46288</v>
      </c>
      <c r="J513" s="267">
        <v>46293</v>
      </c>
      <c r="K513" s="267">
        <v>46318</v>
      </c>
      <c r="O513" s="266" t="s">
        <v>105</v>
      </c>
      <c r="R513" s="269"/>
    </row>
    <row r="514" spans="1:18" ht="15" customHeight="1">
      <c r="A514" s="241" t="s">
        <v>211</v>
      </c>
      <c r="B514" s="264"/>
      <c r="C514" s="354">
        <v>266607175</v>
      </c>
      <c r="D514" s="132"/>
      <c r="F514" s="130" t="s">
        <v>212</v>
      </c>
      <c r="G514" s="266" t="s">
        <v>196</v>
      </c>
      <c r="H514" s="266" t="s">
        <v>163</v>
      </c>
      <c r="I514" s="267">
        <v>46288</v>
      </c>
      <c r="J514" s="267">
        <v>46293</v>
      </c>
      <c r="K514" s="267">
        <v>46318</v>
      </c>
      <c r="O514" s="266" t="s">
        <v>105</v>
      </c>
      <c r="R514" s="269"/>
    </row>
    <row r="515" spans="1:18" ht="15" customHeight="1">
      <c r="A515" s="241" t="s">
        <v>211</v>
      </c>
      <c r="B515" s="264"/>
      <c r="C515" s="354">
        <v>266607086</v>
      </c>
      <c r="D515" s="132"/>
      <c r="F515" s="130" t="s">
        <v>212</v>
      </c>
      <c r="G515" s="266" t="s">
        <v>196</v>
      </c>
      <c r="H515" s="266" t="s">
        <v>163</v>
      </c>
      <c r="I515" s="267">
        <v>46288</v>
      </c>
      <c r="J515" s="267">
        <v>46293</v>
      </c>
      <c r="K515" s="267">
        <v>46318</v>
      </c>
      <c r="O515" s="266" t="s">
        <v>105</v>
      </c>
      <c r="R515" s="269"/>
    </row>
    <row r="516" spans="1:18" ht="15" customHeight="1">
      <c r="A516" s="241" t="s">
        <v>211</v>
      </c>
      <c r="B516" s="264"/>
      <c r="C516" s="354">
        <v>266607219</v>
      </c>
      <c r="D516" s="132"/>
      <c r="F516" s="130" t="s">
        <v>212</v>
      </c>
      <c r="G516" s="266" t="s">
        <v>196</v>
      </c>
      <c r="H516" s="266" t="s">
        <v>163</v>
      </c>
      <c r="I516" s="267">
        <v>46288</v>
      </c>
      <c r="J516" s="267">
        <v>46293</v>
      </c>
      <c r="K516" s="267">
        <v>46318</v>
      </c>
      <c r="O516" s="266" t="s">
        <v>105</v>
      </c>
      <c r="R516" s="269"/>
    </row>
    <row r="517" spans="1:18" ht="15" customHeight="1">
      <c r="A517" s="241" t="s">
        <v>213</v>
      </c>
      <c r="B517" s="264"/>
      <c r="C517" s="354">
        <v>266606700</v>
      </c>
      <c r="D517" s="132"/>
      <c r="F517" s="130" t="s">
        <v>212</v>
      </c>
      <c r="G517" s="266" t="s">
        <v>196</v>
      </c>
      <c r="H517" s="266" t="s">
        <v>163</v>
      </c>
      <c r="I517" s="267">
        <v>46288</v>
      </c>
      <c r="J517" s="267">
        <v>46293</v>
      </c>
      <c r="K517" s="267">
        <v>46318</v>
      </c>
      <c r="O517" s="266" t="s">
        <v>105</v>
      </c>
      <c r="R517" s="269"/>
    </row>
    <row r="518" spans="1:18" ht="15" customHeight="1">
      <c r="A518" s="241" t="s">
        <v>213</v>
      </c>
      <c r="B518" s="264"/>
      <c r="C518" s="354">
        <v>266606734</v>
      </c>
      <c r="D518" s="132"/>
      <c r="F518" s="130" t="s">
        <v>212</v>
      </c>
      <c r="G518" s="266" t="s">
        <v>196</v>
      </c>
      <c r="H518" s="266" t="s">
        <v>163</v>
      </c>
      <c r="I518" s="267">
        <v>46288</v>
      </c>
      <c r="J518" s="267">
        <v>46293</v>
      </c>
      <c r="K518" s="267">
        <v>46318</v>
      </c>
      <c r="O518" s="266" t="s">
        <v>105</v>
      </c>
      <c r="R518" s="269"/>
    </row>
    <row r="519" spans="1:18" ht="15" customHeight="1">
      <c r="A519" s="241" t="s">
        <v>213</v>
      </c>
      <c r="B519" s="264"/>
      <c r="C519" s="354">
        <v>266606798</v>
      </c>
      <c r="D519" s="132"/>
      <c r="F519" s="130" t="s">
        <v>212</v>
      </c>
      <c r="G519" s="266" t="s">
        <v>196</v>
      </c>
      <c r="H519" s="266" t="s">
        <v>163</v>
      </c>
      <c r="I519" s="267">
        <v>46288</v>
      </c>
      <c r="J519" s="267">
        <v>46293</v>
      </c>
      <c r="K519" s="267">
        <v>46318</v>
      </c>
      <c r="O519" s="266" t="s">
        <v>105</v>
      </c>
      <c r="R519" s="269"/>
    </row>
    <row r="520" spans="1:18" ht="15" customHeight="1">
      <c r="A520" s="241" t="s">
        <v>213</v>
      </c>
      <c r="B520" s="264"/>
      <c r="C520" s="354">
        <v>266606963</v>
      </c>
      <c r="D520" s="132"/>
      <c r="F520" s="130" t="s">
        <v>212</v>
      </c>
      <c r="G520" s="266" t="s">
        <v>196</v>
      </c>
      <c r="H520" s="266" t="s">
        <v>163</v>
      </c>
      <c r="I520" s="267">
        <v>46288</v>
      </c>
      <c r="J520" s="267">
        <v>46293</v>
      </c>
      <c r="K520" s="267">
        <v>46318</v>
      </c>
      <c r="O520" s="266" t="s">
        <v>105</v>
      </c>
      <c r="R520" s="269"/>
    </row>
    <row r="521" spans="1:18" ht="15" customHeight="1">
      <c r="A521" s="241" t="s">
        <v>213</v>
      </c>
      <c r="B521" s="264"/>
      <c r="C521" s="354">
        <v>266606603</v>
      </c>
      <c r="D521" s="132"/>
      <c r="F521" s="130" t="s">
        <v>212</v>
      </c>
      <c r="G521" s="266" t="s">
        <v>196</v>
      </c>
      <c r="H521" s="266" t="s">
        <v>163</v>
      </c>
      <c r="I521" s="267">
        <v>46288</v>
      </c>
      <c r="J521" s="267">
        <v>46293</v>
      </c>
      <c r="K521" s="267">
        <v>46318</v>
      </c>
      <c r="O521" s="266" t="s">
        <v>105</v>
      </c>
      <c r="R521" s="269"/>
    </row>
    <row r="522" spans="1:18" ht="15" customHeight="1">
      <c r="A522" s="241" t="s">
        <v>213</v>
      </c>
      <c r="B522" s="264"/>
      <c r="C522" s="354">
        <v>266606650</v>
      </c>
      <c r="D522" s="132"/>
      <c r="F522" s="130" t="s">
        <v>212</v>
      </c>
      <c r="G522" s="266" t="s">
        <v>196</v>
      </c>
      <c r="H522" s="266" t="s">
        <v>163</v>
      </c>
      <c r="I522" s="267">
        <v>46288</v>
      </c>
      <c r="J522" s="267">
        <v>46293</v>
      </c>
      <c r="K522" s="267">
        <v>46318</v>
      </c>
      <c r="O522" s="266" t="s">
        <v>105</v>
      </c>
      <c r="R522" s="269"/>
    </row>
    <row r="523" spans="1:18" ht="15" customHeight="1">
      <c r="A523" s="241" t="s">
        <v>213</v>
      </c>
      <c r="B523" s="264"/>
      <c r="C523" s="354">
        <v>266606540</v>
      </c>
      <c r="D523" s="132"/>
      <c r="F523" s="130" t="s">
        <v>212</v>
      </c>
      <c r="G523" s="266" t="s">
        <v>196</v>
      </c>
      <c r="H523" s="266" t="s">
        <v>163</v>
      </c>
      <c r="I523" s="267">
        <v>46288</v>
      </c>
      <c r="J523" s="267">
        <v>46293</v>
      </c>
      <c r="K523" s="267">
        <v>46318</v>
      </c>
      <c r="O523" s="266" t="s">
        <v>105</v>
      </c>
      <c r="R523" s="269"/>
    </row>
    <row r="524" spans="1:18" ht="15" customHeight="1">
      <c r="A524" s="241" t="s">
        <v>214</v>
      </c>
      <c r="B524" s="264"/>
      <c r="C524" s="319">
        <v>266607699</v>
      </c>
      <c r="D524" s="424">
        <v>285602211</v>
      </c>
      <c r="F524" s="335" t="s">
        <v>199</v>
      </c>
      <c r="G524" s="336" t="s">
        <v>76</v>
      </c>
      <c r="H524" s="336" t="s">
        <v>200</v>
      </c>
      <c r="I524" s="267">
        <v>46306</v>
      </c>
      <c r="J524" s="267">
        <v>46309</v>
      </c>
      <c r="K524" s="267">
        <v>46337</v>
      </c>
      <c r="O524" s="266" t="s">
        <v>9</v>
      </c>
      <c r="R524" s="269"/>
    </row>
    <row r="525" spans="1:18" ht="15" customHeight="1">
      <c r="A525" s="241" t="s">
        <v>214</v>
      </c>
      <c r="B525" s="264"/>
      <c r="C525" s="319">
        <v>266607719</v>
      </c>
      <c r="D525" s="424">
        <v>285602250</v>
      </c>
      <c r="F525" s="335" t="s">
        <v>199</v>
      </c>
      <c r="G525" s="336" t="s">
        <v>76</v>
      </c>
      <c r="H525" s="336" t="s">
        <v>200</v>
      </c>
      <c r="I525" s="267">
        <v>46306</v>
      </c>
      <c r="J525" s="267">
        <v>46309</v>
      </c>
      <c r="K525" s="267">
        <v>46337</v>
      </c>
      <c r="O525" s="266" t="s">
        <v>9</v>
      </c>
      <c r="R525" s="269"/>
    </row>
    <row r="526" spans="1:18" ht="15" customHeight="1">
      <c r="A526" s="241" t="s">
        <v>214</v>
      </c>
      <c r="B526" s="264"/>
      <c r="C526" s="319">
        <v>266607671</v>
      </c>
      <c r="D526" s="424">
        <v>285602233</v>
      </c>
      <c r="F526" s="335" t="s">
        <v>199</v>
      </c>
      <c r="G526" s="336" t="s">
        <v>76</v>
      </c>
      <c r="H526" s="336" t="s">
        <v>200</v>
      </c>
      <c r="I526" s="267">
        <v>46306</v>
      </c>
      <c r="J526" s="267">
        <v>46309</v>
      </c>
      <c r="K526" s="267">
        <v>46337</v>
      </c>
      <c r="O526" s="266" t="s">
        <v>9</v>
      </c>
      <c r="R526" s="269"/>
    </row>
    <row r="527" spans="1:18" ht="15" customHeight="1">
      <c r="A527" s="241" t="s">
        <v>214</v>
      </c>
      <c r="B527" s="264"/>
      <c r="C527" s="319">
        <v>266607611</v>
      </c>
      <c r="D527" s="424">
        <v>285602195</v>
      </c>
      <c r="F527" s="335" t="s">
        <v>199</v>
      </c>
      <c r="G527" s="336" t="s">
        <v>76</v>
      </c>
      <c r="H527" s="336" t="s">
        <v>200</v>
      </c>
      <c r="I527" s="267">
        <v>46306</v>
      </c>
      <c r="J527" s="267">
        <v>46309</v>
      </c>
      <c r="K527" s="267">
        <v>46337</v>
      </c>
      <c r="O527" s="266" t="s">
        <v>9</v>
      </c>
      <c r="R527" s="269"/>
    </row>
    <row r="528" spans="1:18" ht="15" customHeight="1">
      <c r="A528" s="241" t="s">
        <v>215</v>
      </c>
      <c r="B528" s="264"/>
      <c r="C528" s="354">
        <v>267602055</v>
      </c>
      <c r="D528" s="132"/>
      <c r="F528" s="130" t="s">
        <v>212</v>
      </c>
      <c r="G528" s="266" t="s">
        <v>196</v>
      </c>
      <c r="H528" s="266" t="s">
        <v>163</v>
      </c>
      <c r="I528" s="267">
        <v>46289</v>
      </c>
      <c r="J528" s="267">
        <v>46293</v>
      </c>
      <c r="K528" s="267">
        <v>46319</v>
      </c>
      <c r="O528" s="266" t="s">
        <v>105</v>
      </c>
      <c r="R528" s="269"/>
    </row>
    <row r="529" spans="1:18" ht="15" customHeight="1">
      <c r="A529" s="241" t="s">
        <v>215</v>
      </c>
      <c r="B529" s="264"/>
      <c r="C529" s="354">
        <v>267601978</v>
      </c>
      <c r="D529" s="132"/>
      <c r="F529" s="130" t="s">
        <v>212</v>
      </c>
      <c r="G529" s="266" t="s">
        <v>196</v>
      </c>
      <c r="H529" s="266" t="s">
        <v>163</v>
      </c>
      <c r="I529" s="267">
        <v>46289</v>
      </c>
      <c r="J529" s="267">
        <v>46293</v>
      </c>
      <c r="K529" s="267">
        <v>46319</v>
      </c>
      <c r="O529" s="266" t="s">
        <v>105</v>
      </c>
      <c r="R529" s="269"/>
    </row>
    <row r="530" spans="1:18" ht="15" customHeight="1">
      <c r="A530" s="241" t="s">
        <v>215</v>
      </c>
      <c r="B530" s="264"/>
      <c r="C530" s="354">
        <v>267602255</v>
      </c>
      <c r="D530" s="132"/>
      <c r="F530" s="130" t="s">
        <v>212</v>
      </c>
      <c r="G530" s="266" t="s">
        <v>196</v>
      </c>
      <c r="H530" s="266" t="s">
        <v>163</v>
      </c>
      <c r="I530" s="267">
        <v>46289</v>
      </c>
      <c r="J530" s="267">
        <v>46293</v>
      </c>
      <c r="K530" s="267">
        <v>46319</v>
      </c>
      <c r="O530" s="266" t="s">
        <v>105</v>
      </c>
      <c r="R530" s="269"/>
    </row>
    <row r="531" spans="1:18" ht="15" customHeight="1">
      <c r="A531" s="241" t="s">
        <v>215</v>
      </c>
      <c r="B531" s="264"/>
      <c r="C531" s="326">
        <v>267602234</v>
      </c>
      <c r="D531" s="132"/>
      <c r="F531" s="130" t="s">
        <v>212</v>
      </c>
      <c r="G531" s="266" t="s">
        <v>196</v>
      </c>
      <c r="H531" s="266" t="s">
        <v>163</v>
      </c>
      <c r="I531" s="267">
        <v>46289</v>
      </c>
      <c r="J531" s="267">
        <v>46293</v>
      </c>
      <c r="K531" s="267">
        <v>46319</v>
      </c>
      <c r="O531" s="266" t="s">
        <v>10</v>
      </c>
      <c r="R531" s="269"/>
    </row>
    <row r="532" spans="1:18" ht="15" customHeight="1">
      <c r="A532" s="241" t="s">
        <v>215</v>
      </c>
      <c r="B532" s="264"/>
      <c r="C532" s="326">
        <v>267602235</v>
      </c>
      <c r="D532" s="132"/>
      <c r="F532" s="130" t="s">
        <v>212</v>
      </c>
      <c r="G532" s="266" t="s">
        <v>196</v>
      </c>
      <c r="H532" s="266" t="s">
        <v>163</v>
      </c>
      <c r="I532" s="267">
        <v>46289</v>
      </c>
      <c r="J532" s="267">
        <v>46293</v>
      </c>
      <c r="K532" s="267">
        <v>46319</v>
      </c>
      <c r="O532" s="266" t="s">
        <v>10</v>
      </c>
      <c r="R532" s="269"/>
    </row>
    <row r="533" spans="1:18" ht="15" customHeight="1">
      <c r="A533" s="241" t="s">
        <v>215</v>
      </c>
      <c r="B533" s="264"/>
      <c r="C533" s="354">
        <v>267602457</v>
      </c>
      <c r="D533" s="132"/>
      <c r="F533" s="130" t="s">
        <v>212</v>
      </c>
      <c r="G533" s="266" t="s">
        <v>196</v>
      </c>
      <c r="H533" s="266" t="s">
        <v>163</v>
      </c>
      <c r="I533" s="267">
        <v>46289</v>
      </c>
      <c r="J533" s="267">
        <v>46293</v>
      </c>
      <c r="K533" s="267">
        <v>46319</v>
      </c>
      <c r="O533" s="266" t="s">
        <v>105</v>
      </c>
      <c r="R533" s="269"/>
    </row>
    <row r="534" spans="1:18" ht="15" customHeight="1">
      <c r="A534" s="241" t="s">
        <v>215</v>
      </c>
      <c r="B534" s="264"/>
      <c r="C534" s="354">
        <v>267603325</v>
      </c>
      <c r="D534" s="132"/>
      <c r="F534" s="130" t="s">
        <v>212</v>
      </c>
      <c r="G534" s="266" t="s">
        <v>196</v>
      </c>
      <c r="H534" s="266" t="s">
        <v>163</v>
      </c>
      <c r="I534" s="267">
        <v>46289</v>
      </c>
      <c r="J534" s="267">
        <v>46293</v>
      </c>
      <c r="K534" s="267">
        <v>46319</v>
      </c>
      <c r="O534" s="266" t="s">
        <v>105</v>
      </c>
      <c r="R534" s="269"/>
    </row>
    <row r="535" spans="1:18" ht="15" customHeight="1">
      <c r="A535" s="241" t="s">
        <v>215</v>
      </c>
      <c r="B535" s="264"/>
      <c r="C535" s="354">
        <v>267603319</v>
      </c>
      <c r="D535" s="132"/>
      <c r="F535" s="130" t="s">
        <v>212</v>
      </c>
      <c r="G535" s="266" t="s">
        <v>196</v>
      </c>
      <c r="H535" s="266" t="s">
        <v>163</v>
      </c>
      <c r="I535" s="267">
        <v>46289</v>
      </c>
      <c r="J535" s="267">
        <v>46293</v>
      </c>
      <c r="K535" s="267">
        <v>46319</v>
      </c>
      <c r="O535" s="266" t="s">
        <v>105</v>
      </c>
      <c r="R535" s="269"/>
    </row>
    <row r="536" spans="1:18" ht="15" customHeight="1">
      <c r="A536" s="241" t="s">
        <v>215</v>
      </c>
      <c r="B536" s="264"/>
      <c r="C536" s="354">
        <v>267603327</v>
      </c>
      <c r="D536" s="132"/>
      <c r="F536" s="130" t="s">
        <v>212</v>
      </c>
      <c r="G536" s="266" t="s">
        <v>196</v>
      </c>
      <c r="H536" s="266" t="s">
        <v>163</v>
      </c>
      <c r="I536" s="267">
        <v>46289</v>
      </c>
      <c r="J536" s="267">
        <v>46293</v>
      </c>
      <c r="K536" s="267">
        <v>46319</v>
      </c>
      <c r="O536" s="266" t="s">
        <v>105</v>
      </c>
      <c r="R536" s="269"/>
    </row>
    <row r="537" spans="1:18" ht="15" customHeight="1">
      <c r="A537" s="241" t="s">
        <v>117</v>
      </c>
      <c r="B537" s="264"/>
      <c r="C537" s="354">
        <v>264601103</v>
      </c>
      <c r="D537" s="434">
        <v>292606027</v>
      </c>
      <c r="F537" s="130" t="s">
        <v>118</v>
      </c>
      <c r="G537" s="266" t="s">
        <v>166</v>
      </c>
      <c r="H537" s="266" t="s">
        <v>119</v>
      </c>
      <c r="I537" s="267">
        <v>46313</v>
      </c>
      <c r="J537" s="267">
        <v>46316</v>
      </c>
      <c r="K537" s="267">
        <v>46344</v>
      </c>
      <c r="O537" s="266" t="s">
        <v>10</v>
      </c>
      <c r="R537" s="269" t="s">
        <v>216</v>
      </c>
    </row>
    <row r="538" spans="1:18" ht="15" customHeight="1">
      <c r="A538" s="241" t="s">
        <v>117</v>
      </c>
      <c r="B538" s="264"/>
      <c r="C538" s="354">
        <v>264601144</v>
      </c>
      <c r="D538" s="434">
        <v>292606144</v>
      </c>
      <c r="F538" s="130" t="s">
        <v>118</v>
      </c>
      <c r="G538" s="266" t="s">
        <v>166</v>
      </c>
      <c r="H538" s="266" t="s">
        <v>119</v>
      </c>
      <c r="I538" s="267">
        <v>46313</v>
      </c>
      <c r="J538" s="267">
        <v>46316</v>
      </c>
      <c r="K538" s="267">
        <v>46344</v>
      </c>
      <c r="O538" s="266" t="s">
        <v>10</v>
      </c>
      <c r="R538" s="269" t="s">
        <v>216</v>
      </c>
    </row>
    <row r="539" spans="1:18" ht="15" customHeight="1">
      <c r="A539" s="241" t="s">
        <v>117</v>
      </c>
      <c r="B539" s="264"/>
      <c r="C539" s="354">
        <v>264601168</v>
      </c>
      <c r="D539" s="132"/>
      <c r="F539" s="130" t="s">
        <v>118</v>
      </c>
      <c r="G539" s="266" t="s">
        <v>166</v>
      </c>
      <c r="H539" s="266" t="s">
        <v>119</v>
      </c>
      <c r="I539" s="267">
        <v>46286</v>
      </c>
      <c r="J539" s="267">
        <v>46288</v>
      </c>
      <c r="K539" s="267">
        <v>46316</v>
      </c>
      <c r="O539" s="266" t="s">
        <v>105</v>
      </c>
      <c r="R539" s="269"/>
    </row>
    <row r="540" spans="1:18" ht="15" customHeight="1">
      <c r="A540" s="241" t="s">
        <v>117</v>
      </c>
      <c r="B540" s="264"/>
      <c r="C540" s="354">
        <v>264601196</v>
      </c>
      <c r="D540" s="434">
        <v>292606235</v>
      </c>
      <c r="F540" s="130" t="s">
        <v>118</v>
      </c>
      <c r="G540" s="266" t="s">
        <v>166</v>
      </c>
      <c r="H540" s="266" t="s">
        <v>119</v>
      </c>
      <c r="I540" s="267">
        <v>46313</v>
      </c>
      <c r="J540" s="267">
        <v>46316</v>
      </c>
      <c r="K540" s="267">
        <v>46344</v>
      </c>
      <c r="O540" s="266" t="s">
        <v>10</v>
      </c>
      <c r="R540" s="269" t="s">
        <v>216</v>
      </c>
    </row>
    <row r="541" spans="1:18" ht="15" customHeight="1">
      <c r="A541" s="241" t="s">
        <v>117</v>
      </c>
      <c r="B541" s="264"/>
      <c r="C541" s="354">
        <v>264601226</v>
      </c>
      <c r="D541" s="132"/>
      <c r="F541" s="130" t="s">
        <v>118</v>
      </c>
      <c r="G541" s="266" t="s">
        <v>166</v>
      </c>
      <c r="H541" s="266" t="s">
        <v>119</v>
      </c>
      <c r="I541" s="267">
        <v>46286</v>
      </c>
      <c r="J541" s="267">
        <v>46288</v>
      </c>
      <c r="K541" s="267">
        <v>46316</v>
      </c>
      <c r="O541" s="266" t="s">
        <v>105</v>
      </c>
      <c r="R541" s="269"/>
    </row>
    <row r="542" spans="1:18" ht="15" customHeight="1">
      <c r="A542" s="241" t="s">
        <v>117</v>
      </c>
      <c r="B542" s="264"/>
      <c r="C542" s="354">
        <v>264601280</v>
      </c>
      <c r="D542" s="132"/>
      <c r="F542" s="130" t="s">
        <v>118</v>
      </c>
      <c r="G542" s="266" t="s">
        <v>166</v>
      </c>
      <c r="H542" s="266" t="s">
        <v>119</v>
      </c>
      <c r="I542" s="267">
        <v>46286</v>
      </c>
      <c r="J542" s="267">
        <v>46288</v>
      </c>
      <c r="K542" s="267">
        <v>46316</v>
      </c>
      <c r="O542" s="266" t="s">
        <v>105</v>
      </c>
      <c r="R542" s="269"/>
    </row>
    <row r="543" spans="1:18" ht="15" customHeight="1">
      <c r="A543" s="241" t="s">
        <v>217</v>
      </c>
      <c r="B543" s="264"/>
      <c r="C543" s="326">
        <v>265609613</v>
      </c>
      <c r="D543" s="132"/>
      <c r="F543" s="276" t="s">
        <v>121</v>
      </c>
      <c r="G543" s="266" t="s">
        <v>122</v>
      </c>
      <c r="H543" s="266" t="s">
        <v>123</v>
      </c>
      <c r="I543" s="267">
        <v>46287</v>
      </c>
      <c r="J543" s="267">
        <v>46289</v>
      </c>
      <c r="K543" s="267">
        <v>46317</v>
      </c>
      <c r="O543" s="266" t="s">
        <v>10</v>
      </c>
      <c r="R543" s="269"/>
    </row>
    <row r="544" spans="1:18" ht="15" customHeight="1">
      <c r="A544" s="241" t="s">
        <v>217</v>
      </c>
      <c r="B544" s="264"/>
      <c r="C544" s="326">
        <v>265609621</v>
      </c>
      <c r="D544" s="132"/>
      <c r="F544" s="276" t="s">
        <v>121</v>
      </c>
      <c r="G544" s="266" t="s">
        <v>122</v>
      </c>
      <c r="H544" s="266" t="s">
        <v>123</v>
      </c>
      <c r="I544" s="267">
        <v>46287</v>
      </c>
      <c r="J544" s="267">
        <v>46289</v>
      </c>
      <c r="K544" s="267">
        <v>46317</v>
      </c>
      <c r="O544" s="266" t="s">
        <v>10</v>
      </c>
      <c r="R544" s="269"/>
    </row>
    <row r="545" spans="1:18" ht="15" customHeight="1">
      <c r="A545" s="241" t="s">
        <v>217</v>
      </c>
      <c r="B545" s="264"/>
      <c r="C545" s="326">
        <v>265609623</v>
      </c>
      <c r="D545" s="132"/>
      <c r="F545" s="276" t="s">
        <v>121</v>
      </c>
      <c r="G545" s="266" t="s">
        <v>122</v>
      </c>
      <c r="H545" s="266" t="s">
        <v>123</v>
      </c>
      <c r="I545" s="267">
        <v>46287</v>
      </c>
      <c r="J545" s="267">
        <v>46289</v>
      </c>
      <c r="K545" s="267">
        <v>46317</v>
      </c>
      <c r="O545" s="266" t="s">
        <v>10</v>
      </c>
      <c r="R545" s="269"/>
    </row>
    <row r="546" spans="1:18" ht="15" customHeight="1">
      <c r="A546" s="241" t="s">
        <v>217</v>
      </c>
      <c r="B546" s="264"/>
      <c r="C546" s="326">
        <v>265609717</v>
      </c>
      <c r="D546" s="132"/>
      <c r="F546" s="276" t="s">
        <v>121</v>
      </c>
      <c r="G546" s="266" t="s">
        <v>122</v>
      </c>
      <c r="H546" s="266" t="s">
        <v>123</v>
      </c>
      <c r="I546" s="267">
        <v>46287</v>
      </c>
      <c r="J546" s="267">
        <v>46289</v>
      </c>
      <c r="K546" s="267">
        <v>46317</v>
      </c>
      <c r="O546" s="266" t="s">
        <v>10</v>
      </c>
      <c r="R546" s="269"/>
    </row>
    <row r="547" spans="1:18" ht="15" customHeight="1">
      <c r="A547" s="241" t="s">
        <v>217</v>
      </c>
      <c r="B547" s="264"/>
      <c r="C547" s="326">
        <v>265609630</v>
      </c>
      <c r="D547" s="132"/>
      <c r="F547" s="276" t="s">
        <v>121</v>
      </c>
      <c r="G547" s="266" t="s">
        <v>122</v>
      </c>
      <c r="H547" s="266" t="s">
        <v>123</v>
      </c>
      <c r="I547" s="267">
        <v>46287</v>
      </c>
      <c r="J547" s="267">
        <v>46289</v>
      </c>
      <c r="K547" s="267">
        <v>46317</v>
      </c>
      <c r="O547" s="266" t="s">
        <v>10</v>
      </c>
      <c r="R547" s="269"/>
    </row>
    <row r="548" spans="1:18" ht="15" customHeight="1">
      <c r="A548" s="241" t="s">
        <v>217</v>
      </c>
      <c r="B548" s="264"/>
      <c r="C548" s="326">
        <v>265609633</v>
      </c>
      <c r="D548" s="132"/>
      <c r="F548" s="276" t="s">
        <v>121</v>
      </c>
      <c r="G548" s="266" t="s">
        <v>122</v>
      </c>
      <c r="H548" s="266" t="s">
        <v>123</v>
      </c>
      <c r="I548" s="267">
        <v>46287</v>
      </c>
      <c r="J548" s="267">
        <v>46289</v>
      </c>
      <c r="K548" s="267">
        <v>46317</v>
      </c>
      <c r="O548" s="266" t="s">
        <v>10</v>
      </c>
      <c r="R548" s="269"/>
    </row>
    <row r="549" spans="1:18" ht="15" customHeight="1">
      <c r="A549" s="241" t="s">
        <v>217</v>
      </c>
      <c r="B549" s="264"/>
      <c r="C549" s="326">
        <v>265609635</v>
      </c>
      <c r="D549" s="132"/>
      <c r="F549" s="276" t="s">
        <v>121</v>
      </c>
      <c r="G549" s="266" t="s">
        <v>122</v>
      </c>
      <c r="H549" s="266" t="s">
        <v>123</v>
      </c>
      <c r="I549" s="267">
        <v>46287</v>
      </c>
      <c r="J549" s="267">
        <v>46289</v>
      </c>
      <c r="K549" s="267">
        <v>46317</v>
      </c>
      <c r="O549" s="266" t="s">
        <v>10</v>
      </c>
      <c r="R549" s="269"/>
    </row>
    <row r="550" spans="1:18" ht="15" customHeight="1">
      <c r="A550" s="241" t="s">
        <v>217</v>
      </c>
      <c r="B550" s="264"/>
      <c r="C550" s="326">
        <v>265609640</v>
      </c>
      <c r="D550" s="132"/>
      <c r="F550" s="276" t="s">
        <v>121</v>
      </c>
      <c r="G550" s="266" t="s">
        <v>122</v>
      </c>
      <c r="H550" s="266" t="s">
        <v>123</v>
      </c>
      <c r="I550" s="267">
        <v>46287</v>
      </c>
      <c r="J550" s="267">
        <v>46289</v>
      </c>
      <c r="K550" s="267">
        <v>46317</v>
      </c>
      <c r="O550" s="266" t="s">
        <v>10</v>
      </c>
      <c r="R550" s="269"/>
    </row>
    <row r="551" spans="1:18" ht="15" customHeight="1">
      <c r="A551" s="241" t="s">
        <v>218</v>
      </c>
      <c r="B551" s="264"/>
      <c r="C551" s="340">
        <v>265609658</v>
      </c>
      <c r="D551" s="132"/>
      <c r="F551" s="276" t="s">
        <v>121</v>
      </c>
      <c r="G551" s="266" t="s">
        <v>122</v>
      </c>
      <c r="H551" s="266" t="s">
        <v>123</v>
      </c>
      <c r="I551" s="267">
        <v>46287</v>
      </c>
      <c r="J551" s="267">
        <v>46289</v>
      </c>
      <c r="K551" s="267">
        <v>46317</v>
      </c>
      <c r="O551" s="266" t="s">
        <v>10</v>
      </c>
      <c r="R551" s="269"/>
    </row>
    <row r="552" spans="1:18" ht="15" customHeight="1">
      <c r="A552" s="241" t="s">
        <v>218</v>
      </c>
      <c r="B552" s="270"/>
      <c r="C552" s="320">
        <v>265609660</v>
      </c>
      <c r="D552" s="272"/>
      <c r="F552" s="276" t="s">
        <v>121</v>
      </c>
      <c r="G552" s="266" t="s">
        <v>122</v>
      </c>
      <c r="H552" s="266" t="s">
        <v>123</v>
      </c>
      <c r="I552" s="267">
        <v>46287</v>
      </c>
      <c r="J552" s="267">
        <v>46289</v>
      </c>
      <c r="K552" s="267">
        <v>46317</v>
      </c>
      <c r="O552" s="266" t="s">
        <v>10</v>
      </c>
      <c r="R552" s="269"/>
    </row>
    <row r="553" spans="1:18" ht="15" customHeight="1">
      <c r="A553" s="241" t="s">
        <v>218</v>
      </c>
      <c r="B553" s="270"/>
      <c r="C553" s="320">
        <v>265609662</v>
      </c>
      <c r="D553" s="272"/>
      <c r="E553" s="341"/>
      <c r="F553" s="130" t="s">
        <v>121</v>
      </c>
      <c r="G553" s="264" t="s">
        <v>122</v>
      </c>
      <c r="H553" s="266" t="s">
        <v>123</v>
      </c>
      <c r="I553" s="267">
        <v>46287</v>
      </c>
      <c r="J553" s="267">
        <v>46289</v>
      </c>
      <c r="K553" s="267">
        <v>46317</v>
      </c>
      <c r="O553" s="266" t="s">
        <v>10</v>
      </c>
      <c r="R553" s="269"/>
    </row>
    <row r="554" spans="1:18" ht="15" customHeight="1">
      <c r="A554" s="241" t="s">
        <v>218</v>
      </c>
      <c r="B554" s="270"/>
      <c r="C554" s="320">
        <v>265609708</v>
      </c>
      <c r="D554" s="272"/>
      <c r="E554" s="341"/>
      <c r="F554" s="130" t="s">
        <v>121</v>
      </c>
      <c r="G554" s="264" t="s">
        <v>122</v>
      </c>
      <c r="H554" s="266" t="s">
        <v>123</v>
      </c>
      <c r="I554" s="267">
        <v>46287</v>
      </c>
      <c r="J554" s="267">
        <v>46289</v>
      </c>
      <c r="K554" s="267">
        <v>46317</v>
      </c>
      <c r="O554" s="266" t="s">
        <v>10</v>
      </c>
      <c r="R554" s="269"/>
    </row>
    <row r="555" spans="1:18" ht="15" customHeight="1">
      <c r="A555" s="241" t="s">
        <v>218</v>
      </c>
      <c r="B555" s="270"/>
      <c r="C555" s="320">
        <v>265609667</v>
      </c>
      <c r="D555" s="272"/>
      <c r="E555" s="341"/>
      <c r="F555" s="130" t="s">
        <v>121</v>
      </c>
      <c r="G555" s="264" t="s">
        <v>122</v>
      </c>
      <c r="H555" s="266" t="s">
        <v>123</v>
      </c>
      <c r="I555" s="267">
        <v>46287</v>
      </c>
      <c r="J555" s="267">
        <v>46289</v>
      </c>
      <c r="K555" s="267">
        <v>46317</v>
      </c>
      <c r="O555" s="266" t="s">
        <v>10</v>
      </c>
      <c r="R555" s="269"/>
    </row>
    <row r="556" spans="1:18" ht="15" customHeight="1">
      <c r="A556" s="241" t="s">
        <v>218</v>
      </c>
      <c r="B556" s="270"/>
      <c r="C556" s="320">
        <v>265609671</v>
      </c>
      <c r="D556" s="272"/>
      <c r="E556" s="341"/>
      <c r="F556" s="130" t="s">
        <v>121</v>
      </c>
      <c r="G556" s="264" t="s">
        <v>122</v>
      </c>
      <c r="H556" s="266" t="s">
        <v>123</v>
      </c>
      <c r="I556" s="267">
        <v>46287</v>
      </c>
      <c r="J556" s="267">
        <v>46289</v>
      </c>
      <c r="K556" s="267">
        <v>46317</v>
      </c>
      <c r="O556" s="266" t="s">
        <v>10</v>
      </c>
      <c r="R556" s="269"/>
    </row>
    <row r="557" spans="1:18" ht="15" customHeight="1">
      <c r="A557" s="241" t="s">
        <v>219</v>
      </c>
      <c r="B557" s="264"/>
      <c r="C557" s="334">
        <v>267605628</v>
      </c>
      <c r="D557" s="132"/>
      <c r="E557" s="341"/>
      <c r="F557" s="130" t="s">
        <v>199</v>
      </c>
      <c r="G557" s="264" t="s">
        <v>196</v>
      </c>
      <c r="H557" s="266" t="s">
        <v>100</v>
      </c>
      <c r="I557" s="267">
        <v>46289</v>
      </c>
      <c r="J557" s="267">
        <v>46293</v>
      </c>
      <c r="K557" s="267">
        <v>46321</v>
      </c>
      <c r="O557" s="266" t="s">
        <v>9</v>
      </c>
      <c r="R557" s="269"/>
    </row>
    <row r="558" spans="1:18" ht="15" customHeight="1">
      <c r="A558" s="241" t="s">
        <v>219</v>
      </c>
      <c r="B558" s="264"/>
      <c r="C558" s="319">
        <v>267605473</v>
      </c>
      <c r="D558" s="132"/>
      <c r="E558" s="341"/>
      <c r="F558" s="130" t="s">
        <v>199</v>
      </c>
      <c r="G558" s="264" t="s">
        <v>196</v>
      </c>
      <c r="H558" s="266" t="s">
        <v>100</v>
      </c>
      <c r="I558" s="267">
        <v>46289</v>
      </c>
      <c r="J558" s="267">
        <v>46293</v>
      </c>
      <c r="K558" s="267">
        <v>46321</v>
      </c>
      <c r="O558" s="266" t="s">
        <v>9</v>
      </c>
      <c r="R558" s="269"/>
    </row>
    <row r="559" spans="1:18" ht="15" customHeight="1">
      <c r="A559" s="241" t="s">
        <v>219</v>
      </c>
      <c r="B559" s="264"/>
      <c r="C559" s="319">
        <v>267605601</v>
      </c>
      <c r="D559" s="132"/>
      <c r="E559" s="341"/>
      <c r="F559" s="130" t="s">
        <v>199</v>
      </c>
      <c r="G559" s="264" t="s">
        <v>196</v>
      </c>
      <c r="H559" s="266" t="s">
        <v>100</v>
      </c>
      <c r="I559" s="267">
        <v>46289</v>
      </c>
      <c r="J559" s="267">
        <v>46293</v>
      </c>
      <c r="K559" s="267">
        <v>46321</v>
      </c>
      <c r="O559" s="266" t="s">
        <v>9</v>
      </c>
      <c r="R559" s="269"/>
    </row>
    <row r="560" spans="1:18" ht="15" customHeight="1">
      <c r="A560" s="241" t="s">
        <v>219</v>
      </c>
      <c r="B560" s="264"/>
      <c r="C560" s="319">
        <v>267605406</v>
      </c>
      <c r="D560" s="132"/>
      <c r="E560" s="341"/>
      <c r="F560" s="130" t="s">
        <v>199</v>
      </c>
      <c r="G560" s="264" t="s">
        <v>196</v>
      </c>
      <c r="H560" s="266" t="s">
        <v>100</v>
      </c>
      <c r="I560" s="267">
        <v>46289</v>
      </c>
      <c r="J560" s="267">
        <v>46293</v>
      </c>
      <c r="K560" s="267">
        <v>46321</v>
      </c>
      <c r="O560" s="266" t="s">
        <v>9</v>
      </c>
      <c r="R560" s="269"/>
    </row>
    <row r="561" spans="1:18" ht="15" customHeight="1">
      <c r="A561" s="241" t="s">
        <v>219</v>
      </c>
      <c r="B561" s="264"/>
      <c r="C561" s="319">
        <v>267605546</v>
      </c>
      <c r="D561" s="132"/>
      <c r="E561" s="341"/>
      <c r="F561" s="130" t="s">
        <v>199</v>
      </c>
      <c r="G561" s="264" t="s">
        <v>196</v>
      </c>
      <c r="H561" s="266" t="s">
        <v>100</v>
      </c>
      <c r="I561" s="267">
        <v>46289</v>
      </c>
      <c r="J561" s="267">
        <v>46293</v>
      </c>
      <c r="K561" s="267">
        <v>46321</v>
      </c>
      <c r="O561" s="266" t="s">
        <v>9</v>
      </c>
      <c r="R561" s="269"/>
    </row>
    <row r="562" spans="1:18" ht="15" customHeight="1">
      <c r="A562" s="241" t="s">
        <v>219</v>
      </c>
      <c r="B562" s="264"/>
      <c r="C562" s="319">
        <v>267605534</v>
      </c>
      <c r="D562" s="132"/>
      <c r="E562" s="341"/>
      <c r="F562" s="130" t="s">
        <v>199</v>
      </c>
      <c r="G562" s="264" t="s">
        <v>196</v>
      </c>
      <c r="H562" s="266" t="s">
        <v>100</v>
      </c>
      <c r="I562" s="267">
        <v>46289</v>
      </c>
      <c r="J562" s="267">
        <v>46293</v>
      </c>
      <c r="K562" s="267">
        <v>46321</v>
      </c>
      <c r="O562" s="266" t="s">
        <v>9</v>
      </c>
      <c r="R562" s="269"/>
    </row>
    <row r="563" spans="1:18" ht="15" customHeight="1">
      <c r="A563" s="241" t="s">
        <v>219</v>
      </c>
      <c r="B563" s="264"/>
      <c r="C563" s="319">
        <v>267605505</v>
      </c>
      <c r="D563" s="132"/>
      <c r="F563" s="335" t="s">
        <v>199</v>
      </c>
      <c r="G563" s="266" t="s">
        <v>196</v>
      </c>
      <c r="H563" s="266" t="s">
        <v>100</v>
      </c>
      <c r="I563" s="267">
        <v>46289</v>
      </c>
      <c r="J563" s="267">
        <v>46293</v>
      </c>
      <c r="K563" s="267">
        <v>46321</v>
      </c>
      <c r="O563" s="266" t="s">
        <v>9</v>
      </c>
      <c r="R563" s="269"/>
    </row>
    <row r="564" spans="1:18" ht="15" customHeight="1">
      <c r="A564" s="241" t="s">
        <v>219</v>
      </c>
      <c r="B564" s="264"/>
      <c r="C564" s="319">
        <v>267605574</v>
      </c>
      <c r="D564" s="132"/>
      <c r="F564" s="335" t="s">
        <v>199</v>
      </c>
      <c r="G564" s="266" t="s">
        <v>196</v>
      </c>
      <c r="H564" s="266" t="s">
        <v>100</v>
      </c>
      <c r="I564" s="267">
        <v>46289</v>
      </c>
      <c r="J564" s="267">
        <v>46293</v>
      </c>
      <c r="K564" s="267">
        <v>46321</v>
      </c>
      <c r="O564" s="266" t="s">
        <v>9</v>
      </c>
      <c r="R564" s="269"/>
    </row>
    <row r="565" spans="1:18" ht="15" customHeight="1">
      <c r="A565" s="241" t="s">
        <v>220</v>
      </c>
      <c r="B565" s="264"/>
      <c r="C565" s="427">
        <v>266608287</v>
      </c>
      <c r="D565" s="132"/>
      <c r="F565" s="130" t="s">
        <v>221</v>
      </c>
      <c r="G565" s="266" t="s">
        <v>196</v>
      </c>
      <c r="H565" s="266" t="s">
        <v>222</v>
      </c>
      <c r="I565" s="267">
        <v>46288</v>
      </c>
      <c r="J565" s="267">
        <v>46294</v>
      </c>
      <c r="K565" s="267">
        <v>46318</v>
      </c>
      <c r="O565" s="266" t="s">
        <v>9</v>
      </c>
      <c r="R565" s="269" t="s">
        <v>223</v>
      </c>
    </row>
    <row r="566" spans="1:18" ht="15" customHeight="1">
      <c r="A566" s="241" t="s">
        <v>220</v>
      </c>
      <c r="B566" s="264"/>
      <c r="C566" s="427">
        <v>266608338</v>
      </c>
      <c r="D566" s="132"/>
      <c r="F566" s="130" t="s">
        <v>221</v>
      </c>
      <c r="G566" s="266" t="s">
        <v>196</v>
      </c>
      <c r="H566" s="266" t="s">
        <v>222</v>
      </c>
      <c r="I566" s="267">
        <v>46288</v>
      </c>
      <c r="J566" s="267">
        <v>46294</v>
      </c>
      <c r="K566" s="267">
        <v>46318</v>
      </c>
      <c r="O566" s="266" t="s">
        <v>9</v>
      </c>
      <c r="R566" s="269" t="s">
        <v>223</v>
      </c>
    </row>
    <row r="567" spans="1:18" ht="15" customHeight="1">
      <c r="A567" s="241" t="s">
        <v>220</v>
      </c>
      <c r="B567" s="264"/>
      <c r="C567" s="427">
        <v>266608368</v>
      </c>
      <c r="D567" s="132"/>
      <c r="F567" s="130" t="s">
        <v>221</v>
      </c>
      <c r="G567" s="266" t="s">
        <v>196</v>
      </c>
      <c r="H567" s="266" t="s">
        <v>222</v>
      </c>
      <c r="I567" s="267">
        <v>46288</v>
      </c>
      <c r="J567" s="267">
        <v>46294</v>
      </c>
      <c r="K567" s="267">
        <v>46318</v>
      </c>
      <c r="O567" s="266" t="s">
        <v>9</v>
      </c>
      <c r="R567" s="269" t="s">
        <v>223</v>
      </c>
    </row>
    <row r="568" spans="1:18" ht="15" customHeight="1">
      <c r="A568" s="241" t="s">
        <v>220</v>
      </c>
      <c r="B568" s="264"/>
      <c r="C568" s="326">
        <v>266608409</v>
      </c>
      <c r="D568" s="132"/>
      <c r="F568" s="130" t="s">
        <v>221</v>
      </c>
      <c r="G568" s="266" t="s">
        <v>196</v>
      </c>
      <c r="H568" s="266" t="s">
        <v>222</v>
      </c>
      <c r="I568" s="267">
        <v>46288</v>
      </c>
      <c r="J568" s="267">
        <v>46294</v>
      </c>
      <c r="K568" s="267">
        <v>46318</v>
      </c>
      <c r="O568" s="266" t="s">
        <v>10</v>
      </c>
      <c r="R568" s="269"/>
    </row>
    <row r="569" spans="1:18" ht="15" customHeight="1">
      <c r="A569" s="241" t="s">
        <v>220</v>
      </c>
      <c r="B569" s="264"/>
      <c r="C569" s="427">
        <v>266608513</v>
      </c>
      <c r="D569" s="132"/>
      <c r="F569" s="130" t="s">
        <v>221</v>
      </c>
      <c r="G569" s="266" t="s">
        <v>196</v>
      </c>
      <c r="H569" s="266" t="s">
        <v>222</v>
      </c>
      <c r="I569" s="267">
        <v>46288</v>
      </c>
      <c r="J569" s="267">
        <v>46294</v>
      </c>
      <c r="K569" s="267">
        <v>46318</v>
      </c>
      <c r="O569" s="266" t="s">
        <v>9</v>
      </c>
      <c r="R569" s="269" t="s">
        <v>223</v>
      </c>
    </row>
    <row r="570" spans="1:18" ht="15" customHeight="1">
      <c r="A570" s="241" t="s">
        <v>220</v>
      </c>
      <c r="B570" s="264"/>
      <c r="C570" s="427">
        <v>266608541</v>
      </c>
      <c r="D570" s="132"/>
      <c r="F570" s="130" t="s">
        <v>221</v>
      </c>
      <c r="G570" s="266" t="s">
        <v>196</v>
      </c>
      <c r="H570" s="266" t="s">
        <v>222</v>
      </c>
      <c r="I570" s="267">
        <v>46288</v>
      </c>
      <c r="J570" s="267">
        <v>46294</v>
      </c>
      <c r="K570" s="267">
        <v>46318</v>
      </c>
      <c r="O570" s="266" t="s">
        <v>9</v>
      </c>
      <c r="R570" s="269" t="s">
        <v>223</v>
      </c>
    </row>
    <row r="571" spans="1:18" ht="15" customHeight="1">
      <c r="A571" s="241" t="s">
        <v>224</v>
      </c>
      <c r="B571" s="264"/>
      <c r="C571" s="354">
        <v>251609202</v>
      </c>
      <c r="D571" s="132"/>
      <c r="F571" s="130" t="s">
        <v>225</v>
      </c>
      <c r="G571" s="266" t="s">
        <v>196</v>
      </c>
      <c r="H571" s="266" t="s">
        <v>203</v>
      </c>
      <c r="I571" s="267">
        <v>46273</v>
      </c>
      <c r="J571" s="267">
        <v>46275</v>
      </c>
      <c r="K571" s="267">
        <v>46303</v>
      </c>
      <c r="O571" s="266" t="s">
        <v>105</v>
      </c>
      <c r="R571" s="269"/>
    </row>
    <row r="572" spans="1:18" ht="15" customHeight="1">
      <c r="A572" s="241" t="s">
        <v>226</v>
      </c>
      <c r="B572" s="264"/>
      <c r="C572" s="319">
        <v>271611285</v>
      </c>
      <c r="D572" s="132"/>
      <c r="F572" s="305" t="s">
        <v>102</v>
      </c>
      <c r="G572" s="305" t="s">
        <v>160</v>
      </c>
      <c r="H572" s="305" t="s">
        <v>103</v>
      </c>
      <c r="I572" s="267">
        <v>46294</v>
      </c>
      <c r="J572" s="267">
        <v>46297</v>
      </c>
      <c r="K572" s="267">
        <v>46323</v>
      </c>
      <c r="O572" s="266" t="s">
        <v>9</v>
      </c>
      <c r="R572" s="269"/>
    </row>
    <row r="573" spans="1:18" ht="15" customHeight="1">
      <c r="A573" s="241" t="s">
        <v>226</v>
      </c>
      <c r="B573" s="264"/>
      <c r="C573" s="319">
        <v>271611298</v>
      </c>
      <c r="D573" s="132"/>
      <c r="F573" s="305" t="s">
        <v>102</v>
      </c>
      <c r="G573" s="305" t="s">
        <v>160</v>
      </c>
      <c r="H573" s="305" t="s">
        <v>103</v>
      </c>
      <c r="I573" s="267">
        <v>46294</v>
      </c>
      <c r="J573" s="267">
        <v>46297</v>
      </c>
      <c r="K573" s="267">
        <v>46323</v>
      </c>
      <c r="O573" s="266" t="s">
        <v>9</v>
      </c>
      <c r="R573" s="269"/>
    </row>
    <row r="574" spans="1:18" ht="15" customHeight="1">
      <c r="A574" s="241" t="s">
        <v>226</v>
      </c>
      <c r="B574" s="264"/>
      <c r="C574" s="319">
        <v>271611313</v>
      </c>
      <c r="D574" s="132"/>
      <c r="F574" s="305" t="s">
        <v>102</v>
      </c>
      <c r="G574" s="305" t="s">
        <v>160</v>
      </c>
      <c r="H574" s="305" t="s">
        <v>103</v>
      </c>
      <c r="I574" s="267">
        <v>46294</v>
      </c>
      <c r="J574" s="267">
        <v>46297</v>
      </c>
      <c r="K574" s="267">
        <v>46323</v>
      </c>
      <c r="O574" s="266" t="s">
        <v>9</v>
      </c>
      <c r="R574" s="269"/>
    </row>
    <row r="575" spans="1:18" ht="15" customHeight="1">
      <c r="A575" s="241" t="s">
        <v>226</v>
      </c>
      <c r="B575" s="264"/>
      <c r="C575" s="319">
        <v>271611315</v>
      </c>
      <c r="D575" s="132"/>
      <c r="F575" s="305" t="s">
        <v>102</v>
      </c>
      <c r="G575" s="305" t="s">
        <v>160</v>
      </c>
      <c r="H575" s="305" t="s">
        <v>103</v>
      </c>
      <c r="I575" s="267">
        <v>46294</v>
      </c>
      <c r="J575" s="267">
        <v>46297</v>
      </c>
      <c r="K575" s="267">
        <v>46323</v>
      </c>
      <c r="O575" s="266" t="s">
        <v>9</v>
      </c>
      <c r="R575" s="269"/>
    </row>
    <row r="576" spans="1:18" ht="15" customHeight="1">
      <c r="A576" s="241" t="s">
        <v>226</v>
      </c>
      <c r="B576" s="264"/>
      <c r="C576" s="319">
        <v>272600001</v>
      </c>
      <c r="D576" s="132"/>
      <c r="F576" s="305" t="s">
        <v>102</v>
      </c>
      <c r="G576" s="305" t="s">
        <v>160</v>
      </c>
      <c r="H576" s="305" t="s">
        <v>103</v>
      </c>
      <c r="I576" s="267">
        <v>46294</v>
      </c>
      <c r="J576" s="267">
        <v>46297</v>
      </c>
      <c r="K576" s="267">
        <v>46323</v>
      </c>
      <c r="O576" s="266" t="s">
        <v>9</v>
      </c>
      <c r="R576" s="269"/>
    </row>
    <row r="577" spans="1:18" ht="15" customHeight="1">
      <c r="A577" s="241" t="s">
        <v>226</v>
      </c>
      <c r="B577" s="264"/>
      <c r="C577" s="319">
        <v>272600003</v>
      </c>
      <c r="D577" s="132"/>
      <c r="F577" s="305" t="s">
        <v>102</v>
      </c>
      <c r="G577" s="305" t="s">
        <v>160</v>
      </c>
      <c r="H577" s="305" t="s">
        <v>103</v>
      </c>
      <c r="I577" s="267">
        <v>46294</v>
      </c>
      <c r="J577" s="267">
        <v>46297</v>
      </c>
      <c r="K577" s="267">
        <v>46323</v>
      </c>
      <c r="O577" s="266" t="s">
        <v>9</v>
      </c>
      <c r="R577" s="269"/>
    </row>
    <row r="578" spans="1:18" ht="15" customHeight="1">
      <c r="A578" s="241" t="s">
        <v>226</v>
      </c>
      <c r="B578" s="264"/>
      <c r="C578" s="319">
        <v>272600006</v>
      </c>
      <c r="D578" s="132"/>
      <c r="F578" s="305" t="s">
        <v>102</v>
      </c>
      <c r="G578" s="305" t="s">
        <v>160</v>
      </c>
      <c r="H578" s="305" t="s">
        <v>103</v>
      </c>
      <c r="I578" s="267">
        <v>46294</v>
      </c>
      <c r="J578" s="267">
        <v>46297</v>
      </c>
      <c r="K578" s="267">
        <v>46323</v>
      </c>
      <c r="O578" s="266" t="s">
        <v>9</v>
      </c>
      <c r="R578" s="269"/>
    </row>
    <row r="579" spans="1:18" ht="15" customHeight="1">
      <c r="A579" s="241" t="s">
        <v>226</v>
      </c>
      <c r="B579" s="264"/>
      <c r="C579" s="319">
        <v>272600008</v>
      </c>
      <c r="D579" s="132"/>
      <c r="F579" s="305" t="s">
        <v>102</v>
      </c>
      <c r="G579" s="305" t="s">
        <v>160</v>
      </c>
      <c r="H579" s="305" t="s">
        <v>103</v>
      </c>
      <c r="I579" s="267">
        <v>46294</v>
      </c>
      <c r="J579" s="267">
        <v>46297</v>
      </c>
      <c r="K579" s="267">
        <v>46323</v>
      </c>
      <c r="O579" s="266" t="s">
        <v>9</v>
      </c>
      <c r="R579" s="269"/>
    </row>
    <row r="580" spans="1:18" ht="15" customHeight="1">
      <c r="A580" s="241" t="s">
        <v>226</v>
      </c>
      <c r="B580" s="264"/>
      <c r="C580" s="319">
        <v>272600010</v>
      </c>
      <c r="D580" s="132"/>
      <c r="F580" s="305" t="s">
        <v>102</v>
      </c>
      <c r="G580" s="305" t="s">
        <v>160</v>
      </c>
      <c r="H580" s="305" t="s">
        <v>103</v>
      </c>
      <c r="I580" s="267">
        <v>46294</v>
      </c>
      <c r="J580" s="267">
        <v>46297</v>
      </c>
      <c r="K580" s="267">
        <v>46323</v>
      </c>
      <c r="O580" s="266" t="s">
        <v>9</v>
      </c>
      <c r="R580" s="269"/>
    </row>
    <row r="581" spans="1:18" ht="15" customHeight="1">
      <c r="A581" s="241" t="s">
        <v>226</v>
      </c>
      <c r="B581" s="264"/>
      <c r="C581" s="319">
        <v>272600012</v>
      </c>
      <c r="D581" s="132"/>
      <c r="F581" s="305" t="s">
        <v>102</v>
      </c>
      <c r="G581" s="305" t="s">
        <v>160</v>
      </c>
      <c r="H581" s="305" t="s">
        <v>103</v>
      </c>
      <c r="I581" s="267">
        <v>46294</v>
      </c>
      <c r="J581" s="267">
        <v>46297</v>
      </c>
      <c r="K581" s="267">
        <v>46323</v>
      </c>
      <c r="O581" s="266" t="s">
        <v>9</v>
      </c>
      <c r="R581" s="269"/>
    </row>
    <row r="582" spans="1:18" ht="15" customHeight="1">
      <c r="A582" s="241" t="s">
        <v>226</v>
      </c>
      <c r="B582" s="264"/>
      <c r="C582" s="319">
        <v>272600013</v>
      </c>
      <c r="D582" s="132"/>
      <c r="F582" s="305" t="s">
        <v>102</v>
      </c>
      <c r="G582" s="305" t="s">
        <v>160</v>
      </c>
      <c r="H582" s="305" t="s">
        <v>103</v>
      </c>
      <c r="I582" s="267">
        <v>46294</v>
      </c>
      <c r="J582" s="267">
        <v>46297</v>
      </c>
      <c r="K582" s="267">
        <v>46323</v>
      </c>
      <c r="O582" s="266" t="s">
        <v>9</v>
      </c>
      <c r="R582" s="269"/>
    </row>
    <row r="583" spans="1:18" ht="15" customHeight="1">
      <c r="A583" s="241" t="s">
        <v>226</v>
      </c>
      <c r="B583" s="264"/>
      <c r="C583" s="319">
        <v>272600015</v>
      </c>
      <c r="D583" s="132"/>
      <c r="F583" s="305" t="s">
        <v>102</v>
      </c>
      <c r="G583" s="305" t="s">
        <v>160</v>
      </c>
      <c r="H583" s="305" t="s">
        <v>103</v>
      </c>
      <c r="I583" s="267">
        <v>46294</v>
      </c>
      <c r="J583" s="267">
        <v>46297</v>
      </c>
      <c r="K583" s="267">
        <v>46323</v>
      </c>
      <c r="O583" s="266" t="s">
        <v>9</v>
      </c>
      <c r="R583" s="269"/>
    </row>
    <row r="584" spans="1:18" ht="15" customHeight="1">
      <c r="A584" s="241" t="s">
        <v>226</v>
      </c>
      <c r="B584" s="264"/>
      <c r="C584" s="319">
        <v>272600018</v>
      </c>
      <c r="D584" s="132"/>
      <c r="F584" s="305" t="s">
        <v>102</v>
      </c>
      <c r="G584" s="305" t="s">
        <v>160</v>
      </c>
      <c r="H584" s="305" t="s">
        <v>103</v>
      </c>
      <c r="I584" s="267">
        <v>46294</v>
      </c>
      <c r="J584" s="267">
        <v>46297</v>
      </c>
      <c r="K584" s="267">
        <v>46323</v>
      </c>
      <c r="O584" s="266" t="s">
        <v>9</v>
      </c>
      <c r="R584" s="269"/>
    </row>
    <row r="585" spans="1:18" ht="15" customHeight="1">
      <c r="A585" s="241" t="s">
        <v>226</v>
      </c>
      <c r="B585" s="264"/>
      <c r="C585" s="319">
        <v>272600020</v>
      </c>
      <c r="D585" s="132"/>
      <c r="F585" s="305" t="s">
        <v>102</v>
      </c>
      <c r="G585" s="305" t="s">
        <v>160</v>
      </c>
      <c r="H585" s="305" t="s">
        <v>103</v>
      </c>
      <c r="I585" s="267">
        <v>46294</v>
      </c>
      <c r="J585" s="267">
        <v>46297</v>
      </c>
      <c r="K585" s="267">
        <v>46323</v>
      </c>
      <c r="O585" s="266" t="s">
        <v>9</v>
      </c>
      <c r="R585" s="269"/>
    </row>
    <row r="586" spans="1:18" ht="15" customHeight="1">
      <c r="A586" s="241" t="s">
        <v>226</v>
      </c>
      <c r="B586" s="264"/>
      <c r="C586" s="319">
        <v>272600023</v>
      </c>
      <c r="D586" s="132"/>
      <c r="F586" s="305" t="s">
        <v>102</v>
      </c>
      <c r="G586" s="305" t="s">
        <v>160</v>
      </c>
      <c r="H586" s="305" t="s">
        <v>103</v>
      </c>
      <c r="I586" s="267">
        <v>46294</v>
      </c>
      <c r="J586" s="267">
        <v>46297</v>
      </c>
      <c r="K586" s="267">
        <v>46323</v>
      </c>
      <c r="O586" s="266" t="s">
        <v>9</v>
      </c>
      <c r="R586" s="269"/>
    </row>
    <row r="587" spans="1:18" ht="15" customHeight="1">
      <c r="A587" s="241" t="s">
        <v>226</v>
      </c>
      <c r="B587" s="264"/>
      <c r="C587" s="319">
        <v>272600029</v>
      </c>
      <c r="D587" s="132"/>
      <c r="F587" s="305" t="s">
        <v>102</v>
      </c>
      <c r="G587" s="305" t="s">
        <v>160</v>
      </c>
      <c r="H587" s="305" t="s">
        <v>103</v>
      </c>
      <c r="I587" s="267">
        <v>46294</v>
      </c>
      <c r="J587" s="267">
        <v>46297</v>
      </c>
      <c r="K587" s="267">
        <v>46323</v>
      </c>
      <c r="O587" s="266" t="s">
        <v>9</v>
      </c>
      <c r="R587" s="269"/>
    </row>
    <row r="588" spans="1:18" ht="15" customHeight="1">
      <c r="A588" s="241" t="s">
        <v>226</v>
      </c>
      <c r="B588" s="264"/>
      <c r="C588" s="319">
        <v>272600032</v>
      </c>
      <c r="D588" s="132"/>
      <c r="F588" s="305" t="s">
        <v>102</v>
      </c>
      <c r="G588" s="305" t="s">
        <v>160</v>
      </c>
      <c r="H588" s="305" t="s">
        <v>103</v>
      </c>
      <c r="I588" s="267">
        <v>46294</v>
      </c>
      <c r="J588" s="267">
        <v>46297</v>
      </c>
      <c r="K588" s="267">
        <v>46323</v>
      </c>
      <c r="O588" s="266" t="s">
        <v>9</v>
      </c>
      <c r="R588" s="269"/>
    </row>
    <row r="589" spans="1:18" ht="15" customHeight="1">
      <c r="A589" s="241" t="s">
        <v>226</v>
      </c>
      <c r="B589" s="264"/>
      <c r="C589" s="319">
        <v>272600033</v>
      </c>
      <c r="D589" s="132"/>
      <c r="F589" s="305" t="s">
        <v>102</v>
      </c>
      <c r="G589" s="305" t="s">
        <v>160</v>
      </c>
      <c r="H589" s="305" t="s">
        <v>103</v>
      </c>
      <c r="I589" s="267">
        <v>46294</v>
      </c>
      <c r="J589" s="267">
        <v>46297</v>
      </c>
      <c r="K589" s="267">
        <v>46323</v>
      </c>
      <c r="O589" s="266" t="s">
        <v>9</v>
      </c>
      <c r="R589" s="269"/>
    </row>
    <row r="590" spans="1:18" ht="15" customHeight="1">
      <c r="A590" s="241" t="s">
        <v>226</v>
      </c>
      <c r="B590" s="264"/>
      <c r="C590" s="327">
        <v>272600034</v>
      </c>
      <c r="D590" s="132"/>
      <c r="F590" s="314" t="s">
        <v>102</v>
      </c>
      <c r="G590" s="305" t="s">
        <v>160</v>
      </c>
      <c r="H590" s="305" t="s">
        <v>103</v>
      </c>
      <c r="I590" s="267">
        <v>46294</v>
      </c>
      <c r="J590" s="267">
        <v>46297</v>
      </c>
      <c r="K590" s="267">
        <v>46323</v>
      </c>
      <c r="O590" s="266" t="s">
        <v>9</v>
      </c>
      <c r="R590" s="269"/>
    </row>
    <row r="591" spans="1:18" ht="15" customHeight="1">
      <c r="A591" s="241" t="s">
        <v>227</v>
      </c>
      <c r="B591" s="270"/>
      <c r="C591" s="342">
        <v>272607489</v>
      </c>
      <c r="D591" s="272"/>
      <c r="E591" s="341"/>
      <c r="F591" s="343" t="s">
        <v>228</v>
      </c>
      <c r="G591" s="3" t="s">
        <v>166</v>
      </c>
      <c r="H591" s="266" t="s">
        <v>229</v>
      </c>
      <c r="I591" s="267">
        <v>46294</v>
      </c>
      <c r="J591" s="267">
        <v>46296</v>
      </c>
      <c r="K591" s="267">
        <v>46324</v>
      </c>
      <c r="O591" s="266" t="s">
        <v>9</v>
      </c>
      <c r="R591" s="269"/>
    </row>
    <row r="592" spans="1:18" ht="15" customHeight="1">
      <c r="A592" s="241" t="s">
        <v>227</v>
      </c>
      <c r="B592" s="270"/>
      <c r="C592" s="342">
        <v>272607531</v>
      </c>
      <c r="D592" s="272"/>
      <c r="E592" s="341"/>
      <c r="F592" s="343" t="s">
        <v>228</v>
      </c>
      <c r="G592" s="3" t="s">
        <v>166</v>
      </c>
      <c r="H592" s="266" t="s">
        <v>229</v>
      </c>
      <c r="I592" s="267">
        <v>46294</v>
      </c>
      <c r="J592" s="267">
        <v>46296</v>
      </c>
      <c r="K592" s="267">
        <v>46324</v>
      </c>
      <c r="O592" s="266" t="s">
        <v>9</v>
      </c>
      <c r="R592" s="269"/>
    </row>
    <row r="593" spans="1:18" ht="15" customHeight="1">
      <c r="A593" s="241" t="s">
        <v>227</v>
      </c>
      <c r="B593" s="270"/>
      <c r="C593" s="342">
        <v>272607547</v>
      </c>
      <c r="D593" s="272"/>
      <c r="E593" s="341"/>
      <c r="F593" s="343" t="s">
        <v>228</v>
      </c>
      <c r="G593" s="3" t="s">
        <v>166</v>
      </c>
      <c r="H593" s="266" t="s">
        <v>229</v>
      </c>
      <c r="I593" s="267">
        <v>46294</v>
      </c>
      <c r="J593" s="267">
        <v>46296</v>
      </c>
      <c r="K593" s="267">
        <v>46324</v>
      </c>
      <c r="O593" s="266" t="s">
        <v>9</v>
      </c>
      <c r="R593" s="269"/>
    </row>
    <row r="594" spans="1:18" ht="15" customHeight="1">
      <c r="A594" s="241" t="s">
        <v>227</v>
      </c>
      <c r="B594" s="270"/>
      <c r="C594" s="342">
        <v>272607563</v>
      </c>
      <c r="D594" s="272"/>
      <c r="E594" s="341"/>
      <c r="F594" s="343" t="s">
        <v>228</v>
      </c>
      <c r="G594" s="3" t="s">
        <v>166</v>
      </c>
      <c r="H594" s="266" t="s">
        <v>229</v>
      </c>
      <c r="I594" s="267">
        <v>46294</v>
      </c>
      <c r="J594" s="267">
        <v>46296</v>
      </c>
      <c r="K594" s="267">
        <v>46324</v>
      </c>
      <c r="O594" s="266" t="s">
        <v>9</v>
      </c>
      <c r="R594" s="269"/>
    </row>
    <row r="595" spans="1:18" ht="15" customHeight="1">
      <c r="A595" s="241" t="s">
        <v>227</v>
      </c>
      <c r="B595" s="270"/>
      <c r="C595" s="342">
        <v>272607596</v>
      </c>
      <c r="D595" s="272"/>
      <c r="E595" s="341"/>
      <c r="F595" s="343" t="s">
        <v>228</v>
      </c>
      <c r="G595" s="3" t="s">
        <v>166</v>
      </c>
      <c r="H595" s="266" t="s">
        <v>229</v>
      </c>
      <c r="I595" s="267">
        <v>46294</v>
      </c>
      <c r="J595" s="267">
        <v>46296</v>
      </c>
      <c r="K595" s="267">
        <v>46324</v>
      </c>
      <c r="O595" s="266" t="s">
        <v>9</v>
      </c>
      <c r="R595" s="269"/>
    </row>
    <row r="596" spans="1:18" ht="15" customHeight="1">
      <c r="A596" s="241" t="s">
        <v>230</v>
      </c>
      <c r="B596" s="270"/>
      <c r="C596" s="406">
        <v>253603591</v>
      </c>
      <c r="D596" s="272"/>
      <c r="E596" s="341"/>
      <c r="F596" s="343" t="s">
        <v>82</v>
      </c>
      <c r="G596" s="264" t="s">
        <v>231</v>
      </c>
      <c r="H596" s="266" t="s">
        <v>232</v>
      </c>
      <c r="I596" s="267">
        <v>46277</v>
      </c>
      <c r="J596" s="267">
        <v>46279</v>
      </c>
      <c r="K596" s="267">
        <v>46307</v>
      </c>
      <c r="O596" s="266" t="s">
        <v>10</v>
      </c>
      <c r="R596" s="269"/>
    </row>
    <row r="597" spans="1:18" ht="15" customHeight="1">
      <c r="A597" s="241" t="s">
        <v>230</v>
      </c>
      <c r="B597" s="270"/>
      <c r="C597" s="406">
        <v>253603572</v>
      </c>
      <c r="D597" s="272"/>
      <c r="F597" s="343" t="s">
        <v>82</v>
      </c>
      <c r="G597" s="264" t="s">
        <v>231</v>
      </c>
      <c r="H597" s="266" t="s">
        <v>232</v>
      </c>
      <c r="I597" s="267">
        <v>46277</v>
      </c>
      <c r="J597" s="267">
        <v>46279</v>
      </c>
      <c r="K597" s="267">
        <v>46307</v>
      </c>
      <c r="O597" s="266" t="s">
        <v>10</v>
      </c>
      <c r="R597" s="269"/>
    </row>
    <row r="598" spans="1:18" ht="15" customHeight="1">
      <c r="A598" s="241" t="s">
        <v>230</v>
      </c>
      <c r="B598" s="270"/>
      <c r="C598" s="406">
        <v>253603551</v>
      </c>
      <c r="D598" s="272"/>
      <c r="F598" s="343" t="s">
        <v>82</v>
      </c>
      <c r="G598" s="264" t="s">
        <v>231</v>
      </c>
      <c r="H598" s="266" t="s">
        <v>232</v>
      </c>
      <c r="I598" s="267">
        <v>46277</v>
      </c>
      <c r="J598" s="267">
        <v>46279</v>
      </c>
      <c r="K598" s="267">
        <v>46307</v>
      </c>
      <c r="O598" s="266" t="s">
        <v>10</v>
      </c>
      <c r="R598" s="269"/>
    </row>
    <row r="599" spans="1:18" ht="15" customHeight="1">
      <c r="A599" s="241" t="s">
        <v>230</v>
      </c>
      <c r="B599" s="270"/>
      <c r="C599" s="406">
        <v>253603523</v>
      </c>
      <c r="D599" s="272"/>
      <c r="F599" s="343" t="s">
        <v>82</v>
      </c>
      <c r="G599" s="264" t="s">
        <v>231</v>
      </c>
      <c r="H599" s="266" t="s">
        <v>232</v>
      </c>
      <c r="I599" s="267">
        <v>46277</v>
      </c>
      <c r="J599" s="267">
        <v>46279</v>
      </c>
      <c r="K599" s="267">
        <v>46307</v>
      </c>
      <c r="O599" s="266" t="s">
        <v>10</v>
      </c>
      <c r="R599" s="269"/>
    </row>
    <row r="600" spans="1:18" ht="15" customHeight="1">
      <c r="A600" s="241" t="s">
        <v>230</v>
      </c>
      <c r="B600" s="270"/>
      <c r="C600" s="406">
        <v>253603489</v>
      </c>
      <c r="D600" s="272"/>
      <c r="F600" s="343" t="s">
        <v>82</v>
      </c>
      <c r="G600" s="264" t="s">
        <v>231</v>
      </c>
      <c r="H600" s="266" t="s">
        <v>232</v>
      </c>
      <c r="I600" s="267">
        <v>46277</v>
      </c>
      <c r="J600" s="267">
        <v>46279</v>
      </c>
      <c r="K600" s="267">
        <v>46307</v>
      </c>
      <c r="O600" s="266" t="s">
        <v>10</v>
      </c>
      <c r="R600" s="269"/>
    </row>
    <row r="601" spans="1:18" ht="15" customHeight="1">
      <c r="A601" s="241" t="s">
        <v>230</v>
      </c>
      <c r="B601" s="270"/>
      <c r="C601" s="406">
        <v>244603117</v>
      </c>
      <c r="D601" s="272"/>
      <c r="F601" s="343" t="s">
        <v>82</v>
      </c>
      <c r="G601" s="264" t="s">
        <v>231</v>
      </c>
      <c r="H601" s="266" t="s">
        <v>232</v>
      </c>
      <c r="I601" s="267">
        <v>46277</v>
      </c>
      <c r="J601" s="267">
        <v>46279</v>
      </c>
      <c r="K601" s="267">
        <v>46307</v>
      </c>
      <c r="O601" s="266" t="s">
        <v>10</v>
      </c>
      <c r="R601" s="269"/>
    </row>
    <row r="602" spans="1:18" ht="15" customHeight="1">
      <c r="A602" s="241" t="s">
        <v>230</v>
      </c>
      <c r="B602" s="270"/>
      <c r="C602" s="406">
        <v>244603093</v>
      </c>
      <c r="D602" s="272"/>
      <c r="F602" s="343" t="s">
        <v>82</v>
      </c>
      <c r="G602" s="264" t="s">
        <v>231</v>
      </c>
      <c r="H602" s="266" t="s">
        <v>232</v>
      </c>
      <c r="I602" s="267">
        <v>46277</v>
      </c>
      <c r="J602" s="267">
        <v>46279</v>
      </c>
      <c r="K602" s="267">
        <v>46307</v>
      </c>
      <c r="O602" s="266" t="s">
        <v>10</v>
      </c>
      <c r="R602" s="269"/>
    </row>
    <row r="603" spans="1:18" ht="15" customHeight="1">
      <c r="A603" s="241" t="s">
        <v>230</v>
      </c>
      <c r="B603" s="270"/>
      <c r="C603" s="406">
        <v>244603073</v>
      </c>
      <c r="D603" s="272"/>
      <c r="F603" s="343" t="s">
        <v>82</v>
      </c>
      <c r="G603" s="264" t="s">
        <v>231</v>
      </c>
      <c r="H603" s="266" t="s">
        <v>232</v>
      </c>
      <c r="I603" s="267">
        <v>46277</v>
      </c>
      <c r="J603" s="267">
        <v>46279</v>
      </c>
      <c r="K603" s="267">
        <v>46307</v>
      </c>
      <c r="O603" s="266" t="s">
        <v>10</v>
      </c>
      <c r="R603" s="269"/>
    </row>
    <row r="604" spans="1:18" ht="15" customHeight="1">
      <c r="A604" s="241" t="s">
        <v>230</v>
      </c>
      <c r="B604" s="270"/>
      <c r="C604" s="406">
        <v>244603022</v>
      </c>
      <c r="D604" s="272"/>
      <c r="F604" s="343" t="s">
        <v>82</v>
      </c>
      <c r="G604" s="264" t="s">
        <v>231</v>
      </c>
      <c r="H604" s="266" t="s">
        <v>232</v>
      </c>
      <c r="I604" s="267">
        <v>46277</v>
      </c>
      <c r="J604" s="267">
        <v>46279</v>
      </c>
      <c r="K604" s="267">
        <v>46307</v>
      </c>
      <c r="O604" s="266" t="s">
        <v>10</v>
      </c>
      <c r="R604" s="269"/>
    </row>
    <row r="605" spans="1:18" ht="15" customHeight="1">
      <c r="A605" s="241" t="s">
        <v>230</v>
      </c>
      <c r="B605" s="270"/>
      <c r="C605" s="406">
        <v>244602976</v>
      </c>
      <c r="D605" s="272"/>
      <c r="F605" s="343" t="s">
        <v>82</v>
      </c>
      <c r="G605" s="264" t="s">
        <v>231</v>
      </c>
      <c r="H605" s="266" t="s">
        <v>232</v>
      </c>
      <c r="I605" s="267">
        <v>46277</v>
      </c>
      <c r="J605" s="267">
        <v>46279</v>
      </c>
      <c r="K605" s="267">
        <v>46307</v>
      </c>
      <c r="O605" s="266" t="s">
        <v>10</v>
      </c>
      <c r="R605" s="269"/>
    </row>
    <row r="606" spans="1:18" ht="15" customHeight="1">
      <c r="A606" s="241" t="s">
        <v>230</v>
      </c>
      <c r="B606" s="270"/>
      <c r="C606" s="406">
        <v>244602923</v>
      </c>
      <c r="D606" s="272"/>
      <c r="F606" s="343" t="s">
        <v>82</v>
      </c>
      <c r="G606" s="264" t="s">
        <v>231</v>
      </c>
      <c r="H606" s="266" t="s">
        <v>232</v>
      </c>
      <c r="I606" s="267">
        <v>46277</v>
      </c>
      <c r="J606" s="267">
        <v>46279</v>
      </c>
      <c r="K606" s="267">
        <v>46307</v>
      </c>
      <c r="O606" s="266" t="s">
        <v>10</v>
      </c>
      <c r="R606" s="269"/>
    </row>
    <row r="607" spans="1:18" ht="15" customHeight="1">
      <c r="A607" s="241" t="s">
        <v>230</v>
      </c>
      <c r="B607" s="270"/>
      <c r="C607" s="406">
        <v>244602882</v>
      </c>
      <c r="D607" s="272"/>
      <c r="F607" s="343" t="s">
        <v>82</v>
      </c>
      <c r="G607" s="264" t="s">
        <v>231</v>
      </c>
      <c r="H607" s="266" t="s">
        <v>232</v>
      </c>
      <c r="I607" s="267">
        <v>46277</v>
      </c>
      <c r="J607" s="267">
        <v>46279</v>
      </c>
      <c r="K607" s="267">
        <v>46307</v>
      </c>
      <c r="O607" s="266" t="s">
        <v>10</v>
      </c>
      <c r="R607" s="269"/>
    </row>
    <row r="608" spans="1:18" ht="15" customHeight="1">
      <c r="A608" s="241" t="s">
        <v>230</v>
      </c>
      <c r="B608" s="270"/>
      <c r="C608" s="406">
        <v>244602852</v>
      </c>
      <c r="D608" s="272"/>
      <c r="F608" s="343" t="s">
        <v>82</v>
      </c>
      <c r="G608" s="264" t="s">
        <v>231</v>
      </c>
      <c r="H608" s="266" t="s">
        <v>232</v>
      </c>
      <c r="I608" s="267">
        <v>46277</v>
      </c>
      <c r="J608" s="267">
        <v>46279</v>
      </c>
      <c r="K608" s="267">
        <v>46307</v>
      </c>
      <c r="O608" s="266" t="s">
        <v>10</v>
      </c>
      <c r="R608" s="269"/>
    </row>
    <row r="609" spans="1:18" ht="15" customHeight="1">
      <c r="A609" s="241" t="s">
        <v>230</v>
      </c>
      <c r="B609" s="270"/>
      <c r="C609" s="406">
        <v>244602827</v>
      </c>
      <c r="D609" s="272"/>
      <c r="F609" s="343" t="s">
        <v>82</v>
      </c>
      <c r="G609" s="264" t="s">
        <v>231</v>
      </c>
      <c r="H609" s="266" t="s">
        <v>232</v>
      </c>
      <c r="I609" s="267">
        <v>46277</v>
      </c>
      <c r="J609" s="267">
        <v>46279</v>
      </c>
      <c r="K609" s="267">
        <v>46307</v>
      </c>
      <c r="O609" s="266" t="s">
        <v>10</v>
      </c>
      <c r="R609" s="269"/>
    </row>
    <row r="610" spans="1:18" ht="15" customHeight="1">
      <c r="A610" s="241" t="s">
        <v>230</v>
      </c>
      <c r="B610" s="270"/>
      <c r="C610" s="406">
        <v>244602814</v>
      </c>
      <c r="D610" s="272"/>
      <c r="F610" s="343" t="s">
        <v>82</v>
      </c>
      <c r="G610" s="264" t="s">
        <v>231</v>
      </c>
      <c r="H610" s="266" t="s">
        <v>232</v>
      </c>
      <c r="I610" s="267">
        <v>46277</v>
      </c>
      <c r="J610" s="267">
        <v>46279</v>
      </c>
      <c r="K610" s="267">
        <v>46307</v>
      </c>
      <c r="O610" s="266" t="s">
        <v>10</v>
      </c>
      <c r="R610" s="269"/>
    </row>
    <row r="611" spans="1:18" ht="15" customHeight="1">
      <c r="A611" s="241" t="s">
        <v>230</v>
      </c>
      <c r="B611" s="270"/>
      <c r="C611" s="406">
        <v>244602785</v>
      </c>
      <c r="D611" s="272"/>
      <c r="F611" s="343" t="s">
        <v>82</v>
      </c>
      <c r="G611" s="264" t="s">
        <v>231</v>
      </c>
      <c r="H611" s="266" t="s">
        <v>232</v>
      </c>
      <c r="I611" s="267">
        <v>46277</v>
      </c>
      <c r="J611" s="267">
        <v>46279</v>
      </c>
      <c r="K611" s="267">
        <v>46307</v>
      </c>
      <c r="O611" s="266" t="s">
        <v>10</v>
      </c>
      <c r="R611" s="269"/>
    </row>
    <row r="612" spans="1:18" ht="15" customHeight="1">
      <c r="A612" s="241" t="s">
        <v>230</v>
      </c>
      <c r="B612" s="270"/>
      <c r="C612" s="406">
        <v>244602728</v>
      </c>
      <c r="D612" s="272"/>
      <c r="F612" s="343" t="s">
        <v>82</v>
      </c>
      <c r="G612" s="264" t="s">
        <v>231</v>
      </c>
      <c r="H612" s="266" t="s">
        <v>232</v>
      </c>
      <c r="I612" s="267">
        <v>46277</v>
      </c>
      <c r="J612" s="267">
        <v>46279</v>
      </c>
      <c r="K612" s="267">
        <v>46307</v>
      </c>
      <c r="O612" s="266" t="s">
        <v>10</v>
      </c>
      <c r="R612" s="269"/>
    </row>
    <row r="613" spans="1:18" ht="15" customHeight="1">
      <c r="A613" s="241" t="s">
        <v>233</v>
      </c>
      <c r="B613" s="270"/>
      <c r="C613" s="426">
        <v>266603124</v>
      </c>
      <c r="D613" s="272"/>
      <c r="F613" s="343" t="s">
        <v>82</v>
      </c>
      <c r="G613" s="264" t="s">
        <v>231</v>
      </c>
      <c r="H613" s="266" t="s">
        <v>232</v>
      </c>
      <c r="I613" s="267">
        <v>46288</v>
      </c>
      <c r="J613" s="267">
        <v>46290</v>
      </c>
      <c r="K613" s="267">
        <v>46318</v>
      </c>
      <c r="O613" s="266" t="s">
        <v>9</v>
      </c>
      <c r="R613" s="269" t="s">
        <v>234</v>
      </c>
    </row>
    <row r="614" spans="1:18" ht="15" customHeight="1">
      <c r="A614" s="241" t="s">
        <v>233</v>
      </c>
      <c r="B614" s="270"/>
      <c r="C614" s="426">
        <v>266603180</v>
      </c>
      <c r="D614" s="272"/>
      <c r="F614" s="343" t="s">
        <v>82</v>
      </c>
      <c r="G614" s="264" t="s">
        <v>231</v>
      </c>
      <c r="H614" s="266" t="s">
        <v>232</v>
      </c>
      <c r="I614" s="267">
        <v>46288</v>
      </c>
      <c r="J614" s="267">
        <v>46290</v>
      </c>
      <c r="K614" s="267">
        <v>46318</v>
      </c>
      <c r="O614" s="266" t="s">
        <v>9</v>
      </c>
      <c r="R614" s="269" t="s">
        <v>234</v>
      </c>
    </row>
    <row r="615" spans="1:18" ht="15" customHeight="1">
      <c r="A615" s="241" t="s">
        <v>233</v>
      </c>
      <c r="B615" s="270"/>
      <c r="C615" s="426">
        <v>266603289</v>
      </c>
      <c r="D615" s="272"/>
      <c r="F615" s="343" t="s">
        <v>82</v>
      </c>
      <c r="G615" s="264" t="s">
        <v>231</v>
      </c>
      <c r="H615" s="266" t="s">
        <v>232</v>
      </c>
      <c r="I615" s="267">
        <v>46288</v>
      </c>
      <c r="J615" s="267">
        <v>46290</v>
      </c>
      <c r="K615" s="267">
        <v>46318</v>
      </c>
      <c r="O615" s="266" t="s">
        <v>9</v>
      </c>
      <c r="R615" s="269" t="s">
        <v>234</v>
      </c>
    </row>
    <row r="616" spans="1:18" ht="15" customHeight="1">
      <c r="A616" s="241" t="s">
        <v>233</v>
      </c>
      <c r="B616" s="270"/>
      <c r="C616" s="426">
        <v>266603338</v>
      </c>
      <c r="D616" s="272"/>
      <c r="F616" s="343" t="s">
        <v>82</v>
      </c>
      <c r="G616" s="264" t="s">
        <v>231</v>
      </c>
      <c r="H616" s="266" t="s">
        <v>232</v>
      </c>
      <c r="I616" s="267">
        <v>46288</v>
      </c>
      <c r="J616" s="267">
        <v>46290</v>
      </c>
      <c r="K616" s="267">
        <v>46318</v>
      </c>
      <c r="O616" s="266" t="s">
        <v>9</v>
      </c>
      <c r="R616" s="269" t="s">
        <v>234</v>
      </c>
    </row>
    <row r="617" spans="1:18" ht="15" customHeight="1">
      <c r="A617" s="241" t="s">
        <v>233</v>
      </c>
      <c r="B617" s="270"/>
      <c r="C617" s="426">
        <v>266603521</v>
      </c>
      <c r="D617" s="272"/>
      <c r="F617" s="343" t="s">
        <v>82</v>
      </c>
      <c r="G617" s="264" t="s">
        <v>231</v>
      </c>
      <c r="H617" s="266" t="s">
        <v>232</v>
      </c>
      <c r="I617" s="267">
        <v>46288</v>
      </c>
      <c r="J617" s="267">
        <v>46290</v>
      </c>
      <c r="K617" s="267">
        <v>46318</v>
      </c>
      <c r="O617" s="266" t="s">
        <v>9</v>
      </c>
      <c r="R617" s="269" t="s">
        <v>234</v>
      </c>
    </row>
    <row r="618" spans="1:18" ht="15" customHeight="1">
      <c r="A618" s="241" t="s">
        <v>233</v>
      </c>
      <c r="B618" s="270"/>
      <c r="C618" s="426">
        <v>266603548</v>
      </c>
      <c r="D618" s="272"/>
      <c r="F618" s="343" t="s">
        <v>82</v>
      </c>
      <c r="G618" s="264" t="s">
        <v>231</v>
      </c>
      <c r="H618" s="266" t="s">
        <v>232</v>
      </c>
      <c r="I618" s="267">
        <v>46288</v>
      </c>
      <c r="J618" s="267">
        <v>46290</v>
      </c>
      <c r="K618" s="267">
        <v>46318</v>
      </c>
      <c r="O618" s="266" t="s">
        <v>9</v>
      </c>
      <c r="R618" s="269" t="s">
        <v>234</v>
      </c>
    </row>
    <row r="619" spans="1:18" ht="15" customHeight="1">
      <c r="A619" s="241" t="s">
        <v>233</v>
      </c>
      <c r="B619" s="270"/>
      <c r="C619" s="426">
        <v>266603588</v>
      </c>
      <c r="D619" s="272"/>
      <c r="F619" s="343" t="s">
        <v>82</v>
      </c>
      <c r="G619" s="264" t="s">
        <v>231</v>
      </c>
      <c r="H619" s="266" t="s">
        <v>232</v>
      </c>
      <c r="I619" s="267">
        <v>46288</v>
      </c>
      <c r="J619" s="267">
        <v>46290</v>
      </c>
      <c r="K619" s="267">
        <v>46318</v>
      </c>
      <c r="O619" s="266" t="s">
        <v>9</v>
      </c>
      <c r="R619" s="269" t="s">
        <v>234</v>
      </c>
    </row>
    <row r="620" spans="1:18" ht="15" customHeight="1">
      <c r="A620" s="241" t="s">
        <v>235</v>
      </c>
      <c r="B620" s="264"/>
      <c r="C620" s="326">
        <v>274607879</v>
      </c>
      <c r="D620" s="132"/>
      <c r="E620" s="341"/>
      <c r="F620" s="343" t="s">
        <v>144</v>
      </c>
      <c r="G620" s="264" t="s">
        <v>196</v>
      </c>
      <c r="H620" s="266" t="s">
        <v>146</v>
      </c>
      <c r="I620" s="318">
        <v>46296</v>
      </c>
      <c r="J620" s="267">
        <v>46300</v>
      </c>
      <c r="K620" s="267">
        <v>46328</v>
      </c>
      <c r="O620" s="266" t="s">
        <v>84</v>
      </c>
      <c r="R620" s="269"/>
    </row>
    <row r="621" spans="1:18" ht="15" customHeight="1">
      <c r="A621" s="241" t="s">
        <v>235</v>
      </c>
      <c r="B621" s="264"/>
      <c r="C621" s="319">
        <v>274608022</v>
      </c>
      <c r="D621" s="132"/>
      <c r="E621" s="341"/>
      <c r="F621" s="343" t="s">
        <v>144</v>
      </c>
      <c r="G621" s="264" t="s">
        <v>196</v>
      </c>
      <c r="H621" s="266" t="s">
        <v>146</v>
      </c>
      <c r="I621" s="318">
        <v>46296</v>
      </c>
      <c r="J621" s="267">
        <v>46300</v>
      </c>
      <c r="K621" s="267">
        <v>46328</v>
      </c>
      <c r="O621" s="266" t="s">
        <v>9</v>
      </c>
      <c r="R621" s="269"/>
    </row>
    <row r="622" spans="1:18" ht="15" customHeight="1">
      <c r="A622" s="241" t="s">
        <v>235</v>
      </c>
      <c r="B622" s="264"/>
      <c r="C622" s="326">
        <v>274608032</v>
      </c>
      <c r="D622" s="132"/>
      <c r="E622" s="341"/>
      <c r="F622" s="343" t="s">
        <v>144</v>
      </c>
      <c r="G622" s="264" t="s">
        <v>196</v>
      </c>
      <c r="H622" s="266" t="s">
        <v>146</v>
      </c>
      <c r="I622" s="318">
        <v>46296</v>
      </c>
      <c r="J622" s="267">
        <v>46300</v>
      </c>
      <c r="K622" s="267">
        <v>46328</v>
      </c>
      <c r="O622" s="266" t="s">
        <v>84</v>
      </c>
      <c r="R622" s="269"/>
    </row>
    <row r="623" spans="1:18" ht="15" customHeight="1">
      <c r="A623" s="241" t="s">
        <v>235</v>
      </c>
      <c r="B623" s="264"/>
      <c r="C623" s="319">
        <v>274608052</v>
      </c>
      <c r="D623" s="132"/>
      <c r="E623" s="341"/>
      <c r="F623" s="343" t="s">
        <v>144</v>
      </c>
      <c r="G623" s="264" t="s">
        <v>196</v>
      </c>
      <c r="H623" s="266" t="s">
        <v>146</v>
      </c>
      <c r="I623" s="318">
        <v>46296</v>
      </c>
      <c r="J623" s="267">
        <v>46300</v>
      </c>
      <c r="K623" s="267">
        <v>46328</v>
      </c>
      <c r="O623" s="266" t="s">
        <v>9</v>
      </c>
      <c r="R623" s="269"/>
    </row>
    <row r="624" spans="1:18" ht="15" customHeight="1">
      <c r="A624" s="241" t="s">
        <v>235</v>
      </c>
      <c r="B624" s="264"/>
      <c r="C624" s="319">
        <v>274608075</v>
      </c>
      <c r="D624" s="132"/>
      <c r="E624" s="341"/>
      <c r="F624" s="343" t="s">
        <v>144</v>
      </c>
      <c r="G624" s="264" t="s">
        <v>196</v>
      </c>
      <c r="H624" s="266" t="s">
        <v>146</v>
      </c>
      <c r="I624" s="318">
        <v>46296</v>
      </c>
      <c r="J624" s="267">
        <v>46300</v>
      </c>
      <c r="K624" s="267">
        <v>46328</v>
      </c>
      <c r="O624" s="266" t="s">
        <v>9</v>
      </c>
      <c r="R624" s="269"/>
    </row>
    <row r="625" spans="1:18" ht="15" customHeight="1">
      <c r="A625" s="241" t="s">
        <v>235</v>
      </c>
      <c r="B625" s="264"/>
      <c r="C625" s="319">
        <v>274608096</v>
      </c>
      <c r="D625" s="132"/>
      <c r="E625" s="341"/>
      <c r="F625" s="343" t="s">
        <v>144</v>
      </c>
      <c r="G625" s="264" t="s">
        <v>196</v>
      </c>
      <c r="H625" s="266" t="s">
        <v>146</v>
      </c>
      <c r="I625" s="318">
        <v>46296</v>
      </c>
      <c r="J625" s="267">
        <v>46300</v>
      </c>
      <c r="K625" s="267">
        <v>46328</v>
      </c>
      <c r="O625" s="266" t="s">
        <v>9</v>
      </c>
      <c r="R625" s="269"/>
    </row>
    <row r="626" spans="1:18" ht="15" customHeight="1">
      <c r="A626" s="273" t="s">
        <v>236</v>
      </c>
      <c r="B626" s="280"/>
      <c r="C626" s="327">
        <v>271606855</v>
      </c>
      <c r="D626" s="132"/>
      <c r="F626" s="130" t="s">
        <v>88</v>
      </c>
      <c r="G626" s="266" t="s">
        <v>89</v>
      </c>
      <c r="H626" s="266" t="s">
        <v>90</v>
      </c>
      <c r="I626" s="267">
        <v>46293</v>
      </c>
      <c r="J626" s="267">
        <v>46295</v>
      </c>
      <c r="K626" s="267">
        <v>46323</v>
      </c>
      <c r="O626" s="266" t="s">
        <v>9</v>
      </c>
      <c r="R626" s="269"/>
    </row>
    <row r="627" spans="1:18" ht="15" customHeight="1">
      <c r="A627" s="296" t="s">
        <v>236</v>
      </c>
      <c r="C627" s="344">
        <v>271607158</v>
      </c>
      <c r="D627" s="272"/>
      <c r="F627" s="130" t="s">
        <v>88</v>
      </c>
      <c r="G627" s="266" t="s">
        <v>89</v>
      </c>
      <c r="H627" s="266" t="s">
        <v>90</v>
      </c>
      <c r="I627" s="267">
        <v>46293</v>
      </c>
      <c r="J627" s="267">
        <v>46295</v>
      </c>
      <c r="K627" s="267">
        <v>46323</v>
      </c>
      <c r="O627" s="266" t="s">
        <v>9</v>
      </c>
      <c r="R627" s="269"/>
    </row>
    <row r="628" spans="1:18" ht="15" customHeight="1">
      <c r="A628" s="296" t="s">
        <v>236</v>
      </c>
      <c r="C628" s="344">
        <v>271606435</v>
      </c>
      <c r="D628" s="272"/>
      <c r="F628" s="130" t="s">
        <v>88</v>
      </c>
      <c r="G628" s="266" t="s">
        <v>89</v>
      </c>
      <c r="H628" s="266" t="s">
        <v>90</v>
      </c>
      <c r="I628" s="267">
        <v>46293</v>
      </c>
      <c r="J628" s="267">
        <v>46295</v>
      </c>
      <c r="K628" s="267">
        <v>46323</v>
      </c>
      <c r="O628" s="266" t="s">
        <v>9</v>
      </c>
      <c r="R628" s="269"/>
    </row>
    <row r="629" spans="1:18" ht="15" customHeight="1">
      <c r="A629" s="296" t="s">
        <v>236</v>
      </c>
      <c r="C629" s="344">
        <v>271606212</v>
      </c>
      <c r="D629" s="272"/>
      <c r="F629" s="130" t="s">
        <v>88</v>
      </c>
      <c r="G629" s="266" t="s">
        <v>89</v>
      </c>
      <c r="H629" s="266" t="s">
        <v>90</v>
      </c>
      <c r="I629" s="267">
        <v>46293</v>
      </c>
      <c r="J629" s="267">
        <v>46295</v>
      </c>
      <c r="K629" s="267">
        <v>46323</v>
      </c>
      <c r="O629" s="266" t="s">
        <v>9</v>
      </c>
      <c r="R629" s="269"/>
    </row>
    <row r="630" spans="1:18" ht="15" customHeight="1">
      <c r="A630" s="296" t="s">
        <v>236</v>
      </c>
      <c r="C630" s="344">
        <v>271606069</v>
      </c>
      <c r="D630" s="272"/>
      <c r="F630" s="130" t="s">
        <v>88</v>
      </c>
      <c r="G630" s="266" t="s">
        <v>89</v>
      </c>
      <c r="H630" s="266" t="s">
        <v>90</v>
      </c>
      <c r="I630" s="267">
        <v>46293</v>
      </c>
      <c r="J630" s="267">
        <v>46295</v>
      </c>
      <c r="K630" s="267">
        <v>46323</v>
      </c>
      <c r="O630" s="266" t="s">
        <v>9</v>
      </c>
      <c r="R630" s="269"/>
    </row>
    <row r="631" spans="1:18" ht="15" customHeight="1">
      <c r="A631" s="296" t="s">
        <v>236</v>
      </c>
      <c r="C631" s="344">
        <v>271607596</v>
      </c>
      <c r="D631" s="272"/>
      <c r="F631" s="130" t="s">
        <v>88</v>
      </c>
      <c r="G631" s="266" t="s">
        <v>89</v>
      </c>
      <c r="H631" s="266" t="s">
        <v>90</v>
      </c>
      <c r="I631" s="267">
        <v>46293</v>
      </c>
      <c r="J631" s="267">
        <v>46295</v>
      </c>
      <c r="K631" s="267">
        <v>46323</v>
      </c>
      <c r="O631" s="266" t="s">
        <v>9</v>
      </c>
      <c r="R631" s="269"/>
    </row>
    <row r="632" spans="1:18" ht="15" customHeight="1">
      <c r="A632" s="296" t="s">
        <v>236</v>
      </c>
      <c r="C632" s="344">
        <v>271607819</v>
      </c>
      <c r="D632" s="272"/>
      <c r="F632" s="130" t="s">
        <v>88</v>
      </c>
      <c r="G632" s="266" t="s">
        <v>89</v>
      </c>
      <c r="H632" s="266" t="s">
        <v>90</v>
      </c>
      <c r="I632" s="267">
        <v>46293</v>
      </c>
      <c r="J632" s="267">
        <v>46295</v>
      </c>
      <c r="K632" s="267">
        <v>46323</v>
      </c>
      <c r="O632" s="266" t="s">
        <v>9</v>
      </c>
      <c r="R632" s="269"/>
    </row>
    <row r="633" spans="1:18" ht="15" customHeight="1">
      <c r="A633" s="296" t="s">
        <v>236</v>
      </c>
      <c r="C633" s="344">
        <v>271609085</v>
      </c>
      <c r="D633" s="272"/>
      <c r="F633" s="130" t="s">
        <v>88</v>
      </c>
      <c r="G633" s="266" t="s">
        <v>89</v>
      </c>
      <c r="H633" s="266" t="s">
        <v>90</v>
      </c>
      <c r="I633" s="267">
        <v>46293</v>
      </c>
      <c r="J633" s="267">
        <v>46295</v>
      </c>
      <c r="K633" s="267">
        <v>46323</v>
      </c>
      <c r="O633" s="266" t="s">
        <v>9</v>
      </c>
      <c r="R633" s="269"/>
    </row>
    <row r="634" spans="1:18" ht="15" customHeight="1">
      <c r="A634" s="296" t="s">
        <v>236</v>
      </c>
      <c r="C634" s="344">
        <v>271609761</v>
      </c>
      <c r="D634" s="272"/>
      <c r="F634" s="130" t="s">
        <v>88</v>
      </c>
      <c r="G634" s="266" t="s">
        <v>89</v>
      </c>
      <c r="H634" s="266" t="s">
        <v>90</v>
      </c>
      <c r="I634" s="267">
        <v>46293</v>
      </c>
      <c r="J634" s="267">
        <v>46295</v>
      </c>
      <c r="K634" s="267">
        <v>46323</v>
      </c>
      <c r="O634" s="266" t="s">
        <v>9</v>
      </c>
      <c r="R634" s="269"/>
    </row>
    <row r="635" spans="1:18" ht="15" customHeight="1">
      <c r="A635" s="296" t="s">
        <v>236</v>
      </c>
      <c r="C635" s="344">
        <v>271609877</v>
      </c>
      <c r="D635" s="272"/>
      <c r="F635" s="130" t="s">
        <v>88</v>
      </c>
      <c r="G635" s="266" t="s">
        <v>89</v>
      </c>
      <c r="H635" s="266" t="s">
        <v>90</v>
      </c>
      <c r="I635" s="267">
        <v>46293</v>
      </c>
      <c r="J635" s="267">
        <v>46295</v>
      </c>
      <c r="K635" s="267">
        <v>46323</v>
      </c>
      <c r="O635" s="266" t="s">
        <v>9</v>
      </c>
      <c r="R635" s="269"/>
    </row>
    <row r="636" spans="1:18" ht="15" customHeight="1">
      <c r="A636" s="296" t="s">
        <v>236</v>
      </c>
      <c r="C636" s="344">
        <v>271611106</v>
      </c>
      <c r="D636" s="272"/>
      <c r="F636" s="130" t="s">
        <v>88</v>
      </c>
      <c r="G636" s="266" t="s">
        <v>89</v>
      </c>
      <c r="H636" s="266" t="s">
        <v>90</v>
      </c>
      <c r="I636" s="267">
        <v>46293</v>
      </c>
      <c r="J636" s="267">
        <v>46295</v>
      </c>
      <c r="K636" s="267">
        <v>46323</v>
      </c>
      <c r="O636" s="266" t="s">
        <v>9</v>
      </c>
      <c r="R636" s="269"/>
    </row>
    <row r="637" spans="1:18" ht="15" customHeight="1">
      <c r="A637" s="296" t="s">
        <v>236</v>
      </c>
      <c r="C637" s="344">
        <v>271611073</v>
      </c>
      <c r="D637" s="272"/>
      <c r="F637" s="130" t="s">
        <v>88</v>
      </c>
      <c r="G637" s="266" t="s">
        <v>89</v>
      </c>
      <c r="H637" s="266" t="s">
        <v>90</v>
      </c>
      <c r="I637" s="267">
        <v>46293</v>
      </c>
      <c r="J637" s="267">
        <v>46295</v>
      </c>
      <c r="K637" s="267">
        <v>46323</v>
      </c>
      <c r="O637" s="266" t="s">
        <v>9</v>
      </c>
      <c r="R637" s="269"/>
    </row>
    <row r="638" spans="1:18" ht="15" customHeight="1">
      <c r="A638" s="296" t="s">
        <v>236</v>
      </c>
      <c r="C638" s="344">
        <v>271610841</v>
      </c>
      <c r="D638" s="272"/>
      <c r="F638" s="130" t="s">
        <v>88</v>
      </c>
      <c r="G638" s="266" t="s">
        <v>89</v>
      </c>
      <c r="H638" s="266" t="s">
        <v>90</v>
      </c>
      <c r="I638" s="267">
        <v>46293</v>
      </c>
      <c r="J638" s="267">
        <v>46295</v>
      </c>
      <c r="K638" s="267">
        <v>46323</v>
      </c>
      <c r="O638" s="266" t="s">
        <v>9</v>
      </c>
      <c r="R638" s="269"/>
    </row>
    <row r="639" spans="1:18" ht="15" customHeight="1">
      <c r="A639" s="296" t="s">
        <v>236</v>
      </c>
      <c r="C639" s="344">
        <v>271610870</v>
      </c>
      <c r="D639" s="272"/>
      <c r="F639" s="130" t="s">
        <v>88</v>
      </c>
      <c r="G639" s="266" t="s">
        <v>89</v>
      </c>
      <c r="H639" s="266" t="s">
        <v>90</v>
      </c>
      <c r="I639" s="267">
        <v>46293</v>
      </c>
      <c r="J639" s="267">
        <v>46295</v>
      </c>
      <c r="K639" s="267">
        <v>46323</v>
      </c>
      <c r="O639" s="266" t="s">
        <v>9</v>
      </c>
      <c r="R639" s="269"/>
    </row>
    <row r="640" spans="1:18" ht="15" customHeight="1">
      <c r="A640" s="296" t="s">
        <v>236</v>
      </c>
      <c r="C640" s="344">
        <v>271610900</v>
      </c>
      <c r="D640" s="272"/>
      <c r="F640" s="130" t="s">
        <v>88</v>
      </c>
      <c r="G640" s="266" t="s">
        <v>89</v>
      </c>
      <c r="H640" s="266" t="s">
        <v>90</v>
      </c>
      <c r="I640" s="267">
        <v>46293</v>
      </c>
      <c r="J640" s="267">
        <v>46295</v>
      </c>
      <c r="K640" s="267">
        <v>46323</v>
      </c>
      <c r="O640" s="266" t="s">
        <v>9</v>
      </c>
      <c r="R640" s="269"/>
    </row>
    <row r="641" spans="1:18" ht="15" customHeight="1">
      <c r="A641" s="296" t="s">
        <v>236</v>
      </c>
      <c r="C641" s="344">
        <v>271611140</v>
      </c>
      <c r="D641" s="272"/>
      <c r="F641" s="130" t="s">
        <v>88</v>
      </c>
      <c r="G641" s="266" t="s">
        <v>89</v>
      </c>
      <c r="H641" s="266" t="s">
        <v>90</v>
      </c>
      <c r="I641" s="267">
        <v>46293</v>
      </c>
      <c r="J641" s="267">
        <v>46295</v>
      </c>
      <c r="K641" s="267">
        <v>46323</v>
      </c>
      <c r="O641" s="266" t="s">
        <v>9</v>
      </c>
      <c r="R641" s="269"/>
    </row>
    <row r="642" spans="1:18" ht="15" customHeight="1">
      <c r="A642" s="296" t="s">
        <v>236</v>
      </c>
      <c r="C642" s="344">
        <v>271607158</v>
      </c>
      <c r="D642" s="272"/>
      <c r="F642" s="130" t="s">
        <v>88</v>
      </c>
      <c r="G642" s="266" t="s">
        <v>89</v>
      </c>
      <c r="H642" s="266" t="s">
        <v>90</v>
      </c>
      <c r="I642" s="267">
        <v>46293</v>
      </c>
      <c r="J642" s="267">
        <v>46295</v>
      </c>
      <c r="K642" s="267">
        <v>46323</v>
      </c>
      <c r="O642" s="266" t="s">
        <v>9</v>
      </c>
      <c r="R642" s="269"/>
    </row>
    <row r="643" spans="1:18" ht="15" customHeight="1">
      <c r="A643" s="296" t="s">
        <v>236</v>
      </c>
      <c r="C643" s="344">
        <v>271616855</v>
      </c>
      <c r="D643" s="272"/>
      <c r="F643" s="130" t="s">
        <v>88</v>
      </c>
      <c r="G643" s="266" t="s">
        <v>89</v>
      </c>
      <c r="H643" s="266" t="s">
        <v>90</v>
      </c>
      <c r="I643" s="267">
        <v>46293</v>
      </c>
      <c r="J643" s="267">
        <v>46295</v>
      </c>
      <c r="K643" s="267">
        <v>46323</v>
      </c>
      <c r="O643" s="266" t="s">
        <v>9</v>
      </c>
      <c r="R643" s="269"/>
    </row>
    <row r="644" spans="1:18" ht="15" customHeight="1">
      <c r="A644" s="296" t="s">
        <v>236</v>
      </c>
      <c r="C644" s="344">
        <v>271610879</v>
      </c>
      <c r="D644" s="272"/>
      <c r="F644" s="130" t="s">
        <v>88</v>
      </c>
      <c r="G644" s="266" t="s">
        <v>89</v>
      </c>
      <c r="H644" s="266" t="s">
        <v>90</v>
      </c>
      <c r="I644" s="267">
        <v>46293</v>
      </c>
      <c r="J644" s="267">
        <v>46295</v>
      </c>
      <c r="K644" s="267">
        <v>46323</v>
      </c>
      <c r="O644" s="266" t="s">
        <v>9</v>
      </c>
      <c r="R644" s="269"/>
    </row>
    <row r="645" spans="1:18" ht="15" customHeight="1">
      <c r="A645" s="296" t="s">
        <v>236</v>
      </c>
      <c r="C645" s="344">
        <v>271611042</v>
      </c>
      <c r="D645" s="272"/>
      <c r="F645" s="130" t="s">
        <v>88</v>
      </c>
      <c r="G645" s="266" t="s">
        <v>89</v>
      </c>
      <c r="H645" s="266" t="s">
        <v>90</v>
      </c>
      <c r="I645" s="267">
        <v>46293</v>
      </c>
      <c r="J645" s="267">
        <v>46295</v>
      </c>
      <c r="K645" s="267">
        <v>46323</v>
      </c>
      <c r="O645" s="266" t="s">
        <v>9</v>
      </c>
      <c r="R645" s="269"/>
    </row>
    <row r="646" spans="1:18" ht="15" customHeight="1">
      <c r="A646" s="296" t="s">
        <v>236</v>
      </c>
      <c r="C646" s="344">
        <v>271611023</v>
      </c>
      <c r="D646" s="272"/>
      <c r="F646" s="130" t="s">
        <v>88</v>
      </c>
      <c r="G646" s="266" t="s">
        <v>89</v>
      </c>
      <c r="H646" s="266" t="s">
        <v>90</v>
      </c>
      <c r="I646" s="267">
        <v>46293</v>
      </c>
      <c r="J646" s="267">
        <v>46295</v>
      </c>
      <c r="K646" s="267">
        <v>46323</v>
      </c>
      <c r="O646" s="266" t="s">
        <v>9</v>
      </c>
      <c r="R646" s="269"/>
    </row>
    <row r="647" spans="1:18" ht="15" customHeight="1">
      <c r="A647" s="296" t="s">
        <v>236</v>
      </c>
      <c r="C647" s="344">
        <v>271610916</v>
      </c>
      <c r="D647" s="272"/>
      <c r="F647" s="130" t="s">
        <v>88</v>
      </c>
      <c r="G647" s="266" t="s">
        <v>89</v>
      </c>
      <c r="H647" s="266" t="s">
        <v>90</v>
      </c>
      <c r="I647" s="267">
        <v>46293</v>
      </c>
      <c r="J647" s="267">
        <v>46295</v>
      </c>
      <c r="K647" s="267">
        <v>46323</v>
      </c>
      <c r="O647" s="266" t="s">
        <v>9</v>
      </c>
      <c r="R647" s="269"/>
    </row>
    <row r="648" spans="1:18" ht="15" customHeight="1">
      <c r="A648" s="296" t="s">
        <v>236</v>
      </c>
      <c r="C648" s="344">
        <v>271610775</v>
      </c>
      <c r="D648" s="272"/>
      <c r="F648" s="130" t="s">
        <v>88</v>
      </c>
      <c r="G648" s="266" t="s">
        <v>89</v>
      </c>
      <c r="H648" s="266" t="s">
        <v>90</v>
      </c>
      <c r="I648" s="267">
        <v>46293</v>
      </c>
      <c r="J648" s="267">
        <v>46295</v>
      </c>
      <c r="K648" s="267">
        <v>46323</v>
      </c>
      <c r="O648" s="266" t="s">
        <v>9</v>
      </c>
      <c r="R648" s="269"/>
    </row>
    <row r="649" spans="1:18" ht="15" customHeight="1">
      <c r="A649" s="296" t="s">
        <v>236</v>
      </c>
      <c r="C649" s="344">
        <v>271610925</v>
      </c>
      <c r="D649" s="272"/>
      <c r="F649" s="130" t="s">
        <v>88</v>
      </c>
      <c r="G649" s="266" t="s">
        <v>89</v>
      </c>
      <c r="H649" s="266" t="s">
        <v>90</v>
      </c>
      <c r="I649" s="267">
        <v>46293</v>
      </c>
      <c r="J649" s="267">
        <v>46295</v>
      </c>
      <c r="K649" s="267">
        <v>46323</v>
      </c>
      <c r="O649" s="266" t="s">
        <v>9</v>
      </c>
      <c r="R649" s="269"/>
    </row>
    <row r="650" spans="1:18" ht="15" customHeight="1">
      <c r="A650" s="300" t="s">
        <v>178</v>
      </c>
      <c r="B650" s="333"/>
      <c r="C650" s="420">
        <v>261601982</v>
      </c>
      <c r="D650" s="132"/>
      <c r="F650" s="130" t="s">
        <v>99</v>
      </c>
      <c r="G650" s="266" t="s">
        <v>237</v>
      </c>
      <c r="H650" s="266" t="s">
        <v>200</v>
      </c>
      <c r="I650" s="267">
        <v>46284</v>
      </c>
      <c r="J650" s="267">
        <v>46287</v>
      </c>
      <c r="K650" s="267">
        <v>46314</v>
      </c>
      <c r="O650" s="266" t="s">
        <v>8</v>
      </c>
      <c r="R650" s="269"/>
    </row>
    <row r="651" spans="1:18" ht="15" customHeight="1">
      <c r="A651" s="300" t="s">
        <v>178</v>
      </c>
      <c r="B651" s="264"/>
      <c r="C651" s="420">
        <v>261602001</v>
      </c>
      <c r="D651" s="132"/>
      <c r="F651" s="130" t="s">
        <v>99</v>
      </c>
      <c r="G651" s="266" t="s">
        <v>237</v>
      </c>
      <c r="H651" s="266" t="s">
        <v>200</v>
      </c>
      <c r="I651" s="267">
        <v>46284</v>
      </c>
      <c r="J651" s="267">
        <v>46287</v>
      </c>
      <c r="K651" s="267">
        <v>46314</v>
      </c>
      <c r="O651" s="266" t="s">
        <v>8</v>
      </c>
      <c r="R651" s="269"/>
    </row>
    <row r="652" spans="1:18" ht="15" customHeight="1">
      <c r="A652" s="300" t="s">
        <v>178</v>
      </c>
      <c r="B652" s="264"/>
      <c r="C652" s="420">
        <v>261602007</v>
      </c>
      <c r="D652" s="132"/>
      <c r="F652" s="130" t="s">
        <v>99</v>
      </c>
      <c r="G652" s="266" t="s">
        <v>237</v>
      </c>
      <c r="H652" s="266" t="s">
        <v>200</v>
      </c>
      <c r="I652" s="267">
        <v>46284</v>
      </c>
      <c r="J652" s="267">
        <v>46287</v>
      </c>
      <c r="K652" s="267">
        <v>46314</v>
      </c>
      <c r="O652" s="266" t="s">
        <v>8</v>
      </c>
      <c r="R652" s="269"/>
    </row>
    <row r="653" spans="1:18" ht="15" customHeight="1">
      <c r="A653" s="300" t="s">
        <v>178</v>
      </c>
      <c r="B653" s="264"/>
      <c r="C653" s="420">
        <v>261602024</v>
      </c>
      <c r="D653" s="132"/>
      <c r="F653" s="130" t="s">
        <v>99</v>
      </c>
      <c r="G653" s="266" t="s">
        <v>237</v>
      </c>
      <c r="H653" s="266" t="s">
        <v>200</v>
      </c>
      <c r="I653" s="267">
        <v>46284</v>
      </c>
      <c r="J653" s="267">
        <v>46287</v>
      </c>
      <c r="K653" s="267">
        <v>46314</v>
      </c>
      <c r="O653" s="266" t="s">
        <v>8</v>
      </c>
      <c r="R653" s="269"/>
    </row>
    <row r="654" spans="1:18" ht="15" customHeight="1">
      <c r="A654" s="300" t="s">
        <v>178</v>
      </c>
      <c r="B654" s="264"/>
      <c r="C654" s="420">
        <v>261602041</v>
      </c>
      <c r="D654" s="132"/>
      <c r="F654" s="130" t="s">
        <v>99</v>
      </c>
      <c r="G654" s="266" t="s">
        <v>237</v>
      </c>
      <c r="H654" s="266" t="s">
        <v>200</v>
      </c>
      <c r="I654" s="267">
        <v>46284</v>
      </c>
      <c r="J654" s="267">
        <v>46287</v>
      </c>
      <c r="K654" s="267">
        <v>46314</v>
      </c>
      <c r="O654" s="266" t="s">
        <v>8</v>
      </c>
      <c r="R654" s="269"/>
    </row>
    <row r="655" spans="1:18" ht="15" customHeight="1">
      <c r="A655" s="300" t="s">
        <v>178</v>
      </c>
      <c r="B655" s="264"/>
      <c r="C655" s="420">
        <v>258602022</v>
      </c>
      <c r="D655" s="132"/>
      <c r="F655" s="130" t="s">
        <v>99</v>
      </c>
      <c r="G655" s="266" t="s">
        <v>237</v>
      </c>
      <c r="H655" s="266" t="s">
        <v>200</v>
      </c>
      <c r="I655" s="267">
        <v>46284</v>
      </c>
      <c r="J655" s="267">
        <v>46287</v>
      </c>
      <c r="K655" s="267">
        <v>46314</v>
      </c>
      <c r="O655" s="266" t="s">
        <v>8</v>
      </c>
      <c r="R655" s="269"/>
    </row>
    <row r="656" spans="1:18" ht="15" customHeight="1">
      <c r="A656" s="241" t="s">
        <v>129</v>
      </c>
      <c r="B656" s="264"/>
      <c r="C656" s="367">
        <v>264608933</v>
      </c>
      <c r="D656" s="132"/>
      <c r="F656" s="130" t="s">
        <v>99</v>
      </c>
      <c r="G656" s="266" t="s">
        <v>237</v>
      </c>
      <c r="H656" s="266" t="s">
        <v>200</v>
      </c>
      <c r="I656" s="267">
        <v>46286</v>
      </c>
      <c r="J656" s="267">
        <v>46288</v>
      </c>
      <c r="K656" s="267">
        <v>46318</v>
      </c>
      <c r="O656" s="266" t="s">
        <v>84</v>
      </c>
      <c r="R656" s="286"/>
    </row>
    <row r="657" spans="1:18" ht="15" customHeight="1">
      <c r="A657" s="241" t="s">
        <v>129</v>
      </c>
      <c r="B657" s="264"/>
      <c r="C657" s="367">
        <v>264608803</v>
      </c>
      <c r="D657" s="132"/>
      <c r="F657" s="130" t="s">
        <v>99</v>
      </c>
      <c r="G657" s="266" t="s">
        <v>237</v>
      </c>
      <c r="H657" s="266" t="s">
        <v>200</v>
      </c>
      <c r="I657" s="267">
        <v>46286</v>
      </c>
      <c r="J657" s="267">
        <v>46288</v>
      </c>
      <c r="K657" s="267">
        <v>46318</v>
      </c>
      <c r="O657" s="266" t="s">
        <v>84</v>
      </c>
      <c r="R657" s="269"/>
    </row>
    <row r="658" spans="1:18" ht="15" customHeight="1">
      <c r="A658" s="241" t="s">
        <v>130</v>
      </c>
      <c r="B658" s="264"/>
      <c r="C658" s="354">
        <v>264609011</v>
      </c>
      <c r="D658" s="132"/>
      <c r="F658" s="130" t="s">
        <v>99</v>
      </c>
      <c r="G658" s="266" t="s">
        <v>238</v>
      </c>
      <c r="H658" s="266" t="s">
        <v>200</v>
      </c>
      <c r="I658" s="267">
        <v>46286</v>
      </c>
      <c r="J658" s="267">
        <v>46288</v>
      </c>
      <c r="K658" s="267">
        <v>46318</v>
      </c>
      <c r="O658" s="266" t="s">
        <v>8</v>
      </c>
      <c r="R658" s="269" t="s">
        <v>239</v>
      </c>
    </row>
    <row r="659" spans="1:18" ht="15" customHeight="1">
      <c r="A659" s="273" t="s">
        <v>130</v>
      </c>
      <c r="B659" s="280"/>
      <c r="C659" s="371">
        <v>264609025</v>
      </c>
      <c r="D659" s="132"/>
      <c r="F659" s="130" t="s">
        <v>99</v>
      </c>
      <c r="G659" s="266" t="s">
        <v>238</v>
      </c>
      <c r="H659" s="266" t="s">
        <v>200</v>
      </c>
      <c r="I659" s="267">
        <v>46286</v>
      </c>
      <c r="J659" s="267">
        <v>46288</v>
      </c>
      <c r="K659" s="267">
        <v>46318</v>
      </c>
      <c r="O659" s="266" t="s">
        <v>8</v>
      </c>
      <c r="R659" s="269" t="s">
        <v>239</v>
      </c>
    </row>
    <row r="660" spans="1:18" ht="15" customHeight="1">
      <c r="A660" s="296" t="s">
        <v>240</v>
      </c>
      <c r="C660" s="320">
        <v>279601582</v>
      </c>
      <c r="D660" s="272"/>
      <c r="F660" s="130" t="s">
        <v>241</v>
      </c>
      <c r="G660" s="266" t="s">
        <v>166</v>
      </c>
      <c r="H660" s="266" t="s">
        <v>242</v>
      </c>
      <c r="I660" s="267">
        <v>46300</v>
      </c>
      <c r="J660" s="267">
        <v>46303</v>
      </c>
      <c r="K660" s="267">
        <v>46331</v>
      </c>
      <c r="O660" s="266" t="s">
        <v>84</v>
      </c>
      <c r="R660" s="269"/>
    </row>
    <row r="661" spans="1:18" ht="15" customHeight="1">
      <c r="A661" s="296" t="s">
        <v>240</v>
      </c>
      <c r="C661" s="320">
        <v>279601694</v>
      </c>
      <c r="D661" s="272"/>
      <c r="F661" s="130" t="s">
        <v>241</v>
      </c>
      <c r="G661" s="266" t="s">
        <v>166</v>
      </c>
      <c r="H661" s="266" t="s">
        <v>242</v>
      </c>
      <c r="I661" s="267">
        <v>46300</v>
      </c>
      <c r="J661" s="267">
        <v>46303</v>
      </c>
      <c r="K661" s="267">
        <v>46331</v>
      </c>
      <c r="O661" s="266" t="s">
        <v>84</v>
      </c>
      <c r="R661" s="269"/>
    </row>
    <row r="662" spans="1:18" ht="15" customHeight="1">
      <c r="A662" s="296" t="s">
        <v>240</v>
      </c>
      <c r="C662" s="320">
        <v>279601727</v>
      </c>
      <c r="D662" s="272"/>
      <c r="F662" s="130" t="s">
        <v>241</v>
      </c>
      <c r="G662" s="266" t="s">
        <v>166</v>
      </c>
      <c r="H662" s="266" t="s">
        <v>242</v>
      </c>
      <c r="I662" s="267">
        <v>46300</v>
      </c>
      <c r="J662" s="267">
        <v>46303</v>
      </c>
      <c r="K662" s="267">
        <v>46331</v>
      </c>
      <c r="O662" s="266" t="s">
        <v>84</v>
      </c>
      <c r="R662" s="269"/>
    </row>
    <row r="663" spans="1:18" ht="15" customHeight="1">
      <c r="A663" s="296" t="s">
        <v>240</v>
      </c>
      <c r="C663" s="320">
        <v>279601911</v>
      </c>
      <c r="D663" s="272"/>
      <c r="F663" s="130" t="s">
        <v>241</v>
      </c>
      <c r="G663" s="266" t="s">
        <v>166</v>
      </c>
      <c r="H663" s="266" t="s">
        <v>242</v>
      </c>
      <c r="I663" s="267">
        <v>46300</v>
      </c>
      <c r="J663" s="267">
        <v>46303</v>
      </c>
      <c r="K663" s="267">
        <v>46331</v>
      </c>
      <c r="O663" s="266" t="s">
        <v>84</v>
      </c>
      <c r="R663" s="269"/>
    </row>
    <row r="664" spans="1:18" ht="15" customHeight="1">
      <c r="A664" s="296" t="s">
        <v>240</v>
      </c>
      <c r="C664" s="320">
        <v>279602156</v>
      </c>
      <c r="D664" s="272"/>
      <c r="F664" s="130" t="s">
        <v>241</v>
      </c>
      <c r="G664" s="266" t="s">
        <v>166</v>
      </c>
      <c r="H664" s="266" t="s">
        <v>242</v>
      </c>
      <c r="I664" s="267">
        <v>46300</v>
      </c>
      <c r="J664" s="267">
        <v>46303</v>
      </c>
      <c r="K664" s="267">
        <v>46331</v>
      </c>
      <c r="O664" s="266" t="s">
        <v>84</v>
      </c>
      <c r="R664" s="269"/>
    </row>
    <row r="665" spans="1:18" ht="15" customHeight="1">
      <c r="A665" s="296" t="s">
        <v>240</v>
      </c>
      <c r="C665" s="320">
        <v>279602212</v>
      </c>
      <c r="D665" s="272"/>
      <c r="F665" s="130" t="s">
        <v>241</v>
      </c>
      <c r="G665" s="266" t="s">
        <v>166</v>
      </c>
      <c r="H665" s="266" t="s">
        <v>242</v>
      </c>
      <c r="I665" s="267">
        <v>46300</v>
      </c>
      <c r="J665" s="267">
        <v>46303</v>
      </c>
      <c r="K665" s="267">
        <v>46331</v>
      </c>
      <c r="O665" s="266" t="s">
        <v>84</v>
      </c>
      <c r="R665" s="269"/>
    </row>
    <row r="666" spans="1:18" ht="15" customHeight="1">
      <c r="A666" s="296" t="s">
        <v>240</v>
      </c>
      <c r="C666" s="130">
        <v>279602353</v>
      </c>
      <c r="D666" s="272"/>
      <c r="F666" s="130" t="s">
        <v>241</v>
      </c>
      <c r="G666" s="266" t="s">
        <v>166</v>
      </c>
      <c r="H666" s="266" t="s">
        <v>242</v>
      </c>
      <c r="I666" s="267">
        <v>46300</v>
      </c>
      <c r="J666" s="267">
        <v>46303</v>
      </c>
      <c r="K666" s="267">
        <v>46331</v>
      </c>
      <c r="O666" s="266" t="s">
        <v>9</v>
      </c>
      <c r="R666" s="269"/>
    </row>
    <row r="667" spans="1:18" ht="15" customHeight="1">
      <c r="A667" s="296" t="s">
        <v>240</v>
      </c>
      <c r="C667" s="130">
        <v>279602727</v>
      </c>
      <c r="D667" s="272"/>
      <c r="F667" s="130" t="s">
        <v>241</v>
      </c>
      <c r="G667" s="266" t="s">
        <v>166</v>
      </c>
      <c r="H667" s="266" t="s">
        <v>242</v>
      </c>
      <c r="I667" s="267">
        <v>46300</v>
      </c>
      <c r="J667" s="267">
        <v>46303</v>
      </c>
      <c r="K667" s="267">
        <v>46331</v>
      </c>
      <c r="O667" s="266" t="s">
        <v>9</v>
      </c>
      <c r="R667" s="269"/>
    </row>
    <row r="668" spans="1:18" ht="15" customHeight="1">
      <c r="A668" s="296" t="s">
        <v>240</v>
      </c>
      <c r="C668" s="276">
        <v>279602805</v>
      </c>
      <c r="D668" s="272"/>
      <c r="F668" s="130" t="s">
        <v>241</v>
      </c>
      <c r="G668" s="266" t="s">
        <v>166</v>
      </c>
      <c r="H668" s="266" t="s">
        <v>242</v>
      </c>
      <c r="I668" s="267">
        <v>46300</v>
      </c>
      <c r="J668" s="267">
        <v>46303</v>
      </c>
      <c r="K668" s="267">
        <v>46331</v>
      </c>
      <c r="O668" s="266" t="s">
        <v>9</v>
      </c>
      <c r="R668" s="269"/>
    </row>
    <row r="669" spans="1:18" ht="15" customHeight="1">
      <c r="A669" s="300" t="s">
        <v>243</v>
      </c>
      <c r="B669" s="353"/>
      <c r="C669" s="351">
        <v>267606429</v>
      </c>
      <c r="D669" s="272"/>
      <c r="F669" s="130" t="s">
        <v>93</v>
      </c>
      <c r="G669" s="266" t="s">
        <v>166</v>
      </c>
      <c r="H669" s="266" t="s">
        <v>244</v>
      </c>
      <c r="I669" s="267">
        <v>46291</v>
      </c>
      <c r="J669" s="267">
        <v>46293</v>
      </c>
      <c r="K669" s="267">
        <v>46321</v>
      </c>
      <c r="O669" s="266" t="s">
        <v>9</v>
      </c>
      <c r="R669" s="269"/>
    </row>
    <row r="670" spans="1:18" ht="15" customHeight="1">
      <c r="A670" s="300" t="s">
        <v>243</v>
      </c>
      <c r="B670" s="270"/>
      <c r="C670" s="344">
        <v>267606400</v>
      </c>
      <c r="D670" s="272"/>
      <c r="F670" s="130" t="s">
        <v>93</v>
      </c>
      <c r="G670" s="266" t="s">
        <v>166</v>
      </c>
      <c r="H670" s="266" t="s">
        <v>244</v>
      </c>
      <c r="I670" s="267">
        <v>46291</v>
      </c>
      <c r="J670" s="267">
        <v>46293</v>
      </c>
      <c r="K670" s="267">
        <v>46321</v>
      </c>
      <c r="O670" s="266" t="s">
        <v>9</v>
      </c>
      <c r="R670" s="269"/>
    </row>
    <row r="671" spans="1:18" ht="15" customHeight="1">
      <c r="A671" s="300" t="s">
        <v>243</v>
      </c>
      <c r="B671" s="270"/>
      <c r="C671" s="344">
        <v>267606353</v>
      </c>
      <c r="D671" s="272"/>
      <c r="F671" s="130" t="s">
        <v>93</v>
      </c>
      <c r="G671" s="266" t="s">
        <v>166</v>
      </c>
      <c r="H671" s="266" t="s">
        <v>244</v>
      </c>
      <c r="I671" s="267">
        <v>46291</v>
      </c>
      <c r="J671" s="267">
        <v>46293</v>
      </c>
      <c r="K671" s="267">
        <v>46321</v>
      </c>
      <c r="O671" s="266" t="s">
        <v>9</v>
      </c>
      <c r="R671" s="269"/>
    </row>
    <row r="672" spans="1:18" ht="15" customHeight="1">
      <c r="A672" s="300" t="s">
        <v>243</v>
      </c>
      <c r="B672" s="270"/>
      <c r="C672" s="352">
        <v>267606273</v>
      </c>
      <c r="D672" s="272"/>
      <c r="F672" s="130" t="s">
        <v>93</v>
      </c>
      <c r="G672" s="266" t="s">
        <v>166</v>
      </c>
      <c r="H672" s="266" t="s">
        <v>244</v>
      </c>
      <c r="I672" s="267">
        <v>46291</v>
      </c>
      <c r="J672" s="267">
        <v>46293</v>
      </c>
      <c r="K672" s="267">
        <v>46321</v>
      </c>
      <c r="O672" s="266" t="s">
        <v>84</v>
      </c>
      <c r="R672" s="269"/>
    </row>
    <row r="673" spans="1:18" ht="15" customHeight="1">
      <c r="A673" s="300" t="s">
        <v>243</v>
      </c>
      <c r="B673" s="270"/>
      <c r="C673" s="352">
        <v>267606200</v>
      </c>
      <c r="D673" s="272"/>
      <c r="F673" s="130" t="s">
        <v>93</v>
      </c>
      <c r="G673" s="266" t="s">
        <v>166</v>
      </c>
      <c r="H673" s="266" t="s">
        <v>244</v>
      </c>
      <c r="I673" s="267">
        <v>46291</v>
      </c>
      <c r="J673" s="267">
        <v>46293</v>
      </c>
      <c r="K673" s="267">
        <v>46321</v>
      </c>
      <c r="O673" s="266" t="s">
        <v>84</v>
      </c>
      <c r="R673" s="269"/>
    </row>
    <row r="674" spans="1:18" ht="15" customHeight="1">
      <c r="A674" s="300" t="s">
        <v>243</v>
      </c>
      <c r="B674" s="270"/>
      <c r="C674" s="352">
        <v>267606133</v>
      </c>
      <c r="D674" s="272"/>
      <c r="F674" s="130" t="s">
        <v>93</v>
      </c>
      <c r="G674" s="266" t="s">
        <v>166</v>
      </c>
      <c r="H674" s="266" t="s">
        <v>244</v>
      </c>
      <c r="I674" s="267">
        <v>46291</v>
      </c>
      <c r="J674" s="267">
        <v>46293</v>
      </c>
      <c r="K674" s="267">
        <v>46321</v>
      </c>
      <c r="O674" s="266" t="s">
        <v>84</v>
      </c>
      <c r="R674" s="269"/>
    </row>
    <row r="675" spans="1:18" ht="15" customHeight="1">
      <c r="A675" s="300" t="s">
        <v>243</v>
      </c>
      <c r="B675" s="270"/>
      <c r="C675" s="352">
        <v>267605939</v>
      </c>
      <c r="D675" s="272"/>
      <c r="F675" s="130" t="s">
        <v>93</v>
      </c>
      <c r="G675" s="266" t="s">
        <v>166</v>
      </c>
      <c r="H675" s="266" t="s">
        <v>244</v>
      </c>
      <c r="I675" s="267">
        <v>46291</v>
      </c>
      <c r="J675" s="267">
        <v>46293</v>
      </c>
      <c r="K675" s="267">
        <v>46321</v>
      </c>
      <c r="O675" s="266" t="s">
        <v>84</v>
      </c>
      <c r="R675" s="269"/>
    </row>
    <row r="676" spans="1:18" ht="15" customHeight="1">
      <c r="A676" s="300" t="s">
        <v>243</v>
      </c>
      <c r="B676" s="270"/>
      <c r="C676" s="352">
        <v>267605917</v>
      </c>
      <c r="D676" s="272"/>
      <c r="F676" s="130" t="s">
        <v>93</v>
      </c>
      <c r="G676" s="266" t="s">
        <v>166</v>
      </c>
      <c r="H676" s="266" t="s">
        <v>244</v>
      </c>
      <c r="I676" s="267">
        <v>46291</v>
      </c>
      <c r="J676" s="267">
        <v>46293</v>
      </c>
      <c r="K676" s="267">
        <v>46321</v>
      </c>
      <c r="O676" s="266" t="s">
        <v>84</v>
      </c>
      <c r="R676" s="269"/>
    </row>
    <row r="677" spans="1:18" ht="15" customHeight="1">
      <c r="A677" s="300" t="s">
        <v>243</v>
      </c>
      <c r="B677" s="270"/>
      <c r="C677" s="352">
        <v>267605857</v>
      </c>
      <c r="D677" s="272"/>
      <c r="F677" s="130" t="s">
        <v>93</v>
      </c>
      <c r="G677" s="266" t="s">
        <v>166</v>
      </c>
      <c r="H677" s="266" t="s">
        <v>244</v>
      </c>
      <c r="I677" s="267">
        <v>46291</v>
      </c>
      <c r="J677" s="267">
        <v>46293</v>
      </c>
      <c r="K677" s="267">
        <v>46321</v>
      </c>
      <c r="O677" s="266" t="s">
        <v>84</v>
      </c>
      <c r="R677" s="269"/>
    </row>
    <row r="678" spans="1:18" ht="15" customHeight="1">
      <c r="A678" s="241" t="s">
        <v>245</v>
      </c>
      <c r="B678" s="264"/>
      <c r="C678" s="334">
        <v>267606517</v>
      </c>
      <c r="D678" s="262">
        <v>292602788</v>
      </c>
      <c r="F678" s="130" t="s">
        <v>174</v>
      </c>
      <c r="G678" s="266" t="s">
        <v>246</v>
      </c>
      <c r="H678" s="266" t="s">
        <v>247</v>
      </c>
      <c r="I678" s="267">
        <v>46313</v>
      </c>
      <c r="J678" s="267">
        <v>46316</v>
      </c>
      <c r="K678" s="267">
        <v>46344</v>
      </c>
      <c r="O678" s="266" t="s">
        <v>9</v>
      </c>
      <c r="R678" s="410" t="s">
        <v>248</v>
      </c>
    </row>
    <row r="679" spans="1:18" ht="15" customHeight="1">
      <c r="A679" s="241" t="s">
        <v>245</v>
      </c>
      <c r="B679" s="264"/>
      <c r="C679" s="319">
        <v>267606441</v>
      </c>
      <c r="D679" s="262">
        <v>292602800</v>
      </c>
      <c r="F679" s="130" t="s">
        <v>174</v>
      </c>
      <c r="G679" s="266" t="s">
        <v>246</v>
      </c>
      <c r="H679" s="266" t="s">
        <v>247</v>
      </c>
      <c r="I679" s="267">
        <v>46313</v>
      </c>
      <c r="J679" s="267">
        <v>46316</v>
      </c>
      <c r="K679" s="267">
        <v>46344</v>
      </c>
      <c r="O679" s="266" t="s">
        <v>9</v>
      </c>
      <c r="R679" s="410" t="s">
        <v>249</v>
      </c>
    </row>
    <row r="680" spans="1:18" ht="15" customHeight="1">
      <c r="A680" s="241" t="s">
        <v>245</v>
      </c>
      <c r="B680" s="264"/>
      <c r="C680" s="319">
        <v>267606336</v>
      </c>
      <c r="D680" s="262">
        <v>292602815</v>
      </c>
      <c r="F680" s="130" t="s">
        <v>174</v>
      </c>
      <c r="G680" s="266" t="s">
        <v>246</v>
      </c>
      <c r="H680" s="266" t="s">
        <v>247</v>
      </c>
      <c r="I680" s="267">
        <v>46313</v>
      </c>
      <c r="J680" s="267">
        <v>46316</v>
      </c>
      <c r="K680" s="267">
        <v>46344</v>
      </c>
      <c r="O680" s="266" t="s">
        <v>9</v>
      </c>
      <c r="R680" s="410" t="s">
        <v>250</v>
      </c>
    </row>
    <row r="681" spans="1:18" ht="15" customHeight="1">
      <c r="A681" s="241" t="s">
        <v>245</v>
      </c>
      <c r="B681" s="264"/>
      <c r="C681" s="319">
        <v>267606162</v>
      </c>
      <c r="D681" s="262">
        <v>292602824</v>
      </c>
      <c r="F681" s="130" t="s">
        <v>174</v>
      </c>
      <c r="G681" s="266" t="s">
        <v>246</v>
      </c>
      <c r="H681" s="266" t="s">
        <v>247</v>
      </c>
      <c r="I681" s="267">
        <v>46313</v>
      </c>
      <c r="J681" s="267">
        <v>46316</v>
      </c>
      <c r="K681" s="267">
        <v>46344</v>
      </c>
      <c r="O681" s="266" t="s">
        <v>9</v>
      </c>
      <c r="R681" s="410" t="s">
        <v>251</v>
      </c>
    </row>
    <row r="682" spans="1:18" ht="15" customHeight="1">
      <c r="A682" s="241" t="s">
        <v>245</v>
      </c>
      <c r="B682" s="264"/>
      <c r="C682" s="319">
        <v>267606108</v>
      </c>
      <c r="D682" s="262">
        <v>292602836</v>
      </c>
      <c r="F682" s="130" t="s">
        <v>174</v>
      </c>
      <c r="G682" s="266" t="s">
        <v>246</v>
      </c>
      <c r="H682" s="266" t="s">
        <v>247</v>
      </c>
      <c r="I682" s="267">
        <v>46313</v>
      </c>
      <c r="J682" s="267">
        <v>46316</v>
      </c>
      <c r="K682" s="267">
        <v>46344</v>
      </c>
      <c r="O682" s="266" t="s">
        <v>9</v>
      </c>
      <c r="R682" s="410" t="s">
        <v>249</v>
      </c>
    </row>
    <row r="683" spans="1:18" ht="15" customHeight="1">
      <c r="A683" s="241" t="s">
        <v>245</v>
      </c>
      <c r="B683" s="264"/>
      <c r="C683" s="319">
        <v>267606054</v>
      </c>
      <c r="D683" s="262">
        <v>292602843</v>
      </c>
      <c r="F683" s="130" t="s">
        <v>174</v>
      </c>
      <c r="G683" s="266" t="s">
        <v>246</v>
      </c>
      <c r="H683" s="266" t="s">
        <v>247</v>
      </c>
      <c r="I683" s="267">
        <v>46313</v>
      </c>
      <c r="J683" s="267">
        <v>46316</v>
      </c>
      <c r="K683" s="267">
        <v>46344</v>
      </c>
      <c r="O683" s="266" t="s">
        <v>9</v>
      </c>
      <c r="R683" s="410" t="s">
        <v>250</v>
      </c>
    </row>
    <row r="684" spans="1:18" ht="15" customHeight="1">
      <c r="A684" s="241" t="s">
        <v>245</v>
      </c>
      <c r="B684" s="264"/>
      <c r="C684" s="319">
        <v>267605983</v>
      </c>
      <c r="D684" s="262">
        <v>292602862</v>
      </c>
      <c r="F684" s="130" t="s">
        <v>174</v>
      </c>
      <c r="G684" s="266" t="s">
        <v>246</v>
      </c>
      <c r="H684" s="266" t="s">
        <v>247</v>
      </c>
      <c r="I684" s="267">
        <v>46313</v>
      </c>
      <c r="J684" s="267">
        <v>46316</v>
      </c>
      <c r="K684" s="267">
        <v>46344</v>
      </c>
      <c r="O684" s="266" t="s">
        <v>9</v>
      </c>
      <c r="R684" s="410" t="s">
        <v>251</v>
      </c>
    </row>
    <row r="685" spans="1:18" ht="15" customHeight="1">
      <c r="A685" s="241" t="s">
        <v>245</v>
      </c>
      <c r="B685" s="264"/>
      <c r="C685" s="319">
        <v>267608937</v>
      </c>
      <c r="D685" s="262">
        <v>292602870</v>
      </c>
      <c r="F685" s="130" t="s">
        <v>174</v>
      </c>
      <c r="G685" s="266" t="s">
        <v>246</v>
      </c>
      <c r="H685" s="266" t="s">
        <v>247</v>
      </c>
      <c r="I685" s="267">
        <v>46313</v>
      </c>
      <c r="J685" s="267">
        <v>46316</v>
      </c>
      <c r="K685" s="267">
        <v>46344</v>
      </c>
      <c r="O685" s="266" t="s">
        <v>9</v>
      </c>
      <c r="R685" s="410" t="s">
        <v>249</v>
      </c>
    </row>
    <row r="686" spans="1:18" ht="15" customHeight="1">
      <c r="A686" s="273" t="s">
        <v>245</v>
      </c>
      <c r="B686" s="280"/>
      <c r="C686" s="327">
        <v>267605896</v>
      </c>
      <c r="D686" s="262">
        <v>292602886</v>
      </c>
      <c r="E686" s="276"/>
      <c r="F686" s="276" t="s">
        <v>174</v>
      </c>
      <c r="G686" s="277" t="s">
        <v>246</v>
      </c>
      <c r="H686" s="277" t="s">
        <v>247</v>
      </c>
      <c r="I686" s="267">
        <v>46313</v>
      </c>
      <c r="J686" s="267">
        <v>46316</v>
      </c>
      <c r="K686" s="267">
        <v>46344</v>
      </c>
      <c r="L686" s="277"/>
      <c r="M686" s="277"/>
      <c r="N686" s="277"/>
      <c r="O686" s="3" t="s">
        <v>9</v>
      </c>
      <c r="P686" s="277"/>
      <c r="Q686" s="282"/>
      <c r="R686" s="410" t="s">
        <v>250</v>
      </c>
    </row>
    <row r="687" spans="1:18" ht="15" customHeight="1">
      <c r="A687" s="273" t="s">
        <v>245</v>
      </c>
      <c r="B687" s="280"/>
      <c r="C687" s="327">
        <v>267605827</v>
      </c>
      <c r="D687" s="262">
        <v>292602893</v>
      </c>
      <c r="E687" s="276"/>
      <c r="F687" s="276" t="s">
        <v>174</v>
      </c>
      <c r="G687" s="277" t="s">
        <v>246</v>
      </c>
      <c r="H687" s="277" t="s">
        <v>247</v>
      </c>
      <c r="I687" s="267">
        <v>46313</v>
      </c>
      <c r="J687" s="267">
        <v>46316</v>
      </c>
      <c r="K687" s="267">
        <v>46344</v>
      </c>
      <c r="L687" s="277"/>
      <c r="M687" s="277"/>
      <c r="N687" s="277"/>
      <c r="O687" s="3" t="s">
        <v>9</v>
      </c>
      <c r="P687" s="277"/>
      <c r="Q687" s="282"/>
      <c r="R687" s="410" t="s">
        <v>251</v>
      </c>
    </row>
    <row r="688" spans="1:18" ht="15" customHeight="1">
      <c r="A688" s="273" t="s">
        <v>245</v>
      </c>
      <c r="B688" s="280"/>
      <c r="C688" s="327">
        <v>267605733</v>
      </c>
      <c r="D688" s="262">
        <v>292602911</v>
      </c>
      <c r="E688" s="276"/>
      <c r="F688" s="276" t="s">
        <v>174</v>
      </c>
      <c r="G688" s="277" t="s">
        <v>246</v>
      </c>
      <c r="H688" s="277" t="s">
        <v>247</v>
      </c>
      <c r="I688" s="267">
        <v>46313</v>
      </c>
      <c r="J688" s="267">
        <v>46316</v>
      </c>
      <c r="K688" s="267">
        <v>46344</v>
      </c>
      <c r="L688" s="277"/>
      <c r="M688" s="277"/>
      <c r="N688" s="277"/>
      <c r="O688" s="3" t="s">
        <v>9</v>
      </c>
      <c r="P688" s="277"/>
      <c r="Q688" s="282"/>
      <c r="R688" s="410" t="s">
        <v>249</v>
      </c>
    </row>
    <row r="689" spans="1:18" ht="15" customHeight="1">
      <c r="A689" s="273" t="s">
        <v>245</v>
      </c>
      <c r="B689" s="280"/>
      <c r="C689" s="327">
        <v>267605542</v>
      </c>
      <c r="D689" s="262">
        <v>292602921</v>
      </c>
      <c r="E689" s="276"/>
      <c r="F689" s="276" t="s">
        <v>174</v>
      </c>
      <c r="G689" s="277" t="s">
        <v>246</v>
      </c>
      <c r="H689" s="277" t="s">
        <v>247</v>
      </c>
      <c r="I689" s="267">
        <v>46313</v>
      </c>
      <c r="J689" s="267">
        <v>46316</v>
      </c>
      <c r="K689" s="267">
        <v>46344</v>
      </c>
      <c r="L689" s="277"/>
      <c r="M689" s="277"/>
      <c r="N689" s="277"/>
      <c r="O689" s="3" t="s">
        <v>9</v>
      </c>
      <c r="P689" s="277"/>
      <c r="Q689" s="282"/>
      <c r="R689" s="410" t="s">
        <v>250</v>
      </c>
    </row>
    <row r="690" spans="1:18" ht="15" customHeight="1">
      <c r="A690" s="273" t="s">
        <v>245</v>
      </c>
      <c r="B690" s="280"/>
      <c r="C690" s="327">
        <v>267605435</v>
      </c>
      <c r="D690" s="262">
        <v>292602933</v>
      </c>
      <c r="E690" s="276"/>
      <c r="F690" s="276" t="s">
        <v>174</v>
      </c>
      <c r="G690" s="277" t="s">
        <v>246</v>
      </c>
      <c r="H690" s="277" t="s">
        <v>247</v>
      </c>
      <c r="I690" s="267">
        <v>46313</v>
      </c>
      <c r="J690" s="267">
        <v>46316</v>
      </c>
      <c r="K690" s="267">
        <v>46344</v>
      </c>
      <c r="L690" s="277"/>
      <c r="M690" s="277"/>
      <c r="N690" s="277"/>
      <c r="O690" s="3" t="s">
        <v>9</v>
      </c>
      <c r="P690" s="277"/>
      <c r="Q690" s="282"/>
      <c r="R690" s="410" t="s">
        <v>251</v>
      </c>
    </row>
    <row r="691" spans="1:18" ht="15" customHeight="1">
      <c r="A691" s="273" t="s">
        <v>245</v>
      </c>
      <c r="B691" s="280"/>
      <c r="C691" s="327">
        <v>267605354</v>
      </c>
      <c r="D691" s="262">
        <v>292602945</v>
      </c>
      <c r="E691" s="276"/>
      <c r="F691" s="276" t="s">
        <v>174</v>
      </c>
      <c r="G691" s="277" t="s">
        <v>246</v>
      </c>
      <c r="H691" s="277" t="s">
        <v>247</v>
      </c>
      <c r="I691" s="267">
        <v>46313</v>
      </c>
      <c r="J691" s="267">
        <v>46316</v>
      </c>
      <c r="K691" s="267">
        <v>46344</v>
      </c>
      <c r="L691" s="277"/>
      <c r="M691" s="277"/>
      <c r="N691" s="277"/>
      <c r="O691" s="3" t="s">
        <v>9</v>
      </c>
      <c r="P691" s="277"/>
      <c r="Q691" s="282"/>
      <c r="R691" s="410" t="s">
        <v>249</v>
      </c>
    </row>
    <row r="692" spans="1:18" ht="15" customHeight="1">
      <c r="A692" s="273" t="s">
        <v>245</v>
      </c>
      <c r="B692" s="280"/>
      <c r="C692" s="327">
        <v>267605317</v>
      </c>
      <c r="D692" s="262">
        <v>292602954</v>
      </c>
      <c r="E692" s="276"/>
      <c r="F692" s="276" t="s">
        <v>174</v>
      </c>
      <c r="G692" s="277" t="s">
        <v>246</v>
      </c>
      <c r="H692" s="277" t="s">
        <v>247</v>
      </c>
      <c r="I692" s="267">
        <v>46313</v>
      </c>
      <c r="J692" s="267">
        <v>46316</v>
      </c>
      <c r="K692" s="267">
        <v>46344</v>
      </c>
      <c r="L692" s="277"/>
      <c r="M692" s="277"/>
      <c r="N692" s="277"/>
      <c r="O692" s="3" t="s">
        <v>9</v>
      </c>
      <c r="P692" s="277"/>
      <c r="Q692" s="282"/>
      <c r="R692" s="410" t="s">
        <v>250</v>
      </c>
    </row>
    <row r="693" spans="1:18" ht="15" customHeight="1">
      <c r="A693" s="273" t="s">
        <v>245</v>
      </c>
      <c r="B693" s="280"/>
      <c r="C693" s="327">
        <v>267605173</v>
      </c>
      <c r="D693" s="262">
        <v>292602989</v>
      </c>
      <c r="E693" s="276"/>
      <c r="F693" s="276" t="s">
        <v>174</v>
      </c>
      <c r="G693" s="277" t="s">
        <v>246</v>
      </c>
      <c r="H693" s="277" t="s">
        <v>247</v>
      </c>
      <c r="I693" s="267">
        <v>46313</v>
      </c>
      <c r="J693" s="267">
        <v>46316</v>
      </c>
      <c r="K693" s="267">
        <v>46344</v>
      </c>
      <c r="L693" s="277"/>
      <c r="M693" s="277"/>
      <c r="N693" s="277"/>
      <c r="O693" s="3" t="s">
        <v>9</v>
      </c>
      <c r="P693" s="277"/>
      <c r="Q693" s="282"/>
      <c r="R693" s="410" t="s">
        <v>251</v>
      </c>
    </row>
    <row r="694" spans="1:18" ht="15" customHeight="1">
      <c r="A694" s="273" t="s">
        <v>245</v>
      </c>
      <c r="B694" s="280"/>
      <c r="C694" s="327">
        <v>267605076</v>
      </c>
      <c r="D694" s="262">
        <v>292602996</v>
      </c>
      <c r="E694" s="276"/>
      <c r="F694" s="276" t="s">
        <v>174</v>
      </c>
      <c r="G694" s="277" t="s">
        <v>246</v>
      </c>
      <c r="H694" s="277" t="s">
        <v>247</v>
      </c>
      <c r="I694" s="267">
        <v>46313</v>
      </c>
      <c r="J694" s="267">
        <v>46316</v>
      </c>
      <c r="K694" s="267">
        <v>46344</v>
      </c>
      <c r="L694" s="277"/>
      <c r="M694" s="277"/>
      <c r="N694" s="277"/>
      <c r="O694" s="3" t="s">
        <v>9</v>
      </c>
      <c r="P694" s="277"/>
      <c r="Q694" s="282"/>
      <c r="R694" s="410" t="s">
        <v>249</v>
      </c>
    </row>
    <row r="695" spans="1:18" ht="15" customHeight="1">
      <c r="A695" s="273" t="s">
        <v>245</v>
      </c>
      <c r="B695" s="280"/>
      <c r="C695" s="327">
        <v>267604768</v>
      </c>
      <c r="D695" s="262">
        <v>292603013</v>
      </c>
      <c r="E695" s="276"/>
      <c r="F695" s="276" t="s">
        <v>174</v>
      </c>
      <c r="G695" s="277" t="s">
        <v>246</v>
      </c>
      <c r="H695" s="277" t="s">
        <v>247</v>
      </c>
      <c r="I695" s="278">
        <v>46291</v>
      </c>
      <c r="J695" s="278">
        <v>46293</v>
      </c>
      <c r="K695" s="278">
        <v>46317</v>
      </c>
      <c r="L695" s="277"/>
      <c r="M695" s="277"/>
      <c r="N695" s="277"/>
      <c r="O695" s="3" t="s">
        <v>9</v>
      </c>
      <c r="P695" s="277"/>
      <c r="Q695" s="282"/>
      <c r="R695" s="410" t="s">
        <v>250</v>
      </c>
    </row>
    <row r="696" spans="1:18" ht="15" customHeight="1">
      <c r="A696" s="273" t="s">
        <v>252</v>
      </c>
      <c r="B696" s="280"/>
      <c r="C696" s="327">
        <v>272601840</v>
      </c>
      <c r="D696" s="281"/>
      <c r="E696" s="276"/>
      <c r="F696" s="276" t="s">
        <v>118</v>
      </c>
      <c r="G696" s="3" t="s">
        <v>166</v>
      </c>
      <c r="H696" s="277" t="s">
        <v>253</v>
      </c>
      <c r="I696" s="278">
        <v>46294</v>
      </c>
      <c r="J696" s="278">
        <v>46296</v>
      </c>
      <c r="K696" s="278">
        <v>46324</v>
      </c>
      <c r="L696" s="277"/>
      <c r="M696" s="277"/>
      <c r="N696" s="277"/>
      <c r="O696" s="3" t="s">
        <v>9</v>
      </c>
      <c r="P696" s="277"/>
      <c r="Q696" s="282"/>
      <c r="R696" s="283"/>
    </row>
    <row r="697" spans="1:18" ht="15" customHeight="1">
      <c r="A697" s="273" t="s">
        <v>252</v>
      </c>
      <c r="B697" s="280"/>
      <c r="C697" s="357">
        <v>282600873</v>
      </c>
      <c r="D697" s="132"/>
      <c r="F697" s="276" t="s">
        <v>118</v>
      </c>
      <c r="G697" s="3" t="s">
        <v>166</v>
      </c>
      <c r="H697" s="277" t="s">
        <v>253</v>
      </c>
      <c r="I697" s="278">
        <v>46294</v>
      </c>
      <c r="J697" s="278">
        <v>46296</v>
      </c>
      <c r="K697" s="278">
        <v>46324</v>
      </c>
      <c r="O697" s="3" t="s">
        <v>9</v>
      </c>
      <c r="R697" s="269"/>
    </row>
    <row r="698" spans="1:18" ht="15" customHeight="1">
      <c r="A698" s="273" t="s">
        <v>252</v>
      </c>
      <c r="B698" s="280"/>
      <c r="C698" s="357">
        <v>282600936</v>
      </c>
      <c r="D698" s="132"/>
      <c r="F698" s="276" t="s">
        <v>118</v>
      </c>
      <c r="G698" s="3" t="s">
        <v>166</v>
      </c>
      <c r="H698" s="277" t="s">
        <v>253</v>
      </c>
      <c r="I698" s="278">
        <v>46294</v>
      </c>
      <c r="J698" s="278">
        <v>46296</v>
      </c>
      <c r="K698" s="278">
        <v>46324</v>
      </c>
      <c r="O698" s="3" t="s">
        <v>9</v>
      </c>
      <c r="R698" s="269"/>
    </row>
    <row r="699" spans="1:18" ht="15" customHeight="1">
      <c r="A699" s="273" t="s">
        <v>252</v>
      </c>
      <c r="B699" s="280"/>
      <c r="C699" s="357">
        <v>282601026</v>
      </c>
      <c r="D699" s="132"/>
      <c r="F699" s="276" t="s">
        <v>118</v>
      </c>
      <c r="G699" s="3" t="s">
        <v>166</v>
      </c>
      <c r="H699" s="277" t="s">
        <v>253</v>
      </c>
      <c r="I699" s="278">
        <v>46294</v>
      </c>
      <c r="J699" s="278">
        <v>46296</v>
      </c>
      <c r="K699" s="278">
        <v>46324</v>
      </c>
      <c r="O699" s="3" t="s">
        <v>9</v>
      </c>
      <c r="R699" s="269"/>
    </row>
    <row r="700" spans="1:18" ht="15" customHeight="1">
      <c r="A700" s="131" t="s">
        <v>254</v>
      </c>
      <c r="B700" s="264"/>
      <c r="C700" s="279">
        <v>280601839</v>
      </c>
      <c r="D700" s="132"/>
      <c r="F700" s="276" t="s">
        <v>174</v>
      </c>
      <c r="G700" s="3" t="s">
        <v>166</v>
      </c>
      <c r="H700" s="266" t="s">
        <v>247</v>
      </c>
      <c r="I700" s="267">
        <v>46301</v>
      </c>
      <c r="J700" s="267">
        <v>46304</v>
      </c>
      <c r="K700" s="267">
        <v>46332</v>
      </c>
      <c r="O700" s="3" t="s">
        <v>84</v>
      </c>
      <c r="R700" s="269"/>
    </row>
    <row r="701" spans="1:18" ht="15" customHeight="1">
      <c r="A701" s="131" t="s">
        <v>254</v>
      </c>
      <c r="B701" s="264"/>
      <c r="C701" s="279">
        <v>280602022</v>
      </c>
      <c r="D701" s="132"/>
      <c r="F701" s="276" t="s">
        <v>174</v>
      </c>
      <c r="G701" s="3" t="s">
        <v>166</v>
      </c>
      <c r="H701" s="266" t="s">
        <v>247</v>
      </c>
      <c r="I701" s="267">
        <v>46301</v>
      </c>
      <c r="J701" s="267">
        <v>46304</v>
      </c>
      <c r="K701" s="267">
        <v>46332</v>
      </c>
      <c r="O701" s="3" t="s">
        <v>84</v>
      </c>
      <c r="R701" s="269"/>
    </row>
    <row r="702" spans="1:18" ht="15" customHeight="1">
      <c r="A702" s="131" t="s">
        <v>254</v>
      </c>
      <c r="B702" s="264"/>
      <c r="C702" s="279">
        <v>280602199</v>
      </c>
      <c r="D702" s="132"/>
      <c r="F702" s="276" t="s">
        <v>174</v>
      </c>
      <c r="G702" s="3" t="s">
        <v>166</v>
      </c>
      <c r="H702" s="266" t="s">
        <v>247</v>
      </c>
      <c r="I702" s="267">
        <v>46301</v>
      </c>
      <c r="J702" s="267">
        <v>46304</v>
      </c>
      <c r="K702" s="267">
        <v>46332</v>
      </c>
      <c r="O702" s="3" t="s">
        <v>84</v>
      </c>
      <c r="R702" s="269"/>
    </row>
    <row r="703" spans="1:18" ht="15" customHeight="1">
      <c r="A703" s="131" t="s">
        <v>254</v>
      </c>
      <c r="B703" s="264"/>
      <c r="C703" s="279">
        <v>280602578</v>
      </c>
      <c r="D703" s="132"/>
      <c r="F703" s="276" t="s">
        <v>174</v>
      </c>
      <c r="G703" s="3" t="s">
        <v>166</v>
      </c>
      <c r="H703" s="266" t="s">
        <v>247</v>
      </c>
      <c r="I703" s="267">
        <v>46301</v>
      </c>
      <c r="J703" s="267">
        <v>46304</v>
      </c>
      <c r="K703" s="267">
        <v>46332</v>
      </c>
      <c r="O703" s="3" t="s">
        <v>84</v>
      </c>
      <c r="R703" s="269"/>
    </row>
    <row r="704" spans="1:18" ht="15" customHeight="1">
      <c r="A704" s="131" t="s">
        <v>254</v>
      </c>
      <c r="B704" s="264"/>
      <c r="C704" s="279">
        <v>280602813</v>
      </c>
      <c r="D704" s="132"/>
      <c r="F704" s="276" t="s">
        <v>174</v>
      </c>
      <c r="G704" s="3" t="s">
        <v>166</v>
      </c>
      <c r="H704" s="266" t="s">
        <v>247</v>
      </c>
      <c r="I704" s="267">
        <v>46301</v>
      </c>
      <c r="J704" s="267">
        <v>46304</v>
      </c>
      <c r="K704" s="267">
        <v>46332</v>
      </c>
      <c r="O704" s="3" t="s">
        <v>84</v>
      </c>
      <c r="R704" s="269"/>
    </row>
    <row r="705" spans="1:18" ht="15" customHeight="1">
      <c r="A705" s="131" t="s">
        <v>254</v>
      </c>
      <c r="B705" s="264"/>
      <c r="C705" s="279">
        <v>280603146</v>
      </c>
      <c r="D705" s="132"/>
      <c r="F705" s="276" t="s">
        <v>174</v>
      </c>
      <c r="G705" s="3" t="s">
        <v>166</v>
      </c>
      <c r="H705" s="266" t="s">
        <v>247</v>
      </c>
      <c r="I705" s="267">
        <v>46301</v>
      </c>
      <c r="J705" s="267">
        <v>46304</v>
      </c>
      <c r="K705" s="267">
        <v>46332</v>
      </c>
      <c r="O705" s="3" t="s">
        <v>84</v>
      </c>
      <c r="R705" s="269"/>
    </row>
    <row r="706" spans="1:18" ht="15" customHeight="1">
      <c r="A706" s="131" t="s">
        <v>254</v>
      </c>
      <c r="B706" s="264"/>
      <c r="C706" s="350">
        <v>280605248</v>
      </c>
      <c r="D706" s="132"/>
      <c r="F706" s="276" t="s">
        <v>174</v>
      </c>
      <c r="G706" s="3" t="s">
        <v>166</v>
      </c>
      <c r="H706" s="266" t="s">
        <v>247</v>
      </c>
      <c r="I706" s="267">
        <v>46301</v>
      </c>
      <c r="J706" s="267">
        <v>46304</v>
      </c>
      <c r="K706" s="267">
        <v>46332</v>
      </c>
      <c r="O706" s="3" t="s">
        <v>9</v>
      </c>
      <c r="R706" s="269"/>
    </row>
    <row r="707" spans="1:18" ht="15" customHeight="1">
      <c r="A707" s="131" t="s">
        <v>254</v>
      </c>
      <c r="B707" s="264"/>
      <c r="C707" s="350">
        <v>280605305</v>
      </c>
      <c r="D707" s="132"/>
      <c r="F707" s="276" t="s">
        <v>174</v>
      </c>
      <c r="G707" s="3" t="s">
        <v>166</v>
      </c>
      <c r="H707" s="266" t="s">
        <v>247</v>
      </c>
      <c r="I707" s="267">
        <v>46301</v>
      </c>
      <c r="J707" s="267">
        <v>46304</v>
      </c>
      <c r="K707" s="267">
        <v>46332</v>
      </c>
      <c r="O707" s="3" t="s">
        <v>9</v>
      </c>
      <c r="R707" s="269"/>
    </row>
    <row r="708" spans="1:18" ht="15" customHeight="1">
      <c r="A708" s="131" t="s">
        <v>254</v>
      </c>
      <c r="B708" s="264"/>
      <c r="C708" s="350">
        <v>281600123</v>
      </c>
      <c r="D708" s="132"/>
      <c r="F708" s="276" t="s">
        <v>174</v>
      </c>
      <c r="G708" s="3" t="s">
        <v>166</v>
      </c>
      <c r="H708" s="266" t="s">
        <v>247</v>
      </c>
      <c r="I708" s="267">
        <v>46301</v>
      </c>
      <c r="J708" s="267">
        <v>46304</v>
      </c>
      <c r="K708" s="267">
        <v>46332</v>
      </c>
      <c r="O708" s="3" t="s">
        <v>9</v>
      </c>
      <c r="R708" s="269"/>
    </row>
    <row r="709" spans="1:18" ht="15" customHeight="1">
      <c r="A709" s="131" t="s">
        <v>254</v>
      </c>
      <c r="B709" s="264"/>
      <c r="C709" s="350">
        <v>281601920</v>
      </c>
      <c r="D709" s="132"/>
      <c r="F709" s="276" t="s">
        <v>174</v>
      </c>
      <c r="G709" s="3" t="s">
        <v>166</v>
      </c>
      <c r="H709" s="266" t="s">
        <v>247</v>
      </c>
      <c r="I709" s="267">
        <v>46301</v>
      </c>
      <c r="J709" s="267">
        <v>46304</v>
      </c>
      <c r="K709" s="267">
        <v>46332</v>
      </c>
      <c r="O709" s="3" t="s">
        <v>9</v>
      </c>
      <c r="R709" s="269"/>
    </row>
    <row r="710" spans="1:18" ht="15" customHeight="1">
      <c r="A710" s="131" t="s">
        <v>254</v>
      </c>
      <c r="B710" s="264"/>
      <c r="C710" s="279">
        <v>281606302</v>
      </c>
      <c r="D710" s="132"/>
      <c r="F710" s="276" t="s">
        <v>174</v>
      </c>
      <c r="G710" s="3" t="s">
        <v>166</v>
      </c>
      <c r="H710" s="266" t="s">
        <v>247</v>
      </c>
      <c r="I710" s="267">
        <v>46301</v>
      </c>
      <c r="J710" s="267">
        <v>46304</v>
      </c>
      <c r="K710" s="267">
        <v>46332</v>
      </c>
      <c r="O710" s="3" t="s">
        <v>84</v>
      </c>
      <c r="R710" s="269"/>
    </row>
    <row r="711" spans="1:18" ht="15" customHeight="1">
      <c r="A711" s="131" t="s">
        <v>254</v>
      </c>
      <c r="B711" s="264"/>
      <c r="C711" s="279">
        <v>281606568</v>
      </c>
      <c r="D711" s="132"/>
      <c r="F711" s="276" t="s">
        <v>174</v>
      </c>
      <c r="G711" s="3" t="s">
        <v>166</v>
      </c>
      <c r="H711" s="266" t="s">
        <v>247</v>
      </c>
      <c r="I711" s="267">
        <v>46301</v>
      </c>
      <c r="J711" s="267">
        <v>46304</v>
      </c>
      <c r="K711" s="267">
        <v>46332</v>
      </c>
      <c r="O711" s="3" t="s">
        <v>84</v>
      </c>
      <c r="R711" s="269"/>
    </row>
    <row r="712" spans="1:18" ht="15" customHeight="1">
      <c r="A712" s="131" t="s">
        <v>254</v>
      </c>
      <c r="B712" s="264"/>
      <c r="C712" s="279">
        <v>281606610</v>
      </c>
      <c r="D712" s="132"/>
      <c r="F712" s="276" t="s">
        <v>174</v>
      </c>
      <c r="G712" s="3" t="s">
        <v>166</v>
      </c>
      <c r="H712" s="266" t="s">
        <v>247</v>
      </c>
      <c r="I712" s="267">
        <v>46301</v>
      </c>
      <c r="J712" s="267">
        <v>46304</v>
      </c>
      <c r="K712" s="267">
        <v>46332</v>
      </c>
      <c r="O712" s="3" t="s">
        <v>84</v>
      </c>
      <c r="R712" s="269"/>
    </row>
    <row r="713" spans="1:18" ht="15" customHeight="1">
      <c r="A713" s="131" t="s">
        <v>254</v>
      </c>
      <c r="B713" s="264"/>
      <c r="C713" s="279">
        <v>281606690</v>
      </c>
      <c r="D713" s="132"/>
      <c r="F713" s="276" t="s">
        <v>174</v>
      </c>
      <c r="G713" s="3" t="s">
        <v>166</v>
      </c>
      <c r="H713" s="266" t="s">
        <v>247</v>
      </c>
      <c r="I713" s="267">
        <v>46301</v>
      </c>
      <c r="J713" s="267">
        <v>46304</v>
      </c>
      <c r="K713" s="267">
        <v>46332</v>
      </c>
      <c r="O713" s="3" t="s">
        <v>84</v>
      </c>
      <c r="R713" s="269"/>
    </row>
    <row r="714" spans="1:18" ht="15" customHeight="1">
      <c r="A714" s="131" t="s">
        <v>254</v>
      </c>
      <c r="B714" s="264"/>
      <c r="C714" s="279">
        <v>281606713</v>
      </c>
      <c r="D714" s="132"/>
      <c r="F714" s="276" t="s">
        <v>174</v>
      </c>
      <c r="G714" s="3" t="s">
        <v>166</v>
      </c>
      <c r="H714" s="266" t="s">
        <v>247</v>
      </c>
      <c r="I714" s="267">
        <v>46301</v>
      </c>
      <c r="J714" s="267">
        <v>46304</v>
      </c>
      <c r="K714" s="267">
        <v>46332</v>
      </c>
      <c r="O714" s="3" t="s">
        <v>84</v>
      </c>
      <c r="R714" s="269"/>
    </row>
    <row r="715" spans="1:18" ht="15" customHeight="1">
      <c r="A715" s="131" t="s">
        <v>254</v>
      </c>
      <c r="B715" s="280"/>
      <c r="C715" s="288">
        <v>281606790</v>
      </c>
      <c r="D715" s="281"/>
      <c r="E715" s="276"/>
      <c r="F715" s="276" t="s">
        <v>174</v>
      </c>
      <c r="G715" s="3" t="s">
        <v>166</v>
      </c>
      <c r="H715" s="266" t="s">
        <v>247</v>
      </c>
      <c r="I715" s="267">
        <v>46301</v>
      </c>
      <c r="J715" s="267">
        <v>46304</v>
      </c>
      <c r="K715" s="267">
        <v>46332</v>
      </c>
      <c r="L715" s="277"/>
      <c r="M715" s="277"/>
      <c r="N715" s="277"/>
      <c r="O715" s="3" t="s">
        <v>84</v>
      </c>
      <c r="P715" s="277"/>
      <c r="Q715" s="282"/>
      <c r="R715" s="283"/>
    </row>
    <row r="716" spans="1:18" ht="15" customHeight="1">
      <c r="A716" s="273" t="s">
        <v>215</v>
      </c>
      <c r="B716" s="274"/>
      <c r="C716" s="356">
        <v>280607164</v>
      </c>
      <c r="D716" s="275"/>
      <c r="E716" s="276"/>
      <c r="F716" s="130" t="s">
        <v>133</v>
      </c>
      <c r="G716" s="277" t="s">
        <v>246</v>
      </c>
      <c r="H716" s="277" t="s">
        <v>205</v>
      </c>
      <c r="I716" s="267">
        <v>46301</v>
      </c>
      <c r="J716" s="267">
        <v>46304</v>
      </c>
      <c r="K716" s="267">
        <v>46332</v>
      </c>
      <c r="L716" s="277"/>
      <c r="M716" s="277"/>
      <c r="N716" s="277"/>
      <c r="O716" s="3" t="s">
        <v>9</v>
      </c>
      <c r="P716" s="277"/>
      <c r="Q716" s="282"/>
      <c r="R716" s="283"/>
    </row>
    <row r="717" spans="1:18" ht="15" customHeight="1">
      <c r="A717" s="273" t="s">
        <v>215</v>
      </c>
      <c r="B717" s="274"/>
      <c r="C717" s="350">
        <v>280607225</v>
      </c>
      <c r="D717" s="272"/>
      <c r="F717" s="130" t="s">
        <v>133</v>
      </c>
      <c r="G717" s="277" t="s">
        <v>246</v>
      </c>
      <c r="H717" s="277" t="s">
        <v>205</v>
      </c>
      <c r="I717" s="267">
        <v>46301</v>
      </c>
      <c r="J717" s="267">
        <v>46304</v>
      </c>
      <c r="K717" s="267">
        <v>46332</v>
      </c>
      <c r="O717" s="3" t="s">
        <v>9</v>
      </c>
      <c r="R717" s="269"/>
    </row>
    <row r="718" spans="1:18" ht="15" customHeight="1">
      <c r="A718" s="273" t="s">
        <v>215</v>
      </c>
      <c r="B718" s="280"/>
      <c r="C718" s="355">
        <v>280607248</v>
      </c>
      <c r="D718" s="132"/>
      <c r="F718" s="130" t="s">
        <v>133</v>
      </c>
      <c r="G718" s="277" t="s">
        <v>246</v>
      </c>
      <c r="H718" s="277" t="s">
        <v>205</v>
      </c>
      <c r="I718" s="267">
        <v>46301</v>
      </c>
      <c r="J718" s="267">
        <v>46304</v>
      </c>
      <c r="K718" s="267">
        <v>46332</v>
      </c>
      <c r="O718" s="3" t="s">
        <v>9</v>
      </c>
      <c r="R718" s="269"/>
    </row>
    <row r="719" spans="1:18" ht="15" customHeight="1">
      <c r="A719" s="273" t="s">
        <v>215</v>
      </c>
      <c r="B719" s="280"/>
      <c r="C719" s="350">
        <v>280607281</v>
      </c>
      <c r="D719" s="132"/>
      <c r="F719" s="130" t="s">
        <v>133</v>
      </c>
      <c r="G719" s="277" t="s">
        <v>246</v>
      </c>
      <c r="H719" s="277" t="s">
        <v>205</v>
      </c>
      <c r="I719" s="267">
        <v>46301</v>
      </c>
      <c r="J719" s="267">
        <v>46304</v>
      </c>
      <c r="K719" s="267">
        <v>46332</v>
      </c>
      <c r="O719" s="3" t="s">
        <v>9</v>
      </c>
      <c r="R719" s="269"/>
    </row>
    <row r="720" spans="1:18" ht="15" customHeight="1">
      <c r="A720" s="273" t="s">
        <v>215</v>
      </c>
      <c r="B720" s="280"/>
      <c r="C720" s="350">
        <v>280607309</v>
      </c>
      <c r="D720" s="132"/>
      <c r="F720" s="130" t="s">
        <v>133</v>
      </c>
      <c r="G720" s="277" t="s">
        <v>246</v>
      </c>
      <c r="H720" s="277" t="s">
        <v>205</v>
      </c>
      <c r="I720" s="267">
        <v>46301</v>
      </c>
      <c r="J720" s="267">
        <v>46304</v>
      </c>
      <c r="K720" s="267">
        <v>46332</v>
      </c>
      <c r="O720" s="3" t="s">
        <v>9</v>
      </c>
      <c r="R720" s="269"/>
    </row>
    <row r="721" spans="1:18" ht="15" customHeight="1">
      <c r="A721" s="273" t="s">
        <v>215</v>
      </c>
      <c r="B721" s="280"/>
      <c r="C721" s="350">
        <v>280607344</v>
      </c>
      <c r="D721" s="132"/>
      <c r="F721" s="130" t="s">
        <v>133</v>
      </c>
      <c r="G721" s="277" t="s">
        <v>246</v>
      </c>
      <c r="H721" s="277" t="s">
        <v>205</v>
      </c>
      <c r="I721" s="267">
        <v>46301</v>
      </c>
      <c r="J721" s="267">
        <v>46304</v>
      </c>
      <c r="K721" s="267">
        <v>46332</v>
      </c>
      <c r="O721" s="3" t="s">
        <v>9</v>
      </c>
      <c r="R721" s="269"/>
    </row>
    <row r="722" spans="1:18" ht="15" customHeight="1">
      <c r="A722" s="273" t="s">
        <v>215</v>
      </c>
      <c r="B722" s="280"/>
      <c r="C722" s="350">
        <v>280607369</v>
      </c>
      <c r="D722" s="132"/>
      <c r="F722" s="130" t="s">
        <v>133</v>
      </c>
      <c r="G722" s="277" t="s">
        <v>246</v>
      </c>
      <c r="H722" s="277" t="s">
        <v>205</v>
      </c>
      <c r="I722" s="267">
        <v>46301</v>
      </c>
      <c r="J722" s="267">
        <v>46304</v>
      </c>
      <c r="K722" s="267">
        <v>46332</v>
      </c>
      <c r="O722" s="3" t="s">
        <v>9</v>
      </c>
      <c r="R722" s="269"/>
    </row>
    <row r="723" spans="1:18" ht="15" customHeight="1">
      <c r="A723" s="273" t="s">
        <v>215</v>
      </c>
      <c r="B723" s="280"/>
      <c r="C723" s="350">
        <v>280607400</v>
      </c>
      <c r="D723" s="132"/>
      <c r="F723" s="130" t="s">
        <v>133</v>
      </c>
      <c r="G723" s="277" t="s">
        <v>246</v>
      </c>
      <c r="H723" s="277" t="s">
        <v>205</v>
      </c>
      <c r="I723" s="267">
        <v>46301</v>
      </c>
      <c r="J723" s="267">
        <v>46304</v>
      </c>
      <c r="K723" s="267">
        <v>46332</v>
      </c>
      <c r="O723" s="3" t="s">
        <v>9</v>
      </c>
      <c r="R723" s="269"/>
    </row>
    <row r="724" spans="1:18" ht="15" customHeight="1">
      <c r="A724" s="273" t="s">
        <v>215</v>
      </c>
      <c r="B724" s="280"/>
      <c r="C724" s="350">
        <v>280607427</v>
      </c>
      <c r="D724" s="132"/>
      <c r="F724" s="130" t="s">
        <v>133</v>
      </c>
      <c r="G724" s="277" t="s">
        <v>246</v>
      </c>
      <c r="H724" s="277" t="s">
        <v>205</v>
      </c>
      <c r="I724" s="267">
        <v>46301</v>
      </c>
      <c r="J724" s="267">
        <v>46304</v>
      </c>
      <c r="K724" s="267">
        <v>46332</v>
      </c>
      <c r="O724" s="3" t="s">
        <v>9</v>
      </c>
      <c r="R724" s="269"/>
    </row>
    <row r="725" spans="1:18" ht="15" customHeight="1">
      <c r="A725" s="273" t="s">
        <v>215</v>
      </c>
      <c r="B725" s="280"/>
      <c r="C725" s="350">
        <v>280607552</v>
      </c>
      <c r="D725" s="132"/>
      <c r="F725" s="130" t="s">
        <v>133</v>
      </c>
      <c r="G725" s="277" t="s">
        <v>246</v>
      </c>
      <c r="H725" s="277" t="s">
        <v>205</v>
      </c>
      <c r="I725" s="267">
        <v>46301</v>
      </c>
      <c r="J725" s="267">
        <v>46304</v>
      </c>
      <c r="K725" s="267">
        <v>46332</v>
      </c>
      <c r="O725" s="3" t="s">
        <v>9</v>
      </c>
      <c r="R725" s="269"/>
    </row>
    <row r="726" spans="1:18" ht="15" customHeight="1">
      <c r="A726" s="273" t="s">
        <v>215</v>
      </c>
      <c r="B726" s="280"/>
      <c r="C726" s="350">
        <v>280607571</v>
      </c>
      <c r="D726" s="132"/>
      <c r="F726" s="130" t="s">
        <v>133</v>
      </c>
      <c r="G726" s="277" t="s">
        <v>246</v>
      </c>
      <c r="H726" s="277" t="s">
        <v>205</v>
      </c>
      <c r="I726" s="267">
        <v>46301</v>
      </c>
      <c r="J726" s="267">
        <v>46304</v>
      </c>
      <c r="K726" s="267">
        <v>46332</v>
      </c>
      <c r="O726" s="3" t="s">
        <v>9</v>
      </c>
      <c r="R726" s="269"/>
    </row>
    <row r="727" spans="1:18" ht="15" customHeight="1">
      <c r="A727" s="273" t="s">
        <v>215</v>
      </c>
      <c r="B727" s="280"/>
      <c r="C727" s="350">
        <v>280607591</v>
      </c>
      <c r="D727" s="132"/>
      <c r="F727" s="130" t="s">
        <v>133</v>
      </c>
      <c r="G727" s="277" t="s">
        <v>246</v>
      </c>
      <c r="H727" s="277" t="s">
        <v>205</v>
      </c>
      <c r="I727" s="267">
        <v>46301</v>
      </c>
      <c r="J727" s="267">
        <v>46304</v>
      </c>
      <c r="K727" s="267">
        <v>46332</v>
      </c>
      <c r="O727" s="3" t="s">
        <v>9</v>
      </c>
      <c r="R727" s="269"/>
    </row>
    <row r="728" spans="1:18" ht="15" customHeight="1">
      <c r="A728" s="273" t="s">
        <v>215</v>
      </c>
      <c r="B728" s="280"/>
      <c r="C728" s="350">
        <v>281601558</v>
      </c>
      <c r="D728" s="132"/>
      <c r="F728" s="130" t="s">
        <v>133</v>
      </c>
      <c r="G728" s="277" t="s">
        <v>246</v>
      </c>
      <c r="H728" s="277" t="s">
        <v>205</v>
      </c>
      <c r="I728" s="267">
        <v>46301</v>
      </c>
      <c r="J728" s="267">
        <v>46304</v>
      </c>
      <c r="K728" s="267">
        <v>46332</v>
      </c>
      <c r="O728" s="3" t="s">
        <v>9</v>
      </c>
      <c r="R728" s="269"/>
    </row>
    <row r="729" spans="1:18" ht="15" customHeight="1">
      <c r="A729" s="241" t="s">
        <v>211</v>
      </c>
      <c r="B729" s="280"/>
      <c r="C729" s="368">
        <v>280607642</v>
      </c>
      <c r="D729" s="132"/>
      <c r="F729" s="130" t="s">
        <v>133</v>
      </c>
      <c r="G729" s="277" t="s">
        <v>246</v>
      </c>
      <c r="H729" s="277" t="s">
        <v>205</v>
      </c>
      <c r="I729" s="267">
        <v>46301</v>
      </c>
      <c r="J729" s="267">
        <v>46304</v>
      </c>
      <c r="K729" s="267">
        <v>46332</v>
      </c>
      <c r="O729" s="3" t="s">
        <v>9</v>
      </c>
      <c r="R729" s="269"/>
    </row>
    <row r="730" spans="1:18" ht="15" customHeight="1">
      <c r="A730" s="241" t="s">
        <v>211</v>
      </c>
      <c r="B730" s="280"/>
      <c r="C730" s="350">
        <v>280607648</v>
      </c>
      <c r="D730" s="132"/>
      <c r="F730" s="130" t="s">
        <v>133</v>
      </c>
      <c r="G730" s="277" t="s">
        <v>246</v>
      </c>
      <c r="H730" s="277" t="s">
        <v>205</v>
      </c>
      <c r="I730" s="267">
        <v>46301</v>
      </c>
      <c r="J730" s="267">
        <v>46304</v>
      </c>
      <c r="K730" s="267">
        <v>46332</v>
      </c>
      <c r="O730" s="3" t="s">
        <v>9</v>
      </c>
      <c r="R730" s="269"/>
    </row>
    <row r="731" spans="1:18" ht="15" customHeight="1">
      <c r="A731" s="241" t="s">
        <v>211</v>
      </c>
      <c r="B731" s="280"/>
      <c r="C731" s="350">
        <v>280607657</v>
      </c>
      <c r="D731" s="132"/>
      <c r="F731" s="130" t="s">
        <v>133</v>
      </c>
      <c r="G731" s="277" t="s">
        <v>246</v>
      </c>
      <c r="H731" s="277" t="s">
        <v>205</v>
      </c>
      <c r="I731" s="267">
        <v>46301</v>
      </c>
      <c r="J731" s="267">
        <v>46304</v>
      </c>
      <c r="K731" s="267">
        <v>46332</v>
      </c>
      <c r="O731" s="3" t="s">
        <v>9</v>
      </c>
      <c r="R731" s="269"/>
    </row>
    <row r="732" spans="1:18" ht="15" customHeight="1">
      <c r="A732" s="241" t="s">
        <v>211</v>
      </c>
      <c r="B732" s="280"/>
      <c r="C732" s="350">
        <v>280607663</v>
      </c>
      <c r="D732" s="132"/>
      <c r="F732" s="130" t="s">
        <v>133</v>
      </c>
      <c r="G732" s="277" t="s">
        <v>246</v>
      </c>
      <c r="H732" s="277" t="s">
        <v>205</v>
      </c>
      <c r="I732" s="267">
        <v>46301</v>
      </c>
      <c r="J732" s="267">
        <v>46304</v>
      </c>
      <c r="K732" s="267">
        <v>46332</v>
      </c>
      <c r="O732" s="3" t="s">
        <v>9</v>
      </c>
      <c r="R732" s="269"/>
    </row>
    <row r="733" spans="1:18" ht="15" customHeight="1">
      <c r="A733" s="241" t="s">
        <v>211</v>
      </c>
      <c r="B733" s="280"/>
      <c r="C733" s="350">
        <v>280607672</v>
      </c>
      <c r="D733" s="132"/>
      <c r="F733" s="130" t="s">
        <v>133</v>
      </c>
      <c r="G733" s="277" t="s">
        <v>246</v>
      </c>
      <c r="H733" s="277" t="s">
        <v>205</v>
      </c>
      <c r="I733" s="267">
        <v>46301</v>
      </c>
      <c r="J733" s="267">
        <v>46304</v>
      </c>
      <c r="K733" s="267">
        <v>46332</v>
      </c>
      <c r="O733" s="3" t="s">
        <v>9</v>
      </c>
      <c r="R733" s="269"/>
    </row>
    <row r="734" spans="1:18" ht="15" customHeight="1">
      <c r="A734" s="241" t="s">
        <v>211</v>
      </c>
      <c r="B734" s="280"/>
      <c r="C734" s="350">
        <v>280607680</v>
      </c>
      <c r="D734" s="132"/>
      <c r="F734" s="130" t="s">
        <v>133</v>
      </c>
      <c r="G734" s="277" t="s">
        <v>246</v>
      </c>
      <c r="H734" s="277" t="s">
        <v>205</v>
      </c>
      <c r="I734" s="267">
        <v>46301</v>
      </c>
      <c r="J734" s="267">
        <v>46304</v>
      </c>
      <c r="K734" s="267">
        <v>46332</v>
      </c>
      <c r="O734" s="3" t="s">
        <v>9</v>
      </c>
      <c r="R734" s="269"/>
    </row>
    <row r="735" spans="1:18" ht="15" customHeight="1">
      <c r="A735" s="241" t="s">
        <v>211</v>
      </c>
      <c r="B735" s="280"/>
      <c r="C735" s="350">
        <v>280607696</v>
      </c>
      <c r="D735" s="132"/>
      <c r="F735" s="130" t="s">
        <v>133</v>
      </c>
      <c r="G735" s="277" t="s">
        <v>246</v>
      </c>
      <c r="H735" s="277" t="s">
        <v>205</v>
      </c>
      <c r="I735" s="267">
        <v>46301</v>
      </c>
      <c r="J735" s="267">
        <v>46304</v>
      </c>
      <c r="K735" s="267">
        <v>46332</v>
      </c>
      <c r="O735" s="3" t="s">
        <v>9</v>
      </c>
      <c r="R735" s="269"/>
    </row>
    <row r="736" spans="1:18" ht="15" customHeight="1">
      <c r="A736" s="241" t="s">
        <v>211</v>
      </c>
      <c r="B736" s="280"/>
      <c r="C736" s="350">
        <v>280607707</v>
      </c>
      <c r="D736" s="132"/>
      <c r="F736" s="130" t="s">
        <v>133</v>
      </c>
      <c r="G736" s="277" t="s">
        <v>246</v>
      </c>
      <c r="H736" s="277" t="s">
        <v>205</v>
      </c>
      <c r="I736" s="267">
        <v>46301</v>
      </c>
      <c r="J736" s="267">
        <v>46304</v>
      </c>
      <c r="K736" s="267">
        <v>46332</v>
      </c>
      <c r="O736" s="3" t="s">
        <v>9</v>
      </c>
      <c r="R736" s="269"/>
    </row>
    <row r="737" spans="1:18" ht="15" customHeight="1">
      <c r="A737" s="273" t="s">
        <v>213</v>
      </c>
      <c r="B737" s="280"/>
      <c r="C737" s="368">
        <v>281600784</v>
      </c>
      <c r="D737" s="281"/>
      <c r="E737" s="276"/>
      <c r="F737" s="130" t="s">
        <v>133</v>
      </c>
      <c r="G737" s="277" t="s">
        <v>246</v>
      </c>
      <c r="H737" s="277" t="s">
        <v>205</v>
      </c>
      <c r="I737" s="267">
        <v>46301</v>
      </c>
      <c r="J737" s="267">
        <v>46304</v>
      </c>
      <c r="K737" s="267">
        <v>46332</v>
      </c>
      <c r="L737" s="277"/>
      <c r="M737" s="277"/>
      <c r="N737" s="277"/>
      <c r="O737" s="3" t="s">
        <v>9</v>
      </c>
      <c r="P737" s="277"/>
      <c r="Q737" s="282"/>
      <c r="R737" s="283"/>
    </row>
    <row r="738" spans="1:18" ht="15" customHeight="1">
      <c r="A738" s="273" t="s">
        <v>213</v>
      </c>
      <c r="B738" s="280"/>
      <c r="C738" s="350">
        <v>281600838</v>
      </c>
      <c r="D738" s="132"/>
      <c r="F738" s="130" t="s">
        <v>133</v>
      </c>
      <c r="G738" s="277" t="s">
        <v>246</v>
      </c>
      <c r="H738" s="277" t="s">
        <v>205</v>
      </c>
      <c r="I738" s="267">
        <v>46301</v>
      </c>
      <c r="J738" s="267">
        <v>46304</v>
      </c>
      <c r="K738" s="267">
        <v>46332</v>
      </c>
      <c r="O738" s="3" t="s">
        <v>9</v>
      </c>
      <c r="R738" s="269"/>
    </row>
    <row r="739" spans="1:18" ht="15" customHeight="1">
      <c r="A739" s="273" t="s">
        <v>213</v>
      </c>
      <c r="B739" s="280"/>
      <c r="C739" s="350">
        <v>281600886</v>
      </c>
      <c r="D739" s="132"/>
      <c r="F739" s="130" t="s">
        <v>133</v>
      </c>
      <c r="G739" s="277" t="s">
        <v>246</v>
      </c>
      <c r="H739" s="277" t="s">
        <v>205</v>
      </c>
      <c r="I739" s="267">
        <v>46301</v>
      </c>
      <c r="J739" s="267">
        <v>46304</v>
      </c>
      <c r="K739" s="267">
        <v>46332</v>
      </c>
      <c r="O739" s="3" t="s">
        <v>9</v>
      </c>
      <c r="R739" s="269"/>
    </row>
    <row r="740" spans="1:18" ht="15" customHeight="1">
      <c r="A740" s="273" t="s">
        <v>213</v>
      </c>
      <c r="B740" s="280"/>
      <c r="C740" s="350">
        <v>281600922</v>
      </c>
      <c r="D740" s="132"/>
      <c r="F740" s="130" t="s">
        <v>133</v>
      </c>
      <c r="G740" s="277" t="s">
        <v>246</v>
      </c>
      <c r="H740" s="277" t="s">
        <v>205</v>
      </c>
      <c r="I740" s="267">
        <v>46301</v>
      </c>
      <c r="J740" s="267">
        <v>46304</v>
      </c>
      <c r="K740" s="267">
        <v>46332</v>
      </c>
      <c r="O740" s="3" t="s">
        <v>9</v>
      </c>
      <c r="R740" s="269"/>
    </row>
    <row r="741" spans="1:18" ht="15" customHeight="1">
      <c r="A741" s="273" t="s">
        <v>213</v>
      </c>
      <c r="B741" s="280"/>
      <c r="C741" s="350">
        <v>281600943</v>
      </c>
      <c r="D741" s="132"/>
      <c r="F741" s="130" t="s">
        <v>133</v>
      </c>
      <c r="G741" s="277" t="s">
        <v>246</v>
      </c>
      <c r="H741" s="277" t="s">
        <v>205</v>
      </c>
      <c r="I741" s="267">
        <v>46304</v>
      </c>
      <c r="J741" s="267">
        <v>46307</v>
      </c>
      <c r="K741" s="267">
        <v>46335</v>
      </c>
      <c r="O741" s="3" t="s">
        <v>9</v>
      </c>
      <c r="R741" s="269"/>
    </row>
    <row r="742" spans="1:18" ht="15" customHeight="1">
      <c r="A742" s="273" t="s">
        <v>213</v>
      </c>
      <c r="B742" s="280"/>
      <c r="C742" s="350">
        <v>281600977</v>
      </c>
      <c r="D742" s="132"/>
      <c r="F742" s="130" t="s">
        <v>133</v>
      </c>
      <c r="G742" s="277" t="s">
        <v>246</v>
      </c>
      <c r="H742" s="277" t="s">
        <v>205</v>
      </c>
      <c r="I742" s="267">
        <v>46304</v>
      </c>
      <c r="J742" s="267">
        <v>46307</v>
      </c>
      <c r="K742" s="267">
        <v>46335</v>
      </c>
      <c r="O742" s="3" t="s">
        <v>9</v>
      </c>
      <c r="R742" s="269"/>
    </row>
    <row r="743" spans="1:18" ht="15" customHeight="1">
      <c r="A743" s="273" t="s">
        <v>213</v>
      </c>
      <c r="B743" s="280"/>
      <c r="C743" s="350">
        <v>281601009</v>
      </c>
      <c r="D743" s="132"/>
      <c r="F743" s="130" t="s">
        <v>133</v>
      </c>
      <c r="G743" s="277" t="s">
        <v>246</v>
      </c>
      <c r="H743" s="277" t="s">
        <v>205</v>
      </c>
      <c r="I743" s="267">
        <v>46304</v>
      </c>
      <c r="J743" s="267">
        <v>46307</v>
      </c>
      <c r="K743" s="267">
        <v>46335</v>
      </c>
      <c r="O743" s="3" t="s">
        <v>9</v>
      </c>
      <c r="R743" s="269"/>
    </row>
    <row r="744" spans="1:18" ht="15" customHeight="1">
      <c r="A744" s="273" t="s">
        <v>213</v>
      </c>
      <c r="B744" s="280"/>
      <c r="C744" s="350">
        <v>281601037</v>
      </c>
      <c r="D744" s="132"/>
      <c r="F744" s="130" t="s">
        <v>133</v>
      </c>
      <c r="G744" s="277" t="s">
        <v>246</v>
      </c>
      <c r="H744" s="277" t="s">
        <v>205</v>
      </c>
      <c r="I744" s="267">
        <v>46304</v>
      </c>
      <c r="J744" s="267">
        <v>46307</v>
      </c>
      <c r="K744" s="267">
        <v>46335</v>
      </c>
      <c r="O744" s="3" t="s">
        <v>9</v>
      </c>
      <c r="R744" s="269"/>
    </row>
    <row r="745" spans="1:18" ht="15" customHeight="1">
      <c r="A745" s="273" t="s">
        <v>213</v>
      </c>
      <c r="B745" s="280"/>
      <c r="C745" s="350">
        <v>281601075</v>
      </c>
      <c r="D745" s="132"/>
      <c r="F745" s="130" t="s">
        <v>133</v>
      </c>
      <c r="G745" s="277" t="s">
        <v>246</v>
      </c>
      <c r="H745" s="277" t="s">
        <v>205</v>
      </c>
      <c r="I745" s="267">
        <v>46304</v>
      </c>
      <c r="J745" s="267">
        <v>46307</v>
      </c>
      <c r="K745" s="267">
        <v>46335</v>
      </c>
      <c r="O745" s="3" t="s">
        <v>9</v>
      </c>
      <c r="R745" s="269"/>
    </row>
    <row r="746" spans="1:18" ht="15" customHeight="1">
      <c r="A746" s="273" t="s">
        <v>213</v>
      </c>
      <c r="B746" s="280"/>
      <c r="C746" s="350">
        <v>281601249</v>
      </c>
      <c r="D746" s="132"/>
      <c r="F746" s="130" t="s">
        <v>133</v>
      </c>
      <c r="G746" s="277" t="s">
        <v>246</v>
      </c>
      <c r="H746" s="277" t="s">
        <v>205</v>
      </c>
      <c r="I746" s="267">
        <v>46304</v>
      </c>
      <c r="J746" s="267">
        <v>46307</v>
      </c>
      <c r="K746" s="267">
        <v>46335</v>
      </c>
      <c r="O746" s="3" t="s">
        <v>9</v>
      </c>
      <c r="R746" s="269"/>
    </row>
    <row r="747" spans="1:18" ht="15" customHeight="1">
      <c r="A747" s="273" t="s">
        <v>213</v>
      </c>
      <c r="B747" s="280"/>
      <c r="C747" s="350">
        <v>281601426</v>
      </c>
      <c r="D747" s="132"/>
      <c r="F747" s="130" t="s">
        <v>133</v>
      </c>
      <c r="G747" s="277" t="s">
        <v>246</v>
      </c>
      <c r="H747" s="277" t="s">
        <v>205</v>
      </c>
      <c r="I747" s="267">
        <v>46304</v>
      </c>
      <c r="J747" s="267">
        <v>46307</v>
      </c>
      <c r="K747" s="267">
        <v>46335</v>
      </c>
      <c r="O747" s="3" t="s">
        <v>9</v>
      </c>
      <c r="R747" s="269"/>
    </row>
    <row r="748" spans="1:18" ht="15" customHeight="1">
      <c r="A748" s="273" t="s">
        <v>213</v>
      </c>
      <c r="B748" s="280"/>
      <c r="C748" s="350">
        <v>281601459</v>
      </c>
      <c r="D748" s="132"/>
      <c r="F748" s="130" t="s">
        <v>133</v>
      </c>
      <c r="G748" s="277" t="s">
        <v>246</v>
      </c>
      <c r="H748" s="277" t="s">
        <v>205</v>
      </c>
      <c r="I748" s="267">
        <v>46304</v>
      </c>
      <c r="J748" s="267">
        <v>46307</v>
      </c>
      <c r="K748" s="267">
        <v>46335</v>
      </c>
      <c r="O748" s="3" t="s">
        <v>9</v>
      </c>
      <c r="R748" s="269"/>
    </row>
    <row r="749" spans="1:18" ht="15" customHeight="1">
      <c r="A749" s="273" t="s">
        <v>213</v>
      </c>
      <c r="B749" s="280"/>
      <c r="C749" s="350">
        <v>281601494</v>
      </c>
      <c r="D749" s="132"/>
      <c r="F749" s="130" t="s">
        <v>133</v>
      </c>
      <c r="G749" s="277" t="s">
        <v>246</v>
      </c>
      <c r="H749" s="277" t="s">
        <v>205</v>
      </c>
      <c r="I749" s="267">
        <v>46304</v>
      </c>
      <c r="J749" s="267">
        <v>46307</v>
      </c>
      <c r="K749" s="267">
        <v>46335</v>
      </c>
      <c r="O749" s="3" t="s">
        <v>9</v>
      </c>
      <c r="R749" s="269"/>
    </row>
    <row r="750" spans="1:18" ht="15" customHeight="1">
      <c r="A750" s="273" t="s">
        <v>213</v>
      </c>
      <c r="B750" s="280"/>
      <c r="C750" s="350">
        <v>281601513</v>
      </c>
      <c r="D750" s="132"/>
      <c r="F750" s="130" t="s">
        <v>133</v>
      </c>
      <c r="G750" s="277" t="s">
        <v>246</v>
      </c>
      <c r="H750" s="277" t="s">
        <v>205</v>
      </c>
      <c r="I750" s="267">
        <v>46304</v>
      </c>
      <c r="J750" s="267">
        <v>46307</v>
      </c>
      <c r="K750" s="267">
        <v>46335</v>
      </c>
      <c r="O750" s="3" t="s">
        <v>9</v>
      </c>
      <c r="R750" s="269"/>
    </row>
    <row r="751" spans="1:18" ht="15" customHeight="1">
      <c r="A751" s="273" t="s">
        <v>255</v>
      </c>
      <c r="B751" s="280"/>
      <c r="C751" s="371">
        <v>268604013</v>
      </c>
      <c r="D751" s="281"/>
      <c r="E751" s="276"/>
      <c r="F751" s="130" t="s">
        <v>133</v>
      </c>
      <c r="G751" s="277" t="s">
        <v>246</v>
      </c>
      <c r="H751" s="277" t="s">
        <v>205</v>
      </c>
      <c r="I751" s="278">
        <v>46291</v>
      </c>
      <c r="J751" s="278">
        <v>46294</v>
      </c>
      <c r="K751" s="278">
        <v>46321</v>
      </c>
      <c r="L751" s="277"/>
      <c r="M751" s="277"/>
      <c r="N751" s="277"/>
      <c r="O751" s="3" t="s">
        <v>105</v>
      </c>
      <c r="P751" s="277"/>
      <c r="Q751" s="282"/>
      <c r="R751" s="283"/>
    </row>
    <row r="752" spans="1:18" ht="15" customHeight="1">
      <c r="A752" s="273" t="s">
        <v>255</v>
      </c>
      <c r="B752" s="280"/>
      <c r="C752" s="371">
        <v>268604016</v>
      </c>
      <c r="D752" s="281"/>
      <c r="E752" s="276"/>
      <c r="F752" s="130" t="s">
        <v>133</v>
      </c>
      <c r="G752" s="277" t="s">
        <v>246</v>
      </c>
      <c r="H752" s="277" t="s">
        <v>205</v>
      </c>
      <c r="I752" s="278">
        <v>46291</v>
      </c>
      <c r="J752" s="278">
        <v>46294</v>
      </c>
      <c r="K752" s="278">
        <v>46321</v>
      </c>
      <c r="L752" s="277"/>
      <c r="M752" s="277"/>
      <c r="N752" s="277"/>
      <c r="O752" s="3" t="s">
        <v>105</v>
      </c>
      <c r="P752" s="277"/>
      <c r="Q752" s="282"/>
      <c r="R752" s="283"/>
    </row>
    <row r="753" spans="1:18" ht="15" customHeight="1">
      <c r="A753" s="273" t="s">
        <v>256</v>
      </c>
      <c r="B753" s="280"/>
      <c r="C753" s="340">
        <v>282605504</v>
      </c>
      <c r="D753" s="281"/>
      <c r="E753" s="276"/>
      <c r="F753" s="130" t="s">
        <v>257</v>
      </c>
      <c r="G753" s="277" t="s">
        <v>166</v>
      </c>
      <c r="H753" s="266" t="s">
        <v>247</v>
      </c>
      <c r="I753" s="278">
        <v>46304</v>
      </c>
      <c r="J753" s="278">
        <v>46307</v>
      </c>
      <c r="K753" s="278">
        <v>46335</v>
      </c>
      <c r="L753" s="277"/>
      <c r="M753" s="277"/>
      <c r="N753" s="277"/>
      <c r="O753" s="277" t="s">
        <v>84</v>
      </c>
      <c r="P753" s="277"/>
      <c r="Q753" s="282"/>
      <c r="R753" s="283"/>
    </row>
    <row r="754" spans="1:18" ht="15" customHeight="1">
      <c r="A754" s="241" t="s">
        <v>258</v>
      </c>
      <c r="B754" s="280"/>
      <c r="C754" s="327">
        <v>282605522</v>
      </c>
      <c r="D754" s="132"/>
      <c r="F754" s="130" t="s">
        <v>257</v>
      </c>
      <c r="G754" s="277" t="s">
        <v>166</v>
      </c>
      <c r="H754" s="266" t="s">
        <v>247</v>
      </c>
      <c r="I754" s="278">
        <v>46304</v>
      </c>
      <c r="J754" s="278">
        <v>46307</v>
      </c>
      <c r="K754" s="278">
        <v>46335</v>
      </c>
      <c r="L754" s="277"/>
      <c r="M754" s="277"/>
      <c r="N754" s="277"/>
      <c r="O754" s="277" t="s">
        <v>9</v>
      </c>
      <c r="R754" s="269"/>
    </row>
    <row r="755" spans="1:18" ht="15" customHeight="1">
      <c r="A755" s="273" t="s">
        <v>259</v>
      </c>
      <c r="B755" s="274"/>
      <c r="C755" s="422">
        <v>284600859</v>
      </c>
      <c r="D755" s="275"/>
      <c r="E755" s="276"/>
      <c r="F755" s="130" t="s">
        <v>93</v>
      </c>
      <c r="G755" s="277" t="s">
        <v>166</v>
      </c>
      <c r="H755" s="277" t="s">
        <v>244</v>
      </c>
      <c r="I755" s="278">
        <v>46305</v>
      </c>
      <c r="J755" s="278">
        <v>46308</v>
      </c>
      <c r="K755" s="278">
        <v>46336</v>
      </c>
      <c r="L755" s="277"/>
      <c r="M755" s="277"/>
      <c r="N755" s="277"/>
      <c r="O755" s="277" t="s">
        <v>9</v>
      </c>
      <c r="P755" s="277"/>
      <c r="Q755" s="282"/>
      <c r="R755" s="283"/>
    </row>
    <row r="756" spans="1:18" ht="15" customHeight="1">
      <c r="A756" s="273" t="s">
        <v>259</v>
      </c>
      <c r="B756" s="270"/>
      <c r="C756" s="352">
        <v>284600865</v>
      </c>
      <c r="D756" s="272"/>
      <c r="F756" s="130" t="s">
        <v>93</v>
      </c>
      <c r="G756" s="45" t="s">
        <v>166</v>
      </c>
      <c r="H756" s="277" t="s">
        <v>244</v>
      </c>
      <c r="I756" s="278">
        <v>46305</v>
      </c>
      <c r="J756" s="278">
        <v>46308</v>
      </c>
      <c r="K756" s="278">
        <v>46336</v>
      </c>
      <c r="O756" s="277" t="s">
        <v>84</v>
      </c>
      <c r="R756" s="269"/>
    </row>
    <row r="757" spans="1:18" ht="15" customHeight="1">
      <c r="A757" s="273" t="s">
        <v>259</v>
      </c>
      <c r="B757" s="270"/>
      <c r="C757" s="344">
        <v>284600871</v>
      </c>
      <c r="D757" s="272"/>
      <c r="F757" s="130" t="s">
        <v>93</v>
      </c>
      <c r="G757" s="45" t="s">
        <v>166</v>
      </c>
      <c r="H757" s="277" t="s">
        <v>244</v>
      </c>
      <c r="I757" s="278">
        <v>46305</v>
      </c>
      <c r="J757" s="278">
        <v>46308</v>
      </c>
      <c r="K757" s="278">
        <v>46336</v>
      </c>
      <c r="O757" s="277" t="s">
        <v>9</v>
      </c>
      <c r="R757" s="269"/>
    </row>
    <row r="758" spans="1:18" ht="15" customHeight="1">
      <c r="A758" s="273" t="s">
        <v>259</v>
      </c>
      <c r="B758" s="270"/>
      <c r="C758" s="344">
        <v>284600874</v>
      </c>
      <c r="D758" s="272"/>
      <c r="F758" s="130" t="s">
        <v>93</v>
      </c>
      <c r="G758" s="45" t="s">
        <v>166</v>
      </c>
      <c r="H758" s="277" t="s">
        <v>244</v>
      </c>
      <c r="I758" s="278">
        <v>46305</v>
      </c>
      <c r="J758" s="278">
        <v>46308</v>
      </c>
      <c r="K758" s="278">
        <v>46336</v>
      </c>
      <c r="O758" s="277" t="s">
        <v>9</v>
      </c>
      <c r="R758" s="269"/>
    </row>
    <row r="759" spans="1:18" ht="15" customHeight="1">
      <c r="A759" s="273" t="s">
        <v>259</v>
      </c>
      <c r="B759" s="270"/>
      <c r="C759" s="344">
        <v>284600877</v>
      </c>
      <c r="D759" s="272"/>
      <c r="F759" s="130" t="s">
        <v>93</v>
      </c>
      <c r="G759" s="45" t="s">
        <v>166</v>
      </c>
      <c r="H759" s="277" t="s">
        <v>244</v>
      </c>
      <c r="I759" s="278">
        <v>46305</v>
      </c>
      <c r="J759" s="278">
        <v>46308</v>
      </c>
      <c r="K759" s="278">
        <v>46336</v>
      </c>
      <c r="O759" s="277" t="s">
        <v>9</v>
      </c>
      <c r="R759" s="269"/>
    </row>
    <row r="760" spans="1:18" ht="15" customHeight="1">
      <c r="A760" s="273" t="s">
        <v>259</v>
      </c>
      <c r="B760" s="270"/>
      <c r="C760" s="344">
        <v>284600881</v>
      </c>
      <c r="D760" s="272"/>
      <c r="F760" s="130" t="s">
        <v>93</v>
      </c>
      <c r="G760" s="45" t="s">
        <v>166</v>
      </c>
      <c r="H760" s="277" t="s">
        <v>244</v>
      </c>
      <c r="I760" s="278">
        <v>46305</v>
      </c>
      <c r="J760" s="278">
        <v>46308</v>
      </c>
      <c r="K760" s="278">
        <v>46336</v>
      </c>
      <c r="O760" s="277" t="s">
        <v>9</v>
      </c>
      <c r="R760" s="269"/>
    </row>
    <row r="761" spans="1:18" ht="15" customHeight="1">
      <c r="A761" s="273" t="s">
        <v>259</v>
      </c>
      <c r="B761" s="270"/>
      <c r="C761" s="344">
        <v>284600888</v>
      </c>
      <c r="D761" s="272"/>
      <c r="F761" s="130" t="s">
        <v>93</v>
      </c>
      <c r="G761" s="45" t="s">
        <v>166</v>
      </c>
      <c r="H761" s="277" t="s">
        <v>244</v>
      </c>
      <c r="I761" s="278">
        <v>46305</v>
      </c>
      <c r="J761" s="278">
        <v>46308</v>
      </c>
      <c r="K761" s="278">
        <v>46336</v>
      </c>
      <c r="O761" s="277" t="s">
        <v>9</v>
      </c>
      <c r="R761" s="269"/>
    </row>
    <row r="762" spans="1:18" ht="15" customHeight="1">
      <c r="A762" s="273" t="s">
        <v>259</v>
      </c>
      <c r="B762" s="270"/>
      <c r="C762" s="344">
        <v>284600890</v>
      </c>
      <c r="D762" s="272"/>
      <c r="F762" s="130" t="s">
        <v>93</v>
      </c>
      <c r="G762" s="45" t="s">
        <v>166</v>
      </c>
      <c r="H762" s="277" t="s">
        <v>244</v>
      </c>
      <c r="I762" s="278">
        <v>46305</v>
      </c>
      <c r="J762" s="278">
        <v>46308</v>
      </c>
      <c r="K762" s="278">
        <v>46336</v>
      </c>
      <c r="O762" s="277" t="s">
        <v>9</v>
      </c>
      <c r="R762" s="269"/>
    </row>
    <row r="763" spans="1:18" ht="15" customHeight="1">
      <c r="A763" s="273" t="s">
        <v>259</v>
      </c>
      <c r="B763" s="270"/>
      <c r="C763" s="344">
        <v>284600891</v>
      </c>
      <c r="D763" s="272"/>
      <c r="F763" s="130" t="s">
        <v>93</v>
      </c>
      <c r="G763" s="45" t="s">
        <v>166</v>
      </c>
      <c r="H763" s="277" t="s">
        <v>244</v>
      </c>
      <c r="I763" s="278">
        <v>46305</v>
      </c>
      <c r="J763" s="278">
        <v>46308</v>
      </c>
      <c r="K763" s="278">
        <v>46336</v>
      </c>
      <c r="O763" s="277" t="s">
        <v>9</v>
      </c>
      <c r="R763" s="269"/>
    </row>
    <row r="764" spans="1:18" ht="15" customHeight="1">
      <c r="A764" s="273" t="s">
        <v>259</v>
      </c>
      <c r="B764" s="270"/>
      <c r="C764" s="352">
        <v>284600892</v>
      </c>
      <c r="D764" s="272"/>
      <c r="F764" s="130" t="s">
        <v>93</v>
      </c>
      <c r="G764" s="45" t="s">
        <v>166</v>
      </c>
      <c r="H764" s="277" t="s">
        <v>244</v>
      </c>
      <c r="I764" s="278">
        <v>46305</v>
      </c>
      <c r="J764" s="278">
        <v>46308</v>
      </c>
      <c r="K764" s="278">
        <v>46336</v>
      </c>
      <c r="O764" s="277" t="s">
        <v>84</v>
      </c>
      <c r="R764" s="269"/>
    </row>
    <row r="765" spans="1:18" ht="15" customHeight="1">
      <c r="A765" s="273" t="s">
        <v>259</v>
      </c>
      <c r="B765" s="270"/>
      <c r="C765" s="352">
        <v>284600895</v>
      </c>
      <c r="D765" s="272"/>
      <c r="F765" s="130" t="s">
        <v>93</v>
      </c>
      <c r="G765" s="45" t="s">
        <v>166</v>
      </c>
      <c r="H765" s="277" t="s">
        <v>244</v>
      </c>
      <c r="I765" s="278">
        <v>46305</v>
      </c>
      <c r="J765" s="278">
        <v>46308</v>
      </c>
      <c r="K765" s="278">
        <v>46336</v>
      </c>
      <c r="O765" s="277" t="s">
        <v>84</v>
      </c>
      <c r="R765" s="269"/>
    </row>
    <row r="766" spans="1:18" ht="15" customHeight="1">
      <c r="A766" s="241" t="s">
        <v>184</v>
      </c>
      <c r="B766" s="264"/>
      <c r="C766" s="334">
        <v>272607629</v>
      </c>
      <c r="D766" s="132"/>
      <c r="F766" s="130" t="s">
        <v>185</v>
      </c>
      <c r="G766" s="266" t="s">
        <v>246</v>
      </c>
      <c r="H766" s="266" t="s">
        <v>186</v>
      </c>
      <c r="I766" s="267">
        <v>46294</v>
      </c>
      <c r="J766" s="267">
        <v>46296</v>
      </c>
      <c r="K766" s="267">
        <v>46324</v>
      </c>
      <c r="O766" s="277" t="s">
        <v>260</v>
      </c>
      <c r="R766" s="269"/>
    </row>
    <row r="767" spans="1:18" ht="15" customHeight="1">
      <c r="A767" s="241" t="s">
        <v>184</v>
      </c>
      <c r="B767" s="264"/>
      <c r="C767" s="319">
        <v>272607585</v>
      </c>
      <c r="D767" s="132"/>
      <c r="F767" s="130" t="s">
        <v>185</v>
      </c>
      <c r="G767" s="266" t="s">
        <v>246</v>
      </c>
      <c r="H767" s="266" t="s">
        <v>186</v>
      </c>
      <c r="I767" s="267">
        <v>46294</v>
      </c>
      <c r="J767" s="267">
        <v>46296</v>
      </c>
      <c r="K767" s="267">
        <v>46324</v>
      </c>
      <c r="O767" s="277" t="s">
        <v>260</v>
      </c>
      <c r="R767" s="269"/>
    </row>
    <row r="768" spans="1:18" ht="15" customHeight="1">
      <c r="A768" s="241" t="s">
        <v>184</v>
      </c>
      <c r="B768" s="280"/>
      <c r="C768" s="327">
        <v>272607790</v>
      </c>
      <c r="D768" s="281"/>
      <c r="E768" s="276"/>
      <c r="F768" s="130" t="s">
        <v>185</v>
      </c>
      <c r="G768" s="266" t="s">
        <v>246</v>
      </c>
      <c r="H768" s="266" t="s">
        <v>186</v>
      </c>
      <c r="I768" s="267">
        <v>46294</v>
      </c>
      <c r="J768" s="267">
        <v>46296</v>
      </c>
      <c r="K768" s="267">
        <v>46324</v>
      </c>
      <c r="L768" s="277"/>
      <c r="M768" s="277"/>
      <c r="N768" s="277"/>
      <c r="O768" s="277" t="s">
        <v>9</v>
      </c>
      <c r="P768" s="277"/>
      <c r="Q768" s="282"/>
      <c r="R768" s="283"/>
    </row>
    <row r="769" spans="1:18" ht="15" customHeight="1">
      <c r="A769" s="241" t="s">
        <v>184</v>
      </c>
      <c r="B769" s="280"/>
      <c r="C769" s="327">
        <v>272607654</v>
      </c>
      <c r="D769" s="281"/>
      <c r="E769" s="276"/>
      <c r="F769" s="130" t="s">
        <v>185</v>
      </c>
      <c r="G769" s="266" t="s">
        <v>246</v>
      </c>
      <c r="H769" s="266" t="s">
        <v>186</v>
      </c>
      <c r="I769" s="267">
        <v>46294</v>
      </c>
      <c r="J769" s="267">
        <v>46296</v>
      </c>
      <c r="K769" s="267">
        <v>46324</v>
      </c>
      <c r="L769" s="277"/>
      <c r="M769" s="277"/>
      <c r="N769" s="277"/>
      <c r="O769" s="277" t="s">
        <v>9</v>
      </c>
      <c r="P769" s="277"/>
      <c r="Q769" s="282"/>
      <c r="R769" s="283"/>
    </row>
    <row r="770" spans="1:18" ht="15" customHeight="1">
      <c r="A770" s="241" t="s">
        <v>184</v>
      </c>
      <c r="B770" s="280"/>
      <c r="C770" s="327">
        <v>272607680</v>
      </c>
      <c r="D770" s="281"/>
      <c r="E770" s="276"/>
      <c r="F770" s="130" t="s">
        <v>185</v>
      </c>
      <c r="G770" s="266" t="s">
        <v>246</v>
      </c>
      <c r="H770" s="266" t="s">
        <v>186</v>
      </c>
      <c r="I770" s="267">
        <v>46294</v>
      </c>
      <c r="J770" s="267">
        <v>46296</v>
      </c>
      <c r="K770" s="267">
        <v>46324</v>
      </c>
      <c r="L770" s="277"/>
      <c r="M770" s="277"/>
      <c r="N770" s="277"/>
      <c r="O770" s="277" t="s">
        <v>9</v>
      </c>
      <c r="P770" s="277"/>
      <c r="Q770" s="282"/>
      <c r="R770" s="283"/>
    </row>
    <row r="771" spans="1:18" ht="15" customHeight="1">
      <c r="A771" s="273" t="s">
        <v>73</v>
      </c>
      <c r="B771" s="280"/>
      <c r="C771" s="327">
        <v>282601466</v>
      </c>
      <c r="D771" s="281"/>
      <c r="E771" s="276"/>
      <c r="F771" s="130" t="s">
        <v>99</v>
      </c>
      <c r="G771" s="277" t="s">
        <v>238</v>
      </c>
      <c r="H771" s="277" t="s">
        <v>200</v>
      </c>
      <c r="I771" s="278">
        <v>46304</v>
      </c>
      <c r="J771" s="278">
        <v>46308</v>
      </c>
      <c r="K771" s="278">
        <v>46335</v>
      </c>
      <c r="L771" s="277"/>
      <c r="M771" s="277"/>
      <c r="N771" s="277"/>
      <c r="O771" s="277" t="s">
        <v>9</v>
      </c>
      <c r="P771" s="277"/>
      <c r="Q771" s="282"/>
      <c r="R771" s="283"/>
    </row>
    <row r="772" spans="1:18" ht="15" customHeight="1">
      <c r="A772" s="273" t="s">
        <v>73</v>
      </c>
      <c r="B772" s="280"/>
      <c r="C772" s="327">
        <v>282601430</v>
      </c>
      <c r="D772" s="281"/>
      <c r="E772" s="276"/>
      <c r="F772" s="130" t="s">
        <v>99</v>
      </c>
      <c r="G772" s="277" t="s">
        <v>238</v>
      </c>
      <c r="H772" s="277" t="s">
        <v>200</v>
      </c>
      <c r="I772" s="278">
        <v>46304</v>
      </c>
      <c r="J772" s="278">
        <v>46308</v>
      </c>
      <c r="K772" s="278">
        <v>46335</v>
      </c>
      <c r="L772" s="277"/>
      <c r="M772" s="277"/>
      <c r="N772" s="277"/>
      <c r="O772" s="277" t="s">
        <v>9</v>
      </c>
      <c r="P772" s="277"/>
      <c r="Q772" s="282"/>
      <c r="R772" s="283"/>
    </row>
    <row r="773" spans="1:18" ht="15" customHeight="1">
      <c r="A773" s="273" t="s">
        <v>73</v>
      </c>
      <c r="B773" s="280"/>
      <c r="C773" s="327">
        <v>282601492</v>
      </c>
      <c r="D773" s="281"/>
      <c r="E773" s="276"/>
      <c r="F773" s="130" t="s">
        <v>99</v>
      </c>
      <c r="G773" s="277" t="s">
        <v>238</v>
      </c>
      <c r="H773" s="277" t="s">
        <v>200</v>
      </c>
      <c r="I773" s="278">
        <v>46304</v>
      </c>
      <c r="J773" s="278">
        <v>46308</v>
      </c>
      <c r="K773" s="278">
        <v>46335</v>
      </c>
      <c r="L773" s="277"/>
      <c r="M773" s="277"/>
      <c r="N773" s="277"/>
      <c r="O773" s="277" t="s">
        <v>9</v>
      </c>
      <c r="P773" s="277"/>
      <c r="Q773" s="282"/>
      <c r="R773" s="283"/>
    </row>
    <row r="774" spans="1:18" ht="15" customHeight="1">
      <c r="A774" s="273" t="s">
        <v>73</v>
      </c>
      <c r="B774" s="280"/>
      <c r="C774" s="327">
        <v>282601515</v>
      </c>
      <c r="D774" s="281"/>
      <c r="E774" s="276"/>
      <c r="F774" s="130" t="s">
        <v>99</v>
      </c>
      <c r="G774" s="277" t="s">
        <v>238</v>
      </c>
      <c r="H774" s="277" t="s">
        <v>200</v>
      </c>
      <c r="I774" s="278">
        <v>46304</v>
      </c>
      <c r="J774" s="278">
        <v>46308</v>
      </c>
      <c r="K774" s="278">
        <v>46335</v>
      </c>
      <c r="L774" s="277"/>
      <c r="M774" s="277"/>
      <c r="N774" s="277"/>
      <c r="O774" s="277" t="s">
        <v>9</v>
      </c>
      <c r="P774" s="277"/>
      <c r="Q774" s="282"/>
      <c r="R774" s="283"/>
    </row>
    <row r="775" spans="1:18" ht="15" customHeight="1">
      <c r="A775" s="273" t="s">
        <v>73</v>
      </c>
      <c r="B775" s="280"/>
      <c r="C775" s="327">
        <v>282601539</v>
      </c>
      <c r="D775" s="281"/>
      <c r="E775" s="276"/>
      <c r="F775" s="130" t="s">
        <v>99</v>
      </c>
      <c r="G775" s="277" t="s">
        <v>238</v>
      </c>
      <c r="H775" s="277" t="s">
        <v>200</v>
      </c>
      <c r="I775" s="278">
        <v>46304</v>
      </c>
      <c r="J775" s="278">
        <v>46308</v>
      </c>
      <c r="K775" s="278">
        <v>46335</v>
      </c>
      <c r="L775" s="277"/>
      <c r="M775" s="277"/>
      <c r="N775" s="277"/>
      <c r="O775" s="277" t="s">
        <v>9</v>
      </c>
      <c r="P775" s="277"/>
      <c r="Q775" s="282"/>
      <c r="R775" s="283"/>
    </row>
    <row r="776" spans="1:18" ht="15" customHeight="1">
      <c r="A776" s="362" t="s">
        <v>261</v>
      </c>
      <c r="B776" s="270"/>
      <c r="C776" s="423">
        <v>285601004</v>
      </c>
      <c r="D776" s="272"/>
      <c r="F776" s="130" t="s">
        <v>241</v>
      </c>
      <c r="G776" s="45" t="s">
        <v>166</v>
      </c>
      <c r="H776" s="266" t="s">
        <v>242</v>
      </c>
      <c r="I776" s="267">
        <v>46306</v>
      </c>
      <c r="J776" s="267">
        <v>46309</v>
      </c>
      <c r="K776" s="267">
        <v>46337</v>
      </c>
      <c r="O776" s="266" t="s">
        <v>84</v>
      </c>
      <c r="R776" s="269"/>
    </row>
    <row r="777" spans="1:18" ht="15" customHeight="1">
      <c r="A777" s="362" t="s">
        <v>261</v>
      </c>
      <c r="B777" s="270"/>
      <c r="C777" s="423">
        <v>285601061</v>
      </c>
      <c r="D777" s="272"/>
      <c r="F777" s="130" t="s">
        <v>241</v>
      </c>
      <c r="G777" s="45" t="s">
        <v>166</v>
      </c>
      <c r="H777" s="266" t="s">
        <v>242</v>
      </c>
      <c r="I777" s="267">
        <v>46306</v>
      </c>
      <c r="J777" s="267">
        <v>46309</v>
      </c>
      <c r="K777" s="267">
        <v>46337</v>
      </c>
      <c r="O777" s="266" t="s">
        <v>84</v>
      </c>
      <c r="R777" s="269"/>
    </row>
    <row r="778" spans="1:18" ht="15" customHeight="1">
      <c r="A778" s="362" t="s">
        <v>261</v>
      </c>
      <c r="B778" s="270"/>
      <c r="C778" s="423">
        <v>285601116</v>
      </c>
      <c r="D778" s="272"/>
      <c r="F778" s="130" t="s">
        <v>241</v>
      </c>
      <c r="G778" s="45" t="s">
        <v>166</v>
      </c>
      <c r="H778" s="266" t="s">
        <v>242</v>
      </c>
      <c r="I778" s="267">
        <v>46306</v>
      </c>
      <c r="J778" s="267">
        <v>46309</v>
      </c>
      <c r="K778" s="267">
        <v>46337</v>
      </c>
      <c r="O778" s="266" t="s">
        <v>84</v>
      </c>
      <c r="R778" s="269"/>
    </row>
    <row r="779" spans="1:18" ht="15" customHeight="1">
      <c r="A779" s="362" t="s">
        <v>261</v>
      </c>
      <c r="B779" s="270"/>
      <c r="C779" s="3">
        <v>285601181</v>
      </c>
      <c r="D779" s="272"/>
      <c r="F779" s="130" t="s">
        <v>241</v>
      </c>
      <c r="G779" s="45" t="s">
        <v>166</v>
      </c>
      <c r="H779" s="266" t="s">
        <v>242</v>
      </c>
      <c r="I779" s="267">
        <v>46306</v>
      </c>
      <c r="J779" s="267">
        <v>46309</v>
      </c>
      <c r="K779" s="267">
        <v>46337</v>
      </c>
      <c r="O779" s="266" t="s">
        <v>9</v>
      </c>
      <c r="R779" s="269"/>
    </row>
    <row r="780" spans="1:18" ht="15" customHeight="1">
      <c r="A780" s="363" t="s">
        <v>261</v>
      </c>
      <c r="B780" s="274"/>
      <c r="C780" s="3">
        <v>285601278</v>
      </c>
      <c r="D780" s="275"/>
      <c r="E780" s="276"/>
      <c r="F780" s="130" t="s">
        <v>241</v>
      </c>
      <c r="G780" s="277" t="s">
        <v>166</v>
      </c>
      <c r="H780" s="266" t="s">
        <v>242</v>
      </c>
      <c r="I780" s="267">
        <v>46306</v>
      </c>
      <c r="J780" s="267">
        <v>46309</v>
      </c>
      <c r="K780" s="267">
        <v>46337</v>
      </c>
      <c r="L780" s="277"/>
      <c r="M780" s="277"/>
      <c r="N780" s="277"/>
      <c r="O780" s="277" t="s">
        <v>9</v>
      </c>
      <c r="P780" s="277"/>
      <c r="Q780" s="282"/>
      <c r="R780" s="283"/>
    </row>
    <row r="781" spans="1:18" ht="15" customHeight="1">
      <c r="A781" s="273" t="s">
        <v>262</v>
      </c>
      <c r="B781" s="280"/>
      <c r="C781" s="364">
        <v>285609125</v>
      </c>
      <c r="D781" s="281"/>
      <c r="E781" s="276"/>
      <c r="F781" s="46" t="s">
        <v>102</v>
      </c>
      <c r="G781" s="266" t="s">
        <v>246</v>
      </c>
      <c r="H781" s="277" t="s">
        <v>263</v>
      </c>
      <c r="I781" s="267">
        <v>46306</v>
      </c>
      <c r="J781" s="267">
        <v>46309</v>
      </c>
      <c r="K781" s="267">
        <v>46337</v>
      </c>
      <c r="L781" s="277"/>
      <c r="M781" s="277"/>
      <c r="N781" s="277"/>
      <c r="O781" s="277" t="s">
        <v>9</v>
      </c>
      <c r="P781" s="277"/>
      <c r="Q781" s="282"/>
      <c r="R781" s="283"/>
    </row>
    <row r="782" spans="1:18" ht="15" customHeight="1">
      <c r="A782" s="178" t="s">
        <v>262</v>
      </c>
      <c r="B782" s="280"/>
      <c r="C782" s="350">
        <v>285609131</v>
      </c>
      <c r="D782" s="132"/>
      <c r="F782" s="46" t="s">
        <v>102</v>
      </c>
      <c r="G782" s="266" t="s">
        <v>246</v>
      </c>
      <c r="H782" s="45" t="s">
        <v>263</v>
      </c>
      <c r="I782" s="267">
        <v>46306</v>
      </c>
      <c r="J782" s="267">
        <v>46309</v>
      </c>
      <c r="K782" s="267">
        <v>46337</v>
      </c>
      <c r="O782" s="277" t="s">
        <v>9</v>
      </c>
      <c r="R782" s="269"/>
    </row>
    <row r="783" spans="1:18" ht="15" customHeight="1">
      <c r="A783" s="178" t="s">
        <v>262</v>
      </c>
      <c r="B783" s="280"/>
      <c r="C783" s="350">
        <v>285609132</v>
      </c>
      <c r="D783" s="132"/>
      <c r="F783" s="46" t="s">
        <v>102</v>
      </c>
      <c r="G783" s="266" t="s">
        <v>246</v>
      </c>
      <c r="H783" s="45" t="s">
        <v>263</v>
      </c>
      <c r="I783" s="267">
        <v>46306</v>
      </c>
      <c r="J783" s="267">
        <v>46309</v>
      </c>
      <c r="K783" s="267">
        <v>46337</v>
      </c>
      <c r="O783" s="277" t="s">
        <v>9</v>
      </c>
      <c r="R783" s="269"/>
    </row>
    <row r="784" spans="1:18" ht="15" customHeight="1">
      <c r="A784" s="178" t="s">
        <v>262</v>
      </c>
      <c r="B784" s="280"/>
      <c r="C784" s="350">
        <v>285609135</v>
      </c>
      <c r="D784" s="132"/>
      <c r="F784" s="46" t="s">
        <v>102</v>
      </c>
      <c r="G784" s="266" t="s">
        <v>246</v>
      </c>
      <c r="H784" s="45" t="s">
        <v>263</v>
      </c>
      <c r="I784" s="267">
        <v>46306</v>
      </c>
      <c r="J784" s="267">
        <v>46309</v>
      </c>
      <c r="K784" s="267">
        <v>46337</v>
      </c>
      <c r="O784" s="277" t="s">
        <v>9</v>
      </c>
      <c r="R784" s="269"/>
    </row>
    <row r="785" spans="1:18" ht="15" customHeight="1">
      <c r="A785" s="178" t="s">
        <v>262</v>
      </c>
      <c r="B785" s="280"/>
      <c r="C785" s="350">
        <v>285609136</v>
      </c>
      <c r="D785" s="132"/>
      <c r="F785" s="46" t="s">
        <v>102</v>
      </c>
      <c r="G785" s="266" t="s">
        <v>246</v>
      </c>
      <c r="H785" s="45" t="s">
        <v>263</v>
      </c>
      <c r="I785" s="267">
        <v>46306</v>
      </c>
      <c r="J785" s="267">
        <v>46309</v>
      </c>
      <c r="K785" s="267">
        <v>46337</v>
      </c>
      <c r="O785" s="277" t="s">
        <v>9</v>
      </c>
      <c r="R785" s="269"/>
    </row>
    <row r="786" spans="1:18" ht="15" customHeight="1">
      <c r="A786" s="178" t="s">
        <v>262</v>
      </c>
      <c r="B786" s="280"/>
      <c r="C786" s="350">
        <v>285609140</v>
      </c>
      <c r="D786" s="132"/>
      <c r="F786" s="46" t="s">
        <v>102</v>
      </c>
      <c r="G786" s="266" t="s">
        <v>246</v>
      </c>
      <c r="H786" s="45" t="s">
        <v>263</v>
      </c>
      <c r="I786" s="267">
        <v>46306</v>
      </c>
      <c r="J786" s="267">
        <v>46309</v>
      </c>
      <c r="K786" s="267">
        <v>46337</v>
      </c>
      <c r="O786" s="277" t="s">
        <v>9</v>
      </c>
      <c r="R786" s="269"/>
    </row>
    <row r="787" spans="1:18" ht="15" customHeight="1">
      <c r="A787" s="178" t="s">
        <v>262</v>
      </c>
      <c r="B787" s="280"/>
      <c r="C787" s="350">
        <v>285609141</v>
      </c>
      <c r="D787" s="132"/>
      <c r="F787" s="46" t="s">
        <v>102</v>
      </c>
      <c r="G787" s="266" t="s">
        <v>246</v>
      </c>
      <c r="H787" s="45" t="s">
        <v>263</v>
      </c>
      <c r="I787" s="267">
        <v>46306</v>
      </c>
      <c r="J787" s="267">
        <v>46309</v>
      </c>
      <c r="K787" s="267">
        <v>46337</v>
      </c>
      <c r="O787" s="277" t="s">
        <v>9</v>
      </c>
      <c r="R787" s="269"/>
    </row>
    <row r="788" spans="1:18" ht="15" customHeight="1">
      <c r="A788" s="178" t="s">
        <v>262</v>
      </c>
      <c r="B788" s="280"/>
      <c r="C788" s="350">
        <v>285609144</v>
      </c>
      <c r="D788" s="132"/>
      <c r="F788" s="46" t="s">
        <v>102</v>
      </c>
      <c r="G788" s="266" t="s">
        <v>246</v>
      </c>
      <c r="H788" s="45" t="s">
        <v>263</v>
      </c>
      <c r="I788" s="267">
        <v>46306</v>
      </c>
      <c r="J788" s="267">
        <v>46309</v>
      </c>
      <c r="K788" s="267">
        <v>46337</v>
      </c>
      <c r="O788" s="277" t="s">
        <v>9</v>
      </c>
      <c r="R788" s="269"/>
    </row>
    <row r="789" spans="1:18" ht="15" customHeight="1">
      <c r="A789" s="273" t="s">
        <v>155</v>
      </c>
      <c r="B789" s="280"/>
      <c r="C789" s="364">
        <v>285609151</v>
      </c>
      <c r="D789" s="281"/>
      <c r="E789" s="276"/>
      <c r="F789" s="46" t="s">
        <v>102</v>
      </c>
      <c r="G789" s="266" t="s">
        <v>246</v>
      </c>
      <c r="H789" s="277" t="s">
        <v>263</v>
      </c>
      <c r="I789" s="267">
        <v>46306</v>
      </c>
      <c r="J789" s="267">
        <v>46309</v>
      </c>
      <c r="K789" s="267">
        <v>46337</v>
      </c>
      <c r="L789" s="277"/>
      <c r="M789" s="277"/>
      <c r="N789" s="277"/>
      <c r="O789" s="277" t="s">
        <v>9</v>
      </c>
      <c r="P789" s="277"/>
      <c r="Q789" s="282"/>
      <c r="R789" s="283"/>
    </row>
    <row r="790" spans="1:18" ht="15" customHeight="1">
      <c r="A790" s="178" t="s">
        <v>155</v>
      </c>
      <c r="B790" s="280"/>
      <c r="C790" s="350">
        <v>285609158</v>
      </c>
      <c r="D790" s="132"/>
      <c r="F790" s="46" t="s">
        <v>102</v>
      </c>
      <c r="G790" s="266" t="s">
        <v>246</v>
      </c>
      <c r="H790" s="45" t="s">
        <v>263</v>
      </c>
      <c r="I790" s="267">
        <v>46306</v>
      </c>
      <c r="J790" s="267">
        <v>46309</v>
      </c>
      <c r="K790" s="267">
        <v>46337</v>
      </c>
      <c r="O790" s="277" t="s">
        <v>9</v>
      </c>
      <c r="R790" s="269"/>
    </row>
    <row r="791" spans="1:18" ht="15" customHeight="1">
      <c r="A791" s="178" t="s">
        <v>155</v>
      </c>
      <c r="B791" s="280"/>
      <c r="C791" s="350">
        <v>285609164</v>
      </c>
      <c r="D791" s="132"/>
      <c r="F791" s="46" t="s">
        <v>102</v>
      </c>
      <c r="G791" s="266" t="s">
        <v>246</v>
      </c>
      <c r="H791" s="45" t="s">
        <v>263</v>
      </c>
      <c r="I791" s="267">
        <v>46306</v>
      </c>
      <c r="J791" s="267">
        <v>46309</v>
      </c>
      <c r="K791" s="267">
        <v>46337</v>
      </c>
      <c r="O791" s="277" t="s">
        <v>9</v>
      </c>
      <c r="R791" s="269"/>
    </row>
    <row r="792" spans="1:18" ht="15" customHeight="1">
      <c r="A792" s="178" t="s">
        <v>155</v>
      </c>
      <c r="B792" s="280"/>
      <c r="C792" s="350">
        <v>285609170</v>
      </c>
      <c r="D792" s="132"/>
      <c r="F792" s="46" t="s">
        <v>102</v>
      </c>
      <c r="G792" s="266" t="s">
        <v>246</v>
      </c>
      <c r="H792" s="45" t="s">
        <v>263</v>
      </c>
      <c r="I792" s="267">
        <v>46306</v>
      </c>
      <c r="J792" s="267">
        <v>46309</v>
      </c>
      <c r="K792" s="267">
        <v>46337</v>
      </c>
      <c r="O792" s="277" t="s">
        <v>9</v>
      </c>
      <c r="R792" s="269"/>
    </row>
    <row r="793" spans="1:18" ht="15" customHeight="1">
      <c r="A793" s="178" t="s">
        <v>155</v>
      </c>
      <c r="B793" s="280"/>
      <c r="C793" s="350">
        <v>285609176</v>
      </c>
      <c r="D793" s="132"/>
      <c r="F793" s="46" t="s">
        <v>102</v>
      </c>
      <c r="G793" s="266" t="s">
        <v>246</v>
      </c>
      <c r="H793" s="45" t="s">
        <v>263</v>
      </c>
      <c r="I793" s="267">
        <v>46306</v>
      </c>
      <c r="J793" s="267">
        <v>46309</v>
      </c>
      <c r="K793" s="267">
        <v>46337</v>
      </c>
      <c r="O793" s="277" t="s">
        <v>9</v>
      </c>
      <c r="R793" s="269"/>
    </row>
    <row r="794" spans="1:18" ht="15" customHeight="1">
      <c r="A794" s="178" t="s">
        <v>155</v>
      </c>
      <c r="B794" s="280"/>
      <c r="C794" s="350">
        <v>285609180</v>
      </c>
      <c r="D794" s="132"/>
      <c r="F794" s="46" t="s">
        <v>102</v>
      </c>
      <c r="G794" s="266" t="s">
        <v>246</v>
      </c>
      <c r="H794" s="45" t="s">
        <v>263</v>
      </c>
      <c r="I794" s="267">
        <v>46306</v>
      </c>
      <c r="J794" s="267">
        <v>46309</v>
      </c>
      <c r="K794" s="267">
        <v>46337</v>
      </c>
      <c r="O794" s="277" t="s">
        <v>9</v>
      </c>
      <c r="R794" s="269"/>
    </row>
    <row r="795" spans="1:18" ht="15" customHeight="1">
      <c r="A795" s="178" t="s">
        <v>155</v>
      </c>
      <c r="B795" s="280"/>
      <c r="C795" s="350">
        <v>285609185</v>
      </c>
      <c r="D795" s="132"/>
      <c r="F795" s="46" t="s">
        <v>102</v>
      </c>
      <c r="G795" s="266" t="s">
        <v>246</v>
      </c>
      <c r="H795" s="45" t="s">
        <v>263</v>
      </c>
      <c r="I795" s="267">
        <v>46306</v>
      </c>
      <c r="J795" s="267">
        <v>46309</v>
      </c>
      <c r="K795" s="267">
        <v>46337</v>
      </c>
      <c r="O795" s="277" t="s">
        <v>9</v>
      </c>
      <c r="R795" s="269"/>
    </row>
    <row r="796" spans="1:18" ht="15" customHeight="1">
      <c r="A796" s="178" t="s">
        <v>155</v>
      </c>
      <c r="B796" s="280"/>
      <c r="C796" s="350">
        <v>285609190</v>
      </c>
      <c r="D796" s="132"/>
      <c r="F796" s="46" t="s">
        <v>102</v>
      </c>
      <c r="G796" s="266" t="s">
        <v>246</v>
      </c>
      <c r="H796" s="45" t="s">
        <v>263</v>
      </c>
      <c r="I796" s="267">
        <v>46306</v>
      </c>
      <c r="J796" s="267">
        <v>46309</v>
      </c>
      <c r="K796" s="267">
        <v>46337</v>
      </c>
      <c r="O796" s="277" t="s">
        <v>9</v>
      </c>
      <c r="R796" s="269"/>
    </row>
    <row r="797" spans="1:18" ht="15" customHeight="1">
      <c r="A797" s="178" t="s">
        <v>155</v>
      </c>
      <c r="B797" s="280"/>
      <c r="C797" s="350">
        <v>285609198</v>
      </c>
      <c r="D797" s="132"/>
      <c r="F797" s="46" t="s">
        <v>102</v>
      </c>
      <c r="G797" s="266" t="s">
        <v>246</v>
      </c>
      <c r="H797" s="45" t="s">
        <v>263</v>
      </c>
      <c r="I797" s="267">
        <v>46306</v>
      </c>
      <c r="J797" s="267">
        <v>46309</v>
      </c>
      <c r="K797" s="267">
        <v>46337</v>
      </c>
      <c r="O797" s="277" t="s">
        <v>9</v>
      </c>
      <c r="R797" s="269"/>
    </row>
    <row r="798" spans="1:18" ht="15" customHeight="1">
      <c r="A798" s="178" t="s">
        <v>155</v>
      </c>
      <c r="B798" s="280"/>
      <c r="C798" s="350">
        <v>285609208</v>
      </c>
      <c r="D798" s="132"/>
      <c r="F798" s="46" t="s">
        <v>102</v>
      </c>
      <c r="G798" s="266" t="s">
        <v>246</v>
      </c>
      <c r="H798" s="45" t="s">
        <v>263</v>
      </c>
      <c r="I798" s="267">
        <v>46306</v>
      </c>
      <c r="J798" s="267">
        <v>46309</v>
      </c>
      <c r="K798" s="267">
        <v>46337</v>
      </c>
      <c r="O798" s="277" t="s">
        <v>9</v>
      </c>
      <c r="R798" s="269"/>
    </row>
    <row r="799" spans="1:18" ht="15" customHeight="1">
      <c r="A799" s="273" t="s">
        <v>264</v>
      </c>
      <c r="B799" s="280"/>
      <c r="C799" s="340">
        <v>280602970</v>
      </c>
      <c r="D799" s="281"/>
      <c r="E799" s="276"/>
      <c r="F799" s="130" t="s">
        <v>121</v>
      </c>
      <c r="G799" s="264" t="s">
        <v>122</v>
      </c>
      <c r="H799" s="266" t="s">
        <v>123</v>
      </c>
      <c r="I799" s="278">
        <v>46301</v>
      </c>
      <c r="J799" s="278">
        <v>46304</v>
      </c>
      <c r="K799" s="278">
        <v>46332</v>
      </c>
      <c r="L799" s="277"/>
      <c r="M799" s="277"/>
      <c r="N799" s="277"/>
      <c r="O799" s="266" t="s">
        <v>84</v>
      </c>
      <c r="P799" s="277"/>
      <c r="Q799" s="282"/>
      <c r="R799" s="269"/>
    </row>
    <row r="800" spans="1:18" ht="15" customHeight="1">
      <c r="A800" s="241" t="s">
        <v>264</v>
      </c>
      <c r="B800" s="264"/>
      <c r="C800" s="326">
        <v>280603121</v>
      </c>
      <c r="D800" s="132"/>
      <c r="F800" s="130" t="s">
        <v>121</v>
      </c>
      <c r="G800" s="264" t="s">
        <v>122</v>
      </c>
      <c r="H800" s="266" t="s">
        <v>123</v>
      </c>
      <c r="I800" s="278">
        <v>46301</v>
      </c>
      <c r="J800" s="278">
        <v>46304</v>
      </c>
      <c r="K800" s="278">
        <v>46332</v>
      </c>
      <c r="O800" s="266" t="s">
        <v>84</v>
      </c>
      <c r="R800" s="269"/>
    </row>
    <row r="801" spans="1:18" ht="15" customHeight="1">
      <c r="A801" s="273" t="s">
        <v>264</v>
      </c>
      <c r="B801" s="280"/>
      <c r="C801" s="407">
        <v>280603181</v>
      </c>
      <c r="D801" s="281"/>
      <c r="E801" s="276"/>
      <c r="F801" s="130" t="s">
        <v>121</v>
      </c>
      <c r="G801" s="264" t="s">
        <v>122</v>
      </c>
      <c r="H801" s="266" t="s">
        <v>123</v>
      </c>
      <c r="I801" s="278">
        <v>46301</v>
      </c>
      <c r="J801" s="278">
        <v>46304</v>
      </c>
      <c r="K801" s="278">
        <v>46332</v>
      </c>
      <c r="L801" s="277"/>
      <c r="M801" s="277"/>
      <c r="N801" s="277"/>
      <c r="O801" s="266" t="s">
        <v>84</v>
      </c>
      <c r="P801" s="277"/>
      <c r="Q801" s="282"/>
      <c r="R801" s="269"/>
    </row>
    <row r="802" spans="1:18" ht="15" customHeight="1">
      <c r="A802" s="273" t="s">
        <v>265</v>
      </c>
      <c r="B802" s="274"/>
      <c r="C802" s="431">
        <v>280603285</v>
      </c>
      <c r="D802" s="275"/>
      <c r="E802" s="276"/>
      <c r="F802" s="130" t="s">
        <v>121</v>
      </c>
      <c r="G802" s="264" t="s">
        <v>122</v>
      </c>
      <c r="H802" s="266" t="s">
        <v>123</v>
      </c>
      <c r="I802" s="278">
        <v>46301</v>
      </c>
      <c r="J802" s="278">
        <v>46304</v>
      </c>
      <c r="K802" s="278">
        <v>46332</v>
      </c>
      <c r="L802" s="277"/>
      <c r="M802" s="277"/>
      <c r="N802" s="277"/>
      <c r="O802" s="266" t="s">
        <v>9</v>
      </c>
      <c r="P802" s="277"/>
      <c r="Q802" s="282"/>
      <c r="R802" s="269" t="s">
        <v>266</v>
      </c>
    </row>
    <row r="803" spans="1:18" ht="15" customHeight="1">
      <c r="A803" s="241" t="s">
        <v>265</v>
      </c>
      <c r="B803" s="270"/>
      <c r="C803" s="431">
        <v>280603330</v>
      </c>
      <c r="D803" s="272"/>
      <c r="F803" s="29" t="s">
        <v>121</v>
      </c>
      <c r="G803" s="264" t="s">
        <v>122</v>
      </c>
      <c r="H803" s="266" t="s">
        <v>123</v>
      </c>
      <c r="I803" s="278">
        <v>46301</v>
      </c>
      <c r="J803" s="278">
        <v>46304</v>
      </c>
      <c r="K803" s="278">
        <v>46332</v>
      </c>
      <c r="O803" s="266" t="s">
        <v>9</v>
      </c>
      <c r="R803" s="269" t="s">
        <v>266</v>
      </c>
    </row>
    <row r="804" spans="1:18" ht="15" customHeight="1">
      <c r="A804" s="241" t="s">
        <v>265</v>
      </c>
      <c r="B804" s="270"/>
      <c r="C804" s="431">
        <v>280603402</v>
      </c>
      <c r="D804" s="272"/>
      <c r="F804" s="130" t="s">
        <v>121</v>
      </c>
      <c r="G804" s="264" t="s">
        <v>122</v>
      </c>
      <c r="H804" s="266" t="s">
        <v>123</v>
      </c>
      <c r="I804" s="278">
        <v>46301</v>
      </c>
      <c r="J804" s="278">
        <v>46304</v>
      </c>
      <c r="K804" s="278">
        <v>46332</v>
      </c>
      <c r="O804" s="266" t="s">
        <v>9</v>
      </c>
      <c r="R804" s="269" t="s">
        <v>266</v>
      </c>
    </row>
    <row r="805" spans="1:18" ht="15" customHeight="1">
      <c r="A805" s="241" t="s">
        <v>265</v>
      </c>
      <c r="B805" s="270"/>
      <c r="C805" s="431">
        <v>280603446</v>
      </c>
      <c r="D805" s="272"/>
      <c r="F805" s="130" t="s">
        <v>121</v>
      </c>
      <c r="G805" s="264" t="s">
        <v>122</v>
      </c>
      <c r="H805" s="266" t="s">
        <v>123</v>
      </c>
      <c r="I805" s="278">
        <v>46301</v>
      </c>
      <c r="J805" s="278">
        <v>46304</v>
      </c>
      <c r="K805" s="278">
        <v>46332</v>
      </c>
      <c r="O805" s="266" t="s">
        <v>9</v>
      </c>
      <c r="R805" s="269" t="s">
        <v>266</v>
      </c>
    </row>
    <row r="806" spans="1:18" ht="15" customHeight="1">
      <c r="A806" s="241" t="s">
        <v>265</v>
      </c>
      <c r="B806" s="270"/>
      <c r="C806" s="431">
        <v>280603498</v>
      </c>
      <c r="D806" s="272"/>
      <c r="F806" s="130" t="s">
        <v>121</v>
      </c>
      <c r="G806" s="264" t="s">
        <v>122</v>
      </c>
      <c r="H806" s="266" t="s">
        <v>123</v>
      </c>
      <c r="I806" s="278">
        <v>46301</v>
      </c>
      <c r="J806" s="278">
        <v>46304</v>
      </c>
      <c r="K806" s="278">
        <v>46332</v>
      </c>
      <c r="O806" s="266" t="s">
        <v>9</v>
      </c>
      <c r="R806" s="269" t="s">
        <v>266</v>
      </c>
    </row>
    <row r="807" spans="1:18" ht="15" customHeight="1">
      <c r="A807" s="273" t="s">
        <v>265</v>
      </c>
      <c r="B807" s="274"/>
      <c r="C807" s="431">
        <v>280603545</v>
      </c>
      <c r="D807" s="275"/>
      <c r="E807" s="276"/>
      <c r="F807" s="130" t="s">
        <v>121</v>
      </c>
      <c r="G807" s="264" t="s">
        <v>122</v>
      </c>
      <c r="H807" s="266" t="s">
        <v>123</v>
      </c>
      <c r="I807" s="278">
        <v>46301</v>
      </c>
      <c r="J807" s="278">
        <v>46304</v>
      </c>
      <c r="K807" s="278">
        <v>46332</v>
      </c>
      <c r="L807" s="277"/>
      <c r="M807" s="277"/>
      <c r="N807" s="277"/>
      <c r="O807" s="266" t="s">
        <v>9</v>
      </c>
      <c r="P807" s="277"/>
      <c r="Q807" s="282"/>
      <c r="R807" s="269" t="s">
        <v>266</v>
      </c>
    </row>
    <row r="808" spans="1:18" ht="15" customHeight="1">
      <c r="A808" s="273" t="s">
        <v>267</v>
      </c>
      <c r="B808" s="274"/>
      <c r="C808" s="326">
        <v>286601342</v>
      </c>
      <c r="D808" s="272"/>
      <c r="F808" s="395" t="s">
        <v>241</v>
      </c>
      <c r="G808" s="277" t="s">
        <v>166</v>
      </c>
      <c r="H808" s="277" t="s">
        <v>268</v>
      </c>
      <c r="I808" s="278">
        <v>46307</v>
      </c>
      <c r="J808" s="278">
        <v>46310</v>
      </c>
      <c r="K808" s="278">
        <v>46338</v>
      </c>
      <c r="L808" s="277"/>
      <c r="M808" s="277"/>
      <c r="N808" s="277"/>
      <c r="O808" s="277" t="s">
        <v>84</v>
      </c>
      <c r="P808" s="277"/>
      <c r="Q808" s="282"/>
      <c r="R808" s="283"/>
    </row>
    <row r="809" spans="1:18" ht="15" customHeight="1">
      <c r="A809" s="273" t="s">
        <v>267</v>
      </c>
      <c r="B809" s="274"/>
      <c r="C809" s="325">
        <v>286601351</v>
      </c>
      <c r="D809" s="132"/>
      <c r="F809" s="395" t="s">
        <v>241</v>
      </c>
      <c r="G809" s="277" t="s">
        <v>166</v>
      </c>
      <c r="H809" s="277" t="s">
        <v>268</v>
      </c>
      <c r="I809" s="278">
        <v>46307</v>
      </c>
      <c r="J809" s="278">
        <v>46310</v>
      </c>
      <c r="K809" s="278">
        <v>46338</v>
      </c>
      <c r="L809" s="277"/>
      <c r="M809" s="277"/>
      <c r="N809" s="277"/>
      <c r="O809" s="277" t="s">
        <v>84</v>
      </c>
      <c r="P809" s="277"/>
      <c r="Q809" s="282"/>
      <c r="R809" s="283"/>
    </row>
    <row r="810" spans="1:18" ht="15" customHeight="1">
      <c r="A810" s="273" t="s">
        <v>267</v>
      </c>
      <c r="B810" s="274"/>
      <c r="C810" s="326">
        <v>286601365</v>
      </c>
      <c r="D810" s="132"/>
      <c r="F810" s="395" t="s">
        <v>241</v>
      </c>
      <c r="G810" s="277" t="s">
        <v>166</v>
      </c>
      <c r="H810" s="277" t="s">
        <v>268</v>
      </c>
      <c r="I810" s="278">
        <v>46307</v>
      </c>
      <c r="J810" s="278">
        <v>46310</v>
      </c>
      <c r="K810" s="278">
        <v>46338</v>
      </c>
      <c r="L810" s="277"/>
      <c r="M810" s="277"/>
      <c r="N810" s="277"/>
      <c r="O810" s="277" t="s">
        <v>84</v>
      </c>
      <c r="P810" s="277"/>
      <c r="Q810" s="282"/>
      <c r="R810" s="283"/>
    </row>
    <row r="811" spans="1:18" ht="15" customHeight="1">
      <c r="A811" s="273" t="s">
        <v>267</v>
      </c>
      <c r="B811" s="274"/>
      <c r="C811" s="326">
        <v>286601386</v>
      </c>
      <c r="D811" s="132"/>
      <c r="F811" s="395" t="s">
        <v>241</v>
      </c>
      <c r="G811" s="277" t="s">
        <v>166</v>
      </c>
      <c r="H811" s="277" t="s">
        <v>268</v>
      </c>
      <c r="I811" s="278">
        <v>46307</v>
      </c>
      <c r="J811" s="278">
        <v>46310</v>
      </c>
      <c r="K811" s="278">
        <v>46338</v>
      </c>
      <c r="L811" s="277"/>
      <c r="M811" s="277"/>
      <c r="N811" s="277"/>
      <c r="O811" s="277" t="s">
        <v>84</v>
      </c>
      <c r="P811" s="277"/>
      <c r="Q811" s="282"/>
      <c r="R811" s="283"/>
    </row>
    <row r="812" spans="1:18" ht="15" customHeight="1">
      <c r="A812" s="273" t="s">
        <v>269</v>
      </c>
      <c r="B812" s="274"/>
      <c r="C812" s="429">
        <v>287604145</v>
      </c>
      <c r="D812" s="132"/>
      <c r="F812" s="290" t="s">
        <v>121</v>
      </c>
      <c r="G812" s="264" t="s">
        <v>122</v>
      </c>
      <c r="H812" s="266" t="s">
        <v>123</v>
      </c>
      <c r="I812" s="278">
        <v>46309</v>
      </c>
      <c r="J812" s="278">
        <v>46311</v>
      </c>
      <c r="K812" s="278">
        <v>46339</v>
      </c>
      <c r="L812" s="277"/>
      <c r="M812" s="277"/>
      <c r="N812" s="277"/>
      <c r="O812" s="266" t="s">
        <v>84</v>
      </c>
      <c r="P812" s="277"/>
      <c r="Q812" s="282"/>
      <c r="R812" s="283"/>
    </row>
    <row r="813" spans="1:18" ht="15" customHeight="1">
      <c r="A813" s="241" t="s">
        <v>269</v>
      </c>
      <c r="B813" s="270"/>
      <c r="C813" s="429">
        <v>287604226</v>
      </c>
      <c r="D813" s="430"/>
      <c r="F813" s="290" t="s">
        <v>121</v>
      </c>
      <c r="G813" s="264" t="s">
        <v>122</v>
      </c>
      <c r="H813" s="266" t="s">
        <v>123</v>
      </c>
      <c r="I813" s="278">
        <v>46309</v>
      </c>
      <c r="J813" s="278">
        <v>46311</v>
      </c>
      <c r="K813" s="278">
        <v>46339</v>
      </c>
      <c r="O813" s="266" t="s">
        <v>84</v>
      </c>
      <c r="R813" s="269"/>
    </row>
    <row r="814" spans="1:18" ht="15" customHeight="1">
      <c r="A814" s="241" t="s">
        <v>269</v>
      </c>
      <c r="B814" s="270"/>
      <c r="C814" s="431">
        <v>287604281</v>
      </c>
      <c r="D814" s="1"/>
      <c r="F814" s="290" t="s">
        <v>121</v>
      </c>
      <c r="G814" s="264" t="s">
        <v>122</v>
      </c>
      <c r="H814" s="266" t="s">
        <v>123</v>
      </c>
      <c r="I814" s="278">
        <v>46309</v>
      </c>
      <c r="J814" s="278">
        <v>46311</v>
      </c>
      <c r="K814" s="278">
        <v>46339</v>
      </c>
      <c r="O814" s="266" t="s">
        <v>9</v>
      </c>
      <c r="R814" s="269"/>
    </row>
    <row r="815" spans="1:18" ht="15" customHeight="1">
      <c r="A815" s="241" t="s">
        <v>269</v>
      </c>
      <c r="B815" s="270"/>
      <c r="C815" s="431">
        <v>287604330</v>
      </c>
      <c r="D815" s="132"/>
      <c r="F815" s="290" t="s">
        <v>121</v>
      </c>
      <c r="G815" s="264" t="s">
        <v>122</v>
      </c>
      <c r="H815" s="266" t="s">
        <v>123</v>
      </c>
      <c r="I815" s="278">
        <v>46309</v>
      </c>
      <c r="J815" s="278">
        <v>46311</v>
      </c>
      <c r="K815" s="278">
        <v>46339</v>
      </c>
      <c r="O815" s="266" t="s">
        <v>9</v>
      </c>
      <c r="R815" s="269"/>
    </row>
    <row r="816" spans="1:18" ht="15" customHeight="1">
      <c r="A816" s="273" t="s">
        <v>269</v>
      </c>
      <c r="B816" s="280"/>
      <c r="C816" s="407">
        <v>287604371</v>
      </c>
      <c r="D816" s="432"/>
      <c r="E816" s="433"/>
      <c r="F816" s="130" t="s">
        <v>121</v>
      </c>
      <c r="G816" s="264" t="s">
        <v>122</v>
      </c>
      <c r="H816" s="266" t="s">
        <v>123</v>
      </c>
      <c r="I816" s="278">
        <v>46309</v>
      </c>
      <c r="J816" s="278">
        <v>46311</v>
      </c>
      <c r="K816" s="278">
        <v>46339</v>
      </c>
      <c r="L816" s="277"/>
      <c r="M816" s="277"/>
      <c r="N816" s="277"/>
      <c r="O816" s="266" t="s">
        <v>84</v>
      </c>
      <c r="P816" s="277"/>
      <c r="Q816" s="282"/>
      <c r="R816" s="283"/>
    </row>
    <row r="817" spans="1:18" ht="15" customHeight="1">
      <c r="A817" s="362" t="s">
        <v>270</v>
      </c>
      <c r="B817" s="290"/>
      <c r="C817" s="132">
        <v>264601786</v>
      </c>
      <c r="D817" s="132"/>
      <c r="F817" s="130" t="s">
        <v>271</v>
      </c>
      <c r="G817" s="130" t="s">
        <v>166</v>
      </c>
      <c r="H817" s="130" t="s">
        <v>272</v>
      </c>
      <c r="I817" s="322">
        <v>46286</v>
      </c>
      <c r="J817" s="322">
        <v>46288</v>
      </c>
      <c r="K817" s="322">
        <v>46316</v>
      </c>
      <c r="L817" s="130"/>
      <c r="M817" s="130"/>
      <c r="N817" s="130"/>
      <c r="O817" s="130" t="s">
        <v>9</v>
      </c>
      <c r="P817" s="396"/>
      <c r="Q817" s="397"/>
      <c r="R817" s="303" t="s">
        <v>273</v>
      </c>
    </row>
    <row r="818" spans="1:18" ht="15" customHeight="1">
      <c r="A818" s="363" t="s">
        <v>270</v>
      </c>
      <c r="B818" s="395"/>
      <c r="C818" s="288">
        <v>264602062</v>
      </c>
      <c r="D818" s="281"/>
      <c r="E818" s="276"/>
      <c r="F818" s="276" t="s">
        <v>271</v>
      </c>
      <c r="G818" s="276" t="s">
        <v>166</v>
      </c>
      <c r="H818" s="276" t="s">
        <v>272</v>
      </c>
      <c r="I818" s="398">
        <v>46286</v>
      </c>
      <c r="J818" s="398">
        <v>46288</v>
      </c>
      <c r="K818" s="398">
        <v>46316</v>
      </c>
      <c r="L818" s="276"/>
      <c r="M818" s="276"/>
      <c r="N818" s="276"/>
      <c r="O818" s="276" t="s">
        <v>84</v>
      </c>
      <c r="P818" s="399"/>
      <c r="Q818" s="400"/>
      <c r="R818" s="401"/>
    </row>
    <row r="819" spans="1:18" ht="15" customHeight="1">
      <c r="A819" s="363" t="s">
        <v>274</v>
      </c>
      <c r="B819" s="428"/>
      <c r="C819" s="132" t="s">
        <v>275</v>
      </c>
      <c r="D819" s="275"/>
      <c r="E819" s="276"/>
      <c r="F819" s="276" t="s">
        <v>88</v>
      </c>
      <c r="G819" s="276" t="s">
        <v>276</v>
      </c>
      <c r="H819" s="276" t="s">
        <v>90</v>
      </c>
      <c r="I819" s="398">
        <v>46304</v>
      </c>
      <c r="J819" s="398">
        <v>46308</v>
      </c>
      <c r="K819" s="398">
        <v>46335</v>
      </c>
      <c r="L819" s="276"/>
      <c r="M819" s="276"/>
      <c r="N819" s="276"/>
      <c r="O819" s="276" t="s">
        <v>9</v>
      </c>
      <c r="P819" s="399"/>
      <c r="Q819" s="400"/>
      <c r="R819" s="401" t="s">
        <v>277</v>
      </c>
    </row>
    <row r="820" spans="1:18" ht="15" customHeight="1">
      <c r="A820" s="402" t="s">
        <v>170</v>
      </c>
      <c r="B820" s="270"/>
      <c r="C820" s="405">
        <v>285604628</v>
      </c>
      <c r="D820" s="272"/>
      <c r="F820" s="130" t="s">
        <v>278</v>
      </c>
      <c r="G820" s="266" t="s">
        <v>166</v>
      </c>
      <c r="H820" s="266" t="s">
        <v>279</v>
      </c>
      <c r="I820" s="267">
        <v>46306</v>
      </c>
      <c r="J820" s="267">
        <v>46309</v>
      </c>
      <c r="K820" s="267">
        <v>46337</v>
      </c>
      <c r="O820" s="276" t="s">
        <v>9</v>
      </c>
      <c r="R820" s="269"/>
    </row>
    <row r="821" spans="1:18" ht="15" customHeight="1">
      <c r="A821" s="402" t="s">
        <v>170</v>
      </c>
      <c r="B821" s="270"/>
      <c r="C821" s="405">
        <v>264610731</v>
      </c>
      <c r="D821" s="272"/>
      <c r="F821" s="130" t="s">
        <v>278</v>
      </c>
      <c r="G821" s="266" t="s">
        <v>166</v>
      </c>
      <c r="H821" s="266" t="s">
        <v>279</v>
      </c>
      <c r="I821" s="267">
        <v>46306</v>
      </c>
      <c r="J821" s="267">
        <v>46309</v>
      </c>
      <c r="K821" s="267">
        <v>46337</v>
      </c>
      <c r="O821" s="276" t="s">
        <v>9</v>
      </c>
      <c r="R821" s="269"/>
    </row>
    <row r="822" spans="1:18" ht="15" customHeight="1">
      <c r="A822" s="402" t="s">
        <v>170</v>
      </c>
      <c r="B822" s="270"/>
      <c r="C822" s="405">
        <v>264610739</v>
      </c>
      <c r="D822" s="272"/>
      <c r="F822" s="130" t="s">
        <v>278</v>
      </c>
      <c r="G822" s="266" t="s">
        <v>166</v>
      </c>
      <c r="H822" s="266" t="s">
        <v>279</v>
      </c>
      <c r="I822" s="267">
        <v>46306</v>
      </c>
      <c r="J822" s="267">
        <v>46309</v>
      </c>
      <c r="K822" s="267">
        <v>46337</v>
      </c>
      <c r="O822" s="276" t="s">
        <v>9</v>
      </c>
      <c r="R822" s="269"/>
    </row>
    <row r="823" spans="1:18" ht="15" customHeight="1">
      <c r="A823" s="402" t="s">
        <v>170</v>
      </c>
      <c r="B823" s="270"/>
      <c r="C823" s="405">
        <v>264610750</v>
      </c>
      <c r="D823" s="272"/>
      <c r="F823" s="130" t="s">
        <v>278</v>
      </c>
      <c r="G823" s="266" t="s">
        <v>166</v>
      </c>
      <c r="H823" s="266" t="s">
        <v>279</v>
      </c>
      <c r="I823" s="267">
        <v>46306</v>
      </c>
      <c r="J823" s="267">
        <v>46309</v>
      </c>
      <c r="K823" s="267">
        <v>46337</v>
      </c>
      <c r="O823" s="276" t="s">
        <v>9</v>
      </c>
      <c r="R823" s="269"/>
    </row>
    <row r="824" spans="1:18" ht="15" customHeight="1">
      <c r="A824" s="403" t="s">
        <v>170</v>
      </c>
      <c r="B824" s="274"/>
      <c r="C824" s="405">
        <v>264610751</v>
      </c>
      <c r="D824" s="275"/>
      <c r="E824" s="276"/>
      <c r="F824" s="130" t="s">
        <v>278</v>
      </c>
      <c r="G824" s="266" t="s">
        <v>166</v>
      </c>
      <c r="H824" s="266" t="s">
        <v>279</v>
      </c>
      <c r="I824" s="267">
        <v>46306</v>
      </c>
      <c r="J824" s="267">
        <v>46309</v>
      </c>
      <c r="K824" s="267">
        <v>46337</v>
      </c>
      <c r="L824" s="277"/>
      <c r="M824" s="277"/>
      <c r="N824" s="277"/>
      <c r="O824" s="276" t="s">
        <v>9</v>
      </c>
      <c r="P824" s="277"/>
      <c r="Q824" s="282"/>
      <c r="R824" s="283"/>
    </row>
    <row r="825" spans="1:18" ht="15" customHeight="1">
      <c r="A825" s="273" t="s">
        <v>171</v>
      </c>
      <c r="B825" s="274"/>
      <c r="C825" s="405">
        <v>285604839</v>
      </c>
      <c r="D825" s="275"/>
      <c r="E825" s="276"/>
      <c r="F825" s="130" t="s">
        <v>278</v>
      </c>
      <c r="G825" s="266" t="s">
        <v>166</v>
      </c>
      <c r="H825" s="266" t="s">
        <v>279</v>
      </c>
      <c r="I825" s="267">
        <v>46306</v>
      </c>
      <c r="J825" s="267">
        <v>46309</v>
      </c>
      <c r="K825" s="267">
        <v>46337</v>
      </c>
      <c r="L825" s="277"/>
      <c r="M825" s="277"/>
      <c r="N825" s="277"/>
      <c r="O825" s="276" t="s">
        <v>9</v>
      </c>
      <c r="P825" s="277"/>
      <c r="Q825" s="282"/>
      <c r="R825" s="283"/>
    </row>
    <row r="826" spans="1:18" ht="15" customHeight="1">
      <c r="A826" s="273" t="s">
        <v>171</v>
      </c>
      <c r="B826" s="280"/>
      <c r="C826" s="292">
        <v>285604861</v>
      </c>
      <c r="D826" s="132"/>
      <c r="F826" s="130" t="s">
        <v>278</v>
      </c>
      <c r="G826" s="266" t="s">
        <v>166</v>
      </c>
      <c r="H826" s="266" t="s">
        <v>279</v>
      </c>
      <c r="I826" s="267">
        <v>46306</v>
      </c>
      <c r="J826" s="267">
        <v>46309</v>
      </c>
      <c r="K826" s="267">
        <v>46337</v>
      </c>
      <c r="O826" s="276" t="s">
        <v>9</v>
      </c>
      <c r="R826" s="269"/>
    </row>
    <row r="827" spans="1:18" ht="15" customHeight="1">
      <c r="A827" s="273" t="s">
        <v>171</v>
      </c>
      <c r="B827" s="280"/>
      <c r="C827" s="132">
        <v>285604924</v>
      </c>
      <c r="D827" s="132"/>
      <c r="F827" s="130" t="s">
        <v>278</v>
      </c>
      <c r="G827" s="266" t="s">
        <v>166</v>
      </c>
      <c r="H827" s="266" t="s">
        <v>279</v>
      </c>
      <c r="I827" s="267">
        <v>46306</v>
      </c>
      <c r="J827" s="267">
        <v>46309</v>
      </c>
      <c r="K827" s="267">
        <v>46337</v>
      </c>
      <c r="O827" s="276" t="s">
        <v>9</v>
      </c>
      <c r="R827" s="269"/>
    </row>
    <row r="828" spans="1:18" ht="15" customHeight="1">
      <c r="A828" s="273" t="s">
        <v>171</v>
      </c>
      <c r="B828" s="280"/>
      <c r="C828" s="132">
        <v>285605290</v>
      </c>
      <c r="D828" s="132"/>
      <c r="F828" s="130" t="s">
        <v>278</v>
      </c>
      <c r="G828" s="266" t="s">
        <v>166</v>
      </c>
      <c r="H828" s="266" t="s">
        <v>279</v>
      </c>
      <c r="I828" s="267">
        <v>46306</v>
      </c>
      <c r="J828" s="267">
        <v>46309</v>
      </c>
      <c r="K828" s="267">
        <v>46337</v>
      </c>
      <c r="O828" s="276" t="s">
        <v>9</v>
      </c>
      <c r="R828" s="269"/>
    </row>
    <row r="829" spans="1:18" ht="15" customHeight="1">
      <c r="A829" s="273" t="s">
        <v>171</v>
      </c>
      <c r="B829" s="280"/>
      <c r="C829" s="132">
        <v>285605322</v>
      </c>
      <c r="D829" s="132"/>
      <c r="F829" s="130" t="s">
        <v>278</v>
      </c>
      <c r="G829" s="266" t="s">
        <v>166</v>
      </c>
      <c r="H829" s="266" t="s">
        <v>279</v>
      </c>
      <c r="I829" s="267">
        <v>46306</v>
      </c>
      <c r="J829" s="267">
        <v>46309</v>
      </c>
      <c r="K829" s="267">
        <v>46337</v>
      </c>
      <c r="O829" s="276" t="s">
        <v>9</v>
      </c>
      <c r="R829" s="269"/>
    </row>
    <row r="830" spans="1:18" ht="15" customHeight="1">
      <c r="A830" s="273" t="s">
        <v>171</v>
      </c>
      <c r="B830" s="280"/>
      <c r="C830" s="132">
        <v>285605335</v>
      </c>
      <c r="D830" s="132"/>
      <c r="F830" s="130" t="s">
        <v>278</v>
      </c>
      <c r="G830" s="266" t="s">
        <v>166</v>
      </c>
      <c r="H830" s="266" t="s">
        <v>279</v>
      </c>
      <c r="I830" s="267">
        <v>46306</v>
      </c>
      <c r="J830" s="267">
        <v>46309</v>
      </c>
      <c r="K830" s="267">
        <v>46337</v>
      </c>
      <c r="O830" s="276" t="s">
        <v>9</v>
      </c>
      <c r="R830" s="269"/>
    </row>
    <row r="831" spans="1:18" ht="15" customHeight="1">
      <c r="A831" s="273" t="s">
        <v>171</v>
      </c>
      <c r="B831" s="280"/>
      <c r="C831" s="132">
        <v>285605346</v>
      </c>
      <c r="D831" s="132"/>
      <c r="F831" s="130" t="s">
        <v>278</v>
      </c>
      <c r="G831" s="266" t="s">
        <v>166</v>
      </c>
      <c r="H831" s="266" t="s">
        <v>279</v>
      </c>
      <c r="I831" s="267">
        <v>46306</v>
      </c>
      <c r="J831" s="267">
        <v>46309</v>
      </c>
      <c r="K831" s="267">
        <v>46337</v>
      </c>
      <c r="O831" s="276" t="s">
        <v>9</v>
      </c>
      <c r="R831" s="269"/>
    </row>
    <row r="832" spans="1:18" ht="15" customHeight="1">
      <c r="A832" s="273" t="s">
        <v>171</v>
      </c>
      <c r="B832" s="280"/>
      <c r="C832" s="132">
        <v>285604722</v>
      </c>
      <c r="D832" s="132"/>
      <c r="F832" s="130" t="s">
        <v>278</v>
      </c>
      <c r="G832" s="266" t="s">
        <v>166</v>
      </c>
      <c r="H832" s="266" t="s">
        <v>279</v>
      </c>
      <c r="I832" s="267">
        <v>46306</v>
      </c>
      <c r="J832" s="267">
        <v>46309</v>
      </c>
      <c r="K832" s="267">
        <v>46337</v>
      </c>
      <c r="O832" s="276" t="s">
        <v>9</v>
      </c>
      <c r="R832" s="269"/>
    </row>
    <row r="833" spans="1:18" ht="15" customHeight="1">
      <c r="A833" s="273" t="s">
        <v>171</v>
      </c>
      <c r="B833" s="280"/>
      <c r="C833" s="132">
        <v>285604764</v>
      </c>
      <c r="D833" s="132"/>
      <c r="F833" s="130" t="s">
        <v>278</v>
      </c>
      <c r="G833" s="266" t="s">
        <v>166</v>
      </c>
      <c r="H833" s="266" t="s">
        <v>279</v>
      </c>
      <c r="I833" s="267">
        <v>46306</v>
      </c>
      <c r="J833" s="267">
        <v>46309</v>
      </c>
      <c r="K833" s="267">
        <v>46337</v>
      </c>
      <c r="O833" s="276" t="s">
        <v>9</v>
      </c>
      <c r="R833" s="269"/>
    </row>
    <row r="834" spans="1:18" ht="15" customHeight="1">
      <c r="A834" s="273" t="s">
        <v>171</v>
      </c>
      <c r="B834" s="280"/>
      <c r="C834" s="132">
        <v>285604809</v>
      </c>
      <c r="D834" s="132"/>
      <c r="F834" s="130" t="s">
        <v>278</v>
      </c>
      <c r="G834" s="266" t="s">
        <v>166</v>
      </c>
      <c r="H834" s="266" t="s">
        <v>279</v>
      </c>
      <c r="I834" s="267">
        <v>46306</v>
      </c>
      <c r="J834" s="267">
        <v>46309</v>
      </c>
      <c r="K834" s="267">
        <v>46337</v>
      </c>
      <c r="O834" s="276" t="s">
        <v>9</v>
      </c>
      <c r="R834" s="269"/>
    </row>
    <row r="835" spans="1:18" ht="15" customHeight="1">
      <c r="A835" s="273" t="s">
        <v>193</v>
      </c>
      <c r="B835" s="280"/>
      <c r="C835" s="404">
        <v>285605481</v>
      </c>
      <c r="D835" s="281"/>
      <c r="E835" s="276"/>
      <c r="F835" s="130" t="s">
        <v>278</v>
      </c>
      <c r="G835" s="266" t="s">
        <v>166</v>
      </c>
      <c r="H835" s="266" t="s">
        <v>279</v>
      </c>
      <c r="I835" s="267">
        <v>46306</v>
      </c>
      <c r="J835" s="267">
        <v>46309</v>
      </c>
      <c r="K835" s="267">
        <v>46337</v>
      </c>
      <c r="L835" s="277"/>
      <c r="M835" s="277"/>
      <c r="N835" s="277"/>
      <c r="O835" s="276" t="s">
        <v>9</v>
      </c>
      <c r="P835" s="277"/>
      <c r="Q835" s="282"/>
      <c r="R835" s="283"/>
    </row>
    <row r="836" spans="1:18" ht="15" customHeight="1">
      <c r="A836" s="273" t="s">
        <v>193</v>
      </c>
      <c r="B836" s="280"/>
      <c r="C836" s="132">
        <v>285605471</v>
      </c>
      <c r="D836" s="132"/>
      <c r="F836" s="130" t="s">
        <v>278</v>
      </c>
      <c r="G836" s="266" t="s">
        <v>166</v>
      </c>
      <c r="H836" s="266" t="s">
        <v>279</v>
      </c>
      <c r="I836" s="267">
        <v>46306</v>
      </c>
      <c r="J836" s="267">
        <v>46309</v>
      </c>
      <c r="K836" s="267">
        <v>46337</v>
      </c>
      <c r="O836" s="276" t="s">
        <v>9</v>
      </c>
      <c r="R836" s="269"/>
    </row>
    <row r="837" spans="1:18" ht="15" customHeight="1">
      <c r="A837" s="273" t="s">
        <v>193</v>
      </c>
      <c r="B837" s="280"/>
      <c r="C837" s="132">
        <v>285605458</v>
      </c>
      <c r="D837" s="132"/>
      <c r="F837" s="130" t="s">
        <v>278</v>
      </c>
      <c r="G837" s="266" t="s">
        <v>166</v>
      </c>
      <c r="H837" s="266" t="s">
        <v>279</v>
      </c>
      <c r="I837" s="267">
        <v>46306</v>
      </c>
      <c r="J837" s="267">
        <v>46309</v>
      </c>
      <c r="K837" s="267">
        <v>46337</v>
      </c>
      <c r="O837" s="276" t="s">
        <v>9</v>
      </c>
      <c r="R837" s="269"/>
    </row>
    <row r="838" spans="1:18" ht="15" customHeight="1">
      <c r="A838" s="273" t="s">
        <v>172</v>
      </c>
      <c r="B838" s="280"/>
      <c r="C838" s="404">
        <v>285605445</v>
      </c>
      <c r="D838" s="281"/>
      <c r="E838" s="276"/>
      <c r="F838" s="130" t="s">
        <v>278</v>
      </c>
      <c r="G838" s="266" t="s">
        <v>166</v>
      </c>
      <c r="H838" s="266" t="s">
        <v>279</v>
      </c>
      <c r="I838" s="267">
        <v>46306</v>
      </c>
      <c r="J838" s="267">
        <v>46309</v>
      </c>
      <c r="K838" s="267">
        <v>46337</v>
      </c>
      <c r="L838" s="277"/>
      <c r="M838" s="277"/>
      <c r="N838" s="277"/>
      <c r="O838" s="276" t="s">
        <v>9</v>
      </c>
      <c r="P838" s="277"/>
      <c r="Q838" s="282"/>
      <c r="R838" s="283"/>
    </row>
    <row r="839" spans="1:18" ht="15" customHeight="1">
      <c r="A839" s="273" t="s">
        <v>172</v>
      </c>
      <c r="B839" s="280"/>
      <c r="C839" s="132">
        <v>285605429</v>
      </c>
      <c r="D839" s="132"/>
      <c r="F839" s="130" t="s">
        <v>278</v>
      </c>
      <c r="G839" s="266" t="s">
        <v>166</v>
      </c>
      <c r="H839" s="266" t="s">
        <v>279</v>
      </c>
      <c r="I839" s="267">
        <v>46306</v>
      </c>
      <c r="J839" s="267">
        <v>46309</v>
      </c>
      <c r="K839" s="267">
        <v>46337</v>
      </c>
      <c r="O839" s="276" t="s">
        <v>9</v>
      </c>
      <c r="R839" s="269"/>
    </row>
    <row r="840" spans="1:18" ht="15" customHeight="1">
      <c r="A840" s="273" t="s">
        <v>172</v>
      </c>
      <c r="B840" s="280"/>
      <c r="C840" s="132">
        <v>285605418</v>
      </c>
      <c r="D840" s="132"/>
      <c r="F840" s="130" t="s">
        <v>278</v>
      </c>
      <c r="G840" s="266" t="s">
        <v>166</v>
      </c>
      <c r="H840" s="266" t="s">
        <v>279</v>
      </c>
      <c r="I840" s="267">
        <v>46306</v>
      </c>
      <c r="J840" s="267">
        <v>46309</v>
      </c>
      <c r="K840" s="267">
        <v>46337</v>
      </c>
      <c r="O840" s="276" t="s">
        <v>9</v>
      </c>
      <c r="R840" s="269"/>
    </row>
    <row r="841" spans="1:18" ht="15" customHeight="1">
      <c r="A841" s="273" t="s">
        <v>172</v>
      </c>
      <c r="B841" s="280"/>
      <c r="C841" s="132">
        <v>285605401</v>
      </c>
      <c r="D841" s="132"/>
      <c r="F841" s="130" t="s">
        <v>278</v>
      </c>
      <c r="G841" s="266" t="s">
        <v>166</v>
      </c>
      <c r="H841" s="266" t="s">
        <v>279</v>
      </c>
      <c r="I841" s="267">
        <v>46306</v>
      </c>
      <c r="J841" s="267">
        <v>46309</v>
      </c>
      <c r="K841" s="267">
        <v>46337</v>
      </c>
      <c r="O841" s="276" t="s">
        <v>9</v>
      </c>
      <c r="R841" s="269"/>
    </row>
    <row r="842" spans="1:18" ht="15" customHeight="1">
      <c r="A842" s="273" t="s">
        <v>172</v>
      </c>
      <c r="B842" s="280"/>
      <c r="C842" s="132">
        <v>285605393</v>
      </c>
      <c r="D842" s="132"/>
      <c r="F842" s="130" t="s">
        <v>278</v>
      </c>
      <c r="G842" s="266" t="s">
        <v>166</v>
      </c>
      <c r="H842" s="266" t="s">
        <v>279</v>
      </c>
      <c r="I842" s="267">
        <v>46306</v>
      </c>
      <c r="J842" s="267">
        <v>46309</v>
      </c>
      <c r="K842" s="267">
        <v>46337</v>
      </c>
      <c r="O842" s="276" t="s">
        <v>9</v>
      </c>
      <c r="R842" s="269"/>
    </row>
    <row r="843" spans="1:18" ht="15" customHeight="1">
      <c r="A843" s="273" t="s">
        <v>172</v>
      </c>
      <c r="B843" s="280"/>
      <c r="C843" s="279">
        <v>285605374</v>
      </c>
      <c r="D843" s="132"/>
      <c r="F843" s="130" t="s">
        <v>278</v>
      </c>
      <c r="G843" s="266" t="s">
        <v>166</v>
      </c>
      <c r="H843" s="266" t="s">
        <v>279</v>
      </c>
      <c r="I843" s="267">
        <v>46306</v>
      </c>
      <c r="J843" s="267">
        <v>46309</v>
      </c>
      <c r="K843" s="267">
        <v>46337</v>
      </c>
      <c r="O843" s="276" t="s">
        <v>84</v>
      </c>
      <c r="R843" s="269"/>
    </row>
    <row r="844" spans="1:18" ht="15" customHeight="1">
      <c r="A844" s="273" t="s">
        <v>172</v>
      </c>
      <c r="B844" s="280"/>
      <c r="C844" s="279">
        <v>285605361</v>
      </c>
      <c r="D844" s="132"/>
      <c r="F844" s="130" t="s">
        <v>278</v>
      </c>
      <c r="G844" s="266" t="s">
        <v>166</v>
      </c>
      <c r="H844" s="266" t="s">
        <v>279</v>
      </c>
      <c r="I844" s="267">
        <v>46306</v>
      </c>
      <c r="J844" s="267">
        <v>46309</v>
      </c>
      <c r="K844" s="267">
        <v>46337</v>
      </c>
      <c r="O844" s="276" t="s">
        <v>84</v>
      </c>
      <c r="R844" s="269"/>
    </row>
    <row r="845" spans="1:18" ht="15" customHeight="1">
      <c r="A845" s="273" t="s">
        <v>172</v>
      </c>
      <c r="B845" s="280"/>
      <c r="C845" s="132">
        <v>285604884</v>
      </c>
      <c r="D845" s="132"/>
      <c r="F845" s="130" t="s">
        <v>278</v>
      </c>
      <c r="G845" s="266" t="s">
        <v>166</v>
      </c>
      <c r="H845" s="266" t="s">
        <v>279</v>
      </c>
      <c r="I845" s="267">
        <v>46306</v>
      </c>
      <c r="J845" s="267">
        <v>46309</v>
      </c>
      <c r="K845" s="267">
        <v>46337</v>
      </c>
      <c r="O845" s="276" t="s">
        <v>9</v>
      </c>
      <c r="R845" s="269"/>
    </row>
    <row r="846" spans="1:18" ht="15" customHeight="1">
      <c r="A846" s="273" t="s">
        <v>172</v>
      </c>
      <c r="B846" s="280"/>
      <c r="C846" s="132">
        <v>285604893</v>
      </c>
      <c r="D846" s="132"/>
      <c r="F846" s="130" t="s">
        <v>278</v>
      </c>
      <c r="G846" s="266" t="s">
        <v>166</v>
      </c>
      <c r="H846" s="266" t="s">
        <v>279</v>
      </c>
      <c r="I846" s="267">
        <v>46306</v>
      </c>
      <c r="J846" s="267">
        <v>46309</v>
      </c>
      <c r="K846" s="267">
        <v>46337</v>
      </c>
      <c r="O846" s="276" t="s">
        <v>9</v>
      </c>
      <c r="R846" s="269"/>
    </row>
    <row r="847" spans="1:18" ht="15" customHeight="1">
      <c r="A847" s="273" t="s">
        <v>172</v>
      </c>
      <c r="B847" s="280"/>
      <c r="C847" s="288">
        <v>285605303</v>
      </c>
      <c r="D847" s="132"/>
      <c r="F847" s="130" t="s">
        <v>278</v>
      </c>
      <c r="G847" s="266" t="s">
        <v>166</v>
      </c>
      <c r="H847" s="266" t="s">
        <v>279</v>
      </c>
      <c r="I847" s="267">
        <v>46306</v>
      </c>
      <c r="J847" s="267">
        <v>46309</v>
      </c>
      <c r="K847" s="267">
        <v>46337</v>
      </c>
      <c r="O847" s="276" t="s">
        <v>84</v>
      </c>
      <c r="R847" s="269"/>
    </row>
    <row r="848" spans="1:18" ht="15" customHeight="1">
      <c r="A848" s="402" t="s">
        <v>194</v>
      </c>
      <c r="B848" s="270"/>
      <c r="C848" s="405">
        <v>285605595</v>
      </c>
      <c r="D848" s="272"/>
      <c r="F848" s="130" t="s">
        <v>278</v>
      </c>
      <c r="G848" s="266" t="s">
        <v>166</v>
      </c>
      <c r="H848" s="266" t="s">
        <v>279</v>
      </c>
      <c r="I848" s="267">
        <v>46306</v>
      </c>
      <c r="J848" s="267">
        <v>46309</v>
      </c>
      <c r="K848" s="267">
        <v>46337</v>
      </c>
      <c r="O848" s="276" t="s">
        <v>9</v>
      </c>
      <c r="R848" s="269"/>
    </row>
    <row r="849" spans="1:18" ht="15" customHeight="1">
      <c r="A849" s="402" t="s">
        <v>194</v>
      </c>
      <c r="B849" s="270"/>
      <c r="C849" s="405">
        <v>285605584</v>
      </c>
      <c r="D849" s="272"/>
      <c r="F849" s="130" t="s">
        <v>278</v>
      </c>
      <c r="G849" s="266" t="s">
        <v>166</v>
      </c>
      <c r="H849" s="266" t="s">
        <v>279</v>
      </c>
      <c r="I849" s="267">
        <v>46306</v>
      </c>
      <c r="J849" s="267">
        <v>46309</v>
      </c>
      <c r="K849" s="267">
        <v>46337</v>
      </c>
      <c r="O849" s="276" t="s">
        <v>9</v>
      </c>
      <c r="R849" s="269"/>
    </row>
    <row r="850" spans="1:18" ht="15" customHeight="1">
      <c r="A850" s="402" t="s">
        <v>194</v>
      </c>
      <c r="B850" s="270"/>
      <c r="C850" s="405">
        <v>285605565</v>
      </c>
      <c r="D850" s="272"/>
      <c r="F850" s="130" t="s">
        <v>278</v>
      </c>
      <c r="G850" s="266" t="s">
        <v>166</v>
      </c>
      <c r="H850" s="266" t="s">
        <v>279</v>
      </c>
      <c r="I850" s="267">
        <v>46306</v>
      </c>
      <c r="J850" s="267">
        <v>46309</v>
      </c>
      <c r="K850" s="267">
        <v>46337</v>
      </c>
      <c r="O850" s="276" t="s">
        <v>9</v>
      </c>
      <c r="R850" s="269"/>
    </row>
    <row r="851" spans="1:18" ht="15" customHeight="1">
      <c r="A851" s="402" t="s">
        <v>194</v>
      </c>
      <c r="B851" s="270"/>
      <c r="C851" s="405">
        <v>285605546</v>
      </c>
      <c r="D851" s="272"/>
      <c r="F851" s="130" t="s">
        <v>278</v>
      </c>
      <c r="G851" s="266" t="s">
        <v>166</v>
      </c>
      <c r="H851" s="266" t="s">
        <v>279</v>
      </c>
      <c r="I851" s="267">
        <v>46306</v>
      </c>
      <c r="J851" s="267">
        <v>46309</v>
      </c>
      <c r="K851" s="267">
        <v>46337</v>
      </c>
      <c r="O851" s="276" t="s">
        <v>9</v>
      </c>
      <c r="R851" s="269"/>
    </row>
    <row r="852" spans="1:18" ht="15" customHeight="1">
      <c r="A852" s="402" t="s">
        <v>194</v>
      </c>
      <c r="B852" s="270"/>
      <c r="C852" s="405">
        <v>285605532</v>
      </c>
      <c r="D852" s="272"/>
      <c r="F852" s="130" t="s">
        <v>278</v>
      </c>
      <c r="G852" s="266" t="s">
        <v>166</v>
      </c>
      <c r="H852" s="266" t="s">
        <v>279</v>
      </c>
      <c r="I852" s="267">
        <v>46306</v>
      </c>
      <c r="J852" s="267">
        <v>46309</v>
      </c>
      <c r="K852" s="267">
        <v>46337</v>
      </c>
      <c r="O852" s="276" t="s">
        <v>9</v>
      </c>
      <c r="R852" s="269"/>
    </row>
    <row r="853" spans="1:18" ht="15" customHeight="1">
      <c r="A853" s="402" t="s">
        <v>194</v>
      </c>
      <c r="B853" s="270"/>
      <c r="C853" s="405">
        <v>285605507</v>
      </c>
      <c r="D853" s="272"/>
      <c r="F853" s="130" t="s">
        <v>278</v>
      </c>
      <c r="G853" s="266" t="s">
        <v>166</v>
      </c>
      <c r="H853" s="266" t="s">
        <v>279</v>
      </c>
      <c r="I853" s="267">
        <v>46306</v>
      </c>
      <c r="J853" s="267">
        <v>46309</v>
      </c>
      <c r="K853" s="267">
        <v>46337</v>
      </c>
      <c r="O853" s="276" t="s">
        <v>9</v>
      </c>
      <c r="R853" s="269"/>
    </row>
    <row r="854" spans="1:18" ht="15" customHeight="1">
      <c r="A854" s="403" t="s">
        <v>194</v>
      </c>
      <c r="B854" s="274"/>
      <c r="C854" s="405">
        <v>285605493</v>
      </c>
      <c r="D854" s="275"/>
      <c r="E854" s="276"/>
      <c r="F854" s="130" t="s">
        <v>278</v>
      </c>
      <c r="G854" s="266" t="s">
        <v>166</v>
      </c>
      <c r="H854" s="266" t="s">
        <v>279</v>
      </c>
      <c r="I854" s="267">
        <v>46306</v>
      </c>
      <c r="J854" s="267">
        <v>46309</v>
      </c>
      <c r="K854" s="267">
        <v>46337</v>
      </c>
      <c r="L854" s="277"/>
      <c r="M854" s="277"/>
      <c r="N854" s="277"/>
      <c r="O854" s="276" t="s">
        <v>9</v>
      </c>
      <c r="P854" s="277"/>
      <c r="Q854" s="282"/>
      <c r="R854" s="283"/>
    </row>
    <row r="855" spans="1:18" ht="15" customHeight="1">
      <c r="A855" s="402" t="s">
        <v>164</v>
      </c>
      <c r="B855" s="270"/>
      <c r="C855" s="405">
        <v>268607221</v>
      </c>
      <c r="D855" s="272"/>
      <c r="F855" s="130" t="s">
        <v>278</v>
      </c>
      <c r="G855" s="266" t="s">
        <v>166</v>
      </c>
      <c r="H855" s="266" t="s">
        <v>279</v>
      </c>
      <c r="I855" s="267">
        <v>46291</v>
      </c>
      <c r="J855" s="267">
        <v>46293</v>
      </c>
      <c r="K855" s="267">
        <v>46321</v>
      </c>
      <c r="O855" s="276" t="s">
        <v>9</v>
      </c>
      <c r="R855" s="269"/>
    </row>
    <row r="856" spans="1:18" ht="15" customHeight="1">
      <c r="A856" s="402" t="s">
        <v>164</v>
      </c>
      <c r="B856" s="270"/>
      <c r="C856" s="405">
        <v>268607220</v>
      </c>
      <c r="D856" s="272"/>
      <c r="F856" s="130" t="s">
        <v>278</v>
      </c>
      <c r="G856" s="266" t="s">
        <v>166</v>
      </c>
      <c r="H856" s="266" t="s">
        <v>279</v>
      </c>
      <c r="I856" s="267">
        <v>46291</v>
      </c>
      <c r="J856" s="267">
        <v>46293</v>
      </c>
      <c r="K856" s="267">
        <v>46321</v>
      </c>
      <c r="O856" s="276" t="s">
        <v>9</v>
      </c>
      <c r="R856" s="269"/>
    </row>
    <row r="857" spans="1:18" ht="15" customHeight="1">
      <c r="A857" s="402" t="s">
        <v>164</v>
      </c>
      <c r="B857" s="270"/>
      <c r="C857" s="405">
        <v>268607219</v>
      </c>
      <c r="D857" s="272"/>
      <c r="F857" s="130" t="s">
        <v>278</v>
      </c>
      <c r="G857" s="266" t="s">
        <v>166</v>
      </c>
      <c r="H857" s="266" t="s">
        <v>279</v>
      </c>
      <c r="I857" s="267">
        <v>46291</v>
      </c>
      <c r="J857" s="267">
        <v>46293</v>
      </c>
      <c r="K857" s="267">
        <v>46321</v>
      </c>
      <c r="O857" s="276" t="s">
        <v>9</v>
      </c>
      <c r="R857" s="269"/>
    </row>
    <row r="858" spans="1:18" ht="15" customHeight="1">
      <c r="A858" s="402" t="s">
        <v>164</v>
      </c>
      <c r="B858" s="270"/>
      <c r="C858" s="405">
        <v>268607205</v>
      </c>
      <c r="D858" s="272"/>
      <c r="F858" s="130" t="s">
        <v>278</v>
      </c>
      <c r="G858" s="266" t="s">
        <v>166</v>
      </c>
      <c r="H858" s="266" t="s">
        <v>279</v>
      </c>
      <c r="I858" s="267">
        <v>46291</v>
      </c>
      <c r="J858" s="267">
        <v>46293</v>
      </c>
      <c r="K858" s="267">
        <v>46321</v>
      </c>
      <c r="O858" s="276" t="s">
        <v>9</v>
      </c>
      <c r="R858" s="269"/>
    </row>
    <row r="859" spans="1:18" ht="15" customHeight="1">
      <c r="A859" s="402" t="s">
        <v>164</v>
      </c>
      <c r="B859" s="270"/>
      <c r="C859" s="405">
        <v>268607196</v>
      </c>
      <c r="D859" s="272"/>
      <c r="F859" s="130" t="s">
        <v>278</v>
      </c>
      <c r="G859" s="266" t="s">
        <v>166</v>
      </c>
      <c r="H859" s="266" t="s">
        <v>279</v>
      </c>
      <c r="I859" s="267">
        <v>46291</v>
      </c>
      <c r="J859" s="267">
        <v>46293</v>
      </c>
      <c r="K859" s="267">
        <v>46321</v>
      </c>
      <c r="O859" s="276" t="s">
        <v>9</v>
      </c>
      <c r="R859" s="269"/>
    </row>
    <row r="860" spans="1:18" ht="15" customHeight="1">
      <c r="A860" s="402" t="s">
        <v>164</v>
      </c>
      <c r="B860" s="270"/>
      <c r="C860" s="405">
        <v>268607190</v>
      </c>
      <c r="D860" s="272"/>
      <c r="F860" s="130" t="s">
        <v>278</v>
      </c>
      <c r="G860" s="266" t="s">
        <v>166</v>
      </c>
      <c r="H860" s="266" t="s">
        <v>279</v>
      </c>
      <c r="I860" s="267">
        <v>46291</v>
      </c>
      <c r="J860" s="267">
        <v>46293</v>
      </c>
      <c r="K860" s="267">
        <v>46321</v>
      </c>
      <c r="O860" s="276" t="s">
        <v>9</v>
      </c>
      <c r="R860" s="269"/>
    </row>
    <row r="861" spans="1:18" ht="15" customHeight="1">
      <c r="A861" s="402" t="s">
        <v>164</v>
      </c>
      <c r="B861" s="270"/>
      <c r="C861" s="405">
        <v>268607227</v>
      </c>
      <c r="D861" s="272"/>
      <c r="F861" s="130" t="s">
        <v>278</v>
      </c>
      <c r="G861" s="266" t="s">
        <v>166</v>
      </c>
      <c r="H861" s="266" t="s">
        <v>279</v>
      </c>
      <c r="I861" s="267">
        <v>46291</v>
      </c>
      <c r="J861" s="267">
        <v>46293</v>
      </c>
      <c r="K861" s="267">
        <v>46321</v>
      </c>
      <c r="O861" s="276" t="s">
        <v>9</v>
      </c>
      <c r="R861" s="269"/>
    </row>
    <row r="862" spans="1:18" ht="15" customHeight="1">
      <c r="A862" s="402" t="s">
        <v>164</v>
      </c>
      <c r="B862" s="270"/>
      <c r="C862" s="405">
        <v>268607224</v>
      </c>
      <c r="D862" s="272"/>
      <c r="F862" s="130" t="s">
        <v>278</v>
      </c>
      <c r="G862" s="266" t="s">
        <v>166</v>
      </c>
      <c r="H862" s="266" t="s">
        <v>279</v>
      </c>
      <c r="I862" s="267">
        <v>46291</v>
      </c>
      <c r="J862" s="267">
        <v>46293</v>
      </c>
      <c r="K862" s="267">
        <v>46321</v>
      </c>
      <c r="O862" s="276" t="s">
        <v>9</v>
      </c>
      <c r="R862" s="269"/>
    </row>
    <row r="863" spans="1:18" ht="15" customHeight="1">
      <c r="A863" s="403" t="s">
        <v>164</v>
      </c>
      <c r="B863" s="274"/>
      <c r="C863" s="405">
        <v>268602051</v>
      </c>
      <c r="D863" s="275"/>
      <c r="E863" s="276"/>
      <c r="F863" s="130" t="s">
        <v>278</v>
      </c>
      <c r="G863" s="266" t="s">
        <v>166</v>
      </c>
      <c r="H863" s="266" t="s">
        <v>279</v>
      </c>
      <c r="I863" s="267">
        <v>46291</v>
      </c>
      <c r="J863" s="267">
        <v>46293</v>
      </c>
      <c r="K863" s="267">
        <v>46321</v>
      </c>
      <c r="L863" s="277"/>
      <c r="M863" s="277"/>
      <c r="N863" s="277"/>
      <c r="O863" s="276" t="s">
        <v>9</v>
      </c>
      <c r="P863" s="277"/>
      <c r="Q863" s="282"/>
      <c r="R863" s="283"/>
    </row>
    <row r="864" spans="1:18" ht="15" customHeight="1">
      <c r="A864" s="273" t="s">
        <v>259</v>
      </c>
      <c r="B864" s="280"/>
      <c r="C864" s="448">
        <v>284600859</v>
      </c>
      <c r="D864" s="281"/>
      <c r="E864" s="276"/>
      <c r="F864" s="130" t="s">
        <v>93</v>
      </c>
      <c r="G864" s="277" t="s">
        <v>166</v>
      </c>
      <c r="H864" s="277" t="s">
        <v>244</v>
      </c>
      <c r="I864" s="278">
        <v>46305</v>
      </c>
      <c r="J864" s="278">
        <v>46308</v>
      </c>
      <c r="K864" s="278">
        <v>46336</v>
      </c>
      <c r="L864" s="277"/>
      <c r="M864" s="277"/>
      <c r="N864" s="277"/>
      <c r="O864" s="276" t="s">
        <v>84</v>
      </c>
      <c r="P864" s="277"/>
      <c r="Q864" s="282"/>
      <c r="R864" s="283"/>
    </row>
    <row r="865" spans="1:18" ht="15" customHeight="1">
      <c r="A865" s="273" t="s">
        <v>259</v>
      </c>
      <c r="B865" s="280"/>
      <c r="C865" s="350">
        <v>284600865</v>
      </c>
      <c r="D865" s="132"/>
      <c r="F865" s="130" t="s">
        <v>93</v>
      </c>
      <c r="G865" s="277" t="s">
        <v>166</v>
      </c>
      <c r="H865" s="277" t="s">
        <v>244</v>
      </c>
      <c r="I865" s="278">
        <v>46305</v>
      </c>
      <c r="J865" s="278">
        <v>46308</v>
      </c>
      <c r="K865" s="278">
        <v>46336</v>
      </c>
      <c r="O865" s="276" t="s">
        <v>84</v>
      </c>
      <c r="R865" s="269"/>
    </row>
    <row r="866" spans="1:18" ht="15" customHeight="1">
      <c r="A866" s="273" t="s">
        <v>259</v>
      </c>
      <c r="B866" s="280"/>
      <c r="C866" s="350">
        <v>284600871</v>
      </c>
      <c r="D866" s="132"/>
      <c r="F866" s="130" t="s">
        <v>93</v>
      </c>
      <c r="G866" s="277" t="s">
        <v>166</v>
      </c>
      <c r="H866" s="277" t="s">
        <v>244</v>
      </c>
      <c r="I866" s="278">
        <v>46305</v>
      </c>
      <c r="J866" s="278">
        <v>46308</v>
      </c>
      <c r="K866" s="278">
        <v>46336</v>
      </c>
      <c r="O866" s="276" t="s">
        <v>9</v>
      </c>
      <c r="R866" s="269"/>
    </row>
    <row r="867" spans="1:18" ht="15" customHeight="1">
      <c r="A867" s="273" t="s">
        <v>259</v>
      </c>
      <c r="B867" s="280"/>
      <c r="C867" s="350">
        <v>284600874</v>
      </c>
      <c r="D867" s="132"/>
      <c r="F867" s="130" t="s">
        <v>93</v>
      </c>
      <c r="G867" s="277" t="s">
        <v>166</v>
      </c>
      <c r="H867" s="277" t="s">
        <v>244</v>
      </c>
      <c r="I867" s="278">
        <v>46305</v>
      </c>
      <c r="J867" s="278">
        <v>46308</v>
      </c>
      <c r="K867" s="278">
        <v>46336</v>
      </c>
      <c r="O867" s="276" t="s">
        <v>9</v>
      </c>
      <c r="R867" s="269"/>
    </row>
    <row r="868" spans="1:18" ht="15" customHeight="1">
      <c r="A868" s="273" t="s">
        <v>259</v>
      </c>
      <c r="B868" s="280"/>
      <c r="C868" s="350">
        <v>284600877</v>
      </c>
      <c r="D868" s="132"/>
      <c r="F868" s="130" t="s">
        <v>93</v>
      </c>
      <c r="G868" s="277" t="s">
        <v>166</v>
      </c>
      <c r="H868" s="277" t="s">
        <v>244</v>
      </c>
      <c r="I868" s="278">
        <v>46305</v>
      </c>
      <c r="J868" s="278">
        <v>46308</v>
      </c>
      <c r="K868" s="278">
        <v>46336</v>
      </c>
      <c r="O868" s="276" t="s">
        <v>9</v>
      </c>
      <c r="R868" s="269"/>
    </row>
    <row r="869" spans="1:18" ht="15" customHeight="1">
      <c r="A869" s="273" t="s">
        <v>259</v>
      </c>
      <c r="B869" s="280"/>
      <c r="C869" s="350">
        <v>284600881</v>
      </c>
      <c r="D869" s="132"/>
      <c r="F869" s="130" t="s">
        <v>93</v>
      </c>
      <c r="G869" s="277" t="s">
        <v>166</v>
      </c>
      <c r="H869" s="277" t="s">
        <v>244</v>
      </c>
      <c r="I869" s="278">
        <v>46305</v>
      </c>
      <c r="J869" s="278">
        <v>46308</v>
      </c>
      <c r="K869" s="278">
        <v>46336</v>
      </c>
      <c r="O869" s="276" t="s">
        <v>9</v>
      </c>
      <c r="R869" s="269"/>
    </row>
    <row r="870" spans="1:18" ht="15" customHeight="1">
      <c r="A870" s="273" t="s">
        <v>259</v>
      </c>
      <c r="B870" s="280"/>
      <c r="C870" s="350">
        <v>284600888</v>
      </c>
      <c r="D870" s="132"/>
      <c r="F870" s="130" t="s">
        <v>93</v>
      </c>
      <c r="G870" s="277" t="s">
        <v>166</v>
      </c>
      <c r="H870" s="277" t="s">
        <v>244</v>
      </c>
      <c r="I870" s="278">
        <v>46305</v>
      </c>
      <c r="J870" s="278">
        <v>46308</v>
      </c>
      <c r="K870" s="278">
        <v>46336</v>
      </c>
      <c r="O870" s="276" t="s">
        <v>9</v>
      </c>
      <c r="R870" s="269"/>
    </row>
    <row r="871" spans="1:18" ht="15" customHeight="1">
      <c r="A871" s="273" t="s">
        <v>259</v>
      </c>
      <c r="B871" s="280"/>
      <c r="C871" s="350">
        <v>284600890</v>
      </c>
      <c r="D871" s="132"/>
      <c r="F871" s="130" t="s">
        <v>93</v>
      </c>
      <c r="G871" s="277" t="s">
        <v>166</v>
      </c>
      <c r="H871" s="277" t="s">
        <v>244</v>
      </c>
      <c r="I871" s="278">
        <v>46305</v>
      </c>
      <c r="J871" s="278">
        <v>46308</v>
      </c>
      <c r="K871" s="278">
        <v>46336</v>
      </c>
      <c r="O871" s="276" t="s">
        <v>9</v>
      </c>
      <c r="R871" s="269"/>
    </row>
    <row r="872" spans="1:18" ht="15" customHeight="1">
      <c r="A872" s="273" t="s">
        <v>259</v>
      </c>
      <c r="B872" s="280"/>
      <c r="C872" s="350">
        <v>284600891</v>
      </c>
      <c r="D872" s="132"/>
      <c r="F872" s="130" t="s">
        <v>93</v>
      </c>
      <c r="G872" s="277" t="s">
        <v>166</v>
      </c>
      <c r="H872" s="277" t="s">
        <v>244</v>
      </c>
      <c r="I872" s="278">
        <v>46305</v>
      </c>
      <c r="J872" s="278">
        <v>46308</v>
      </c>
      <c r="K872" s="278">
        <v>46336</v>
      </c>
      <c r="O872" s="276" t="s">
        <v>9</v>
      </c>
      <c r="R872" s="269"/>
    </row>
    <row r="873" spans="1:18" ht="15" customHeight="1">
      <c r="A873" s="273" t="s">
        <v>259</v>
      </c>
      <c r="B873" s="280"/>
      <c r="C873" s="350">
        <v>284600892</v>
      </c>
      <c r="D873" s="132"/>
      <c r="F873" s="130" t="s">
        <v>93</v>
      </c>
      <c r="G873" s="277" t="s">
        <v>166</v>
      </c>
      <c r="H873" s="277" t="s">
        <v>244</v>
      </c>
      <c r="I873" s="278">
        <v>46305</v>
      </c>
      <c r="J873" s="278">
        <v>46308</v>
      </c>
      <c r="K873" s="278">
        <v>46336</v>
      </c>
      <c r="O873" s="276" t="s">
        <v>84</v>
      </c>
      <c r="R873" s="269"/>
    </row>
    <row r="874" spans="1:18" ht="15" customHeight="1">
      <c r="A874" s="273" t="s">
        <v>259</v>
      </c>
      <c r="B874" s="280"/>
      <c r="C874" s="350">
        <v>284600895</v>
      </c>
      <c r="D874" s="132"/>
      <c r="F874" s="130" t="s">
        <v>93</v>
      </c>
      <c r="G874" s="277" t="s">
        <v>166</v>
      </c>
      <c r="H874" s="277" t="s">
        <v>244</v>
      </c>
      <c r="I874" s="278">
        <v>46305</v>
      </c>
      <c r="J874" s="278">
        <v>46308</v>
      </c>
      <c r="K874" s="278">
        <v>46336</v>
      </c>
      <c r="O874" s="276" t="s">
        <v>84</v>
      </c>
      <c r="R874" s="269"/>
    </row>
    <row r="875" spans="1:18" ht="15" customHeight="1">
      <c r="A875" s="241" t="s">
        <v>280</v>
      </c>
      <c r="B875" s="280"/>
      <c r="C875" s="425">
        <v>292600003</v>
      </c>
      <c r="D875" s="132"/>
      <c r="F875" s="130" t="s">
        <v>93</v>
      </c>
      <c r="G875" s="266" t="s">
        <v>166</v>
      </c>
      <c r="H875" s="266" t="s">
        <v>244</v>
      </c>
      <c r="I875" s="267">
        <v>46312</v>
      </c>
      <c r="J875" s="267">
        <v>46315</v>
      </c>
      <c r="K875" s="267">
        <v>46343</v>
      </c>
      <c r="O875" s="266" t="s">
        <v>84</v>
      </c>
      <c r="R875" s="269"/>
    </row>
    <row r="876" spans="1:18" ht="15" customHeight="1">
      <c r="A876" s="241" t="s">
        <v>280</v>
      </c>
      <c r="B876" s="280"/>
      <c r="C876" s="350">
        <v>292600016</v>
      </c>
      <c r="D876" s="132"/>
      <c r="F876" s="130" t="s">
        <v>93</v>
      </c>
      <c r="G876" s="266" t="s">
        <v>166</v>
      </c>
      <c r="H876" s="266" t="s">
        <v>244</v>
      </c>
      <c r="I876" s="267">
        <v>46312</v>
      </c>
      <c r="J876" s="267">
        <v>46315</v>
      </c>
      <c r="K876" s="267">
        <v>46343</v>
      </c>
      <c r="O876" s="266" t="s">
        <v>9</v>
      </c>
      <c r="R876" s="269"/>
    </row>
    <row r="877" spans="1:18" ht="15" customHeight="1">
      <c r="A877" s="241" t="s">
        <v>280</v>
      </c>
      <c r="B877" s="280"/>
      <c r="C877" s="350">
        <v>292600020</v>
      </c>
      <c r="D877" s="132"/>
      <c r="F877" s="130" t="s">
        <v>93</v>
      </c>
      <c r="G877" s="266" t="s">
        <v>166</v>
      </c>
      <c r="H877" s="266" t="s">
        <v>244</v>
      </c>
      <c r="I877" s="267">
        <v>46312</v>
      </c>
      <c r="J877" s="267">
        <v>46315</v>
      </c>
      <c r="K877" s="267">
        <v>46343</v>
      </c>
      <c r="O877" s="266" t="s">
        <v>9</v>
      </c>
      <c r="R877" s="269"/>
    </row>
    <row r="878" spans="1:18" ht="15" customHeight="1">
      <c r="A878" s="241" t="s">
        <v>280</v>
      </c>
      <c r="B878" s="280"/>
      <c r="C878" s="350">
        <v>292600021</v>
      </c>
      <c r="D878" s="132"/>
      <c r="F878" s="130" t="s">
        <v>93</v>
      </c>
      <c r="G878" s="266" t="s">
        <v>166</v>
      </c>
      <c r="H878" s="266" t="s">
        <v>244</v>
      </c>
      <c r="I878" s="267">
        <v>46312</v>
      </c>
      <c r="J878" s="267">
        <v>46315</v>
      </c>
      <c r="K878" s="267">
        <v>46343</v>
      </c>
      <c r="O878" s="266" t="s">
        <v>9</v>
      </c>
      <c r="R878" s="269"/>
    </row>
    <row r="879" spans="1:18" ht="15" customHeight="1">
      <c r="A879" s="241" t="s">
        <v>280</v>
      </c>
      <c r="B879" s="280"/>
      <c r="C879" s="350">
        <v>292600023</v>
      </c>
      <c r="D879" s="132"/>
      <c r="F879" s="130" t="s">
        <v>93</v>
      </c>
      <c r="G879" s="266" t="s">
        <v>166</v>
      </c>
      <c r="H879" s="266" t="s">
        <v>244</v>
      </c>
      <c r="I879" s="267">
        <v>46312</v>
      </c>
      <c r="J879" s="267">
        <v>46315</v>
      </c>
      <c r="K879" s="267">
        <v>46343</v>
      </c>
      <c r="O879" s="266" t="s">
        <v>9</v>
      </c>
      <c r="R879" s="269"/>
    </row>
    <row r="880" spans="1:18" ht="15" customHeight="1">
      <c r="A880" s="241" t="s">
        <v>280</v>
      </c>
      <c r="B880" s="280"/>
      <c r="C880" s="350">
        <v>292600024</v>
      </c>
      <c r="D880" s="132"/>
      <c r="F880" s="130" t="s">
        <v>93</v>
      </c>
      <c r="G880" s="266" t="s">
        <v>166</v>
      </c>
      <c r="H880" s="266" t="s">
        <v>244</v>
      </c>
      <c r="I880" s="267">
        <v>46312</v>
      </c>
      <c r="J880" s="267">
        <v>46315</v>
      </c>
      <c r="K880" s="267">
        <v>46343</v>
      </c>
      <c r="O880" s="266" t="s">
        <v>9</v>
      </c>
      <c r="R880" s="269"/>
    </row>
    <row r="881" spans="1:18" ht="15" customHeight="1">
      <c r="A881" s="241" t="s">
        <v>280</v>
      </c>
      <c r="B881" s="280"/>
      <c r="C881" s="350">
        <v>292600026</v>
      </c>
      <c r="D881" s="132"/>
      <c r="F881" s="130" t="s">
        <v>93</v>
      </c>
      <c r="G881" s="266" t="s">
        <v>166</v>
      </c>
      <c r="H881" s="266" t="s">
        <v>244</v>
      </c>
      <c r="I881" s="267">
        <v>46312</v>
      </c>
      <c r="J881" s="267">
        <v>46315</v>
      </c>
      <c r="K881" s="267">
        <v>46343</v>
      </c>
      <c r="O881" s="266" t="s">
        <v>9</v>
      </c>
      <c r="R881" s="269"/>
    </row>
    <row r="882" spans="1:18" ht="15" customHeight="1">
      <c r="A882" s="241" t="s">
        <v>280</v>
      </c>
      <c r="B882" s="280"/>
      <c r="C882" s="411">
        <v>292600027</v>
      </c>
      <c r="D882" s="132"/>
      <c r="F882" s="130" t="s">
        <v>93</v>
      </c>
      <c r="G882" s="266" t="s">
        <v>166</v>
      </c>
      <c r="H882" s="266" t="s">
        <v>244</v>
      </c>
      <c r="I882" s="267">
        <v>46312</v>
      </c>
      <c r="J882" s="267">
        <v>46315</v>
      </c>
      <c r="K882" s="267">
        <v>46343</v>
      </c>
      <c r="O882" s="266" t="s">
        <v>9</v>
      </c>
      <c r="R882" s="269"/>
    </row>
    <row r="883" spans="1:18" ht="15" customHeight="1">
      <c r="A883" s="241" t="s">
        <v>281</v>
      </c>
      <c r="B883" s="274"/>
      <c r="C883" s="132">
        <v>292606354</v>
      </c>
      <c r="D883" s="272"/>
      <c r="F883" s="130" t="s">
        <v>133</v>
      </c>
      <c r="G883" s="266" t="s">
        <v>145</v>
      </c>
      <c r="H883" s="266" t="s">
        <v>205</v>
      </c>
      <c r="I883" s="267">
        <v>46313</v>
      </c>
      <c r="J883" s="267">
        <v>46316</v>
      </c>
      <c r="K883" s="267">
        <v>46344</v>
      </c>
      <c r="O883" s="266" t="s">
        <v>9</v>
      </c>
      <c r="R883" s="269"/>
    </row>
    <row r="884" spans="1:18" ht="15" customHeight="1">
      <c r="A884" s="241" t="s">
        <v>281</v>
      </c>
      <c r="B884" s="270"/>
      <c r="C884" s="358">
        <v>292606418</v>
      </c>
      <c r="D884" s="272"/>
      <c r="F884" s="130" t="s">
        <v>133</v>
      </c>
      <c r="G884" s="266" t="s">
        <v>145</v>
      </c>
      <c r="H884" s="266" t="s">
        <v>205</v>
      </c>
      <c r="I884" s="267">
        <v>46313</v>
      </c>
      <c r="J884" s="267">
        <v>46316</v>
      </c>
      <c r="K884" s="267">
        <v>46344</v>
      </c>
      <c r="O884" s="266" t="s">
        <v>9</v>
      </c>
      <c r="R884" s="269"/>
    </row>
    <row r="885" spans="1:18" ht="15" customHeight="1">
      <c r="A885" s="241" t="s">
        <v>281</v>
      </c>
      <c r="B885" s="270"/>
      <c r="C885" s="356">
        <v>292606471</v>
      </c>
      <c r="D885" s="272"/>
      <c r="F885" s="130" t="s">
        <v>133</v>
      </c>
      <c r="G885" s="266" t="s">
        <v>145</v>
      </c>
      <c r="H885" s="266" t="s">
        <v>205</v>
      </c>
      <c r="I885" s="267">
        <v>46313</v>
      </c>
      <c r="J885" s="267">
        <v>46316</v>
      </c>
      <c r="K885" s="267">
        <v>46344</v>
      </c>
      <c r="O885" s="266" t="s">
        <v>9</v>
      </c>
      <c r="R885" s="269"/>
    </row>
    <row r="886" spans="1:18" ht="15" customHeight="1">
      <c r="A886" s="241" t="s">
        <v>281</v>
      </c>
      <c r="B886" s="270"/>
      <c r="C886" s="356">
        <v>292606524</v>
      </c>
      <c r="D886" s="272"/>
      <c r="F886" s="130" t="s">
        <v>133</v>
      </c>
      <c r="G886" s="266" t="s">
        <v>145</v>
      </c>
      <c r="H886" s="266" t="s">
        <v>205</v>
      </c>
      <c r="I886" s="267">
        <v>46313</v>
      </c>
      <c r="J886" s="267">
        <v>46316</v>
      </c>
      <c r="K886" s="267">
        <v>46344</v>
      </c>
      <c r="O886" s="266" t="s">
        <v>9</v>
      </c>
      <c r="R886" s="269"/>
    </row>
    <row r="887" spans="1:18" ht="15" customHeight="1">
      <c r="A887" s="241" t="s">
        <v>281</v>
      </c>
      <c r="B887" s="270"/>
      <c r="C887" s="356">
        <v>292606595</v>
      </c>
      <c r="D887" s="272"/>
      <c r="F887" s="130" t="s">
        <v>133</v>
      </c>
      <c r="G887" s="266" t="s">
        <v>145</v>
      </c>
      <c r="H887" s="266" t="s">
        <v>205</v>
      </c>
      <c r="I887" s="267">
        <v>46313</v>
      </c>
      <c r="J887" s="267">
        <v>46316</v>
      </c>
      <c r="K887" s="267">
        <v>46344</v>
      </c>
      <c r="O887" s="266" t="s">
        <v>9</v>
      </c>
      <c r="R887" s="269"/>
    </row>
    <row r="888" spans="1:18" ht="15" customHeight="1">
      <c r="A888" s="241" t="s">
        <v>281</v>
      </c>
      <c r="B888" s="270"/>
      <c r="C888" s="356">
        <v>292606661</v>
      </c>
      <c r="D888" s="272"/>
      <c r="F888" s="130" t="s">
        <v>133</v>
      </c>
      <c r="G888" s="266" t="s">
        <v>145</v>
      </c>
      <c r="H888" s="266" t="s">
        <v>205</v>
      </c>
      <c r="I888" s="267">
        <v>46313</v>
      </c>
      <c r="J888" s="267">
        <v>46316</v>
      </c>
      <c r="K888" s="267">
        <v>46344</v>
      </c>
      <c r="O888" s="266" t="s">
        <v>9</v>
      </c>
      <c r="R888" s="269"/>
    </row>
    <row r="889" spans="1:18" ht="15" customHeight="1">
      <c r="A889" s="241" t="s">
        <v>281</v>
      </c>
      <c r="B889" s="270"/>
      <c r="C889" s="356">
        <v>292606726</v>
      </c>
      <c r="D889" s="272"/>
      <c r="F889" s="130" t="s">
        <v>133</v>
      </c>
      <c r="G889" s="266" t="s">
        <v>145</v>
      </c>
      <c r="H889" s="266" t="s">
        <v>205</v>
      </c>
      <c r="I889" s="267">
        <v>46313</v>
      </c>
      <c r="J889" s="267">
        <v>46316</v>
      </c>
      <c r="K889" s="267">
        <v>46344</v>
      </c>
      <c r="O889" s="266" t="s">
        <v>9</v>
      </c>
      <c r="R889" s="269"/>
    </row>
    <row r="890" spans="1:18" ht="15" customHeight="1">
      <c r="A890" s="241" t="s">
        <v>281</v>
      </c>
      <c r="B890" s="270"/>
      <c r="C890" s="356">
        <v>292606797</v>
      </c>
      <c r="D890" s="272"/>
      <c r="F890" s="130" t="s">
        <v>133</v>
      </c>
      <c r="G890" s="266" t="s">
        <v>145</v>
      </c>
      <c r="H890" s="266" t="s">
        <v>205</v>
      </c>
      <c r="I890" s="267">
        <v>46313</v>
      </c>
      <c r="J890" s="267">
        <v>46316</v>
      </c>
      <c r="K890" s="267">
        <v>46344</v>
      </c>
      <c r="O890" s="266" t="s">
        <v>9</v>
      </c>
      <c r="R890" s="269"/>
    </row>
    <row r="891" spans="1:18" ht="15" customHeight="1">
      <c r="A891" s="241" t="s">
        <v>281</v>
      </c>
      <c r="B891" s="270"/>
      <c r="C891" s="356">
        <v>292606866</v>
      </c>
      <c r="D891" s="272"/>
      <c r="F891" s="130" t="s">
        <v>133</v>
      </c>
      <c r="G891" s="266" t="s">
        <v>145</v>
      </c>
      <c r="H891" s="266" t="s">
        <v>205</v>
      </c>
      <c r="I891" s="267">
        <v>46313</v>
      </c>
      <c r="J891" s="267">
        <v>46316</v>
      </c>
      <c r="K891" s="267">
        <v>46344</v>
      </c>
      <c r="O891" s="266" t="s">
        <v>9</v>
      </c>
      <c r="R891" s="269"/>
    </row>
    <row r="892" spans="1:18" ht="15" customHeight="1">
      <c r="A892" s="241" t="s">
        <v>281</v>
      </c>
      <c r="B892" s="270"/>
      <c r="C892" s="356">
        <v>292607324</v>
      </c>
      <c r="D892" s="272"/>
      <c r="F892" s="130" t="s">
        <v>133</v>
      </c>
      <c r="G892" s="266" t="s">
        <v>145</v>
      </c>
      <c r="H892" s="266" t="s">
        <v>205</v>
      </c>
      <c r="I892" s="267">
        <v>46313</v>
      </c>
      <c r="J892" s="267">
        <v>46316</v>
      </c>
      <c r="K892" s="267">
        <v>46344</v>
      </c>
      <c r="O892" s="266" t="s">
        <v>9</v>
      </c>
      <c r="R892" s="269"/>
    </row>
    <row r="893" spans="1:18" ht="15" customHeight="1">
      <c r="A893" s="273" t="s">
        <v>281</v>
      </c>
      <c r="B893" s="274"/>
      <c r="C893" s="356">
        <v>292607379</v>
      </c>
      <c r="D893" s="275"/>
      <c r="E893" s="276"/>
      <c r="F893" s="130" t="s">
        <v>133</v>
      </c>
      <c r="G893" s="266" t="s">
        <v>145</v>
      </c>
      <c r="H893" s="266" t="s">
        <v>205</v>
      </c>
      <c r="I893" s="267">
        <v>46313</v>
      </c>
      <c r="J893" s="267">
        <v>46316</v>
      </c>
      <c r="K893" s="267">
        <v>46344</v>
      </c>
      <c r="L893" s="277"/>
      <c r="M893" s="277"/>
      <c r="N893" s="277"/>
      <c r="O893" s="266" t="s">
        <v>9</v>
      </c>
      <c r="P893" s="277"/>
      <c r="Q893" s="282"/>
      <c r="R893" s="283"/>
    </row>
    <row r="894" spans="1:18" ht="15" customHeight="1">
      <c r="A894" s="273" t="s">
        <v>282</v>
      </c>
      <c r="B894" s="280"/>
      <c r="C894" s="327">
        <v>292608028</v>
      </c>
      <c r="D894" s="281"/>
      <c r="E894" s="276"/>
      <c r="F894" s="276" t="s">
        <v>283</v>
      </c>
      <c r="G894" s="277" t="s">
        <v>166</v>
      </c>
      <c r="H894" s="277" t="s">
        <v>284</v>
      </c>
      <c r="I894" s="267">
        <v>46313</v>
      </c>
      <c r="J894" s="267">
        <v>46316</v>
      </c>
      <c r="K894" s="267">
        <v>46344</v>
      </c>
      <c r="L894" s="277"/>
      <c r="M894" s="277"/>
      <c r="N894" s="277"/>
      <c r="O894" s="266" t="s">
        <v>9</v>
      </c>
      <c r="P894" s="277"/>
      <c r="Q894" s="282"/>
      <c r="R894" s="283"/>
    </row>
    <row r="895" spans="1:18" ht="15" customHeight="1">
      <c r="A895" s="241" t="s">
        <v>282</v>
      </c>
      <c r="B895" s="264"/>
      <c r="C895" s="319">
        <v>292607895</v>
      </c>
      <c r="D895" s="132"/>
      <c r="F895" s="276" t="s">
        <v>283</v>
      </c>
      <c r="G895" s="266" t="s">
        <v>166</v>
      </c>
      <c r="H895" s="277" t="s">
        <v>284</v>
      </c>
      <c r="I895" s="267">
        <v>46313</v>
      </c>
      <c r="J895" s="267">
        <v>46316</v>
      </c>
      <c r="K895" s="267">
        <v>46344</v>
      </c>
      <c r="O895" s="266" t="s">
        <v>9</v>
      </c>
      <c r="R895" s="269"/>
    </row>
    <row r="896" spans="1:18" ht="15" customHeight="1">
      <c r="A896" s="241" t="s">
        <v>282</v>
      </c>
      <c r="B896" s="264"/>
      <c r="C896" s="319">
        <v>292607773</v>
      </c>
      <c r="D896" s="132"/>
      <c r="F896" s="276" t="s">
        <v>283</v>
      </c>
      <c r="G896" s="266" t="s">
        <v>166</v>
      </c>
      <c r="H896" s="277" t="s">
        <v>284</v>
      </c>
      <c r="I896" s="267">
        <v>46313</v>
      </c>
      <c r="J896" s="267">
        <v>46316</v>
      </c>
      <c r="K896" s="267">
        <v>46344</v>
      </c>
      <c r="O896" s="266" t="s">
        <v>9</v>
      </c>
      <c r="R896" s="269"/>
    </row>
    <row r="897" spans="1:18" ht="15" customHeight="1">
      <c r="A897" s="241" t="s">
        <v>282</v>
      </c>
      <c r="B897" s="264"/>
      <c r="C897" s="319">
        <v>292607644</v>
      </c>
      <c r="D897" s="132"/>
      <c r="F897" s="276" t="s">
        <v>283</v>
      </c>
      <c r="G897" s="266" t="s">
        <v>166</v>
      </c>
      <c r="H897" s="277" t="s">
        <v>284</v>
      </c>
      <c r="I897" s="267">
        <v>46313</v>
      </c>
      <c r="J897" s="267">
        <v>46316</v>
      </c>
      <c r="K897" s="267">
        <v>46344</v>
      </c>
      <c r="O897" s="266" t="s">
        <v>9</v>
      </c>
      <c r="R897" s="269"/>
    </row>
    <row r="898" spans="1:18" ht="15" customHeight="1">
      <c r="A898" s="273" t="s">
        <v>282</v>
      </c>
      <c r="B898" s="280"/>
      <c r="C898" s="327">
        <v>292607547</v>
      </c>
      <c r="D898" s="281"/>
      <c r="E898" s="276"/>
      <c r="F898" s="276" t="s">
        <v>283</v>
      </c>
      <c r="G898" s="277" t="s">
        <v>166</v>
      </c>
      <c r="H898" s="277" t="s">
        <v>284</v>
      </c>
      <c r="I898" s="267">
        <v>46313</v>
      </c>
      <c r="J898" s="267">
        <v>46316</v>
      </c>
      <c r="K898" s="267">
        <v>46344</v>
      </c>
      <c r="L898" s="277"/>
      <c r="M898" s="277"/>
      <c r="N898" s="277"/>
      <c r="O898" s="266" t="s">
        <v>9</v>
      </c>
      <c r="P898" s="277"/>
      <c r="Q898" s="282"/>
      <c r="R898" s="283"/>
    </row>
    <row r="899" spans="1:18" ht="15" customHeight="1">
      <c r="A899" s="273" t="s">
        <v>285</v>
      </c>
      <c r="B899" s="280"/>
      <c r="C899" s="327">
        <v>291600552</v>
      </c>
      <c r="D899" s="281"/>
      <c r="E899" s="276"/>
      <c r="F899" s="276" t="s">
        <v>286</v>
      </c>
      <c r="G899" s="277" t="s">
        <v>166</v>
      </c>
      <c r="H899" s="277" t="s">
        <v>287</v>
      </c>
      <c r="I899" s="278">
        <v>46312</v>
      </c>
      <c r="J899" s="278">
        <v>46315</v>
      </c>
      <c r="K899" s="278">
        <v>46343</v>
      </c>
      <c r="L899" s="277"/>
      <c r="M899" s="277"/>
      <c r="N899" s="277"/>
      <c r="O899" s="277" t="s">
        <v>9</v>
      </c>
      <c r="P899" s="277"/>
      <c r="Q899" s="282"/>
      <c r="R899" s="283"/>
    </row>
    <row r="900" spans="1:18" ht="15" customHeight="1">
      <c r="A900" s="273" t="s">
        <v>285</v>
      </c>
      <c r="B900" s="280"/>
      <c r="C900" s="327">
        <v>291600538</v>
      </c>
      <c r="D900" s="281"/>
      <c r="E900" s="276"/>
      <c r="F900" s="276" t="s">
        <v>286</v>
      </c>
      <c r="G900" s="277" t="s">
        <v>166</v>
      </c>
      <c r="H900" s="277" t="s">
        <v>287</v>
      </c>
      <c r="I900" s="278">
        <v>46312</v>
      </c>
      <c r="J900" s="278">
        <v>46315</v>
      </c>
      <c r="K900" s="278">
        <v>46343</v>
      </c>
      <c r="L900" s="277"/>
      <c r="M900" s="277"/>
      <c r="N900" s="277"/>
      <c r="O900" s="277" t="s">
        <v>9</v>
      </c>
      <c r="P900" s="277"/>
      <c r="Q900" s="282"/>
      <c r="R900" s="283"/>
    </row>
    <row r="901" spans="1:18" ht="15" customHeight="1">
      <c r="A901" s="273" t="s">
        <v>288</v>
      </c>
      <c r="B901" s="274"/>
      <c r="C901" s="320">
        <v>288608141</v>
      </c>
      <c r="D901" s="275"/>
      <c r="E901" s="276"/>
      <c r="F901" s="276" t="s">
        <v>121</v>
      </c>
      <c r="G901" s="277" t="s">
        <v>122</v>
      </c>
      <c r="H901" s="277" t="s">
        <v>123</v>
      </c>
      <c r="I901" s="278">
        <v>46311</v>
      </c>
      <c r="J901" s="278">
        <v>46314</v>
      </c>
      <c r="K901" s="278">
        <v>46342</v>
      </c>
      <c r="L901" s="277"/>
      <c r="M901" s="277"/>
      <c r="N901" s="277"/>
      <c r="O901" s="277" t="s">
        <v>84</v>
      </c>
      <c r="P901" s="277"/>
      <c r="Q901" s="282"/>
      <c r="R901" s="283"/>
    </row>
    <row r="902" spans="1:18" ht="15" customHeight="1">
      <c r="A902" s="273" t="s">
        <v>288</v>
      </c>
      <c r="B902" s="270"/>
      <c r="C902" s="320">
        <v>288608144</v>
      </c>
      <c r="D902" s="272"/>
      <c r="F902" s="130" t="s">
        <v>121</v>
      </c>
      <c r="G902" s="266" t="s">
        <v>122</v>
      </c>
      <c r="H902" s="266" t="s">
        <v>123</v>
      </c>
      <c r="I902" s="267">
        <v>46311</v>
      </c>
      <c r="J902" s="267">
        <v>46314</v>
      </c>
      <c r="K902" s="267">
        <v>46342</v>
      </c>
      <c r="O902" s="45" t="s">
        <v>84</v>
      </c>
      <c r="R902" s="269"/>
    </row>
    <row r="903" spans="1:18" ht="15" customHeight="1">
      <c r="A903" s="273" t="s">
        <v>288</v>
      </c>
      <c r="B903" s="270"/>
      <c r="C903" s="320">
        <v>288608148</v>
      </c>
      <c r="D903" s="421"/>
      <c r="F903" s="130" t="s">
        <v>121</v>
      </c>
      <c r="G903" s="266" t="s">
        <v>122</v>
      </c>
      <c r="H903" s="266" t="s">
        <v>123</v>
      </c>
      <c r="I903" s="267">
        <v>46311</v>
      </c>
      <c r="J903" s="267">
        <v>46314</v>
      </c>
      <c r="K903" s="267">
        <v>46342</v>
      </c>
      <c r="O903" s="45" t="s">
        <v>84</v>
      </c>
      <c r="R903" s="269"/>
    </row>
    <row r="904" spans="1:18" ht="15" customHeight="1">
      <c r="A904" s="273" t="s">
        <v>288</v>
      </c>
      <c r="B904" s="270"/>
      <c r="C904" s="320">
        <v>288608165</v>
      </c>
      <c r="D904"/>
      <c r="F904" s="130" t="s">
        <v>121</v>
      </c>
      <c r="G904" s="266" t="s">
        <v>122</v>
      </c>
      <c r="H904" s="266" t="s">
        <v>123</v>
      </c>
      <c r="I904" s="267">
        <v>46311</v>
      </c>
      <c r="J904" s="267">
        <v>46314</v>
      </c>
      <c r="K904" s="267">
        <v>46342</v>
      </c>
      <c r="O904" s="45" t="s">
        <v>84</v>
      </c>
      <c r="R904" s="269"/>
    </row>
    <row r="905" spans="1:18" ht="15" customHeight="1">
      <c r="A905" s="273" t="s">
        <v>288</v>
      </c>
      <c r="B905" s="270"/>
      <c r="C905" s="320">
        <v>288608169</v>
      </c>
      <c r="D905" s="272"/>
      <c r="F905" s="130" t="s">
        <v>121</v>
      </c>
      <c r="G905" s="266" t="s">
        <v>122</v>
      </c>
      <c r="H905" s="266" t="s">
        <v>123</v>
      </c>
      <c r="I905" s="267">
        <v>46311</v>
      </c>
      <c r="J905" s="267">
        <v>46314</v>
      </c>
      <c r="K905" s="267">
        <v>46342</v>
      </c>
      <c r="O905" s="45" t="s">
        <v>84</v>
      </c>
      <c r="R905" s="269"/>
    </row>
    <row r="906" spans="1:18" ht="15" customHeight="1">
      <c r="A906" s="273" t="s">
        <v>288</v>
      </c>
      <c r="B906" s="270"/>
      <c r="C906" s="320">
        <v>288608175</v>
      </c>
      <c r="D906" s="272"/>
      <c r="F906" s="130" t="s">
        <v>121</v>
      </c>
      <c r="G906" s="266" t="s">
        <v>122</v>
      </c>
      <c r="H906" s="266" t="s">
        <v>123</v>
      </c>
      <c r="I906" s="267">
        <v>46311</v>
      </c>
      <c r="J906" s="267">
        <v>46314</v>
      </c>
      <c r="K906" s="267">
        <v>46342</v>
      </c>
      <c r="O906" s="45" t="s">
        <v>84</v>
      </c>
      <c r="R906" s="269"/>
    </row>
    <row r="907" spans="1:18" ht="15" customHeight="1">
      <c r="A907" s="273" t="s">
        <v>288</v>
      </c>
      <c r="B907" s="274"/>
      <c r="C907" s="320">
        <v>288608182</v>
      </c>
      <c r="D907" s="275"/>
      <c r="E907" s="276"/>
      <c r="F907" s="276" t="s">
        <v>121</v>
      </c>
      <c r="G907" s="277" t="s">
        <v>122</v>
      </c>
      <c r="H907" s="277" t="s">
        <v>123</v>
      </c>
      <c r="I907" s="278">
        <v>46311</v>
      </c>
      <c r="J907" s="278">
        <v>46314</v>
      </c>
      <c r="K907" s="278">
        <v>46342</v>
      </c>
      <c r="L907" s="277"/>
      <c r="M907" s="277"/>
      <c r="N907" s="277"/>
      <c r="O907" s="277" t="s">
        <v>84</v>
      </c>
      <c r="P907" s="277"/>
      <c r="Q907" s="282"/>
      <c r="R907" s="283"/>
    </row>
    <row r="908" spans="1:18" ht="15" customHeight="1">
      <c r="A908" s="273" t="s">
        <v>201</v>
      </c>
      <c r="B908" s="280"/>
      <c r="C908" s="327">
        <v>294609218</v>
      </c>
      <c r="D908" s="281"/>
      <c r="E908" s="276"/>
      <c r="F908" s="276" t="s">
        <v>99</v>
      </c>
      <c r="G908" s="277" t="s">
        <v>145</v>
      </c>
      <c r="H908" s="277" t="s">
        <v>100</v>
      </c>
      <c r="I908" s="278">
        <v>46315</v>
      </c>
      <c r="J908" s="278">
        <v>46318</v>
      </c>
      <c r="K908" s="278">
        <v>46346</v>
      </c>
      <c r="L908" s="277"/>
      <c r="M908" s="277"/>
      <c r="N908" s="277"/>
      <c r="O908" s="277" t="s">
        <v>9</v>
      </c>
      <c r="P908" s="277"/>
      <c r="Q908" s="282"/>
      <c r="R908" s="283"/>
    </row>
    <row r="909" spans="1:18" ht="15" customHeight="1">
      <c r="A909" s="273" t="s">
        <v>201</v>
      </c>
      <c r="B909" s="280"/>
      <c r="C909" s="327">
        <v>294609248</v>
      </c>
      <c r="D909" s="281"/>
      <c r="E909" s="276"/>
      <c r="F909" s="276" t="s">
        <v>99</v>
      </c>
      <c r="G909" s="277" t="s">
        <v>145</v>
      </c>
      <c r="H909" s="277" t="s">
        <v>100</v>
      </c>
      <c r="I909" s="278">
        <v>46315</v>
      </c>
      <c r="J909" s="278">
        <v>46318</v>
      </c>
      <c r="K909" s="278">
        <v>46346</v>
      </c>
      <c r="L909" s="277"/>
      <c r="M909" s="277"/>
      <c r="N909" s="277"/>
      <c r="O909" s="277" t="s">
        <v>9</v>
      </c>
      <c r="P909" s="277"/>
      <c r="Q909" s="282"/>
      <c r="R909" s="283"/>
    </row>
    <row r="910" spans="1:18" ht="15" customHeight="1">
      <c r="A910" s="273" t="s">
        <v>201</v>
      </c>
      <c r="B910" s="280"/>
      <c r="C910" s="327">
        <v>294609278</v>
      </c>
      <c r="D910" s="281"/>
      <c r="E910" s="276"/>
      <c r="F910" s="276" t="s">
        <v>99</v>
      </c>
      <c r="G910" s="277" t="s">
        <v>145</v>
      </c>
      <c r="H910" s="277" t="s">
        <v>100</v>
      </c>
      <c r="I910" s="278">
        <v>46315</v>
      </c>
      <c r="J910" s="278">
        <v>46318</v>
      </c>
      <c r="K910" s="278">
        <v>46346</v>
      </c>
      <c r="L910" s="277"/>
      <c r="M910" s="277"/>
      <c r="N910" s="277"/>
      <c r="O910" s="277" t="s">
        <v>9</v>
      </c>
      <c r="P910" s="277"/>
      <c r="Q910" s="282"/>
      <c r="R910" s="283"/>
    </row>
    <row r="911" spans="1:18" ht="15" customHeight="1">
      <c r="A911" s="273" t="s">
        <v>201</v>
      </c>
      <c r="B911" s="280"/>
      <c r="C911" s="327">
        <v>294609387</v>
      </c>
      <c r="D911" s="281"/>
      <c r="E911" s="276"/>
      <c r="F911" s="276" t="s">
        <v>99</v>
      </c>
      <c r="G911" s="277" t="s">
        <v>145</v>
      </c>
      <c r="H911" s="277" t="s">
        <v>100</v>
      </c>
      <c r="I911" s="278">
        <v>46315</v>
      </c>
      <c r="J911" s="278">
        <v>46318</v>
      </c>
      <c r="K911" s="278">
        <v>46346</v>
      </c>
      <c r="L911" s="277"/>
      <c r="M911" s="277"/>
      <c r="N911" s="277"/>
      <c r="O911" s="277" t="s">
        <v>9</v>
      </c>
      <c r="P911" s="277"/>
      <c r="Q911" s="282"/>
      <c r="R911" s="283"/>
    </row>
    <row r="912" spans="1:18" ht="15" customHeight="1">
      <c r="A912" s="273" t="s">
        <v>201</v>
      </c>
      <c r="B912" s="280"/>
      <c r="C912" s="327">
        <v>294609418</v>
      </c>
      <c r="D912" s="281"/>
      <c r="E912" s="276"/>
      <c r="F912" s="276" t="s">
        <v>99</v>
      </c>
      <c r="G912" s="277" t="s">
        <v>145</v>
      </c>
      <c r="H912" s="277" t="s">
        <v>100</v>
      </c>
      <c r="I912" s="278">
        <v>46315</v>
      </c>
      <c r="J912" s="278">
        <v>46318</v>
      </c>
      <c r="K912" s="278">
        <v>46346</v>
      </c>
      <c r="L912" s="277"/>
      <c r="M912" s="277"/>
      <c r="N912" s="277"/>
      <c r="O912" s="277" t="s">
        <v>9</v>
      </c>
      <c r="P912" s="277"/>
      <c r="Q912" s="282"/>
      <c r="R912" s="283"/>
    </row>
    <row r="913" spans="1:18" ht="15" customHeight="1">
      <c r="A913" s="273" t="s">
        <v>201</v>
      </c>
      <c r="B913" s="280"/>
      <c r="C913" s="327">
        <v>294609425</v>
      </c>
      <c r="D913" s="281"/>
      <c r="E913" s="276"/>
      <c r="F913" s="276" t="s">
        <v>99</v>
      </c>
      <c r="G913" s="277" t="s">
        <v>145</v>
      </c>
      <c r="H913" s="277" t="s">
        <v>100</v>
      </c>
      <c r="I913" s="278">
        <v>46315</v>
      </c>
      <c r="J913" s="278">
        <v>46318</v>
      </c>
      <c r="K913" s="278">
        <v>46346</v>
      </c>
      <c r="L913" s="277"/>
      <c r="M913" s="277"/>
      <c r="N913" s="277"/>
      <c r="O913" s="277" t="s">
        <v>9</v>
      </c>
      <c r="P913" s="277"/>
      <c r="Q913" s="282"/>
      <c r="R913" s="283"/>
    </row>
    <row r="914" spans="1:18" ht="15" customHeight="1">
      <c r="A914" s="273" t="s">
        <v>201</v>
      </c>
      <c r="B914" s="280"/>
      <c r="C914" s="327">
        <v>294609430</v>
      </c>
      <c r="D914" s="281"/>
      <c r="E914" s="276"/>
      <c r="F914" s="276" t="s">
        <v>99</v>
      </c>
      <c r="G914" s="277" t="s">
        <v>145</v>
      </c>
      <c r="H914" s="277" t="s">
        <v>100</v>
      </c>
      <c r="I914" s="278">
        <v>46315</v>
      </c>
      <c r="J914" s="278">
        <v>46318</v>
      </c>
      <c r="K914" s="278">
        <v>46346</v>
      </c>
      <c r="L914" s="277"/>
      <c r="M914" s="277"/>
      <c r="N914" s="277"/>
      <c r="O914" s="277" t="s">
        <v>9</v>
      </c>
      <c r="P914" s="277"/>
      <c r="Q914" s="282"/>
      <c r="R914" s="283"/>
    </row>
  </sheetData>
  <phoneticPr fontId="8" type="noConversion"/>
  <conditionalFormatting sqref="C894:C900 C658:C659 C620:C626 C496:C551 C557:C590 C1:C494 C678:C699 C751:C754 C766:C775 C799:C800 C808:C811 C908:C1048576">
    <cfRule type="duplicateValues" dxfId="37" priority="1"/>
  </conditionalFormatting>
  <printOptions horizontalCentered="1" verticalCentered="1"/>
  <pageMargins left="0" right="0" top="0" bottom="0" header="0" footer="0"/>
  <pageSetup fitToWidth="0" fitToHeight="0"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479CC-3EB7-4087-AE99-CBCBCDFEA6DF}">
  <dimension ref="A1:F6"/>
  <sheetViews>
    <sheetView workbookViewId="0">
      <selection activeCell="D8" sqref="D8"/>
    </sheetView>
  </sheetViews>
  <sheetFormatPr defaultRowHeight="15"/>
  <cols>
    <col min="1" max="6" width="20.7109375" customWidth="1"/>
  </cols>
  <sheetData>
    <row r="1" spans="1:6">
      <c r="A1" s="5" t="s">
        <v>39</v>
      </c>
      <c r="B1" s="37" t="s">
        <v>41</v>
      </c>
      <c r="C1" s="38" t="s">
        <v>45</v>
      </c>
      <c r="D1" s="39" t="s">
        <v>47</v>
      </c>
      <c r="E1" s="40" t="s">
        <v>46</v>
      </c>
      <c r="F1" s="3" t="s">
        <v>56</v>
      </c>
    </row>
    <row r="2" spans="1:6">
      <c r="A2" s="14" t="s">
        <v>289</v>
      </c>
      <c r="B2" s="14">
        <v>56506013</v>
      </c>
      <c r="C2" s="14" t="s">
        <v>290</v>
      </c>
      <c r="D2" s="20">
        <v>45716</v>
      </c>
      <c r="E2" s="72" t="s">
        <v>291</v>
      </c>
    </row>
    <row r="3" spans="1:6">
      <c r="A3" s="14" t="s">
        <v>289</v>
      </c>
      <c r="B3" s="14">
        <v>56506218</v>
      </c>
      <c r="C3" s="14" t="s">
        <v>290</v>
      </c>
      <c r="D3" s="20">
        <v>45716</v>
      </c>
      <c r="E3" s="72" t="s">
        <v>291</v>
      </c>
    </row>
    <row r="4" spans="1:6">
      <c r="A4" s="14" t="s">
        <v>292</v>
      </c>
      <c r="B4" s="14">
        <v>56506367</v>
      </c>
      <c r="C4" s="14" t="s">
        <v>290</v>
      </c>
      <c r="D4" s="20">
        <v>45716</v>
      </c>
      <c r="E4" s="72" t="s">
        <v>291</v>
      </c>
    </row>
    <row r="5" spans="1:6">
      <c r="A5" s="14" t="s">
        <v>293</v>
      </c>
      <c r="B5" s="14">
        <v>56506513</v>
      </c>
      <c r="C5" s="14" t="s">
        <v>290</v>
      </c>
      <c r="D5" s="20">
        <v>45716</v>
      </c>
      <c r="E5" s="72" t="s">
        <v>291</v>
      </c>
    </row>
    <row r="6" spans="1:6">
      <c r="A6" s="14" t="s">
        <v>293</v>
      </c>
      <c r="B6" s="14">
        <v>56506567</v>
      </c>
      <c r="C6" s="14" t="s">
        <v>290</v>
      </c>
      <c r="D6" s="20">
        <v>45716</v>
      </c>
      <c r="E6" s="72" t="s">
        <v>291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AAD4ED-9F15-4F5F-AB56-B9524D776CDB}">
  <sheetPr filterMode="1"/>
  <dimension ref="A1:F769"/>
  <sheetViews>
    <sheetView workbookViewId="0">
      <pane ySplit="1" topLeftCell="A47" activePane="bottomLeft" state="frozen"/>
      <selection pane="bottomLeft" activeCell="A52" sqref="A52"/>
    </sheetView>
  </sheetViews>
  <sheetFormatPr defaultColWidth="9.140625" defaultRowHeight="15"/>
  <cols>
    <col min="1" max="5" width="40.7109375" style="46" customWidth="1"/>
    <col min="6" max="6" width="56.85546875" style="46" bestFit="1" customWidth="1"/>
    <col min="7" max="16384" width="9.140625" style="46"/>
  </cols>
  <sheetData>
    <row r="1" spans="1:6" ht="39.75" customHeight="1">
      <c r="A1" s="25" t="s">
        <v>39</v>
      </c>
      <c r="B1" s="26" t="s">
        <v>41</v>
      </c>
      <c r="C1" s="26" t="s">
        <v>45</v>
      </c>
      <c r="D1" s="27" t="s">
        <v>47</v>
      </c>
      <c r="E1" s="28" t="s">
        <v>46</v>
      </c>
      <c r="F1" s="7" t="s">
        <v>56</v>
      </c>
    </row>
    <row r="2" spans="1:6" ht="39.75" customHeight="1">
      <c r="A2" s="12" t="s">
        <v>294</v>
      </c>
      <c r="B2" s="10">
        <v>10507009</v>
      </c>
      <c r="C2" s="10" t="s">
        <v>36</v>
      </c>
      <c r="D2" s="9">
        <v>45658</v>
      </c>
      <c r="E2" s="10" t="s">
        <v>295</v>
      </c>
      <c r="F2" s="8"/>
    </row>
    <row r="3" spans="1:6" ht="39.75" customHeight="1">
      <c r="A3" s="12" t="s">
        <v>294</v>
      </c>
      <c r="B3" s="10">
        <v>10507037</v>
      </c>
      <c r="C3" s="10" t="s">
        <v>36</v>
      </c>
      <c r="D3" s="9">
        <v>45658</v>
      </c>
      <c r="E3" s="10" t="s">
        <v>295</v>
      </c>
      <c r="F3" s="10"/>
    </row>
    <row r="4" spans="1:6" ht="39.75" customHeight="1">
      <c r="A4" s="12" t="s">
        <v>294</v>
      </c>
      <c r="B4" s="10">
        <v>10507027</v>
      </c>
      <c r="C4" s="10" t="s">
        <v>36</v>
      </c>
      <c r="D4" s="9">
        <v>45658</v>
      </c>
      <c r="E4" s="10" t="s">
        <v>295</v>
      </c>
      <c r="F4" s="10"/>
    </row>
    <row r="5" spans="1:6" ht="39.75" customHeight="1">
      <c r="A5" s="12" t="s">
        <v>294</v>
      </c>
      <c r="B5" s="10">
        <v>10507008</v>
      </c>
      <c r="C5" s="10" t="s">
        <v>36</v>
      </c>
      <c r="D5" s="9">
        <v>45658</v>
      </c>
      <c r="E5" s="10" t="s">
        <v>295</v>
      </c>
      <c r="F5" s="10"/>
    </row>
    <row r="6" spans="1:6" ht="39.75" customHeight="1">
      <c r="A6" s="12" t="s">
        <v>294</v>
      </c>
      <c r="B6" s="10">
        <v>10507102</v>
      </c>
      <c r="C6" s="10" t="s">
        <v>36</v>
      </c>
      <c r="D6" s="9">
        <v>45658</v>
      </c>
      <c r="E6" s="10" t="s">
        <v>295</v>
      </c>
      <c r="F6" s="10"/>
    </row>
    <row r="7" spans="1:6" ht="39.75" customHeight="1">
      <c r="A7" s="12" t="s">
        <v>294</v>
      </c>
      <c r="B7" s="10">
        <v>10507007</v>
      </c>
      <c r="C7" s="10" t="s">
        <v>36</v>
      </c>
      <c r="D7" s="9">
        <v>45658</v>
      </c>
      <c r="E7" s="10" t="s">
        <v>295</v>
      </c>
      <c r="F7" s="10"/>
    </row>
    <row r="8" spans="1:6" ht="39.75" customHeight="1">
      <c r="A8" s="12" t="s">
        <v>294</v>
      </c>
      <c r="B8" s="10">
        <v>10507014</v>
      </c>
      <c r="C8" s="10" t="s">
        <v>36</v>
      </c>
      <c r="D8" s="9">
        <v>45658</v>
      </c>
      <c r="E8" s="10" t="s">
        <v>295</v>
      </c>
      <c r="F8" s="10"/>
    </row>
    <row r="9" spans="1:6" ht="39.75" customHeight="1">
      <c r="A9" s="12" t="s">
        <v>294</v>
      </c>
      <c r="B9" s="10">
        <v>9504725</v>
      </c>
      <c r="C9" s="10" t="s">
        <v>36</v>
      </c>
      <c r="D9" s="9">
        <v>45666</v>
      </c>
      <c r="E9" s="13" t="s">
        <v>296</v>
      </c>
      <c r="F9" s="13" t="s">
        <v>297</v>
      </c>
    </row>
    <row r="10" spans="1:6" ht="39.75" customHeight="1">
      <c r="A10" s="12" t="s">
        <v>294</v>
      </c>
      <c r="B10" s="10">
        <v>9502380</v>
      </c>
      <c r="C10" s="10" t="s">
        <v>36</v>
      </c>
      <c r="D10" s="9">
        <v>45666</v>
      </c>
      <c r="E10" s="13" t="s">
        <v>296</v>
      </c>
      <c r="F10" s="13" t="s">
        <v>298</v>
      </c>
    </row>
    <row r="11" spans="1:6" ht="39.75" customHeight="1">
      <c r="A11" s="12" t="s">
        <v>294</v>
      </c>
      <c r="B11" s="10">
        <v>9501187</v>
      </c>
      <c r="C11" s="10" t="s">
        <v>36</v>
      </c>
      <c r="D11" s="9">
        <v>45666</v>
      </c>
      <c r="E11" s="13" t="s">
        <v>296</v>
      </c>
      <c r="F11" s="13" t="s">
        <v>299</v>
      </c>
    </row>
    <row r="12" spans="1:6" ht="39.75" customHeight="1">
      <c r="A12" s="12" t="s">
        <v>294</v>
      </c>
      <c r="B12" s="10">
        <v>10507009</v>
      </c>
      <c r="C12" s="10" t="s">
        <v>36</v>
      </c>
      <c r="D12" s="9">
        <v>45667</v>
      </c>
      <c r="E12" s="10" t="s">
        <v>295</v>
      </c>
      <c r="F12" s="10" t="s">
        <v>300</v>
      </c>
    </row>
    <row r="13" spans="1:6" ht="39.75" customHeight="1">
      <c r="A13" s="12" t="s">
        <v>294</v>
      </c>
      <c r="B13" s="10">
        <v>10507014</v>
      </c>
      <c r="C13" s="10" t="s">
        <v>36</v>
      </c>
      <c r="D13" s="9">
        <v>45667</v>
      </c>
      <c r="E13" s="10" t="s">
        <v>295</v>
      </c>
      <c r="F13" s="10" t="s">
        <v>300</v>
      </c>
    </row>
    <row r="14" spans="1:6" ht="39.75" customHeight="1">
      <c r="A14" s="12" t="s">
        <v>294</v>
      </c>
      <c r="B14" s="10">
        <v>10507027</v>
      </c>
      <c r="C14" s="10" t="s">
        <v>36</v>
      </c>
      <c r="D14" s="9">
        <v>45667</v>
      </c>
      <c r="E14" s="10" t="s">
        <v>295</v>
      </c>
      <c r="F14" s="10" t="s">
        <v>300</v>
      </c>
    </row>
    <row r="15" spans="1:6" ht="39.75" customHeight="1">
      <c r="A15" s="12" t="s">
        <v>294</v>
      </c>
      <c r="B15" s="10">
        <v>10507008</v>
      </c>
      <c r="C15" s="10" t="s">
        <v>36</v>
      </c>
      <c r="D15" s="9">
        <v>45667</v>
      </c>
      <c r="E15" s="10" t="s">
        <v>295</v>
      </c>
      <c r="F15" s="10" t="s">
        <v>300</v>
      </c>
    </row>
    <row r="16" spans="1:6" ht="39.75" customHeight="1">
      <c r="A16" s="12" t="s">
        <v>294</v>
      </c>
      <c r="B16" s="10">
        <v>10507003</v>
      </c>
      <c r="C16" s="10" t="s">
        <v>36</v>
      </c>
      <c r="D16" s="9">
        <v>45667</v>
      </c>
      <c r="E16" s="10" t="s">
        <v>295</v>
      </c>
      <c r="F16" s="10" t="s">
        <v>300</v>
      </c>
    </row>
    <row r="17" spans="1:6" ht="39.75" customHeight="1">
      <c r="A17" s="12" t="s">
        <v>294</v>
      </c>
      <c r="B17" s="10">
        <v>8509919</v>
      </c>
      <c r="C17" s="10" t="s">
        <v>36</v>
      </c>
      <c r="D17" s="9">
        <v>45668</v>
      </c>
      <c r="E17" s="13" t="s">
        <v>296</v>
      </c>
      <c r="F17" s="13" t="s">
        <v>301</v>
      </c>
    </row>
    <row r="18" spans="1:6" ht="39.75" customHeight="1">
      <c r="A18" s="12" t="s">
        <v>294</v>
      </c>
      <c r="B18" s="10">
        <v>8509573</v>
      </c>
      <c r="C18" s="10" t="s">
        <v>36</v>
      </c>
      <c r="D18" s="9">
        <v>45668</v>
      </c>
      <c r="E18" s="13" t="s">
        <v>296</v>
      </c>
      <c r="F18" s="13" t="s">
        <v>302</v>
      </c>
    </row>
    <row r="19" spans="1:6" ht="39.75" customHeight="1">
      <c r="A19" s="12" t="s">
        <v>294</v>
      </c>
      <c r="B19" s="10">
        <v>14509553</v>
      </c>
      <c r="C19" s="10" t="s">
        <v>36</v>
      </c>
      <c r="D19" s="9">
        <v>45671</v>
      </c>
      <c r="E19" s="13" t="s">
        <v>296</v>
      </c>
      <c r="F19" s="13" t="s">
        <v>303</v>
      </c>
    </row>
    <row r="20" spans="1:6" ht="39.75" customHeight="1">
      <c r="A20" s="12" t="s">
        <v>294</v>
      </c>
      <c r="B20" s="10">
        <v>14509533</v>
      </c>
      <c r="C20" s="10" t="s">
        <v>36</v>
      </c>
      <c r="D20" s="9">
        <v>45671</v>
      </c>
      <c r="E20" s="13" t="s">
        <v>296</v>
      </c>
      <c r="F20" s="13" t="s">
        <v>304</v>
      </c>
    </row>
    <row r="21" spans="1:6" ht="39.75" customHeight="1">
      <c r="A21" s="12" t="s">
        <v>294</v>
      </c>
      <c r="B21" s="10">
        <v>14509506</v>
      </c>
      <c r="C21" s="10" t="s">
        <v>36</v>
      </c>
      <c r="D21" s="9">
        <v>45671</v>
      </c>
      <c r="E21" s="13" t="s">
        <v>296</v>
      </c>
      <c r="F21" s="13" t="s">
        <v>305</v>
      </c>
    </row>
    <row r="22" spans="1:6" ht="39.75" customHeight="1">
      <c r="A22" s="12" t="s">
        <v>294</v>
      </c>
      <c r="B22" s="10">
        <v>14509481</v>
      </c>
      <c r="C22" s="10" t="s">
        <v>36</v>
      </c>
      <c r="D22" s="9">
        <v>45671</v>
      </c>
      <c r="E22" s="13" t="s">
        <v>296</v>
      </c>
      <c r="F22" s="13" t="s">
        <v>306</v>
      </c>
    </row>
    <row r="23" spans="1:6" ht="39.75" customHeight="1">
      <c r="A23" s="12" t="s">
        <v>294</v>
      </c>
      <c r="B23" s="10">
        <v>9504332</v>
      </c>
      <c r="C23" s="10" t="s">
        <v>36</v>
      </c>
      <c r="D23" s="9">
        <v>45671</v>
      </c>
      <c r="E23" s="13" t="s">
        <v>296</v>
      </c>
      <c r="F23" s="13" t="s">
        <v>307</v>
      </c>
    </row>
    <row r="24" spans="1:6" ht="39.75" customHeight="1">
      <c r="A24" s="12" t="s">
        <v>294</v>
      </c>
      <c r="B24" s="10">
        <v>14509608</v>
      </c>
      <c r="C24" s="10" t="s">
        <v>36</v>
      </c>
      <c r="D24" s="9">
        <v>45671</v>
      </c>
      <c r="E24" s="13" t="s">
        <v>296</v>
      </c>
      <c r="F24" s="13" t="s">
        <v>308</v>
      </c>
    </row>
    <row r="25" spans="1:6" ht="39.75" customHeight="1">
      <c r="A25" s="12" t="s">
        <v>294</v>
      </c>
      <c r="B25" s="10">
        <v>14509573</v>
      </c>
      <c r="C25" s="10" t="s">
        <v>36</v>
      </c>
      <c r="D25" s="9">
        <v>45671</v>
      </c>
      <c r="E25" s="13" t="s">
        <v>296</v>
      </c>
      <c r="F25" s="13" t="s">
        <v>309</v>
      </c>
    </row>
    <row r="26" spans="1:6" ht="39.75" customHeight="1">
      <c r="A26" s="12" t="s">
        <v>294</v>
      </c>
      <c r="B26" s="10">
        <v>14509450</v>
      </c>
      <c r="C26" s="10" t="s">
        <v>36</v>
      </c>
      <c r="D26" s="9">
        <v>45671</v>
      </c>
      <c r="E26" s="13" t="s">
        <v>296</v>
      </c>
      <c r="F26" s="13" t="s">
        <v>310</v>
      </c>
    </row>
    <row r="27" spans="1:6" ht="39.75" customHeight="1">
      <c r="A27" s="10" t="s">
        <v>294</v>
      </c>
      <c r="B27" s="10">
        <v>17507042</v>
      </c>
      <c r="C27" s="10" t="s">
        <v>311</v>
      </c>
      <c r="D27" s="9">
        <v>45674</v>
      </c>
      <c r="E27" s="10" t="s">
        <v>312</v>
      </c>
      <c r="F27" s="10"/>
    </row>
    <row r="28" spans="1:6" ht="39.75" customHeight="1">
      <c r="A28" s="10" t="s">
        <v>294</v>
      </c>
      <c r="B28" s="10">
        <v>17507045</v>
      </c>
      <c r="C28" s="10" t="s">
        <v>311</v>
      </c>
      <c r="D28" s="9">
        <v>45674</v>
      </c>
      <c r="E28" s="10" t="s">
        <v>312</v>
      </c>
      <c r="F28" s="10"/>
    </row>
    <row r="29" spans="1:6" ht="39.75" customHeight="1">
      <c r="A29" s="10" t="s">
        <v>294</v>
      </c>
      <c r="B29" s="10">
        <v>17507052</v>
      </c>
      <c r="C29" s="10" t="s">
        <v>311</v>
      </c>
      <c r="D29" s="9">
        <v>45674</v>
      </c>
      <c r="E29" s="10" t="s">
        <v>312</v>
      </c>
      <c r="F29" s="10"/>
    </row>
    <row r="30" spans="1:6" ht="39.75" customHeight="1">
      <c r="A30" s="10" t="s">
        <v>294</v>
      </c>
      <c r="B30" s="10">
        <v>17507041</v>
      </c>
      <c r="C30" s="10" t="s">
        <v>311</v>
      </c>
      <c r="D30" s="9">
        <v>45674</v>
      </c>
      <c r="E30" s="10" t="s">
        <v>312</v>
      </c>
      <c r="F30" s="10"/>
    </row>
    <row r="31" spans="1:6" ht="39.75" customHeight="1">
      <c r="A31" s="10" t="s">
        <v>294</v>
      </c>
      <c r="B31" s="10">
        <v>17507047</v>
      </c>
      <c r="C31" s="10" t="s">
        <v>311</v>
      </c>
      <c r="D31" s="9">
        <v>45674</v>
      </c>
      <c r="E31" s="10" t="s">
        <v>312</v>
      </c>
      <c r="F31" s="10"/>
    </row>
    <row r="32" spans="1:6" ht="39.75" customHeight="1">
      <c r="A32" s="10" t="s">
        <v>294</v>
      </c>
      <c r="B32" s="10">
        <v>17507044</v>
      </c>
      <c r="C32" s="10" t="s">
        <v>311</v>
      </c>
      <c r="D32" s="9">
        <v>45674</v>
      </c>
      <c r="E32" s="10" t="s">
        <v>312</v>
      </c>
      <c r="F32" s="10"/>
    </row>
    <row r="33" spans="1:6" ht="39.75" customHeight="1">
      <c r="A33" s="10" t="s">
        <v>294</v>
      </c>
      <c r="B33" s="10">
        <v>18500390</v>
      </c>
      <c r="C33" s="10" t="s">
        <v>311</v>
      </c>
      <c r="D33" s="9">
        <v>45674</v>
      </c>
      <c r="E33" s="10" t="s">
        <v>312</v>
      </c>
      <c r="F33" s="10"/>
    </row>
    <row r="34" spans="1:6" ht="39.75" customHeight="1">
      <c r="A34" s="10" t="s">
        <v>294</v>
      </c>
      <c r="B34" s="10">
        <v>18500398</v>
      </c>
      <c r="C34" s="10" t="s">
        <v>311</v>
      </c>
      <c r="D34" s="9">
        <v>45674</v>
      </c>
      <c r="E34" s="10" t="s">
        <v>312</v>
      </c>
      <c r="F34" s="10"/>
    </row>
    <row r="35" spans="1:6" ht="39.75" customHeight="1">
      <c r="A35" s="10" t="s">
        <v>294</v>
      </c>
      <c r="B35" s="10">
        <v>18500403</v>
      </c>
      <c r="C35" s="10" t="s">
        <v>311</v>
      </c>
      <c r="D35" s="9">
        <v>45674</v>
      </c>
      <c r="E35" s="10" t="s">
        <v>312</v>
      </c>
      <c r="F35" s="10"/>
    </row>
    <row r="36" spans="1:6" ht="39.75" customHeight="1">
      <c r="A36" s="10" t="s">
        <v>313</v>
      </c>
      <c r="B36" s="10">
        <v>18500300</v>
      </c>
      <c r="C36" s="10" t="s">
        <v>311</v>
      </c>
      <c r="D36" s="9">
        <v>45675</v>
      </c>
      <c r="E36" s="10" t="s">
        <v>296</v>
      </c>
      <c r="F36" s="10"/>
    </row>
    <row r="37" spans="1:6" ht="39.75" customHeight="1">
      <c r="A37" s="10" t="s">
        <v>313</v>
      </c>
      <c r="B37" s="10">
        <v>18500282</v>
      </c>
      <c r="C37" s="10" t="s">
        <v>311</v>
      </c>
      <c r="D37" s="9">
        <v>45675</v>
      </c>
      <c r="E37" s="10" t="s">
        <v>296</v>
      </c>
      <c r="F37" s="10"/>
    </row>
    <row r="38" spans="1:6" ht="39.75" customHeight="1">
      <c r="A38" s="10" t="s">
        <v>313</v>
      </c>
      <c r="B38" s="10">
        <v>18500294</v>
      </c>
      <c r="C38" s="10" t="s">
        <v>311</v>
      </c>
      <c r="D38" s="9">
        <v>45675</v>
      </c>
      <c r="E38" s="10" t="s">
        <v>296</v>
      </c>
      <c r="F38" s="10"/>
    </row>
    <row r="39" spans="1:6" ht="39.75" customHeight="1">
      <c r="A39" s="10" t="s">
        <v>313</v>
      </c>
      <c r="B39" s="10">
        <v>18500272</v>
      </c>
      <c r="C39" s="10" t="s">
        <v>311</v>
      </c>
      <c r="D39" s="9">
        <v>45675</v>
      </c>
      <c r="E39" s="10" t="s">
        <v>296</v>
      </c>
      <c r="F39" s="10"/>
    </row>
    <row r="40" spans="1:6" ht="39.75" customHeight="1">
      <c r="A40" s="10" t="s">
        <v>313</v>
      </c>
      <c r="B40" s="10">
        <v>18500276</v>
      </c>
      <c r="C40" s="10" t="s">
        <v>311</v>
      </c>
      <c r="D40" s="9">
        <v>45675</v>
      </c>
      <c r="E40" s="10" t="s">
        <v>296</v>
      </c>
      <c r="F40" s="10"/>
    </row>
    <row r="41" spans="1:6" ht="39.75" customHeight="1">
      <c r="A41" s="10" t="s">
        <v>314</v>
      </c>
      <c r="B41" s="10">
        <v>18500450</v>
      </c>
      <c r="C41" s="10" t="s">
        <v>311</v>
      </c>
      <c r="D41" s="9">
        <v>45675</v>
      </c>
      <c r="E41" s="10" t="s">
        <v>296</v>
      </c>
      <c r="F41" s="10"/>
    </row>
    <row r="42" spans="1:6" ht="39.75" customHeight="1">
      <c r="A42" s="10" t="s">
        <v>314</v>
      </c>
      <c r="B42" s="10">
        <v>18500435</v>
      </c>
      <c r="C42" s="10" t="s">
        <v>311</v>
      </c>
      <c r="D42" s="9">
        <v>45675</v>
      </c>
      <c r="E42" s="10" t="s">
        <v>296</v>
      </c>
      <c r="F42" s="10"/>
    </row>
    <row r="43" spans="1:6" ht="39.75" customHeight="1">
      <c r="A43" s="10" t="s">
        <v>314</v>
      </c>
      <c r="B43" s="10">
        <v>18500418</v>
      </c>
      <c r="C43" s="10" t="s">
        <v>311</v>
      </c>
      <c r="D43" s="9">
        <v>45675</v>
      </c>
      <c r="E43" s="10" t="s">
        <v>296</v>
      </c>
      <c r="F43" s="10"/>
    </row>
    <row r="44" spans="1:6" ht="39.75" customHeight="1">
      <c r="A44" s="10" t="s">
        <v>314</v>
      </c>
      <c r="B44" s="10">
        <v>18500457</v>
      </c>
      <c r="C44" s="10" t="s">
        <v>311</v>
      </c>
      <c r="D44" s="9">
        <v>45675</v>
      </c>
      <c r="E44" s="10" t="s">
        <v>296</v>
      </c>
      <c r="F44" s="10"/>
    </row>
    <row r="45" spans="1:6" ht="39.75" customHeight="1">
      <c r="A45" s="10" t="s">
        <v>294</v>
      </c>
      <c r="B45" s="10">
        <v>18500404</v>
      </c>
      <c r="C45" s="10" t="s">
        <v>311</v>
      </c>
      <c r="D45" s="9">
        <v>45675</v>
      </c>
      <c r="E45" s="10" t="s">
        <v>312</v>
      </c>
      <c r="F45" s="10"/>
    </row>
    <row r="46" spans="1:6" ht="39.75" customHeight="1">
      <c r="A46" s="10" t="s">
        <v>294</v>
      </c>
      <c r="B46" s="10">
        <v>18500420</v>
      </c>
      <c r="C46" s="10" t="s">
        <v>311</v>
      </c>
      <c r="D46" s="9">
        <v>45675</v>
      </c>
      <c r="E46" s="10" t="s">
        <v>312</v>
      </c>
      <c r="F46" s="10"/>
    </row>
    <row r="47" spans="1:6" ht="39.75" customHeight="1">
      <c r="A47" s="10" t="s">
        <v>294</v>
      </c>
      <c r="B47" s="10">
        <v>18500460</v>
      </c>
      <c r="C47" s="10" t="s">
        <v>311</v>
      </c>
      <c r="D47" s="9">
        <v>45675</v>
      </c>
      <c r="E47" s="10" t="s">
        <v>312</v>
      </c>
      <c r="F47" s="10"/>
    </row>
    <row r="48" spans="1:6" ht="39.75" customHeight="1">
      <c r="A48" s="10" t="s">
        <v>294</v>
      </c>
      <c r="B48" s="10">
        <v>18500464</v>
      </c>
      <c r="C48" s="10" t="s">
        <v>311</v>
      </c>
      <c r="D48" s="9">
        <v>45675</v>
      </c>
      <c r="E48" s="10" t="s">
        <v>312</v>
      </c>
      <c r="F48" s="10"/>
    </row>
    <row r="49" spans="1:6" ht="39.75" customHeight="1">
      <c r="A49" s="10" t="s">
        <v>294</v>
      </c>
      <c r="B49" s="10">
        <v>18500456</v>
      </c>
      <c r="C49" s="10" t="s">
        <v>311</v>
      </c>
      <c r="D49" s="9">
        <v>45675</v>
      </c>
      <c r="E49" s="10" t="s">
        <v>312</v>
      </c>
      <c r="F49" s="10"/>
    </row>
    <row r="50" spans="1:6" ht="39.75" customHeight="1">
      <c r="A50" s="10" t="s">
        <v>315</v>
      </c>
      <c r="B50" s="10">
        <v>18500500</v>
      </c>
      <c r="C50" s="10" t="s">
        <v>311</v>
      </c>
      <c r="D50" s="9">
        <v>45675</v>
      </c>
      <c r="E50" s="10" t="s">
        <v>312</v>
      </c>
      <c r="F50" s="10"/>
    </row>
    <row r="51" spans="1:6" ht="39.75" customHeight="1">
      <c r="A51" s="10" t="s">
        <v>315</v>
      </c>
      <c r="B51" s="10">
        <v>18500497</v>
      </c>
      <c r="C51" s="10" t="s">
        <v>311</v>
      </c>
      <c r="D51" s="9">
        <v>45675</v>
      </c>
      <c r="E51" s="10" t="s">
        <v>312</v>
      </c>
      <c r="F51" s="10"/>
    </row>
    <row r="52" spans="1:6" ht="39.75" customHeight="1">
      <c r="A52" s="10" t="s">
        <v>315</v>
      </c>
      <c r="B52" s="10">
        <v>18500494</v>
      </c>
      <c r="C52" s="10" t="s">
        <v>311</v>
      </c>
      <c r="D52" s="9">
        <v>45675</v>
      </c>
      <c r="E52" s="10" t="s">
        <v>312</v>
      </c>
      <c r="F52" s="10"/>
    </row>
    <row r="53" spans="1:6" ht="39.75" customHeight="1">
      <c r="A53" s="10" t="s">
        <v>315</v>
      </c>
      <c r="B53" s="10">
        <v>18500492</v>
      </c>
      <c r="C53" s="10" t="s">
        <v>311</v>
      </c>
      <c r="D53" s="9">
        <v>45675</v>
      </c>
      <c r="E53" s="10" t="s">
        <v>312</v>
      </c>
      <c r="F53" s="10"/>
    </row>
    <row r="54" spans="1:6" ht="39.75" customHeight="1">
      <c r="A54" s="10" t="s">
        <v>315</v>
      </c>
      <c r="B54" s="10">
        <v>18500484</v>
      </c>
      <c r="C54" s="10" t="s">
        <v>311</v>
      </c>
      <c r="D54" s="9">
        <v>45675</v>
      </c>
      <c r="E54" s="10" t="s">
        <v>312</v>
      </c>
      <c r="F54" s="10"/>
    </row>
    <row r="55" spans="1:6" ht="39.75" customHeight="1">
      <c r="A55" s="10" t="s">
        <v>315</v>
      </c>
      <c r="B55" s="10">
        <v>18500512</v>
      </c>
      <c r="C55" s="10" t="s">
        <v>311</v>
      </c>
      <c r="D55" s="9">
        <v>45675</v>
      </c>
      <c r="E55" s="10" t="s">
        <v>312</v>
      </c>
      <c r="F55" s="10"/>
    </row>
    <row r="56" spans="1:6" ht="39.75" customHeight="1">
      <c r="A56" s="10" t="s">
        <v>315</v>
      </c>
      <c r="B56" s="10">
        <v>18500511</v>
      </c>
      <c r="C56" s="10" t="s">
        <v>311</v>
      </c>
      <c r="D56" s="9">
        <v>45675</v>
      </c>
      <c r="E56" s="10" t="s">
        <v>312</v>
      </c>
      <c r="F56" s="10"/>
    </row>
    <row r="57" spans="1:6" ht="39.75" customHeight="1">
      <c r="A57" s="10" t="s">
        <v>315</v>
      </c>
      <c r="B57" s="10">
        <v>18500510</v>
      </c>
      <c r="C57" s="10" t="s">
        <v>311</v>
      </c>
      <c r="D57" s="9">
        <v>45675</v>
      </c>
      <c r="E57" s="10" t="s">
        <v>312</v>
      </c>
      <c r="F57" s="10"/>
    </row>
    <row r="58" spans="1:6" ht="39.75" customHeight="1">
      <c r="A58" s="10" t="s">
        <v>315</v>
      </c>
      <c r="B58" s="10">
        <v>18500507</v>
      </c>
      <c r="C58" s="10" t="s">
        <v>311</v>
      </c>
      <c r="D58" s="9">
        <v>45675</v>
      </c>
      <c r="E58" s="10" t="s">
        <v>312</v>
      </c>
      <c r="F58" s="10"/>
    </row>
    <row r="59" spans="1:6" ht="39.75" customHeight="1">
      <c r="A59" s="12" t="s">
        <v>316</v>
      </c>
      <c r="B59" s="10">
        <v>21507573</v>
      </c>
      <c r="C59" s="10" t="s">
        <v>317</v>
      </c>
      <c r="D59" s="9">
        <v>45679</v>
      </c>
      <c r="E59" s="10" t="s">
        <v>296</v>
      </c>
      <c r="F59" s="10"/>
    </row>
    <row r="60" spans="1:6" ht="39.75" customHeight="1">
      <c r="A60" s="12" t="s">
        <v>316</v>
      </c>
      <c r="B60" s="10">
        <v>21507579</v>
      </c>
      <c r="C60" s="10" t="s">
        <v>317</v>
      </c>
      <c r="D60" s="9">
        <v>45679</v>
      </c>
      <c r="E60" s="10" t="s">
        <v>296</v>
      </c>
      <c r="F60" s="10"/>
    </row>
    <row r="61" spans="1:6" ht="39.75" customHeight="1">
      <c r="A61" s="12" t="s">
        <v>316</v>
      </c>
      <c r="B61" s="10">
        <v>21507599</v>
      </c>
      <c r="C61" s="10" t="s">
        <v>317</v>
      </c>
      <c r="D61" s="9">
        <v>45679</v>
      </c>
      <c r="E61" s="10" t="s">
        <v>296</v>
      </c>
      <c r="F61" s="10"/>
    </row>
    <row r="62" spans="1:6" ht="39.75" customHeight="1">
      <c r="A62" s="12" t="s">
        <v>316</v>
      </c>
      <c r="B62" s="10">
        <v>22500644</v>
      </c>
      <c r="C62" s="10" t="s">
        <v>317</v>
      </c>
      <c r="D62" s="9">
        <v>45679</v>
      </c>
      <c r="E62" s="10" t="s">
        <v>296</v>
      </c>
      <c r="F62" s="10"/>
    </row>
    <row r="63" spans="1:6" ht="39.75" customHeight="1">
      <c r="A63" s="12" t="s">
        <v>313</v>
      </c>
      <c r="B63" s="10">
        <v>21507602</v>
      </c>
      <c r="C63" s="10" t="s">
        <v>317</v>
      </c>
      <c r="D63" s="9">
        <v>45679</v>
      </c>
      <c r="E63" s="10" t="s">
        <v>318</v>
      </c>
      <c r="F63" s="10"/>
    </row>
    <row r="64" spans="1:6" ht="39.75" customHeight="1">
      <c r="A64" s="12" t="s">
        <v>313</v>
      </c>
      <c r="B64" s="10">
        <v>22500600</v>
      </c>
      <c r="C64" s="10" t="s">
        <v>317</v>
      </c>
      <c r="D64" s="9">
        <v>45679</v>
      </c>
      <c r="E64" s="10" t="s">
        <v>318</v>
      </c>
      <c r="F64" s="10"/>
    </row>
    <row r="65" spans="1:6" ht="39.75" customHeight="1">
      <c r="A65" s="12" t="s">
        <v>313</v>
      </c>
      <c r="B65" s="10">
        <v>22500667</v>
      </c>
      <c r="C65" s="10" t="s">
        <v>317</v>
      </c>
      <c r="D65" s="9">
        <v>45679</v>
      </c>
      <c r="E65" s="10" t="s">
        <v>318</v>
      </c>
      <c r="F65" s="10"/>
    </row>
    <row r="66" spans="1:6" ht="39.75" customHeight="1">
      <c r="A66" s="12" t="s">
        <v>313</v>
      </c>
      <c r="B66" s="10">
        <v>22500718</v>
      </c>
      <c r="C66" s="10" t="s">
        <v>317</v>
      </c>
      <c r="D66" s="9">
        <v>45679</v>
      </c>
      <c r="E66" s="10" t="s">
        <v>318</v>
      </c>
      <c r="F66" s="10"/>
    </row>
    <row r="67" spans="1:6" ht="39.75" customHeight="1">
      <c r="A67" s="12" t="s">
        <v>294</v>
      </c>
      <c r="B67" s="14">
        <v>23507043</v>
      </c>
      <c r="C67" s="10" t="s">
        <v>317</v>
      </c>
      <c r="D67" s="9">
        <v>45680</v>
      </c>
      <c r="E67" s="10" t="s">
        <v>318</v>
      </c>
      <c r="F67" s="10"/>
    </row>
    <row r="68" spans="1:6" ht="39.75" customHeight="1">
      <c r="A68" s="12" t="s">
        <v>294</v>
      </c>
      <c r="B68" s="14">
        <v>23507048</v>
      </c>
      <c r="C68" s="10" t="s">
        <v>317</v>
      </c>
      <c r="D68" s="9">
        <v>45680</v>
      </c>
      <c r="E68" s="10" t="s">
        <v>318</v>
      </c>
      <c r="F68" s="10"/>
    </row>
    <row r="69" spans="1:6" ht="39.75" customHeight="1">
      <c r="A69" s="12" t="s">
        <v>294</v>
      </c>
      <c r="B69" s="14">
        <v>23507056</v>
      </c>
      <c r="C69" s="10" t="s">
        <v>317</v>
      </c>
      <c r="D69" s="9">
        <v>45680</v>
      </c>
      <c r="E69" s="10" t="s">
        <v>318</v>
      </c>
      <c r="F69" s="10"/>
    </row>
    <row r="70" spans="1:6" ht="39.75" customHeight="1">
      <c r="A70" s="12" t="s">
        <v>294</v>
      </c>
      <c r="B70" s="14">
        <v>23507059</v>
      </c>
      <c r="C70" s="10" t="s">
        <v>317</v>
      </c>
      <c r="D70" s="9">
        <v>45680</v>
      </c>
      <c r="E70" s="10" t="s">
        <v>318</v>
      </c>
      <c r="F70" s="10"/>
    </row>
    <row r="71" spans="1:6" ht="39.75" customHeight="1">
      <c r="A71" s="12" t="s">
        <v>294</v>
      </c>
      <c r="B71" s="14">
        <v>23507062</v>
      </c>
      <c r="C71" s="10" t="s">
        <v>317</v>
      </c>
      <c r="D71" s="9">
        <v>45680</v>
      </c>
      <c r="E71" s="10" t="s">
        <v>318</v>
      </c>
      <c r="F71" s="10"/>
    </row>
    <row r="72" spans="1:6" ht="39.75" customHeight="1">
      <c r="A72" s="12" t="s">
        <v>294</v>
      </c>
      <c r="B72" s="14">
        <v>23507159</v>
      </c>
      <c r="C72" s="10" t="s">
        <v>317</v>
      </c>
      <c r="D72" s="9">
        <v>45680</v>
      </c>
      <c r="E72" s="10" t="s">
        <v>318</v>
      </c>
      <c r="F72" s="10"/>
    </row>
    <row r="73" spans="1:6" ht="39.75" customHeight="1">
      <c r="A73" s="12" t="s">
        <v>294</v>
      </c>
      <c r="B73" s="14">
        <v>23507163</v>
      </c>
      <c r="C73" s="10" t="s">
        <v>317</v>
      </c>
      <c r="D73" s="9">
        <v>45680</v>
      </c>
      <c r="E73" s="10" t="s">
        <v>318</v>
      </c>
      <c r="F73" s="10"/>
    </row>
    <row r="74" spans="1:6" ht="39.75" customHeight="1">
      <c r="A74" s="12" t="s">
        <v>294</v>
      </c>
      <c r="B74" s="14">
        <v>23507171</v>
      </c>
      <c r="C74" s="10" t="s">
        <v>317</v>
      </c>
      <c r="D74" s="9">
        <v>45680</v>
      </c>
      <c r="E74" s="10" t="s">
        <v>318</v>
      </c>
      <c r="F74" s="10"/>
    </row>
    <row r="75" spans="1:6" ht="39.75" customHeight="1">
      <c r="A75" s="12" t="s">
        <v>294</v>
      </c>
      <c r="B75" s="14">
        <v>23507179</v>
      </c>
      <c r="C75" s="10" t="s">
        <v>317</v>
      </c>
      <c r="D75" s="9">
        <v>45680</v>
      </c>
      <c r="E75" s="10" t="s">
        <v>318</v>
      </c>
      <c r="F75" s="10"/>
    </row>
    <row r="76" spans="1:6" ht="39.75" customHeight="1">
      <c r="A76" s="12" t="s">
        <v>294</v>
      </c>
      <c r="B76" s="14">
        <v>23507191</v>
      </c>
      <c r="C76" s="10" t="s">
        <v>317</v>
      </c>
      <c r="D76" s="9">
        <v>45680</v>
      </c>
      <c r="E76" s="10" t="s">
        <v>318</v>
      </c>
      <c r="F76" s="10"/>
    </row>
    <row r="77" spans="1:6" ht="39.75" customHeight="1">
      <c r="A77" s="12" t="s">
        <v>294</v>
      </c>
      <c r="B77" s="14">
        <v>23507136</v>
      </c>
      <c r="C77" s="10" t="s">
        <v>317</v>
      </c>
      <c r="D77" s="9">
        <v>45680</v>
      </c>
      <c r="E77" s="10" t="s">
        <v>318</v>
      </c>
      <c r="F77" s="10"/>
    </row>
    <row r="78" spans="1:6" ht="39.75" customHeight="1">
      <c r="A78" s="12" t="s">
        <v>294</v>
      </c>
      <c r="B78" s="14">
        <v>23507151</v>
      </c>
      <c r="C78" s="10" t="s">
        <v>317</v>
      </c>
      <c r="D78" s="9">
        <v>45680</v>
      </c>
      <c r="E78" s="10" t="s">
        <v>318</v>
      </c>
      <c r="F78" s="10"/>
    </row>
    <row r="79" spans="1:6" ht="39.75" customHeight="1">
      <c r="A79" s="12" t="s">
        <v>294</v>
      </c>
      <c r="B79" s="14">
        <v>23507194</v>
      </c>
      <c r="C79" s="10" t="s">
        <v>317</v>
      </c>
      <c r="D79" s="9">
        <v>45680</v>
      </c>
      <c r="E79" s="10" t="s">
        <v>318</v>
      </c>
      <c r="F79" s="10"/>
    </row>
    <row r="80" spans="1:6" ht="39.75" customHeight="1">
      <c r="A80" s="12" t="s">
        <v>294</v>
      </c>
      <c r="B80" s="14">
        <v>23506914</v>
      </c>
      <c r="C80" s="10" t="s">
        <v>317</v>
      </c>
      <c r="D80" s="9">
        <v>45680</v>
      </c>
      <c r="E80" s="10" t="s">
        <v>318</v>
      </c>
      <c r="F80" s="10"/>
    </row>
    <row r="81" spans="1:6" ht="39.75" customHeight="1">
      <c r="A81" s="12" t="s">
        <v>294</v>
      </c>
      <c r="B81" s="14">
        <v>23506922</v>
      </c>
      <c r="C81" s="10" t="s">
        <v>317</v>
      </c>
      <c r="D81" s="9">
        <v>45680</v>
      </c>
      <c r="E81" s="10" t="s">
        <v>318</v>
      </c>
      <c r="F81" s="10"/>
    </row>
    <row r="82" spans="1:6" ht="39.75" customHeight="1">
      <c r="A82" s="12" t="s">
        <v>294</v>
      </c>
      <c r="B82" s="14">
        <v>23507031</v>
      </c>
      <c r="C82" s="10" t="s">
        <v>317</v>
      </c>
      <c r="D82" s="9">
        <v>45680</v>
      </c>
      <c r="E82" s="10" t="s">
        <v>318</v>
      </c>
      <c r="F82" s="10"/>
    </row>
    <row r="83" spans="1:6" ht="39.75" customHeight="1">
      <c r="A83" s="12" t="s">
        <v>294</v>
      </c>
      <c r="B83" s="14">
        <v>23506945</v>
      </c>
      <c r="C83" s="10" t="s">
        <v>317</v>
      </c>
      <c r="D83" s="9">
        <v>45680</v>
      </c>
      <c r="E83" s="10" t="s">
        <v>318</v>
      </c>
      <c r="F83" s="10"/>
    </row>
    <row r="84" spans="1:6" ht="39.75" customHeight="1">
      <c r="A84" s="12" t="s">
        <v>294</v>
      </c>
      <c r="B84" s="14">
        <v>23507034</v>
      </c>
      <c r="C84" s="10" t="s">
        <v>317</v>
      </c>
      <c r="D84" s="9">
        <v>45680</v>
      </c>
      <c r="E84" s="10" t="s">
        <v>318</v>
      </c>
      <c r="F84" s="10"/>
    </row>
    <row r="85" spans="1:6" ht="39.75" customHeight="1">
      <c r="A85" s="12" t="s">
        <v>294</v>
      </c>
      <c r="B85" s="14">
        <v>23507035</v>
      </c>
      <c r="C85" s="10" t="s">
        <v>317</v>
      </c>
      <c r="D85" s="9">
        <v>45680</v>
      </c>
      <c r="E85" s="10" t="s">
        <v>318</v>
      </c>
      <c r="F85" s="10"/>
    </row>
    <row r="86" spans="1:6" ht="39.75" customHeight="1">
      <c r="A86" s="12" t="s">
        <v>294</v>
      </c>
      <c r="B86" s="14">
        <v>23507066</v>
      </c>
      <c r="C86" s="10" t="s">
        <v>317</v>
      </c>
      <c r="D86" s="9">
        <v>45680</v>
      </c>
      <c r="E86" s="10" t="s">
        <v>318</v>
      </c>
      <c r="F86" s="10"/>
    </row>
    <row r="87" spans="1:6" ht="39.75" customHeight="1">
      <c r="A87" s="12" t="s">
        <v>294</v>
      </c>
      <c r="B87" s="14">
        <v>23507071</v>
      </c>
      <c r="C87" s="10" t="s">
        <v>317</v>
      </c>
      <c r="D87" s="9">
        <v>45680</v>
      </c>
      <c r="E87" s="10" t="s">
        <v>318</v>
      </c>
      <c r="F87" s="10"/>
    </row>
    <row r="88" spans="1:6" ht="39.75" customHeight="1">
      <c r="A88" s="12" t="s">
        <v>294</v>
      </c>
      <c r="B88" s="14">
        <v>23507082</v>
      </c>
      <c r="C88" s="10" t="s">
        <v>317</v>
      </c>
      <c r="D88" s="9">
        <v>45680</v>
      </c>
      <c r="E88" s="10" t="s">
        <v>318</v>
      </c>
      <c r="F88" s="10"/>
    </row>
    <row r="89" spans="1:6" ht="39.75" customHeight="1">
      <c r="A89" s="12" t="s">
        <v>294</v>
      </c>
      <c r="B89" s="14">
        <v>23507111</v>
      </c>
      <c r="C89" s="10" t="s">
        <v>317</v>
      </c>
      <c r="D89" s="9">
        <v>45680</v>
      </c>
      <c r="E89" s="10" t="s">
        <v>318</v>
      </c>
      <c r="F89" s="10"/>
    </row>
    <row r="90" spans="1:6" ht="39.75" customHeight="1">
      <c r="A90" s="12" t="s">
        <v>294</v>
      </c>
      <c r="B90" s="14">
        <v>23507030</v>
      </c>
      <c r="C90" s="10" t="s">
        <v>317</v>
      </c>
      <c r="D90" s="9">
        <v>45680</v>
      </c>
      <c r="E90" s="10" t="s">
        <v>318</v>
      </c>
      <c r="F90" s="10"/>
    </row>
    <row r="91" spans="1:6" ht="39.75" customHeight="1">
      <c r="A91" s="12" t="s">
        <v>294</v>
      </c>
      <c r="B91" s="14">
        <v>23507088</v>
      </c>
      <c r="C91" s="10" t="s">
        <v>317</v>
      </c>
      <c r="D91" s="9">
        <v>45680</v>
      </c>
      <c r="E91" s="10" t="s">
        <v>318</v>
      </c>
      <c r="F91" s="10"/>
    </row>
    <row r="92" spans="1:6" ht="39.75" customHeight="1">
      <c r="A92" s="12" t="s">
        <v>294</v>
      </c>
      <c r="B92" s="14">
        <v>23507092</v>
      </c>
      <c r="C92" s="10" t="s">
        <v>317</v>
      </c>
      <c r="D92" s="9">
        <v>45680</v>
      </c>
      <c r="E92" s="10" t="s">
        <v>318</v>
      </c>
      <c r="F92" s="10"/>
    </row>
    <row r="93" spans="1:6" ht="39.75" customHeight="1">
      <c r="A93" s="12" t="s">
        <v>294</v>
      </c>
      <c r="B93" s="14">
        <v>23507096</v>
      </c>
      <c r="C93" s="10" t="s">
        <v>317</v>
      </c>
      <c r="D93" s="9">
        <v>45680</v>
      </c>
      <c r="E93" s="10" t="s">
        <v>318</v>
      </c>
      <c r="F93" s="10"/>
    </row>
    <row r="94" spans="1:6" ht="39.75" customHeight="1">
      <c r="A94" s="12" t="s">
        <v>294</v>
      </c>
      <c r="B94" s="14">
        <v>23507104</v>
      </c>
      <c r="C94" s="10" t="s">
        <v>317</v>
      </c>
      <c r="D94" s="9">
        <v>45680</v>
      </c>
      <c r="E94" s="10" t="s">
        <v>319</v>
      </c>
      <c r="F94" s="10"/>
    </row>
    <row r="95" spans="1:6" ht="39.75" customHeight="1">
      <c r="A95" s="10" t="s">
        <v>316</v>
      </c>
      <c r="B95" s="10">
        <v>29507354</v>
      </c>
      <c r="C95" s="10" t="s">
        <v>36</v>
      </c>
      <c r="D95" s="9">
        <v>45684</v>
      </c>
      <c r="E95" s="10" t="s">
        <v>320</v>
      </c>
      <c r="F95" s="10" t="s">
        <v>321</v>
      </c>
    </row>
    <row r="96" spans="1:6" ht="39.75" customHeight="1">
      <c r="A96" s="10" t="s">
        <v>316</v>
      </c>
      <c r="B96" s="10">
        <v>28507244</v>
      </c>
      <c r="C96" s="10" t="s">
        <v>36</v>
      </c>
      <c r="D96" s="9">
        <v>45684</v>
      </c>
      <c r="E96" s="10" t="s">
        <v>320</v>
      </c>
      <c r="F96" s="10" t="s">
        <v>322</v>
      </c>
    </row>
    <row r="97" spans="1:6" ht="39.75" customHeight="1">
      <c r="A97" s="10" t="s">
        <v>316</v>
      </c>
      <c r="B97" s="10">
        <v>28506894</v>
      </c>
      <c r="C97" s="10" t="s">
        <v>36</v>
      </c>
      <c r="D97" s="9">
        <v>45684</v>
      </c>
      <c r="E97" s="10" t="s">
        <v>320</v>
      </c>
      <c r="F97" s="10" t="s">
        <v>323</v>
      </c>
    </row>
    <row r="98" spans="1:6" ht="39.75" customHeight="1">
      <c r="A98" s="10" t="s">
        <v>316</v>
      </c>
      <c r="B98" s="10">
        <v>28506868</v>
      </c>
      <c r="C98" s="10" t="s">
        <v>36</v>
      </c>
      <c r="D98" s="9">
        <v>45684</v>
      </c>
      <c r="E98" s="10" t="s">
        <v>320</v>
      </c>
      <c r="F98" s="10" t="s">
        <v>324</v>
      </c>
    </row>
    <row r="99" spans="1:6" ht="39.75" customHeight="1">
      <c r="A99" s="10" t="s">
        <v>316</v>
      </c>
      <c r="B99" s="10">
        <v>28506849</v>
      </c>
      <c r="C99" s="10" t="s">
        <v>36</v>
      </c>
      <c r="D99" s="9">
        <v>45684</v>
      </c>
      <c r="E99" s="10" t="s">
        <v>320</v>
      </c>
      <c r="F99" s="10" t="s">
        <v>325</v>
      </c>
    </row>
    <row r="100" spans="1:6" ht="39.75" customHeight="1">
      <c r="A100" s="10" t="s">
        <v>316</v>
      </c>
      <c r="B100" s="10">
        <v>28506322</v>
      </c>
      <c r="C100" s="10" t="s">
        <v>36</v>
      </c>
      <c r="D100" s="9">
        <v>45684</v>
      </c>
      <c r="E100" s="10" t="s">
        <v>320</v>
      </c>
      <c r="F100" s="10" t="s">
        <v>325</v>
      </c>
    </row>
    <row r="101" spans="1:6" ht="39.75" customHeight="1">
      <c r="A101" s="10" t="s">
        <v>316</v>
      </c>
      <c r="B101" s="10">
        <v>28506204</v>
      </c>
      <c r="C101" s="10" t="s">
        <v>36</v>
      </c>
      <c r="D101" s="9">
        <v>45684</v>
      </c>
      <c r="E101" s="10" t="s">
        <v>320</v>
      </c>
      <c r="F101" s="10" t="s">
        <v>326</v>
      </c>
    </row>
    <row r="102" spans="1:6" ht="39.75" customHeight="1">
      <c r="A102" s="10" t="s">
        <v>316</v>
      </c>
      <c r="B102" s="10">
        <v>28506093</v>
      </c>
      <c r="C102" s="10" t="s">
        <v>36</v>
      </c>
      <c r="D102" s="9">
        <v>45684</v>
      </c>
      <c r="E102" s="10" t="s">
        <v>320</v>
      </c>
      <c r="F102" s="10" t="s">
        <v>327</v>
      </c>
    </row>
    <row r="103" spans="1:6" ht="39.75" customHeight="1">
      <c r="A103" s="10" t="s">
        <v>316</v>
      </c>
      <c r="B103" s="10">
        <v>28506035</v>
      </c>
      <c r="C103" s="10" t="s">
        <v>36</v>
      </c>
      <c r="D103" s="9">
        <v>45684</v>
      </c>
      <c r="E103" s="10" t="s">
        <v>320</v>
      </c>
      <c r="F103" s="10" t="s">
        <v>327</v>
      </c>
    </row>
    <row r="104" spans="1:6" ht="39.75" customHeight="1">
      <c r="A104" s="10" t="s">
        <v>316</v>
      </c>
      <c r="B104" s="10">
        <v>28505069</v>
      </c>
      <c r="C104" s="10" t="s">
        <v>36</v>
      </c>
      <c r="D104" s="9">
        <v>45684</v>
      </c>
      <c r="E104" s="10" t="s">
        <v>320</v>
      </c>
      <c r="F104" s="10" t="s">
        <v>328</v>
      </c>
    </row>
    <row r="105" spans="1:6" ht="39.75" customHeight="1">
      <c r="A105" s="10" t="s">
        <v>316</v>
      </c>
      <c r="B105" s="10">
        <v>28505038</v>
      </c>
      <c r="C105" s="10" t="s">
        <v>36</v>
      </c>
      <c r="D105" s="9">
        <v>45684</v>
      </c>
      <c r="E105" s="10" t="s">
        <v>320</v>
      </c>
      <c r="F105" s="10" t="s">
        <v>329</v>
      </c>
    </row>
    <row r="106" spans="1:6" ht="39.75" customHeight="1">
      <c r="A106" s="10" t="s">
        <v>316</v>
      </c>
      <c r="B106" s="10">
        <v>28504900</v>
      </c>
      <c r="C106" s="10" t="s">
        <v>36</v>
      </c>
      <c r="D106" s="9">
        <v>45684</v>
      </c>
      <c r="E106" s="10" t="s">
        <v>320</v>
      </c>
      <c r="F106" s="10" t="s">
        <v>330</v>
      </c>
    </row>
    <row r="107" spans="1:6" ht="39.75" customHeight="1">
      <c r="A107" s="10" t="s">
        <v>316</v>
      </c>
      <c r="B107" s="10">
        <v>28504725</v>
      </c>
      <c r="C107" s="10" t="s">
        <v>36</v>
      </c>
      <c r="D107" s="9">
        <v>45684</v>
      </c>
      <c r="E107" s="10" t="s">
        <v>320</v>
      </c>
      <c r="F107" s="10" t="s">
        <v>331</v>
      </c>
    </row>
    <row r="108" spans="1:6" ht="39.75" customHeight="1">
      <c r="A108" s="14" t="s">
        <v>332</v>
      </c>
      <c r="B108" s="10">
        <v>30503735</v>
      </c>
      <c r="C108" s="10" t="s">
        <v>36</v>
      </c>
      <c r="D108" s="9">
        <v>45686</v>
      </c>
      <c r="E108" s="10" t="s">
        <v>333</v>
      </c>
      <c r="F108" s="10" t="s">
        <v>334</v>
      </c>
    </row>
    <row r="109" spans="1:6" ht="39.75" customHeight="1">
      <c r="A109" s="14" t="s">
        <v>332</v>
      </c>
      <c r="B109" s="10">
        <v>30503776</v>
      </c>
      <c r="C109" s="10" t="s">
        <v>36</v>
      </c>
      <c r="D109" s="9">
        <v>45686</v>
      </c>
      <c r="E109" s="10" t="s">
        <v>333</v>
      </c>
      <c r="F109" s="10" t="s">
        <v>335</v>
      </c>
    </row>
    <row r="110" spans="1:6" ht="39.75" customHeight="1">
      <c r="A110" s="14" t="s">
        <v>332</v>
      </c>
      <c r="B110" s="10">
        <v>30503798</v>
      </c>
      <c r="C110" s="10" t="s">
        <v>36</v>
      </c>
      <c r="D110" s="9">
        <v>45686</v>
      </c>
      <c r="E110" s="10" t="s">
        <v>333</v>
      </c>
      <c r="F110" s="10" t="s">
        <v>336</v>
      </c>
    </row>
    <row r="111" spans="1:6" ht="39.75" customHeight="1">
      <c r="A111" s="14" t="s">
        <v>332</v>
      </c>
      <c r="B111" s="10">
        <v>30503821</v>
      </c>
      <c r="C111" s="10" t="s">
        <v>36</v>
      </c>
      <c r="D111" s="9">
        <v>45686</v>
      </c>
      <c r="E111" s="10" t="s">
        <v>333</v>
      </c>
      <c r="F111" s="10" t="s">
        <v>337</v>
      </c>
    </row>
    <row r="112" spans="1:6" ht="39.75" customHeight="1">
      <c r="A112" s="14" t="s">
        <v>332</v>
      </c>
      <c r="B112" s="10">
        <v>30503763</v>
      </c>
      <c r="C112" s="10" t="s">
        <v>36</v>
      </c>
      <c r="D112" s="9">
        <v>45686</v>
      </c>
      <c r="E112" s="10" t="s">
        <v>333</v>
      </c>
      <c r="F112" s="10" t="s">
        <v>338</v>
      </c>
    </row>
    <row r="113" spans="1:6" ht="39.75" customHeight="1">
      <c r="A113" s="10" t="s">
        <v>339</v>
      </c>
      <c r="B113" s="10">
        <v>30508309</v>
      </c>
      <c r="C113" s="10" t="s">
        <v>36</v>
      </c>
      <c r="D113" s="9">
        <v>45686</v>
      </c>
      <c r="E113" s="10" t="s">
        <v>319</v>
      </c>
      <c r="F113" s="10" t="s">
        <v>340</v>
      </c>
    </row>
    <row r="114" spans="1:6" ht="39.75" customHeight="1">
      <c r="A114" s="10" t="s">
        <v>339</v>
      </c>
      <c r="B114" s="10">
        <v>30508305</v>
      </c>
      <c r="C114" s="10" t="s">
        <v>36</v>
      </c>
      <c r="D114" s="9">
        <v>45686</v>
      </c>
      <c r="E114" s="10" t="s">
        <v>319</v>
      </c>
      <c r="F114" s="10" t="s">
        <v>341</v>
      </c>
    </row>
    <row r="115" spans="1:6" ht="39.75" customHeight="1">
      <c r="A115" s="10" t="s">
        <v>339</v>
      </c>
      <c r="B115" s="10">
        <v>30508300</v>
      </c>
      <c r="C115" s="10" t="s">
        <v>36</v>
      </c>
      <c r="D115" s="9">
        <v>45686</v>
      </c>
      <c r="E115" s="10" t="s">
        <v>319</v>
      </c>
      <c r="F115" s="10" t="s">
        <v>342</v>
      </c>
    </row>
    <row r="116" spans="1:6" ht="39.75" customHeight="1">
      <c r="A116" s="10" t="s">
        <v>339</v>
      </c>
      <c r="B116" s="10">
        <v>30508297</v>
      </c>
      <c r="C116" s="10" t="s">
        <v>36</v>
      </c>
      <c r="D116" s="9">
        <v>45686</v>
      </c>
      <c r="E116" s="10" t="s">
        <v>319</v>
      </c>
      <c r="F116" s="10" t="s">
        <v>342</v>
      </c>
    </row>
    <row r="117" spans="1:6" ht="39.75" customHeight="1">
      <c r="A117" s="10" t="s">
        <v>339</v>
      </c>
      <c r="B117" s="10">
        <v>30508294</v>
      </c>
      <c r="C117" s="10" t="s">
        <v>36</v>
      </c>
      <c r="D117" s="9">
        <v>45686</v>
      </c>
      <c r="E117" s="10" t="s">
        <v>319</v>
      </c>
      <c r="F117" s="10" t="s">
        <v>343</v>
      </c>
    </row>
    <row r="118" spans="1:6" ht="39.75" customHeight="1">
      <c r="A118" s="10" t="s">
        <v>339</v>
      </c>
      <c r="B118" s="10">
        <v>30508293</v>
      </c>
      <c r="C118" s="10" t="s">
        <v>36</v>
      </c>
      <c r="D118" s="9">
        <v>45686</v>
      </c>
      <c r="E118" s="10" t="s">
        <v>319</v>
      </c>
      <c r="F118" s="10" t="s">
        <v>344</v>
      </c>
    </row>
    <row r="119" spans="1:6" ht="39.75" customHeight="1">
      <c r="A119" s="10" t="s">
        <v>339</v>
      </c>
      <c r="B119" s="10">
        <v>30508290</v>
      </c>
      <c r="C119" s="10" t="s">
        <v>36</v>
      </c>
      <c r="D119" s="9">
        <v>45686</v>
      </c>
      <c r="E119" s="10" t="s">
        <v>319</v>
      </c>
      <c r="F119" s="10" t="s">
        <v>345</v>
      </c>
    </row>
    <row r="120" spans="1:6" ht="39.75" customHeight="1">
      <c r="A120" s="10" t="s">
        <v>339</v>
      </c>
      <c r="B120" s="10">
        <v>30508289</v>
      </c>
      <c r="C120" s="10" t="s">
        <v>36</v>
      </c>
      <c r="D120" s="9">
        <v>45686</v>
      </c>
      <c r="E120" s="10" t="s">
        <v>319</v>
      </c>
      <c r="F120" s="10" t="s">
        <v>345</v>
      </c>
    </row>
    <row r="121" spans="1:6" ht="39.75" customHeight="1">
      <c r="A121" s="10" t="s">
        <v>339</v>
      </c>
      <c r="B121" s="10">
        <v>30508284</v>
      </c>
      <c r="C121" s="10" t="s">
        <v>36</v>
      </c>
      <c r="D121" s="9">
        <v>45686</v>
      </c>
      <c r="E121" s="10" t="s">
        <v>319</v>
      </c>
      <c r="F121" s="10" t="s">
        <v>346</v>
      </c>
    </row>
    <row r="122" spans="1:6" ht="39.75" customHeight="1">
      <c r="A122" s="10" t="s">
        <v>339</v>
      </c>
      <c r="B122" s="10">
        <v>30508281</v>
      </c>
      <c r="C122" s="10" t="s">
        <v>36</v>
      </c>
      <c r="D122" s="9">
        <v>45686</v>
      </c>
      <c r="E122" s="10" t="s">
        <v>319</v>
      </c>
      <c r="F122" s="10" t="s">
        <v>347</v>
      </c>
    </row>
    <row r="123" spans="1:6" ht="39.75" customHeight="1">
      <c r="A123" s="10" t="s">
        <v>339</v>
      </c>
      <c r="B123" s="10">
        <v>30508277</v>
      </c>
      <c r="C123" s="10" t="s">
        <v>36</v>
      </c>
      <c r="D123" s="9">
        <v>45686</v>
      </c>
      <c r="E123" s="10" t="s">
        <v>319</v>
      </c>
      <c r="F123" s="10" t="s">
        <v>348</v>
      </c>
    </row>
    <row r="124" spans="1:6" ht="39.75" customHeight="1">
      <c r="A124" s="10" t="s">
        <v>339</v>
      </c>
      <c r="B124" s="10">
        <v>30508275</v>
      </c>
      <c r="C124" s="10" t="s">
        <v>36</v>
      </c>
      <c r="D124" s="9">
        <v>45686</v>
      </c>
      <c r="E124" s="10" t="s">
        <v>319</v>
      </c>
      <c r="F124" s="10" t="s">
        <v>348</v>
      </c>
    </row>
    <row r="125" spans="1:6" ht="39.75" customHeight="1">
      <c r="A125" s="10" t="s">
        <v>339</v>
      </c>
      <c r="B125" s="10">
        <v>30508271</v>
      </c>
      <c r="C125" s="10" t="s">
        <v>36</v>
      </c>
      <c r="D125" s="9">
        <v>45686</v>
      </c>
      <c r="E125" s="10" t="s">
        <v>319</v>
      </c>
      <c r="F125" s="10" t="s">
        <v>349</v>
      </c>
    </row>
    <row r="126" spans="1:6" ht="39.75" customHeight="1">
      <c r="A126" s="10" t="s">
        <v>339</v>
      </c>
      <c r="B126" s="10">
        <v>30508265</v>
      </c>
      <c r="C126" s="10" t="s">
        <v>36</v>
      </c>
      <c r="D126" s="9">
        <v>45686</v>
      </c>
      <c r="E126" s="10" t="s">
        <v>319</v>
      </c>
      <c r="F126" s="10" t="s">
        <v>348</v>
      </c>
    </row>
    <row r="127" spans="1:6" ht="39.75" customHeight="1">
      <c r="A127" s="10" t="s">
        <v>339</v>
      </c>
      <c r="B127" s="10">
        <v>30508261</v>
      </c>
      <c r="C127" s="10" t="s">
        <v>36</v>
      </c>
      <c r="D127" s="9">
        <v>45686</v>
      </c>
      <c r="E127" s="10" t="s">
        <v>319</v>
      </c>
      <c r="F127" s="10" t="s">
        <v>350</v>
      </c>
    </row>
    <row r="128" spans="1:6" ht="39.75" customHeight="1">
      <c r="A128" s="10" t="s">
        <v>339</v>
      </c>
      <c r="B128" s="10">
        <v>30508258</v>
      </c>
      <c r="C128" s="10" t="s">
        <v>36</v>
      </c>
      <c r="D128" s="9">
        <v>45686</v>
      </c>
      <c r="E128" s="10" t="s">
        <v>319</v>
      </c>
      <c r="F128" s="10" t="s">
        <v>351</v>
      </c>
    </row>
    <row r="129" spans="1:6" ht="39.75" customHeight="1">
      <c r="A129" s="10" t="s">
        <v>339</v>
      </c>
      <c r="B129" s="10">
        <v>30508255</v>
      </c>
      <c r="C129" s="10" t="s">
        <v>36</v>
      </c>
      <c r="D129" s="9">
        <v>45686</v>
      </c>
      <c r="E129" s="10" t="s">
        <v>319</v>
      </c>
      <c r="F129" s="10" t="s">
        <v>352</v>
      </c>
    </row>
    <row r="130" spans="1:6" ht="39.75" customHeight="1">
      <c r="A130" s="10" t="s">
        <v>339</v>
      </c>
      <c r="B130" s="10">
        <v>30508249</v>
      </c>
      <c r="C130" s="10" t="s">
        <v>36</v>
      </c>
      <c r="D130" s="9">
        <v>45686</v>
      </c>
      <c r="E130" s="10" t="s">
        <v>319</v>
      </c>
      <c r="F130" s="10" t="s">
        <v>353</v>
      </c>
    </row>
    <row r="131" spans="1:6" ht="39.75" customHeight="1">
      <c r="A131" s="10" t="s">
        <v>339</v>
      </c>
      <c r="B131" s="10">
        <v>30508244</v>
      </c>
      <c r="C131" s="10" t="s">
        <v>36</v>
      </c>
      <c r="D131" s="9">
        <v>45686</v>
      </c>
      <c r="E131" s="10" t="s">
        <v>319</v>
      </c>
      <c r="F131" s="10" t="s">
        <v>351</v>
      </c>
    </row>
    <row r="132" spans="1:6" ht="39.75" customHeight="1">
      <c r="A132" s="10" t="s">
        <v>339</v>
      </c>
      <c r="B132" s="10">
        <v>30508237</v>
      </c>
      <c r="C132" s="10" t="s">
        <v>36</v>
      </c>
      <c r="D132" s="9">
        <v>45686</v>
      </c>
      <c r="E132" s="10" t="s">
        <v>319</v>
      </c>
      <c r="F132" s="10" t="s">
        <v>354</v>
      </c>
    </row>
    <row r="133" spans="1:6" ht="39.75" customHeight="1">
      <c r="A133" s="10" t="s">
        <v>339</v>
      </c>
      <c r="B133" s="10">
        <v>30508222</v>
      </c>
      <c r="C133" s="10" t="s">
        <v>36</v>
      </c>
      <c r="D133" s="9">
        <v>45686</v>
      </c>
      <c r="E133" s="10" t="s">
        <v>319</v>
      </c>
      <c r="F133" s="10" t="s">
        <v>355</v>
      </c>
    </row>
    <row r="134" spans="1:6" ht="39.75" customHeight="1">
      <c r="A134" s="10" t="s">
        <v>339</v>
      </c>
      <c r="B134" s="10">
        <v>30508211</v>
      </c>
      <c r="C134" s="10" t="s">
        <v>36</v>
      </c>
      <c r="D134" s="9">
        <v>45686</v>
      </c>
      <c r="E134" s="10" t="s">
        <v>319</v>
      </c>
      <c r="F134" s="10" t="s">
        <v>356</v>
      </c>
    </row>
    <row r="135" spans="1:6" ht="39.75" customHeight="1">
      <c r="A135" s="10" t="s">
        <v>339</v>
      </c>
      <c r="B135" s="10">
        <v>30508208</v>
      </c>
      <c r="C135" s="10" t="s">
        <v>36</v>
      </c>
      <c r="D135" s="9">
        <v>45686</v>
      </c>
      <c r="E135" s="10" t="s">
        <v>319</v>
      </c>
      <c r="F135" s="10" t="s">
        <v>357</v>
      </c>
    </row>
    <row r="136" spans="1:6" ht="39.75" customHeight="1">
      <c r="A136" s="10" t="s">
        <v>339</v>
      </c>
      <c r="B136" s="10">
        <v>30508205</v>
      </c>
      <c r="C136" s="10" t="s">
        <v>36</v>
      </c>
      <c r="D136" s="9">
        <v>45686</v>
      </c>
      <c r="E136" s="10" t="s">
        <v>319</v>
      </c>
      <c r="F136" s="10" t="s">
        <v>358</v>
      </c>
    </row>
    <row r="137" spans="1:6" ht="39.75" customHeight="1">
      <c r="A137" s="10" t="s">
        <v>339</v>
      </c>
      <c r="B137" s="10">
        <v>30508203</v>
      </c>
      <c r="C137" s="10" t="s">
        <v>36</v>
      </c>
      <c r="D137" s="9">
        <v>45686</v>
      </c>
      <c r="E137" s="10" t="s">
        <v>319</v>
      </c>
      <c r="F137" s="10" t="s">
        <v>359</v>
      </c>
    </row>
    <row r="138" spans="1:6" ht="39.75" customHeight="1">
      <c r="A138" s="10" t="s">
        <v>339</v>
      </c>
      <c r="B138" s="10">
        <v>30508196</v>
      </c>
      <c r="C138" s="10" t="s">
        <v>36</v>
      </c>
      <c r="D138" s="9">
        <v>45686</v>
      </c>
      <c r="E138" s="10" t="s">
        <v>319</v>
      </c>
      <c r="F138" s="10" t="s">
        <v>360</v>
      </c>
    </row>
    <row r="139" spans="1:6" ht="39.75" customHeight="1">
      <c r="A139" s="10" t="s">
        <v>339</v>
      </c>
      <c r="B139" s="10">
        <v>30508192</v>
      </c>
      <c r="C139" s="10" t="s">
        <v>36</v>
      </c>
      <c r="D139" s="9">
        <v>45686</v>
      </c>
      <c r="E139" s="10" t="s">
        <v>319</v>
      </c>
      <c r="F139" s="10" t="s">
        <v>360</v>
      </c>
    </row>
    <row r="140" spans="1:6" ht="39.75" customHeight="1">
      <c r="A140" s="10" t="s">
        <v>361</v>
      </c>
      <c r="B140" s="10">
        <v>30504564</v>
      </c>
      <c r="C140" s="10" t="s">
        <v>36</v>
      </c>
      <c r="D140" s="9">
        <v>45686</v>
      </c>
      <c r="E140" s="10" t="s">
        <v>362</v>
      </c>
      <c r="F140" s="10" t="s">
        <v>363</v>
      </c>
    </row>
    <row r="141" spans="1:6" ht="39.75" customHeight="1">
      <c r="A141" s="10" t="s">
        <v>361</v>
      </c>
      <c r="B141" s="10">
        <v>30504222</v>
      </c>
      <c r="C141" s="10" t="s">
        <v>36</v>
      </c>
      <c r="D141" s="9">
        <v>45686</v>
      </c>
      <c r="E141" s="10" t="s">
        <v>362</v>
      </c>
      <c r="F141" s="10" t="s">
        <v>364</v>
      </c>
    </row>
    <row r="142" spans="1:6" ht="39.75" customHeight="1">
      <c r="A142" s="10" t="s">
        <v>316</v>
      </c>
      <c r="B142" s="10">
        <v>30503694</v>
      </c>
      <c r="C142" s="10" t="s">
        <v>36</v>
      </c>
      <c r="D142" s="9">
        <v>45686</v>
      </c>
      <c r="E142" s="10" t="s">
        <v>320</v>
      </c>
      <c r="F142" s="10" t="s">
        <v>365</v>
      </c>
    </row>
    <row r="143" spans="1:6" ht="39.75" customHeight="1">
      <c r="A143" s="10" t="s">
        <v>316</v>
      </c>
      <c r="B143" s="10">
        <v>30503155</v>
      </c>
      <c r="C143" s="10" t="s">
        <v>36</v>
      </c>
      <c r="D143" s="9">
        <v>45686</v>
      </c>
      <c r="E143" s="10" t="s">
        <v>320</v>
      </c>
      <c r="F143" s="10" t="s">
        <v>366</v>
      </c>
    </row>
    <row r="144" spans="1:6" ht="39.75" customHeight="1">
      <c r="A144" s="10" t="s">
        <v>316</v>
      </c>
      <c r="B144" s="10">
        <v>30502388</v>
      </c>
      <c r="C144" s="10" t="s">
        <v>36</v>
      </c>
      <c r="D144" s="9">
        <v>45686</v>
      </c>
      <c r="E144" s="10" t="s">
        <v>320</v>
      </c>
      <c r="F144" s="10" t="s">
        <v>367</v>
      </c>
    </row>
    <row r="145" spans="1:6" ht="39.75" customHeight="1">
      <c r="A145" s="10" t="s">
        <v>316</v>
      </c>
      <c r="B145" s="10">
        <v>30502328</v>
      </c>
      <c r="C145" s="10" t="s">
        <v>36</v>
      </c>
      <c r="D145" s="9">
        <v>45686</v>
      </c>
      <c r="E145" s="10" t="s">
        <v>320</v>
      </c>
      <c r="F145" s="10" t="s">
        <v>368</v>
      </c>
    </row>
    <row r="146" spans="1:6" ht="39.75" customHeight="1">
      <c r="A146" s="10" t="s">
        <v>316</v>
      </c>
      <c r="B146" s="10">
        <v>30502052</v>
      </c>
      <c r="C146" s="10" t="s">
        <v>36</v>
      </c>
      <c r="D146" s="9">
        <v>45686</v>
      </c>
      <c r="E146" s="10" t="s">
        <v>320</v>
      </c>
      <c r="F146" s="10" t="s">
        <v>369</v>
      </c>
    </row>
    <row r="147" spans="1:6" ht="39.75" customHeight="1">
      <c r="A147" s="12" t="s">
        <v>339</v>
      </c>
      <c r="B147" s="10">
        <v>31500021</v>
      </c>
      <c r="C147" s="10" t="s">
        <v>317</v>
      </c>
      <c r="D147" s="9">
        <v>45688</v>
      </c>
      <c r="E147" s="10" t="s">
        <v>319</v>
      </c>
      <c r="F147" s="10"/>
    </row>
    <row r="148" spans="1:6" ht="39.75" customHeight="1">
      <c r="A148" s="12" t="s">
        <v>339</v>
      </c>
      <c r="B148" s="10">
        <v>31500022</v>
      </c>
      <c r="C148" s="10" t="s">
        <v>317</v>
      </c>
      <c r="D148" s="9">
        <v>45688</v>
      </c>
      <c r="E148" s="10" t="s">
        <v>319</v>
      </c>
      <c r="F148" s="10"/>
    </row>
    <row r="149" spans="1:6" ht="39.75" customHeight="1">
      <c r="A149" s="12" t="s">
        <v>339</v>
      </c>
      <c r="B149" s="10">
        <v>31500023</v>
      </c>
      <c r="C149" s="10" t="s">
        <v>317</v>
      </c>
      <c r="D149" s="9">
        <v>45688</v>
      </c>
      <c r="E149" s="10" t="s">
        <v>319</v>
      </c>
      <c r="F149" s="10"/>
    </row>
    <row r="150" spans="1:6" ht="39.75" customHeight="1">
      <c r="A150" s="12" t="s">
        <v>339</v>
      </c>
      <c r="B150" s="10">
        <v>31500025</v>
      </c>
      <c r="C150" s="10" t="s">
        <v>317</v>
      </c>
      <c r="D150" s="9">
        <v>45688</v>
      </c>
      <c r="E150" s="10" t="s">
        <v>319</v>
      </c>
      <c r="F150" s="10"/>
    </row>
    <row r="151" spans="1:6" ht="39.75" customHeight="1">
      <c r="A151" s="12" t="s">
        <v>339</v>
      </c>
      <c r="B151" s="10">
        <v>31500028</v>
      </c>
      <c r="C151" s="10" t="s">
        <v>317</v>
      </c>
      <c r="D151" s="9">
        <v>45688</v>
      </c>
      <c r="E151" s="10" t="s">
        <v>319</v>
      </c>
      <c r="F151" s="10"/>
    </row>
    <row r="152" spans="1:6" ht="39.75" customHeight="1">
      <c r="A152" s="12" t="s">
        <v>339</v>
      </c>
      <c r="B152" s="10">
        <v>31500031</v>
      </c>
      <c r="C152" s="10" t="s">
        <v>317</v>
      </c>
      <c r="D152" s="9">
        <v>45688</v>
      </c>
      <c r="E152" s="10" t="s">
        <v>319</v>
      </c>
      <c r="F152" s="10"/>
    </row>
    <row r="153" spans="1:6" ht="39.75" customHeight="1">
      <c r="A153" s="12" t="s">
        <v>339</v>
      </c>
      <c r="B153" s="10">
        <v>31500033</v>
      </c>
      <c r="C153" s="10" t="s">
        <v>317</v>
      </c>
      <c r="D153" s="9">
        <v>45688</v>
      </c>
      <c r="E153" s="10" t="s">
        <v>319</v>
      </c>
      <c r="F153" s="10"/>
    </row>
    <row r="154" spans="1:6" ht="39.75" customHeight="1">
      <c r="A154" s="12" t="s">
        <v>339</v>
      </c>
      <c r="B154" s="10">
        <v>31500035</v>
      </c>
      <c r="C154" s="10" t="s">
        <v>317</v>
      </c>
      <c r="D154" s="9">
        <v>45688</v>
      </c>
      <c r="E154" s="10" t="s">
        <v>319</v>
      </c>
      <c r="F154" s="10"/>
    </row>
    <row r="155" spans="1:6" ht="39.75" customHeight="1">
      <c r="A155" s="12" t="s">
        <v>339</v>
      </c>
      <c r="B155" s="10">
        <v>31500036</v>
      </c>
      <c r="C155" s="10" t="s">
        <v>317</v>
      </c>
      <c r="D155" s="9">
        <v>45688</v>
      </c>
      <c r="E155" s="10" t="s">
        <v>319</v>
      </c>
      <c r="F155" s="10"/>
    </row>
    <row r="156" spans="1:6" ht="39.75" customHeight="1">
      <c r="A156" s="12" t="s">
        <v>339</v>
      </c>
      <c r="B156" s="10">
        <v>31500037</v>
      </c>
      <c r="C156" s="10" t="s">
        <v>317</v>
      </c>
      <c r="D156" s="9">
        <v>45688</v>
      </c>
      <c r="E156" s="10" t="s">
        <v>319</v>
      </c>
      <c r="F156" s="10"/>
    </row>
    <row r="157" spans="1:6" ht="39.75" customHeight="1">
      <c r="A157" s="12" t="s">
        <v>339</v>
      </c>
      <c r="B157" s="10">
        <v>31500038</v>
      </c>
      <c r="C157" s="10" t="s">
        <v>317</v>
      </c>
      <c r="D157" s="9">
        <v>45688</v>
      </c>
      <c r="E157" s="10" t="s">
        <v>319</v>
      </c>
      <c r="F157" s="10"/>
    </row>
    <row r="158" spans="1:6" ht="39.75" customHeight="1">
      <c r="A158" s="12" t="s">
        <v>339</v>
      </c>
      <c r="B158" s="10">
        <v>31500039</v>
      </c>
      <c r="C158" s="10" t="s">
        <v>317</v>
      </c>
      <c r="D158" s="9">
        <v>45688</v>
      </c>
      <c r="E158" s="10" t="s">
        <v>319</v>
      </c>
      <c r="F158" s="10"/>
    </row>
    <row r="159" spans="1:6" ht="39.75" customHeight="1">
      <c r="A159" s="12" t="s">
        <v>339</v>
      </c>
      <c r="B159" s="10">
        <v>31500040</v>
      </c>
      <c r="C159" s="10" t="s">
        <v>317</v>
      </c>
      <c r="D159" s="9">
        <v>45688</v>
      </c>
      <c r="E159" s="10" t="s">
        <v>319</v>
      </c>
      <c r="F159" s="10"/>
    </row>
    <row r="160" spans="1:6" ht="39.75" customHeight="1">
      <c r="A160" s="12" t="s">
        <v>339</v>
      </c>
      <c r="B160" s="10">
        <v>31500041</v>
      </c>
      <c r="C160" s="10" t="s">
        <v>317</v>
      </c>
      <c r="D160" s="9">
        <v>45688</v>
      </c>
      <c r="E160" s="10" t="s">
        <v>319</v>
      </c>
      <c r="F160" s="10"/>
    </row>
    <row r="161" spans="1:6" ht="39.75" customHeight="1">
      <c r="A161" s="12" t="s">
        <v>339</v>
      </c>
      <c r="B161" s="10">
        <v>31500042</v>
      </c>
      <c r="C161" s="10" t="s">
        <v>317</v>
      </c>
      <c r="D161" s="9">
        <v>45688</v>
      </c>
      <c r="E161" s="10" t="s">
        <v>319</v>
      </c>
      <c r="F161" s="10"/>
    </row>
    <row r="162" spans="1:6" ht="39.75" customHeight="1">
      <c r="A162" s="12" t="s">
        <v>339</v>
      </c>
      <c r="B162" s="10">
        <v>31500043</v>
      </c>
      <c r="C162" s="10" t="s">
        <v>317</v>
      </c>
      <c r="D162" s="9">
        <v>45688</v>
      </c>
      <c r="E162" s="10" t="s">
        <v>319</v>
      </c>
      <c r="F162" s="10"/>
    </row>
    <row r="163" spans="1:6" ht="39.75" customHeight="1">
      <c r="A163" s="12" t="s">
        <v>339</v>
      </c>
      <c r="B163" s="10">
        <v>31500044</v>
      </c>
      <c r="C163" s="10" t="s">
        <v>317</v>
      </c>
      <c r="D163" s="9">
        <v>45688</v>
      </c>
      <c r="E163" s="10" t="s">
        <v>319</v>
      </c>
      <c r="F163" s="10"/>
    </row>
    <row r="164" spans="1:6" ht="39.75" customHeight="1">
      <c r="A164" s="12" t="s">
        <v>339</v>
      </c>
      <c r="B164" s="10">
        <v>31500045</v>
      </c>
      <c r="C164" s="10" t="s">
        <v>317</v>
      </c>
      <c r="D164" s="9">
        <v>45688</v>
      </c>
      <c r="E164" s="10" t="s">
        <v>319</v>
      </c>
      <c r="F164" s="10"/>
    </row>
    <row r="165" spans="1:6" ht="39.75" customHeight="1">
      <c r="A165" s="12" t="s">
        <v>339</v>
      </c>
      <c r="B165" s="10">
        <v>31500046</v>
      </c>
      <c r="C165" s="10" t="s">
        <v>317</v>
      </c>
      <c r="D165" s="9">
        <v>45688</v>
      </c>
      <c r="E165" s="10" t="s">
        <v>319</v>
      </c>
      <c r="F165" s="10"/>
    </row>
    <row r="166" spans="1:6" ht="39.75" customHeight="1">
      <c r="A166" s="12" t="s">
        <v>339</v>
      </c>
      <c r="B166" s="10">
        <v>31500047</v>
      </c>
      <c r="C166" s="10" t="s">
        <v>317</v>
      </c>
      <c r="D166" s="9">
        <v>45688</v>
      </c>
      <c r="E166" s="10" t="s">
        <v>319</v>
      </c>
      <c r="F166" s="10"/>
    </row>
    <row r="167" spans="1:6" ht="39.75" customHeight="1">
      <c r="A167" s="12" t="s">
        <v>339</v>
      </c>
      <c r="B167" s="10">
        <v>31500048</v>
      </c>
      <c r="C167" s="10" t="s">
        <v>317</v>
      </c>
      <c r="D167" s="9">
        <v>45688</v>
      </c>
      <c r="E167" s="10" t="s">
        <v>319</v>
      </c>
      <c r="F167" s="10"/>
    </row>
    <row r="168" spans="1:6" ht="39.75" customHeight="1">
      <c r="A168" s="12" t="s">
        <v>339</v>
      </c>
      <c r="B168" s="10">
        <v>31500049</v>
      </c>
      <c r="C168" s="10" t="s">
        <v>317</v>
      </c>
      <c r="D168" s="9">
        <v>45688</v>
      </c>
      <c r="E168" s="10" t="s">
        <v>319</v>
      </c>
      <c r="F168" s="10"/>
    </row>
    <row r="169" spans="1:6" ht="39.75" customHeight="1">
      <c r="A169" s="12" t="s">
        <v>339</v>
      </c>
      <c r="B169" s="10">
        <v>31500051</v>
      </c>
      <c r="C169" s="10" t="s">
        <v>317</v>
      </c>
      <c r="D169" s="9">
        <v>45688</v>
      </c>
      <c r="E169" s="10" t="s">
        <v>319</v>
      </c>
      <c r="F169" s="10"/>
    </row>
    <row r="170" spans="1:6" ht="39.75" customHeight="1">
      <c r="A170" s="12" t="s">
        <v>339</v>
      </c>
      <c r="B170" s="10">
        <v>31500052</v>
      </c>
      <c r="C170" s="10" t="s">
        <v>317</v>
      </c>
      <c r="D170" s="9">
        <v>45688</v>
      </c>
      <c r="E170" s="10" t="s">
        <v>319</v>
      </c>
      <c r="F170" s="10"/>
    </row>
    <row r="171" spans="1:6" ht="39.75" customHeight="1">
      <c r="A171" s="12" t="s">
        <v>339</v>
      </c>
      <c r="B171" s="10">
        <v>31500053</v>
      </c>
      <c r="C171" s="10" t="s">
        <v>317</v>
      </c>
      <c r="D171" s="9">
        <v>45688</v>
      </c>
      <c r="E171" s="10" t="s">
        <v>319</v>
      </c>
      <c r="F171" s="10"/>
    </row>
    <row r="172" spans="1:6" ht="39.75" customHeight="1">
      <c r="A172" s="12" t="s">
        <v>339</v>
      </c>
      <c r="B172" s="10">
        <v>31500054</v>
      </c>
      <c r="C172" s="10" t="s">
        <v>317</v>
      </c>
      <c r="D172" s="9">
        <v>45688</v>
      </c>
      <c r="E172" s="10" t="s">
        <v>319</v>
      </c>
      <c r="F172" s="10"/>
    </row>
    <row r="173" spans="1:6" ht="39.75" customHeight="1">
      <c r="A173" s="12" t="s">
        <v>339</v>
      </c>
      <c r="B173" s="10">
        <v>31500055</v>
      </c>
      <c r="C173" s="10" t="s">
        <v>317</v>
      </c>
      <c r="D173" s="9">
        <v>45688</v>
      </c>
      <c r="E173" s="10" t="s">
        <v>319</v>
      </c>
      <c r="F173" s="10"/>
    </row>
    <row r="174" spans="1:6" ht="39.75" customHeight="1">
      <c r="A174" s="10" t="s">
        <v>339</v>
      </c>
      <c r="B174" s="10">
        <v>31500054</v>
      </c>
      <c r="C174" s="10" t="s">
        <v>36</v>
      </c>
      <c r="D174" s="9">
        <v>45688</v>
      </c>
      <c r="E174" s="10" t="s">
        <v>319</v>
      </c>
      <c r="F174" s="10" t="s">
        <v>342</v>
      </c>
    </row>
    <row r="175" spans="1:6" ht="39.75" customHeight="1">
      <c r="A175" s="10" t="s">
        <v>339</v>
      </c>
      <c r="B175" s="10">
        <v>31500053</v>
      </c>
      <c r="C175" s="10" t="s">
        <v>36</v>
      </c>
      <c r="D175" s="9">
        <v>45688</v>
      </c>
      <c r="E175" s="10" t="s">
        <v>319</v>
      </c>
      <c r="F175" s="10" t="s">
        <v>341</v>
      </c>
    </row>
    <row r="176" spans="1:6" ht="39.75" customHeight="1">
      <c r="A176" s="10" t="s">
        <v>339</v>
      </c>
      <c r="B176" s="10">
        <v>31500052</v>
      </c>
      <c r="C176" s="10" t="s">
        <v>36</v>
      </c>
      <c r="D176" s="9">
        <v>45688</v>
      </c>
      <c r="E176" s="10" t="s">
        <v>319</v>
      </c>
      <c r="F176" s="10" t="s">
        <v>342</v>
      </c>
    </row>
    <row r="177" spans="1:6" ht="39.75" customHeight="1">
      <c r="A177" s="10" t="s">
        <v>339</v>
      </c>
      <c r="B177" s="10">
        <v>31500051</v>
      </c>
      <c r="C177" s="10" t="s">
        <v>36</v>
      </c>
      <c r="D177" s="9">
        <v>45688</v>
      </c>
      <c r="E177" s="10" t="s">
        <v>319</v>
      </c>
      <c r="F177" s="10" t="s">
        <v>343</v>
      </c>
    </row>
    <row r="178" spans="1:6" ht="39.75" customHeight="1">
      <c r="A178" s="10" t="s">
        <v>339</v>
      </c>
      <c r="B178" s="10">
        <v>31500049</v>
      </c>
      <c r="C178" s="10" t="s">
        <v>36</v>
      </c>
      <c r="D178" s="9">
        <v>45688</v>
      </c>
      <c r="E178" s="10" t="s">
        <v>319</v>
      </c>
      <c r="F178" s="10" t="s">
        <v>344</v>
      </c>
    </row>
    <row r="179" spans="1:6" ht="39.75" customHeight="1">
      <c r="A179" s="10" t="s">
        <v>339</v>
      </c>
      <c r="B179" s="10">
        <v>31500048</v>
      </c>
      <c r="C179" s="10" t="s">
        <v>36</v>
      </c>
      <c r="D179" s="9">
        <v>45688</v>
      </c>
      <c r="E179" s="10" t="s">
        <v>319</v>
      </c>
      <c r="F179" s="10" t="s">
        <v>345</v>
      </c>
    </row>
    <row r="180" spans="1:6" ht="39.75" customHeight="1">
      <c r="A180" s="10" t="s">
        <v>339</v>
      </c>
      <c r="B180" s="10">
        <v>31500047</v>
      </c>
      <c r="C180" s="10" t="s">
        <v>36</v>
      </c>
      <c r="D180" s="9">
        <v>45688</v>
      </c>
      <c r="E180" s="10" t="s">
        <v>319</v>
      </c>
      <c r="F180" s="10" t="s">
        <v>345</v>
      </c>
    </row>
    <row r="181" spans="1:6" ht="39.75" customHeight="1">
      <c r="A181" s="10" t="s">
        <v>339</v>
      </c>
      <c r="B181" s="10">
        <v>31500046</v>
      </c>
      <c r="C181" s="10" t="s">
        <v>36</v>
      </c>
      <c r="D181" s="9">
        <v>45688</v>
      </c>
      <c r="E181" s="10" t="s">
        <v>319</v>
      </c>
      <c r="F181" s="10" t="s">
        <v>346</v>
      </c>
    </row>
    <row r="182" spans="1:6" ht="39.75" customHeight="1">
      <c r="A182" s="10" t="s">
        <v>339</v>
      </c>
      <c r="B182" s="10">
        <v>31500045</v>
      </c>
      <c r="C182" s="10" t="s">
        <v>36</v>
      </c>
      <c r="D182" s="9">
        <v>45688</v>
      </c>
      <c r="E182" s="10" t="s">
        <v>319</v>
      </c>
      <c r="F182" s="10" t="s">
        <v>347</v>
      </c>
    </row>
    <row r="183" spans="1:6" ht="39.75" customHeight="1">
      <c r="A183" s="10" t="s">
        <v>339</v>
      </c>
      <c r="B183" s="10">
        <v>31500044</v>
      </c>
      <c r="C183" s="10" t="s">
        <v>36</v>
      </c>
      <c r="D183" s="9">
        <v>45688</v>
      </c>
      <c r="E183" s="10" t="s">
        <v>319</v>
      </c>
      <c r="F183" s="10" t="s">
        <v>348</v>
      </c>
    </row>
    <row r="184" spans="1:6" ht="39.75" customHeight="1">
      <c r="A184" s="10" t="s">
        <v>339</v>
      </c>
      <c r="B184" s="10">
        <v>31500043</v>
      </c>
      <c r="C184" s="10" t="s">
        <v>36</v>
      </c>
      <c r="D184" s="9">
        <v>45688</v>
      </c>
      <c r="E184" s="10" t="s">
        <v>319</v>
      </c>
      <c r="F184" s="10" t="s">
        <v>348</v>
      </c>
    </row>
    <row r="185" spans="1:6" ht="39.75" customHeight="1">
      <c r="A185" s="10" t="s">
        <v>339</v>
      </c>
      <c r="B185" s="10">
        <v>31500042</v>
      </c>
      <c r="C185" s="10" t="s">
        <v>36</v>
      </c>
      <c r="D185" s="9">
        <v>45688</v>
      </c>
      <c r="E185" s="10" t="s">
        <v>319</v>
      </c>
      <c r="F185" s="10" t="s">
        <v>353</v>
      </c>
    </row>
    <row r="186" spans="1:6" ht="39.75" customHeight="1">
      <c r="A186" s="10" t="s">
        <v>339</v>
      </c>
      <c r="B186" s="10">
        <v>31500041</v>
      </c>
      <c r="C186" s="10" t="s">
        <v>36</v>
      </c>
      <c r="D186" s="9">
        <v>45688</v>
      </c>
      <c r="E186" s="10" t="s">
        <v>319</v>
      </c>
      <c r="F186" s="10" t="s">
        <v>348</v>
      </c>
    </row>
    <row r="187" spans="1:6" ht="39.75" customHeight="1">
      <c r="A187" s="10" t="s">
        <v>339</v>
      </c>
      <c r="B187" s="10">
        <v>31500040</v>
      </c>
      <c r="C187" s="10" t="s">
        <v>36</v>
      </c>
      <c r="D187" s="9">
        <v>45688</v>
      </c>
      <c r="E187" s="10" t="s">
        <v>319</v>
      </c>
      <c r="F187" s="10" t="s">
        <v>350</v>
      </c>
    </row>
    <row r="188" spans="1:6" ht="39.75" customHeight="1">
      <c r="A188" s="10" t="s">
        <v>339</v>
      </c>
      <c r="B188" s="10">
        <v>31500039</v>
      </c>
      <c r="C188" s="10" t="s">
        <v>36</v>
      </c>
      <c r="D188" s="9">
        <v>45688</v>
      </c>
      <c r="E188" s="10" t="s">
        <v>319</v>
      </c>
      <c r="F188" s="10" t="s">
        <v>351</v>
      </c>
    </row>
    <row r="189" spans="1:6" ht="39.75" customHeight="1">
      <c r="A189" s="10" t="s">
        <v>339</v>
      </c>
      <c r="B189" s="10">
        <v>31500038</v>
      </c>
      <c r="C189" s="10" t="s">
        <v>36</v>
      </c>
      <c r="D189" s="9">
        <v>45688</v>
      </c>
      <c r="E189" s="10" t="s">
        <v>319</v>
      </c>
      <c r="F189" s="10" t="s">
        <v>352</v>
      </c>
    </row>
    <row r="190" spans="1:6" ht="39.75" customHeight="1">
      <c r="A190" s="10" t="s">
        <v>339</v>
      </c>
      <c r="B190" s="10">
        <v>31500037</v>
      </c>
      <c r="C190" s="10" t="s">
        <v>36</v>
      </c>
      <c r="D190" s="9">
        <v>45688</v>
      </c>
      <c r="E190" s="10" t="s">
        <v>319</v>
      </c>
      <c r="F190" s="10" t="s">
        <v>349</v>
      </c>
    </row>
    <row r="191" spans="1:6" ht="39.75" customHeight="1">
      <c r="A191" s="10" t="s">
        <v>339</v>
      </c>
      <c r="B191" s="10">
        <v>31500036</v>
      </c>
      <c r="C191" s="10" t="s">
        <v>36</v>
      </c>
      <c r="D191" s="9">
        <v>45688</v>
      </c>
      <c r="E191" s="10" t="s">
        <v>319</v>
      </c>
      <c r="F191" s="10" t="s">
        <v>351</v>
      </c>
    </row>
    <row r="192" spans="1:6" ht="39.75" customHeight="1">
      <c r="A192" s="10" t="s">
        <v>339</v>
      </c>
      <c r="B192" s="10">
        <v>31500035</v>
      </c>
      <c r="C192" s="10" t="s">
        <v>36</v>
      </c>
      <c r="D192" s="9">
        <v>45688</v>
      </c>
      <c r="E192" s="10" t="s">
        <v>319</v>
      </c>
      <c r="F192" s="10" t="s">
        <v>354</v>
      </c>
    </row>
    <row r="193" spans="1:6" ht="39.75" customHeight="1">
      <c r="A193" s="10" t="s">
        <v>339</v>
      </c>
      <c r="B193" s="10">
        <v>31500033</v>
      </c>
      <c r="C193" s="10" t="s">
        <v>36</v>
      </c>
      <c r="D193" s="9">
        <v>45688</v>
      </c>
      <c r="E193" s="10" t="s">
        <v>319</v>
      </c>
      <c r="F193" s="10" t="s">
        <v>355</v>
      </c>
    </row>
    <row r="194" spans="1:6" ht="39.75" customHeight="1">
      <c r="A194" s="10" t="s">
        <v>339</v>
      </c>
      <c r="B194" s="10">
        <v>31500031</v>
      </c>
      <c r="C194" s="10" t="s">
        <v>36</v>
      </c>
      <c r="D194" s="9">
        <v>45688</v>
      </c>
      <c r="E194" s="10" t="s">
        <v>319</v>
      </c>
      <c r="F194" s="10" t="s">
        <v>356</v>
      </c>
    </row>
    <row r="195" spans="1:6" ht="39.75" customHeight="1">
      <c r="A195" s="10" t="s">
        <v>339</v>
      </c>
      <c r="B195" s="10">
        <v>31500028</v>
      </c>
      <c r="C195" s="10" t="s">
        <v>36</v>
      </c>
      <c r="D195" s="9">
        <v>45688</v>
      </c>
      <c r="E195" s="10" t="s">
        <v>319</v>
      </c>
      <c r="F195" s="10" t="s">
        <v>357</v>
      </c>
    </row>
    <row r="196" spans="1:6" ht="39.75" customHeight="1">
      <c r="A196" s="10" t="s">
        <v>339</v>
      </c>
      <c r="B196" s="10">
        <v>31500025</v>
      </c>
      <c r="C196" s="10" t="s">
        <v>36</v>
      </c>
      <c r="D196" s="9">
        <v>45688</v>
      </c>
      <c r="E196" s="10" t="s">
        <v>319</v>
      </c>
      <c r="F196" s="10" t="s">
        <v>358</v>
      </c>
    </row>
    <row r="197" spans="1:6" ht="39.75" customHeight="1">
      <c r="A197" s="10" t="s">
        <v>339</v>
      </c>
      <c r="B197" s="10">
        <v>31500023</v>
      </c>
      <c r="C197" s="10" t="s">
        <v>36</v>
      </c>
      <c r="D197" s="9">
        <v>45688</v>
      </c>
      <c r="E197" s="10" t="s">
        <v>319</v>
      </c>
      <c r="F197" s="10" t="s">
        <v>359</v>
      </c>
    </row>
    <row r="198" spans="1:6" ht="39.75" customHeight="1">
      <c r="A198" s="10" t="s">
        <v>339</v>
      </c>
      <c r="B198" s="10">
        <v>31500022</v>
      </c>
      <c r="C198" s="10" t="s">
        <v>36</v>
      </c>
      <c r="D198" s="9">
        <v>45688</v>
      </c>
      <c r="E198" s="10" t="s">
        <v>319</v>
      </c>
      <c r="F198" s="10" t="s">
        <v>360</v>
      </c>
    </row>
    <row r="199" spans="1:6" ht="39.75" customHeight="1">
      <c r="A199" s="10" t="s">
        <v>339</v>
      </c>
      <c r="B199" s="10">
        <v>31500021</v>
      </c>
      <c r="C199" s="10" t="s">
        <v>36</v>
      </c>
      <c r="D199" s="9">
        <v>45688</v>
      </c>
      <c r="E199" s="10" t="s">
        <v>319</v>
      </c>
      <c r="F199" s="10" t="s">
        <v>360</v>
      </c>
    </row>
    <row r="200" spans="1:6" ht="39.75" customHeight="1">
      <c r="A200" s="10" t="s">
        <v>370</v>
      </c>
      <c r="B200" s="10">
        <v>37508590</v>
      </c>
      <c r="C200" s="10" t="s">
        <v>36</v>
      </c>
      <c r="D200" s="9">
        <v>45691</v>
      </c>
      <c r="E200" s="10" t="s">
        <v>371</v>
      </c>
      <c r="F200" s="10" t="s">
        <v>372</v>
      </c>
    </row>
    <row r="201" spans="1:6" ht="39.75" customHeight="1"/>
    <row r="202" spans="1:6" ht="39.75" customHeight="1"/>
    <row r="203" spans="1:6" ht="39.75" customHeight="1"/>
    <row r="204" spans="1:6" ht="39.75" customHeight="1">
      <c r="A204" s="10" t="s">
        <v>373</v>
      </c>
      <c r="B204" s="10">
        <v>35509586</v>
      </c>
      <c r="C204" s="10" t="s">
        <v>36</v>
      </c>
      <c r="D204" s="9">
        <v>45691</v>
      </c>
      <c r="E204" s="10" t="s">
        <v>134</v>
      </c>
      <c r="F204" s="10" t="s">
        <v>374</v>
      </c>
    </row>
    <row r="205" spans="1:6" ht="39.75" customHeight="1">
      <c r="A205" s="10" t="s">
        <v>370</v>
      </c>
      <c r="B205" s="10">
        <v>35510080</v>
      </c>
      <c r="C205" s="10" t="s">
        <v>36</v>
      </c>
      <c r="D205" s="9">
        <v>45691</v>
      </c>
      <c r="E205" s="10" t="s">
        <v>371</v>
      </c>
      <c r="F205" s="10" t="s">
        <v>375</v>
      </c>
    </row>
    <row r="206" spans="1:6" ht="39.75" customHeight="1">
      <c r="A206" s="10" t="s">
        <v>370</v>
      </c>
      <c r="B206" s="10">
        <v>35510070</v>
      </c>
      <c r="C206" s="10" t="s">
        <v>36</v>
      </c>
      <c r="D206" s="9">
        <v>45691</v>
      </c>
      <c r="E206" s="10" t="s">
        <v>371</v>
      </c>
      <c r="F206" s="10" t="s">
        <v>376</v>
      </c>
    </row>
    <row r="207" spans="1:6" ht="39.75" customHeight="1">
      <c r="A207" s="10" t="s">
        <v>370</v>
      </c>
      <c r="B207" s="10">
        <v>35510055</v>
      </c>
      <c r="C207" s="10" t="s">
        <v>36</v>
      </c>
      <c r="D207" s="9">
        <v>45691</v>
      </c>
      <c r="E207" s="10" t="s">
        <v>371</v>
      </c>
      <c r="F207" s="10" t="s">
        <v>377</v>
      </c>
    </row>
    <row r="208" spans="1:6" ht="39.75" customHeight="1">
      <c r="A208" s="10" t="s">
        <v>370</v>
      </c>
      <c r="B208" s="10">
        <v>35510045</v>
      </c>
      <c r="C208" s="10" t="s">
        <v>36</v>
      </c>
      <c r="D208" s="9">
        <v>45691</v>
      </c>
      <c r="E208" s="10" t="s">
        <v>371</v>
      </c>
      <c r="F208" s="10" t="s">
        <v>378</v>
      </c>
    </row>
    <row r="209" spans="1:6" ht="39.75" customHeight="1">
      <c r="A209" s="10" t="s">
        <v>370</v>
      </c>
      <c r="B209" s="10">
        <v>35510032</v>
      </c>
      <c r="C209" s="10" t="s">
        <v>36</v>
      </c>
      <c r="D209" s="9">
        <v>45691</v>
      </c>
      <c r="E209" s="10" t="s">
        <v>371</v>
      </c>
      <c r="F209" s="10" t="s">
        <v>379</v>
      </c>
    </row>
    <row r="210" spans="1:6" ht="39.75" customHeight="1">
      <c r="A210" s="10" t="s">
        <v>370</v>
      </c>
      <c r="B210" s="10">
        <v>35510022</v>
      </c>
      <c r="C210" s="10" t="s">
        <v>36</v>
      </c>
      <c r="D210" s="9">
        <v>45691</v>
      </c>
      <c r="E210" s="10" t="s">
        <v>371</v>
      </c>
      <c r="F210" s="10" t="s">
        <v>380</v>
      </c>
    </row>
    <row r="211" spans="1:6" ht="39.75" customHeight="1">
      <c r="A211" s="10" t="s">
        <v>370</v>
      </c>
      <c r="B211" s="10">
        <v>35510009</v>
      </c>
      <c r="C211" s="10" t="s">
        <v>36</v>
      </c>
      <c r="D211" s="9">
        <v>45691</v>
      </c>
      <c r="E211" s="10" t="s">
        <v>371</v>
      </c>
      <c r="F211" s="10" t="s">
        <v>381</v>
      </c>
    </row>
    <row r="212" spans="1:6" ht="39.75" customHeight="1">
      <c r="A212" s="10" t="s">
        <v>370</v>
      </c>
      <c r="B212" s="10">
        <v>35509989</v>
      </c>
      <c r="C212" s="10" t="s">
        <v>36</v>
      </c>
      <c r="D212" s="9">
        <v>45691</v>
      </c>
      <c r="E212" s="10" t="s">
        <v>371</v>
      </c>
      <c r="F212" s="10" t="s">
        <v>382</v>
      </c>
    </row>
    <row r="213" spans="1:6" ht="39.75" customHeight="1">
      <c r="A213" s="10" t="s">
        <v>383</v>
      </c>
      <c r="B213" s="10">
        <v>35509789</v>
      </c>
      <c r="C213" s="10" t="s">
        <v>36</v>
      </c>
      <c r="D213" s="9">
        <v>45691</v>
      </c>
      <c r="E213" s="10" t="s">
        <v>295</v>
      </c>
      <c r="F213" s="10" t="s">
        <v>384</v>
      </c>
    </row>
    <row r="214" spans="1:6" ht="39.75" customHeight="1">
      <c r="A214" s="10" t="s">
        <v>383</v>
      </c>
      <c r="B214" s="10">
        <v>35509780</v>
      </c>
      <c r="C214" s="10" t="s">
        <v>36</v>
      </c>
      <c r="D214" s="9">
        <v>45691</v>
      </c>
      <c r="E214" s="10" t="s">
        <v>295</v>
      </c>
      <c r="F214" s="10" t="s">
        <v>385</v>
      </c>
    </row>
    <row r="215" spans="1:6" ht="39.75" customHeight="1">
      <c r="A215" s="10" t="s">
        <v>383</v>
      </c>
      <c r="B215" s="10">
        <v>35509774</v>
      </c>
      <c r="C215" s="10" t="s">
        <v>36</v>
      </c>
      <c r="D215" s="9">
        <v>45691</v>
      </c>
      <c r="E215" s="10" t="s">
        <v>295</v>
      </c>
      <c r="F215" s="10" t="s">
        <v>385</v>
      </c>
    </row>
    <row r="216" spans="1:6" ht="39.75" customHeight="1">
      <c r="A216" s="10" t="s">
        <v>383</v>
      </c>
      <c r="B216" s="10">
        <v>35509764</v>
      </c>
      <c r="C216" s="10" t="s">
        <v>36</v>
      </c>
      <c r="D216" s="9">
        <v>45691</v>
      </c>
      <c r="E216" s="10" t="s">
        <v>295</v>
      </c>
      <c r="F216" s="10" t="s">
        <v>386</v>
      </c>
    </row>
    <row r="217" spans="1:6" ht="39.75" customHeight="1">
      <c r="A217" s="10" t="s">
        <v>383</v>
      </c>
      <c r="B217" s="10">
        <v>35509750</v>
      </c>
      <c r="C217" s="10" t="s">
        <v>36</v>
      </c>
      <c r="D217" s="9">
        <v>45691</v>
      </c>
      <c r="E217" s="10" t="s">
        <v>295</v>
      </c>
      <c r="F217" s="10" t="s">
        <v>387</v>
      </c>
    </row>
    <row r="218" spans="1:6" ht="39.75" customHeight="1">
      <c r="A218" s="14" t="s">
        <v>388</v>
      </c>
      <c r="B218" s="10">
        <v>35506238</v>
      </c>
      <c r="C218" s="10" t="s">
        <v>36</v>
      </c>
      <c r="D218" s="9">
        <v>45691</v>
      </c>
      <c r="E218" s="10" t="s">
        <v>333</v>
      </c>
      <c r="F218" s="10" t="s">
        <v>389</v>
      </c>
    </row>
    <row r="219" spans="1:6" ht="39.75" customHeight="1">
      <c r="A219" s="14" t="s">
        <v>388</v>
      </c>
      <c r="B219" s="10">
        <v>35506199</v>
      </c>
      <c r="C219" s="10" t="s">
        <v>36</v>
      </c>
      <c r="D219" s="9">
        <v>45691</v>
      </c>
      <c r="E219" s="10" t="s">
        <v>333</v>
      </c>
      <c r="F219" s="10" t="s">
        <v>390</v>
      </c>
    </row>
    <row r="220" spans="1:6" ht="39.75" customHeight="1">
      <c r="A220" s="14" t="s">
        <v>388</v>
      </c>
      <c r="B220" s="10">
        <v>35506159</v>
      </c>
      <c r="C220" s="10" t="s">
        <v>36</v>
      </c>
      <c r="D220" s="9">
        <v>45691</v>
      </c>
      <c r="E220" s="10" t="s">
        <v>333</v>
      </c>
      <c r="F220" s="10" t="s">
        <v>391</v>
      </c>
    </row>
    <row r="221" spans="1:6" ht="39.75" customHeight="1">
      <c r="A221" s="14" t="s">
        <v>388</v>
      </c>
      <c r="B221" s="10">
        <v>35506111</v>
      </c>
      <c r="C221" s="10" t="s">
        <v>36</v>
      </c>
      <c r="D221" s="9">
        <v>45691</v>
      </c>
      <c r="E221" s="10" t="s">
        <v>333</v>
      </c>
      <c r="F221" s="10" t="s">
        <v>392</v>
      </c>
    </row>
    <row r="222" spans="1:6" ht="39.75" customHeight="1">
      <c r="A222" s="14" t="s">
        <v>388</v>
      </c>
      <c r="B222" s="10">
        <v>35506054</v>
      </c>
      <c r="C222" s="10" t="s">
        <v>36</v>
      </c>
      <c r="D222" s="9">
        <v>45691</v>
      </c>
      <c r="E222" s="10" t="s">
        <v>333</v>
      </c>
      <c r="F222" s="10" t="s">
        <v>393</v>
      </c>
    </row>
    <row r="223" spans="1:6" ht="39.75" customHeight="1">
      <c r="A223" s="14" t="s">
        <v>388</v>
      </c>
      <c r="B223" s="10">
        <v>35505986</v>
      </c>
      <c r="C223" s="10" t="s">
        <v>36</v>
      </c>
      <c r="D223" s="9">
        <v>45691</v>
      </c>
      <c r="E223" s="10" t="s">
        <v>333</v>
      </c>
      <c r="F223" s="10" t="s">
        <v>394</v>
      </c>
    </row>
    <row r="224" spans="1:6" ht="39.75" customHeight="1">
      <c r="A224" s="14" t="s">
        <v>332</v>
      </c>
      <c r="B224" s="10">
        <v>35505134</v>
      </c>
      <c r="C224" s="10" t="s">
        <v>36</v>
      </c>
      <c r="D224" s="9">
        <v>45691</v>
      </c>
      <c r="E224" s="10" t="s">
        <v>333</v>
      </c>
      <c r="F224" s="10" t="s">
        <v>337</v>
      </c>
    </row>
    <row r="225" spans="1:6" ht="39.75" customHeight="1">
      <c r="A225" s="14" t="s">
        <v>332</v>
      </c>
      <c r="B225" s="10">
        <v>35505087</v>
      </c>
      <c r="C225" s="10" t="s">
        <v>36</v>
      </c>
      <c r="D225" s="9">
        <v>45691</v>
      </c>
      <c r="E225" s="10" t="s">
        <v>333</v>
      </c>
      <c r="F225" s="10" t="s">
        <v>336</v>
      </c>
    </row>
    <row r="226" spans="1:6" ht="39.75" customHeight="1">
      <c r="A226" s="14" t="s">
        <v>332</v>
      </c>
      <c r="B226" s="10">
        <v>35504960</v>
      </c>
      <c r="C226" s="10" t="s">
        <v>36</v>
      </c>
      <c r="D226" s="9">
        <v>45691</v>
      </c>
      <c r="E226" s="10" t="s">
        <v>333</v>
      </c>
      <c r="F226" s="10" t="s">
        <v>395</v>
      </c>
    </row>
    <row r="227" spans="1:6" ht="39.75" customHeight="1">
      <c r="A227" s="14" t="s">
        <v>332</v>
      </c>
      <c r="B227" s="10">
        <v>35504929</v>
      </c>
      <c r="C227" s="10" t="s">
        <v>36</v>
      </c>
      <c r="D227" s="9">
        <v>45691</v>
      </c>
      <c r="E227" s="10" t="s">
        <v>333</v>
      </c>
      <c r="F227" s="10" t="s">
        <v>334</v>
      </c>
    </row>
    <row r="228" spans="1:6" ht="39.75" customHeight="1">
      <c r="A228" s="14" t="s">
        <v>332</v>
      </c>
      <c r="B228" s="10">
        <v>35504891</v>
      </c>
      <c r="C228" s="10" t="s">
        <v>36</v>
      </c>
      <c r="D228" s="9">
        <v>45691</v>
      </c>
      <c r="E228" s="10" t="s">
        <v>333</v>
      </c>
      <c r="F228" s="10" t="s">
        <v>335</v>
      </c>
    </row>
    <row r="229" spans="1:6" ht="39.75" customHeight="1">
      <c r="A229" s="14" t="s">
        <v>332</v>
      </c>
      <c r="B229" s="10">
        <v>35504415</v>
      </c>
      <c r="C229" s="10" t="s">
        <v>36</v>
      </c>
      <c r="D229" s="9">
        <v>45691</v>
      </c>
      <c r="E229" s="10" t="s">
        <v>333</v>
      </c>
      <c r="F229" s="10" t="s">
        <v>338</v>
      </c>
    </row>
    <row r="230" spans="1:6" ht="39.75" customHeight="1">
      <c r="A230" s="14" t="s">
        <v>396</v>
      </c>
      <c r="B230" s="10">
        <v>35501743</v>
      </c>
      <c r="C230" s="10" t="s">
        <v>36</v>
      </c>
      <c r="D230" s="9">
        <v>45691</v>
      </c>
      <c r="E230" s="10" t="s">
        <v>319</v>
      </c>
      <c r="F230" s="10" t="s">
        <v>397</v>
      </c>
    </row>
    <row r="231" spans="1:6" ht="39.75" customHeight="1">
      <c r="A231" s="14" t="s">
        <v>396</v>
      </c>
      <c r="B231" s="10">
        <v>35501713</v>
      </c>
      <c r="C231" s="10" t="s">
        <v>36</v>
      </c>
      <c r="D231" s="9">
        <v>45691</v>
      </c>
      <c r="E231" s="10" t="s">
        <v>319</v>
      </c>
      <c r="F231" s="10" t="s">
        <v>397</v>
      </c>
    </row>
    <row r="232" spans="1:6" ht="39.75" customHeight="1">
      <c r="A232" s="14" t="s">
        <v>396</v>
      </c>
      <c r="B232" s="10">
        <v>35501673</v>
      </c>
      <c r="C232" s="10" t="s">
        <v>36</v>
      </c>
      <c r="D232" s="9">
        <v>45691</v>
      </c>
      <c r="E232" s="10" t="s">
        <v>319</v>
      </c>
      <c r="F232" s="10" t="s">
        <v>398</v>
      </c>
    </row>
    <row r="233" spans="1:6" ht="39.75" customHeight="1">
      <c r="A233" s="14" t="s">
        <v>396</v>
      </c>
      <c r="B233" s="10">
        <v>35501638</v>
      </c>
      <c r="C233" s="10" t="s">
        <v>36</v>
      </c>
      <c r="D233" s="9">
        <v>45691</v>
      </c>
      <c r="E233" s="10" t="s">
        <v>319</v>
      </c>
      <c r="F233" s="10" t="s">
        <v>399</v>
      </c>
    </row>
    <row r="234" spans="1:6" ht="39.75" customHeight="1">
      <c r="A234" s="14" t="s">
        <v>396</v>
      </c>
      <c r="B234" s="10">
        <v>35501580</v>
      </c>
      <c r="C234" s="10" t="s">
        <v>36</v>
      </c>
      <c r="D234" s="9">
        <v>45691</v>
      </c>
      <c r="E234" s="10" t="s">
        <v>319</v>
      </c>
      <c r="F234" s="10" t="s">
        <v>397</v>
      </c>
    </row>
    <row r="235" spans="1:6" ht="39.75" customHeight="1">
      <c r="A235" s="14" t="s">
        <v>396</v>
      </c>
      <c r="B235" s="10">
        <v>35501515</v>
      </c>
      <c r="C235" s="10" t="s">
        <v>36</v>
      </c>
      <c r="D235" s="9">
        <v>45691</v>
      </c>
      <c r="E235" s="10" t="s">
        <v>319</v>
      </c>
      <c r="F235" s="10" t="s">
        <v>400</v>
      </c>
    </row>
    <row r="236" spans="1:6" ht="39.75" customHeight="1">
      <c r="A236" s="14" t="s">
        <v>396</v>
      </c>
      <c r="B236" s="10">
        <v>35501463</v>
      </c>
      <c r="C236" s="10" t="s">
        <v>36</v>
      </c>
      <c r="D236" s="9">
        <v>45691</v>
      </c>
      <c r="E236" s="10" t="s">
        <v>319</v>
      </c>
      <c r="F236" s="10" t="s">
        <v>401</v>
      </c>
    </row>
    <row r="237" spans="1:6" ht="39.75" customHeight="1">
      <c r="A237" s="14" t="s">
        <v>396</v>
      </c>
      <c r="B237" s="10">
        <v>35501422</v>
      </c>
      <c r="C237" s="10" t="s">
        <v>36</v>
      </c>
      <c r="D237" s="9">
        <v>45691</v>
      </c>
      <c r="E237" s="10" t="s">
        <v>319</v>
      </c>
      <c r="F237" s="10" t="s">
        <v>402</v>
      </c>
    </row>
    <row r="238" spans="1:6" ht="39.75" customHeight="1">
      <c r="A238" s="14" t="s">
        <v>396</v>
      </c>
      <c r="B238" s="10">
        <v>35501396</v>
      </c>
      <c r="C238" s="10" t="s">
        <v>36</v>
      </c>
      <c r="D238" s="9">
        <v>45691</v>
      </c>
      <c r="E238" s="10" t="s">
        <v>319</v>
      </c>
      <c r="F238" s="10" t="s">
        <v>402</v>
      </c>
    </row>
    <row r="239" spans="1:6" ht="39.75" customHeight="1">
      <c r="A239" s="14" t="s">
        <v>396</v>
      </c>
      <c r="B239" s="10">
        <v>35501337</v>
      </c>
      <c r="C239" s="10" t="s">
        <v>36</v>
      </c>
      <c r="D239" s="9">
        <v>45691</v>
      </c>
      <c r="E239" s="10" t="s">
        <v>319</v>
      </c>
      <c r="F239" s="10" t="s">
        <v>401</v>
      </c>
    </row>
    <row r="240" spans="1:6" ht="39.75" customHeight="1">
      <c r="A240" s="14" t="s">
        <v>396</v>
      </c>
      <c r="B240" s="10">
        <v>35501254</v>
      </c>
      <c r="C240" s="10" t="s">
        <v>36</v>
      </c>
      <c r="D240" s="9">
        <v>45691</v>
      </c>
      <c r="E240" s="10" t="s">
        <v>319</v>
      </c>
      <c r="F240" s="10" t="s">
        <v>403</v>
      </c>
    </row>
    <row r="241" spans="1:6" ht="39.75" customHeight="1">
      <c r="A241" s="14" t="s">
        <v>396</v>
      </c>
      <c r="B241" s="10">
        <v>35501215</v>
      </c>
      <c r="C241" s="10" t="s">
        <v>36</v>
      </c>
      <c r="D241" s="9">
        <v>45691</v>
      </c>
      <c r="E241" s="10" t="s">
        <v>319</v>
      </c>
      <c r="F241" s="10" t="s">
        <v>404</v>
      </c>
    </row>
    <row r="242" spans="1:6" ht="39.75" customHeight="1">
      <c r="A242" s="14" t="s">
        <v>396</v>
      </c>
      <c r="B242" s="10">
        <v>35501170</v>
      </c>
      <c r="C242" s="10" t="s">
        <v>36</v>
      </c>
      <c r="D242" s="9">
        <v>45691</v>
      </c>
      <c r="E242" s="10" t="s">
        <v>319</v>
      </c>
      <c r="F242" s="10" t="s">
        <v>405</v>
      </c>
    </row>
    <row r="243" spans="1:6" ht="39.75" customHeight="1">
      <c r="A243" s="14" t="s">
        <v>396</v>
      </c>
      <c r="B243" s="10">
        <v>35501116</v>
      </c>
      <c r="C243" s="10" t="s">
        <v>36</v>
      </c>
      <c r="D243" s="9">
        <v>45691</v>
      </c>
      <c r="E243" s="10" t="s">
        <v>319</v>
      </c>
      <c r="F243" s="10" t="s">
        <v>406</v>
      </c>
    </row>
    <row r="244" spans="1:6" ht="39.75" customHeight="1">
      <c r="A244" s="14" t="s">
        <v>396</v>
      </c>
      <c r="B244" s="10">
        <v>35501047</v>
      </c>
      <c r="C244" s="10" t="s">
        <v>36</v>
      </c>
      <c r="D244" s="9">
        <v>45691</v>
      </c>
      <c r="E244" s="10" t="s">
        <v>319</v>
      </c>
      <c r="F244" s="10" t="s">
        <v>407</v>
      </c>
    </row>
    <row r="245" spans="1:6" ht="39.75" customHeight="1">
      <c r="A245" s="14" t="s">
        <v>396</v>
      </c>
      <c r="B245" s="10">
        <v>35501040</v>
      </c>
      <c r="C245" s="10" t="s">
        <v>36</v>
      </c>
      <c r="D245" s="9">
        <v>45691</v>
      </c>
      <c r="E245" s="10" t="s">
        <v>319</v>
      </c>
      <c r="F245" s="10" t="s">
        <v>408</v>
      </c>
    </row>
    <row r="246" spans="1:6" ht="39.75" customHeight="1">
      <c r="A246" s="14" t="s">
        <v>396</v>
      </c>
      <c r="B246" s="10">
        <v>35501016</v>
      </c>
      <c r="C246" s="10" t="s">
        <v>36</v>
      </c>
      <c r="D246" s="9">
        <v>45691</v>
      </c>
      <c r="E246" s="10" t="s">
        <v>319</v>
      </c>
      <c r="F246" s="10" t="s">
        <v>409</v>
      </c>
    </row>
    <row r="247" spans="1:6" ht="39.75" customHeight="1">
      <c r="A247" s="14" t="s">
        <v>396</v>
      </c>
      <c r="B247" s="10">
        <v>35500932</v>
      </c>
      <c r="C247" s="10" t="s">
        <v>36</v>
      </c>
      <c r="D247" s="9">
        <v>45691</v>
      </c>
      <c r="E247" s="10" t="s">
        <v>319</v>
      </c>
      <c r="F247" s="10" t="s">
        <v>410</v>
      </c>
    </row>
    <row r="248" spans="1:6" ht="39.75" customHeight="1">
      <c r="A248" s="14" t="s">
        <v>396</v>
      </c>
      <c r="B248" s="10">
        <v>35500884</v>
      </c>
      <c r="C248" s="10" t="s">
        <v>36</v>
      </c>
      <c r="D248" s="9">
        <v>45691</v>
      </c>
      <c r="E248" s="10" t="s">
        <v>319</v>
      </c>
      <c r="F248" s="10" t="s">
        <v>411</v>
      </c>
    </row>
    <row r="249" spans="1:6" ht="39.75" customHeight="1">
      <c r="A249" s="14" t="s">
        <v>396</v>
      </c>
      <c r="B249" s="10">
        <v>35500859</v>
      </c>
      <c r="C249" s="10" t="s">
        <v>36</v>
      </c>
      <c r="D249" s="9">
        <v>45691</v>
      </c>
      <c r="E249" s="10" t="s">
        <v>319</v>
      </c>
      <c r="F249" s="10" t="s">
        <v>412</v>
      </c>
    </row>
    <row r="250" spans="1:6" ht="39.75" customHeight="1">
      <c r="A250" s="14" t="s">
        <v>396</v>
      </c>
      <c r="B250" s="10">
        <v>35500813</v>
      </c>
      <c r="C250" s="10" t="s">
        <v>36</v>
      </c>
      <c r="D250" s="9">
        <v>45691</v>
      </c>
      <c r="E250" s="10" t="s">
        <v>319</v>
      </c>
      <c r="F250" s="10" t="s">
        <v>413</v>
      </c>
    </row>
    <row r="251" spans="1:6" ht="39.75" customHeight="1">
      <c r="A251" s="14" t="s">
        <v>396</v>
      </c>
      <c r="B251" s="10">
        <v>35500760</v>
      </c>
      <c r="C251" s="10" t="s">
        <v>36</v>
      </c>
      <c r="D251" s="9">
        <v>45691</v>
      </c>
      <c r="E251" s="10" t="s">
        <v>319</v>
      </c>
      <c r="F251" s="10" t="s">
        <v>414</v>
      </c>
    </row>
    <row r="252" spans="1:6" ht="39.75" customHeight="1">
      <c r="A252" s="14" t="s">
        <v>396</v>
      </c>
      <c r="B252" s="10">
        <v>35500721</v>
      </c>
      <c r="C252" s="10" t="s">
        <v>36</v>
      </c>
      <c r="D252" s="9">
        <v>45691</v>
      </c>
      <c r="E252" s="10" t="s">
        <v>319</v>
      </c>
      <c r="F252" s="10" t="s">
        <v>411</v>
      </c>
    </row>
    <row r="253" spans="1:6" ht="39.75" customHeight="1">
      <c r="A253" s="10" t="s">
        <v>339</v>
      </c>
      <c r="B253" s="10">
        <v>31500055</v>
      </c>
      <c r="C253" s="10" t="s">
        <v>36</v>
      </c>
      <c r="D253" s="9">
        <v>45691</v>
      </c>
      <c r="E253" s="10" t="s">
        <v>319</v>
      </c>
      <c r="F253" s="10" t="s">
        <v>340</v>
      </c>
    </row>
    <row r="254" spans="1:6" ht="39.75" customHeight="1">
      <c r="A254" s="12" t="s">
        <v>396</v>
      </c>
      <c r="B254" s="10">
        <v>35501396</v>
      </c>
      <c r="C254" s="10" t="s">
        <v>317</v>
      </c>
      <c r="D254" s="16">
        <v>45692</v>
      </c>
      <c r="E254" s="10" t="s">
        <v>319</v>
      </c>
      <c r="F254" s="17" t="s">
        <v>415</v>
      </c>
    </row>
    <row r="255" spans="1:6" ht="39.75" customHeight="1">
      <c r="A255" s="12" t="s">
        <v>396</v>
      </c>
      <c r="B255" s="10">
        <v>35501422</v>
      </c>
      <c r="C255" s="10" t="s">
        <v>317</v>
      </c>
      <c r="D255" s="16">
        <v>45692</v>
      </c>
      <c r="E255" s="10" t="s">
        <v>319</v>
      </c>
      <c r="F255" s="17" t="s">
        <v>416</v>
      </c>
    </row>
    <row r="256" spans="1:6" ht="39.75" customHeight="1">
      <c r="A256" s="12" t="s">
        <v>396</v>
      </c>
      <c r="B256" s="10">
        <v>35501463</v>
      </c>
      <c r="C256" s="10" t="s">
        <v>317</v>
      </c>
      <c r="D256" s="16">
        <v>45692</v>
      </c>
      <c r="E256" s="10" t="s">
        <v>319</v>
      </c>
      <c r="F256" s="17" t="s">
        <v>417</v>
      </c>
    </row>
    <row r="257" spans="1:6" ht="39.75" customHeight="1">
      <c r="A257" s="12" t="s">
        <v>396</v>
      </c>
      <c r="B257" s="10">
        <v>35500721</v>
      </c>
      <c r="C257" s="10" t="s">
        <v>317</v>
      </c>
      <c r="D257" s="16">
        <v>45692</v>
      </c>
      <c r="E257" s="10" t="s">
        <v>319</v>
      </c>
      <c r="F257" s="17" t="s">
        <v>418</v>
      </c>
    </row>
    <row r="258" spans="1:6" ht="39.75" customHeight="1">
      <c r="A258" s="12" t="s">
        <v>396</v>
      </c>
      <c r="B258" s="10">
        <v>35500760</v>
      </c>
      <c r="C258" s="10" t="s">
        <v>317</v>
      </c>
      <c r="D258" s="16">
        <v>45692</v>
      </c>
      <c r="E258" s="10" t="s">
        <v>319</v>
      </c>
      <c r="F258" s="17" t="s">
        <v>419</v>
      </c>
    </row>
    <row r="259" spans="1:6" ht="39.75" customHeight="1">
      <c r="A259" s="12" t="s">
        <v>396</v>
      </c>
      <c r="B259" s="10">
        <v>35500813</v>
      </c>
      <c r="C259" s="10" t="s">
        <v>317</v>
      </c>
      <c r="D259" s="16">
        <v>45692</v>
      </c>
      <c r="E259" s="10" t="s">
        <v>319</v>
      </c>
      <c r="F259" s="17" t="s">
        <v>420</v>
      </c>
    </row>
    <row r="260" spans="1:6" ht="39.75" customHeight="1">
      <c r="A260" s="12" t="s">
        <v>396</v>
      </c>
      <c r="B260" s="10">
        <v>35500859</v>
      </c>
      <c r="C260" s="10" t="s">
        <v>317</v>
      </c>
      <c r="D260" s="16">
        <v>45692</v>
      </c>
      <c r="E260" s="10" t="s">
        <v>319</v>
      </c>
      <c r="F260" s="17" t="s">
        <v>421</v>
      </c>
    </row>
    <row r="261" spans="1:6" ht="39.75" customHeight="1">
      <c r="A261" s="12" t="s">
        <v>396</v>
      </c>
      <c r="B261" s="10">
        <v>35500884</v>
      </c>
      <c r="C261" s="10" t="s">
        <v>317</v>
      </c>
      <c r="D261" s="16">
        <v>45692</v>
      </c>
      <c r="E261" s="10" t="s">
        <v>319</v>
      </c>
      <c r="F261" s="17" t="s">
        <v>422</v>
      </c>
    </row>
    <row r="262" spans="1:6" ht="39.75" customHeight="1">
      <c r="A262" s="12" t="s">
        <v>396</v>
      </c>
      <c r="B262" s="10">
        <v>35500932</v>
      </c>
      <c r="C262" s="10" t="s">
        <v>317</v>
      </c>
      <c r="D262" s="16">
        <v>45692</v>
      </c>
      <c r="E262" s="10" t="s">
        <v>319</v>
      </c>
      <c r="F262" s="17" t="s">
        <v>423</v>
      </c>
    </row>
    <row r="263" spans="1:6" ht="39.75" customHeight="1">
      <c r="A263" s="12" t="s">
        <v>396</v>
      </c>
      <c r="B263" s="10">
        <v>35501016</v>
      </c>
      <c r="C263" s="10" t="s">
        <v>317</v>
      </c>
      <c r="D263" s="16">
        <v>45692</v>
      </c>
      <c r="E263" s="10" t="s">
        <v>319</v>
      </c>
      <c r="F263" s="17" t="s">
        <v>424</v>
      </c>
    </row>
    <row r="264" spans="1:6" ht="39.75" customHeight="1">
      <c r="A264" s="12" t="s">
        <v>396</v>
      </c>
      <c r="B264" s="10">
        <v>35501040</v>
      </c>
      <c r="C264" s="10" t="s">
        <v>317</v>
      </c>
      <c r="D264" s="16">
        <v>45692</v>
      </c>
      <c r="E264" s="10" t="s">
        <v>319</v>
      </c>
      <c r="F264" s="17" t="s">
        <v>425</v>
      </c>
    </row>
    <row r="265" spans="1:6" ht="39.75" customHeight="1">
      <c r="A265" s="12" t="s">
        <v>396</v>
      </c>
      <c r="B265" s="10">
        <v>35501047</v>
      </c>
      <c r="C265" s="10" t="s">
        <v>317</v>
      </c>
      <c r="D265" s="16">
        <v>45692</v>
      </c>
      <c r="E265" s="10" t="s">
        <v>319</v>
      </c>
      <c r="F265" s="17" t="s">
        <v>426</v>
      </c>
    </row>
    <row r="266" spans="1:6" ht="39.75" customHeight="1">
      <c r="A266" s="12" t="s">
        <v>396</v>
      </c>
      <c r="B266" s="10">
        <v>35501116</v>
      </c>
      <c r="C266" s="10" t="s">
        <v>317</v>
      </c>
      <c r="D266" s="16">
        <v>45692</v>
      </c>
      <c r="E266" s="10" t="s">
        <v>319</v>
      </c>
      <c r="F266" s="17" t="s">
        <v>427</v>
      </c>
    </row>
    <row r="267" spans="1:6" ht="39.75" customHeight="1">
      <c r="A267" s="12" t="s">
        <v>396</v>
      </c>
      <c r="B267" s="10">
        <v>35501170</v>
      </c>
      <c r="C267" s="10" t="s">
        <v>317</v>
      </c>
      <c r="D267" s="16">
        <v>45692</v>
      </c>
      <c r="E267" s="10" t="s">
        <v>319</v>
      </c>
      <c r="F267" s="17" t="s">
        <v>428</v>
      </c>
    </row>
    <row r="268" spans="1:6" ht="39.75" customHeight="1">
      <c r="A268" s="12" t="s">
        <v>396</v>
      </c>
      <c r="B268" s="10">
        <v>35501215</v>
      </c>
      <c r="C268" s="10" t="s">
        <v>317</v>
      </c>
      <c r="D268" s="16">
        <v>45692</v>
      </c>
      <c r="E268" s="10" t="s">
        <v>319</v>
      </c>
      <c r="F268" s="17" t="s">
        <v>429</v>
      </c>
    </row>
    <row r="269" spans="1:6" ht="39.75" customHeight="1">
      <c r="A269" s="12" t="s">
        <v>396</v>
      </c>
      <c r="B269" s="10">
        <v>35501254</v>
      </c>
      <c r="C269" s="10" t="s">
        <v>317</v>
      </c>
      <c r="D269" s="16">
        <v>45692</v>
      </c>
      <c r="E269" s="10" t="s">
        <v>319</v>
      </c>
      <c r="F269" s="17" t="s">
        <v>430</v>
      </c>
    </row>
    <row r="270" spans="1:6" ht="39.75" customHeight="1">
      <c r="A270" s="12" t="s">
        <v>396</v>
      </c>
      <c r="B270" s="10">
        <v>35501337</v>
      </c>
      <c r="C270" s="10" t="s">
        <v>317</v>
      </c>
      <c r="D270" s="16">
        <v>45692</v>
      </c>
      <c r="E270" s="10" t="s">
        <v>319</v>
      </c>
      <c r="F270" s="17" t="s">
        <v>431</v>
      </c>
    </row>
    <row r="271" spans="1:6" ht="39.75" customHeight="1">
      <c r="A271" s="12" t="s">
        <v>396</v>
      </c>
      <c r="B271" s="10">
        <v>35501515</v>
      </c>
      <c r="C271" s="10" t="s">
        <v>317</v>
      </c>
      <c r="D271" s="16">
        <v>45692</v>
      </c>
      <c r="E271" s="10" t="s">
        <v>319</v>
      </c>
      <c r="F271" s="17" t="s">
        <v>432</v>
      </c>
    </row>
    <row r="272" spans="1:6" ht="39.75" customHeight="1">
      <c r="A272" s="12" t="s">
        <v>396</v>
      </c>
      <c r="B272" s="10">
        <v>35501713</v>
      </c>
      <c r="C272" s="10" t="s">
        <v>317</v>
      </c>
      <c r="D272" s="16">
        <v>45692</v>
      </c>
      <c r="E272" s="10" t="s">
        <v>319</v>
      </c>
      <c r="F272" s="17" t="s">
        <v>433</v>
      </c>
    </row>
    <row r="273" spans="1:6" ht="39.75" customHeight="1">
      <c r="A273" s="12" t="s">
        <v>396</v>
      </c>
      <c r="B273" s="10">
        <v>35501638</v>
      </c>
      <c r="C273" s="10" t="s">
        <v>317</v>
      </c>
      <c r="D273" s="16">
        <v>45692</v>
      </c>
      <c r="E273" s="10" t="s">
        <v>319</v>
      </c>
      <c r="F273" s="17" t="s">
        <v>434</v>
      </c>
    </row>
    <row r="274" spans="1:6" ht="39.75" customHeight="1">
      <c r="A274" s="12" t="s">
        <v>396</v>
      </c>
      <c r="B274" s="10">
        <v>35501673</v>
      </c>
      <c r="C274" s="10" t="s">
        <v>317</v>
      </c>
      <c r="D274" s="16">
        <v>45692</v>
      </c>
      <c r="E274" s="10" t="s">
        <v>319</v>
      </c>
      <c r="F274" s="17" t="s">
        <v>435</v>
      </c>
    </row>
    <row r="275" spans="1:6" ht="39.75" customHeight="1">
      <c r="A275" s="12" t="s">
        <v>396</v>
      </c>
      <c r="B275" s="10">
        <v>35501743</v>
      </c>
      <c r="C275" s="10" t="s">
        <v>317</v>
      </c>
      <c r="D275" s="16">
        <v>45692</v>
      </c>
      <c r="E275" s="10" t="s">
        <v>319</v>
      </c>
      <c r="F275" s="17" t="s">
        <v>436</v>
      </c>
    </row>
    <row r="276" spans="1:6" ht="39.75" customHeight="1">
      <c r="A276" s="10" t="s">
        <v>437</v>
      </c>
      <c r="B276" s="10">
        <v>36501666</v>
      </c>
      <c r="C276" s="10" t="s">
        <v>36</v>
      </c>
      <c r="D276" s="9">
        <v>45692</v>
      </c>
      <c r="E276" s="10" t="s">
        <v>134</v>
      </c>
      <c r="F276" s="10" t="s">
        <v>438</v>
      </c>
    </row>
    <row r="277" spans="1:6" ht="39.75" customHeight="1">
      <c r="A277" s="10" t="s">
        <v>437</v>
      </c>
      <c r="B277" s="10">
        <v>36501547</v>
      </c>
      <c r="C277" s="10" t="s">
        <v>36</v>
      </c>
      <c r="D277" s="9">
        <v>45692</v>
      </c>
      <c r="E277" s="10" t="s">
        <v>134</v>
      </c>
      <c r="F277" s="10" t="s">
        <v>439</v>
      </c>
    </row>
    <row r="278" spans="1:6" ht="39.75" customHeight="1">
      <c r="A278" s="10" t="s">
        <v>437</v>
      </c>
      <c r="B278" s="10">
        <v>36501450</v>
      </c>
      <c r="C278" s="10" t="s">
        <v>36</v>
      </c>
      <c r="D278" s="9">
        <v>45692</v>
      </c>
      <c r="E278" s="10" t="s">
        <v>134</v>
      </c>
      <c r="F278" s="10" t="s">
        <v>440</v>
      </c>
    </row>
    <row r="279" spans="1:6" ht="39.75" customHeight="1">
      <c r="A279" s="10" t="s">
        <v>437</v>
      </c>
      <c r="B279" s="10">
        <v>36501361</v>
      </c>
      <c r="C279" s="10" t="s">
        <v>36</v>
      </c>
      <c r="D279" s="9">
        <v>45692</v>
      </c>
      <c r="E279" s="10" t="s">
        <v>134</v>
      </c>
      <c r="F279" s="10" t="s">
        <v>441</v>
      </c>
    </row>
    <row r="280" spans="1:6" ht="39.75" customHeight="1">
      <c r="A280" s="10" t="s">
        <v>437</v>
      </c>
      <c r="B280" s="10">
        <v>35509604</v>
      </c>
      <c r="C280" s="10" t="s">
        <v>36</v>
      </c>
      <c r="D280" s="9">
        <v>45692</v>
      </c>
      <c r="E280" s="10" t="s">
        <v>134</v>
      </c>
      <c r="F280" s="10" t="s">
        <v>374</v>
      </c>
    </row>
    <row r="325" spans="1:6" ht="39.75" customHeight="1">
      <c r="A325" s="12" t="s">
        <v>442</v>
      </c>
      <c r="B325" s="15">
        <v>37508603</v>
      </c>
      <c r="C325" s="10" t="s">
        <v>317</v>
      </c>
      <c r="D325" s="16">
        <v>45694</v>
      </c>
      <c r="E325" s="12" t="s">
        <v>443</v>
      </c>
      <c r="F325" s="17" t="s">
        <v>444</v>
      </c>
    </row>
    <row r="326" spans="1:6" ht="39.75" customHeight="1">
      <c r="A326" s="12" t="s">
        <v>442</v>
      </c>
      <c r="B326" s="15">
        <v>37508593</v>
      </c>
      <c r="C326" s="10" t="s">
        <v>317</v>
      </c>
      <c r="D326" s="16">
        <v>45694</v>
      </c>
      <c r="E326" s="12" t="s">
        <v>443</v>
      </c>
      <c r="F326" s="17" t="s">
        <v>445</v>
      </c>
    </row>
    <row r="327" spans="1:6" ht="39.75" customHeight="1">
      <c r="A327" s="12" t="s">
        <v>442</v>
      </c>
      <c r="B327" s="15">
        <v>37508575</v>
      </c>
      <c r="C327" s="10" t="s">
        <v>317</v>
      </c>
      <c r="D327" s="16">
        <v>45694</v>
      </c>
      <c r="E327" s="12" t="s">
        <v>443</v>
      </c>
      <c r="F327" s="17" t="s">
        <v>446</v>
      </c>
    </row>
    <row r="328" spans="1:6" ht="39.75" customHeight="1">
      <c r="A328" s="12" t="s">
        <v>442</v>
      </c>
      <c r="B328" s="15">
        <v>37508561</v>
      </c>
      <c r="C328" s="10" t="s">
        <v>317</v>
      </c>
      <c r="D328" s="16">
        <v>45694</v>
      </c>
      <c r="E328" s="12" t="s">
        <v>443</v>
      </c>
      <c r="F328" s="17" t="s">
        <v>447</v>
      </c>
    </row>
    <row r="329" spans="1:6" ht="39.75" customHeight="1">
      <c r="A329" s="12" t="s">
        <v>442</v>
      </c>
      <c r="B329" s="15">
        <v>37508541</v>
      </c>
      <c r="C329" s="10" t="s">
        <v>317</v>
      </c>
      <c r="D329" s="16">
        <v>45694</v>
      </c>
      <c r="E329" s="12" t="s">
        <v>443</v>
      </c>
      <c r="F329" s="17" t="s">
        <v>448</v>
      </c>
    </row>
    <row r="330" spans="1:6" ht="39.75" customHeight="1">
      <c r="A330" s="12" t="s">
        <v>442</v>
      </c>
      <c r="B330" s="15">
        <v>37508522</v>
      </c>
      <c r="C330" s="10" t="s">
        <v>317</v>
      </c>
      <c r="D330" s="16">
        <v>45694</v>
      </c>
      <c r="E330" s="12" t="s">
        <v>443</v>
      </c>
      <c r="F330" s="17" t="s">
        <v>449</v>
      </c>
    </row>
    <row r="331" spans="1:6" ht="39.75" customHeight="1">
      <c r="A331" s="10" t="s">
        <v>370</v>
      </c>
      <c r="B331" s="10">
        <v>41510494</v>
      </c>
      <c r="C331" s="10" t="s">
        <v>36</v>
      </c>
      <c r="D331" s="9">
        <v>45694</v>
      </c>
      <c r="E331" s="10" t="s">
        <v>371</v>
      </c>
      <c r="F331" s="10" t="s">
        <v>450</v>
      </c>
    </row>
    <row r="332" spans="1:6" ht="39.75" customHeight="1">
      <c r="A332" s="10" t="s">
        <v>370</v>
      </c>
      <c r="B332" s="10">
        <v>41510481</v>
      </c>
      <c r="C332" s="10" t="s">
        <v>36</v>
      </c>
      <c r="D332" s="9">
        <v>45694</v>
      </c>
      <c r="E332" s="10" t="s">
        <v>371</v>
      </c>
      <c r="F332" s="10" t="s">
        <v>451</v>
      </c>
    </row>
    <row r="333" spans="1:6" ht="39.75" customHeight="1">
      <c r="A333" s="10" t="s">
        <v>370</v>
      </c>
      <c r="B333" s="10">
        <v>41510470</v>
      </c>
      <c r="C333" s="10" t="s">
        <v>36</v>
      </c>
      <c r="D333" s="9">
        <v>45694</v>
      </c>
      <c r="E333" s="10" t="s">
        <v>371</v>
      </c>
      <c r="F333" s="10" t="s">
        <v>452</v>
      </c>
    </row>
    <row r="334" spans="1:6" ht="39.75" customHeight="1">
      <c r="A334" s="10" t="s">
        <v>370</v>
      </c>
      <c r="B334" s="10">
        <v>41510452</v>
      </c>
      <c r="C334" s="10" t="s">
        <v>36</v>
      </c>
      <c r="D334" s="9">
        <v>45694</v>
      </c>
      <c r="E334" s="10" t="s">
        <v>371</v>
      </c>
      <c r="F334" s="10" t="s">
        <v>453</v>
      </c>
    </row>
    <row r="335" spans="1:6" ht="39.75" customHeight="1">
      <c r="A335" s="10" t="s">
        <v>370</v>
      </c>
      <c r="B335" s="10">
        <v>41510441</v>
      </c>
      <c r="C335" s="10" t="s">
        <v>36</v>
      </c>
      <c r="D335" s="9">
        <v>45694</v>
      </c>
      <c r="E335" s="10" t="s">
        <v>371</v>
      </c>
      <c r="F335" s="10" t="s">
        <v>454</v>
      </c>
    </row>
    <row r="336" spans="1:6" ht="39.75" customHeight="1">
      <c r="A336" s="10" t="s">
        <v>370</v>
      </c>
      <c r="B336" s="10">
        <v>41510437</v>
      </c>
      <c r="C336" s="10" t="s">
        <v>36</v>
      </c>
      <c r="D336" s="9">
        <v>45694</v>
      </c>
      <c r="E336" s="10" t="s">
        <v>371</v>
      </c>
      <c r="F336" s="10" t="s">
        <v>455</v>
      </c>
    </row>
    <row r="337" spans="1:6" ht="39.75" customHeight="1">
      <c r="A337" s="10" t="s">
        <v>370</v>
      </c>
      <c r="B337" s="10">
        <v>41510416</v>
      </c>
      <c r="C337" s="10" t="s">
        <v>36</v>
      </c>
      <c r="D337" s="9">
        <v>45694</v>
      </c>
      <c r="E337" s="10" t="s">
        <v>371</v>
      </c>
      <c r="F337" s="10" t="s">
        <v>456</v>
      </c>
    </row>
    <row r="338" spans="1:6" ht="39.75" customHeight="1">
      <c r="A338" s="10" t="s">
        <v>370</v>
      </c>
      <c r="B338" s="10">
        <v>41510403</v>
      </c>
      <c r="C338" s="10" t="s">
        <v>36</v>
      </c>
      <c r="D338" s="9">
        <v>45694</v>
      </c>
      <c r="E338" s="10" t="s">
        <v>371</v>
      </c>
      <c r="F338" s="10" t="s">
        <v>457</v>
      </c>
    </row>
    <row r="339" spans="1:6" ht="39.75" customHeight="1">
      <c r="A339" s="10" t="s">
        <v>370</v>
      </c>
      <c r="B339" s="10">
        <v>41510390</v>
      </c>
      <c r="C339" s="10" t="s">
        <v>36</v>
      </c>
      <c r="D339" s="9">
        <v>45694</v>
      </c>
      <c r="E339" s="10" t="s">
        <v>371</v>
      </c>
      <c r="F339" s="10" t="s">
        <v>458</v>
      </c>
    </row>
    <row r="340" spans="1:6" ht="39.75" customHeight="1">
      <c r="A340" s="10" t="s">
        <v>370</v>
      </c>
      <c r="B340" s="10">
        <v>41510380</v>
      </c>
      <c r="C340" s="10" t="s">
        <v>36</v>
      </c>
      <c r="D340" s="9">
        <v>45694</v>
      </c>
      <c r="E340" s="10" t="s">
        <v>371</v>
      </c>
      <c r="F340" s="10" t="s">
        <v>459</v>
      </c>
    </row>
    <row r="341" spans="1:6" ht="39.75" customHeight="1">
      <c r="A341" s="10" t="s">
        <v>370</v>
      </c>
      <c r="B341" s="10">
        <v>41510370</v>
      </c>
      <c r="C341" s="10" t="s">
        <v>36</v>
      </c>
      <c r="D341" s="9">
        <v>45694</v>
      </c>
      <c r="E341" s="10" t="s">
        <v>371</v>
      </c>
      <c r="F341" s="10" t="s">
        <v>460</v>
      </c>
    </row>
    <row r="342" spans="1:6" ht="39.75" customHeight="1">
      <c r="A342" s="10" t="s">
        <v>370</v>
      </c>
      <c r="B342" s="10">
        <v>41510351</v>
      </c>
      <c r="C342" s="10" t="s">
        <v>36</v>
      </c>
      <c r="D342" s="9">
        <v>45694</v>
      </c>
      <c r="E342" s="10" t="s">
        <v>371</v>
      </c>
      <c r="F342" s="10" t="s">
        <v>461</v>
      </c>
    </row>
    <row r="343" spans="1:6" ht="39.75" customHeight="1">
      <c r="A343" s="10" t="s">
        <v>370</v>
      </c>
      <c r="B343" s="10">
        <v>41510329</v>
      </c>
      <c r="C343" s="10" t="s">
        <v>36</v>
      </c>
      <c r="D343" s="9">
        <v>45694</v>
      </c>
      <c r="E343" s="10" t="s">
        <v>371</v>
      </c>
      <c r="F343" s="10" t="s">
        <v>462</v>
      </c>
    </row>
    <row r="344" spans="1:6" ht="39.75" customHeight="1">
      <c r="A344" s="10" t="s">
        <v>463</v>
      </c>
      <c r="B344" s="10">
        <v>41510040</v>
      </c>
      <c r="C344" s="10" t="s">
        <v>36</v>
      </c>
      <c r="D344" s="9">
        <v>45694</v>
      </c>
      <c r="E344" s="10" t="s">
        <v>134</v>
      </c>
      <c r="F344" s="10" t="s">
        <v>464</v>
      </c>
    </row>
    <row r="345" spans="1:6" ht="39.75" customHeight="1">
      <c r="A345" s="10" t="s">
        <v>463</v>
      </c>
      <c r="B345" s="10">
        <v>41510026</v>
      </c>
      <c r="C345" s="10" t="s">
        <v>36</v>
      </c>
      <c r="D345" s="9">
        <v>45694</v>
      </c>
      <c r="E345" s="10" t="s">
        <v>134</v>
      </c>
      <c r="F345" s="10" t="s">
        <v>465</v>
      </c>
    </row>
    <row r="346" spans="1:6" ht="39.75" customHeight="1">
      <c r="A346" s="10" t="s">
        <v>463</v>
      </c>
      <c r="B346" s="10">
        <v>41510021</v>
      </c>
      <c r="C346" s="10" t="s">
        <v>36</v>
      </c>
      <c r="D346" s="9">
        <v>45694</v>
      </c>
      <c r="E346" s="10" t="s">
        <v>134</v>
      </c>
      <c r="F346" s="10" t="s">
        <v>466</v>
      </c>
    </row>
    <row r="347" spans="1:6" ht="39.75" customHeight="1">
      <c r="A347" s="10" t="s">
        <v>463</v>
      </c>
      <c r="B347" s="10">
        <v>41510011</v>
      </c>
      <c r="C347" s="10" t="s">
        <v>36</v>
      </c>
      <c r="D347" s="9">
        <v>45694</v>
      </c>
      <c r="E347" s="10" t="s">
        <v>134</v>
      </c>
      <c r="F347" s="10" t="s">
        <v>467</v>
      </c>
    </row>
    <row r="348" spans="1:6" ht="39.75" customHeight="1">
      <c r="A348" s="10" t="s">
        <v>463</v>
      </c>
      <c r="B348" s="10">
        <v>41510009</v>
      </c>
      <c r="C348" s="10" t="s">
        <v>36</v>
      </c>
      <c r="D348" s="9">
        <v>45694</v>
      </c>
      <c r="E348" s="10" t="s">
        <v>134</v>
      </c>
      <c r="F348" s="10" t="s">
        <v>468</v>
      </c>
    </row>
    <row r="349" spans="1:6" ht="39.75" customHeight="1">
      <c r="A349" s="10" t="s">
        <v>463</v>
      </c>
      <c r="B349" s="10">
        <v>41509998</v>
      </c>
      <c r="C349" s="10" t="s">
        <v>36</v>
      </c>
      <c r="D349" s="9">
        <v>45694</v>
      </c>
      <c r="E349" s="10" t="s">
        <v>134</v>
      </c>
      <c r="F349" s="10" t="s">
        <v>467</v>
      </c>
    </row>
    <row r="350" spans="1:6" ht="39.75" customHeight="1">
      <c r="A350" s="10" t="s">
        <v>463</v>
      </c>
      <c r="B350" s="10">
        <v>41509965</v>
      </c>
      <c r="C350" s="10" t="s">
        <v>36</v>
      </c>
      <c r="D350" s="9">
        <v>45694</v>
      </c>
      <c r="E350" s="10" t="s">
        <v>134</v>
      </c>
      <c r="F350" s="10" t="s">
        <v>469</v>
      </c>
    </row>
    <row r="351" spans="1:6" ht="39.75" customHeight="1">
      <c r="A351" s="10" t="s">
        <v>463</v>
      </c>
      <c r="B351" s="10">
        <v>41509943</v>
      </c>
      <c r="C351" s="10" t="s">
        <v>36</v>
      </c>
      <c r="D351" s="9">
        <v>45694</v>
      </c>
      <c r="E351" s="10" t="s">
        <v>134</v>
      </c>
      <c r="F351" s="10" t="s">
        <v>470</v>
      </c>
    </row>
    <row r="352" spans="1:6" ht="39.75" customHeight="1">
      <c r="A352" s="10" t="s">
        <v>463</v>
      </c>
      <c r="B352" s="10">
        <v>41509932</v>
      </c>
      <c r="C352" s="10" t="s">
        <v>36</v>
      </c>
      <c r="D352" s="9">
        <v>45694</v>
      </c>
      <c r="E352" s="10" t="s">
        <v>134</v>
      </c>
      <c r="F352" s="10" t="s">
        <v>471</v>
      </c>
    </row>
    <row r="353" spans="1:6" ht="39.75" customHeight="1">
      <c r="A353" s="10" t="s">
        <v>463</v>
      </c>
      <c r="B353" s="10">
        <v>41509914</v>
      </c>
      <c r="C353" s="10" t="s">
        <v>36</v>
      </c>
      <c r="D353" s="9">
        <v>45694</v>
      </c>
      <c r="E353" s="10" t="s">
        <v>134</v>
      </c>
      <c r="F353" s="10" t="s">
        <v>472</v>
      </c>
    </row>
    <row r="354" spans="1:6" ht="39.75" customHeight="1">
      <c r="A354" s="10" t="s">
        <v>463</v>
      </c>
      <c r="B354" s="10">
        <v>41509898</v>
      </c>
      <c r="C354" s="10" t="s">
        <v>36</v>
      </c>
      <c r="D354" s="9">
        <v>45694</v>
      </c>
      <c r="E354" s="10" t="s">
        <v>134</v>
      </c>
      <c r="F354" s="10" t="s">
        <v>473</v>
      </c>
    </row>
    <row r="355" spans="1:6" ht="39.75" customHeight="1">
      <c r="A355" s="10" t="s">
        <v>463</v>
      </c>
      <c r="B355" s="10">
        <v>41509893</v>
      </c>
      <c r="C355" s="10" t="s">
        <v>36</v>
      </c>
      <c r="D355" s="9">
        <v>45694</v>
      </c>
      <c r="E355" s="10" t="s">
        <v>134</v>
      </c>
      <c r="F355" s="10" t="s">
        <v>474</v>
      </c>
    </row>
    <row r="356" spans="1:6" ht="39.75" customHeight="1">
      <c r="A356" s="10" t="s">
        <v>463</v>
      </c>
      <c r="B356" s="10">
        <v>41509884</v>
      </c>
      <c r="C356" s="10" t="s">
        <v>36</v>
      </c>
      <c r="D356" s="9">
        <v>45694</v>
      </c>
      <c r="E356" s="10" t="s">
        <v>134</v>
      </c>
      <c r="F356" s="10" t="s">
        <v>470</v>
      </c>
    </row>
    <row r="357" spans="1:6" ht="39.75" customHeight="1">
      <c r="A357" s="10" t="s">
        <v>463</v>
      </c>
      <c r="B357" s="10">
        <v>41509879</v>
      </c>
      <c r="C357" s="10" t="s">
        <v>36</v>
      </c>
      <c r="D357" s="9">
        <v>45694</v>
      </c>
      <c r="E357" s="10" t="s">
        <v>134</v>
      </c>
      <c r="F357" s="10" t="s">
        <v>470</v>
      </c>
    </row>
    <row r="358" spans="1:6" ht="39.75" customHeight="1">
      <c r="A358" s="10" t="s">
        <v>463</v>
      </c>
      <c r="B358" s="10">
        <v>41509833</v>
      </c>
      <c r="C358" s="10" t="s">
        <v>36</v>
      </c>
      <c r="D358" s="9">
        <v>45694</v>
      </c>
      <c r="E358" s="10" t="s">
        <v>134</v>
      </c>
      <c r="F358" s="10" t="s">
        <v>474</v>
      </c>
    </row>
    <row r="359" spans="1:6" ht="39.75" customHeight="1">
      <c r="A359" s="10" t="s">
        <v>463</v>
      </c>
      <c r="B359" s="10">
        <v>41509811</v>
      </c>
      <c r="C359" s="10" t="s">
        <v>36</v>
      </c>
      <c r="D359" s="9">
        <v>45694</v>
      </c>
      <c r="E359" s="10" t="s">
        <v>134</v>
      </c>
      <c r="F359" s="10" t="s">
        <v>473</v>
      </c>
    </row>
    <row r="360" spans="1:6" ht="39.75" customHeight="1">
      <c r="A360" s="10" t="s">
        <v>463</v>
      </c>
      <c r="B360" s="10">
        <v>41509791</v>
      </c>
      <c r="C360" s="10" t="s">
        <v>36</v>
      </c>
      <c r="D360" s="9">
        <v>45694</v>
      </c>
      <c r="E360" s="10" t="s">
        <v>134</v>
      </c>
      <c r="F360" s="10" t="s">
        <v>472</v>
      </c>
    </row>
    <row r="361" spans="1:6" ht="39.75" customHeight="1">
      <c r="A361" s="10" t="s">
        <v>437</v>
      </c>
      <c r="B361" s="10">
        <v>36501266</v>
      </c>
      <c r="C361" s="10" t="s">
        <v>36</v>
      </c>
      <c r="D361" s="9">
        <v>45694</v>
      </c>
      <c r="E361" s="10" t="s">
        <v>134</v>
      </c>
      <c r="F361" s="10" t="s">
        <v>475</v>
      </c>
    </row>
    <row r="362" spans="1:6" ht="39.75" hidden="1" customHeight="1">
      <c r="A362" s="10" t="s">
        <v>476</v>
      </c>
      <c r="B362" s="10">
        <v>39500386</v>
      </c>
      <c r="C362" s="10" t="s">
        <v>36</v>
      </c>
      <c r="D362" s="9">
        <v>45694</v>
      </c>
      <c r="E362" s="10" t="s">
        <v>477</v>
      </c>
      <c r="F362" s="10" t="s">
        <v>478</v>
      </c>
    </row>
    <row r="363" spans="1:6" ht="39.75" hidden="1" customHeight="1">
      <c r="A363" s="10" t="s">
        <v>476</v>
      </c>
      <c r="B363" s="10">
        <v>39500383</v>
      </c>
      <c r="C363" s="10" t="s">
        <v>36</v>
      </c>
      <c r="D363" s="9">
        <v>45694</v>
      </c>
      <c r="E363" s="10" t="s">
        <v>477</v>
      </c>
      <c r="F363" s="10" t="s">
        <v>479</v>
      </c>
    </row>
    <row r="364" spans="1:6" ht="39.75" hidden="1" customHeight="1">
      <c r="A364" s="10" t="s">
        <v>476</v>
      </c>
      <c r="B364" s="10">
        <v>39500377</v>
      </c>
      <c r="C364" s="10" t="s">
        <v>36</v>
      </c>
      <c r="D364" s="9">
        <v>45694</v>
      </c>
      <c r="E364" s="10" t="s">
        <v>477</v>
      </c>
      <c r="F364" s="10" t="s">
        <v>480</v>
      </c>
    </row>
    <row r="365" spans="1:6" ht="39.75" hidden="1" customHeight="1">
      <c r="A365" s="10" t="s">
        <v>370</v>
      </c>
      <c r="B365" s="10">
        <v>38506913</v>
      </c>
      <c r="C365" s="10" t="s">
        <v>36</v>
      </c>
      <c r="D365" s="9">
        <v>45694</v>
      </c>
      <c r="E365" s="10" t="s">
        <v>371</v>
      </c>
      <c r="F365" s="10" t="s">
        <v>372</v>
      </c>
    </row>
    <row r="366" spans="1:6" ht="39.75" hidden="1" customHeight="1">
      <c r="A366" s="10" t="s">
        <v>370</v>
      </c>
      <c r="B366" s="10">
        <v>38506910</v>
      </c>
      <c r="C366" s="10" t="s">
        <v>36</v>
      </c>
      <c r="D366" s="9">
        <v>45694</v>
      </c>
      <c r="E366" s="10" t="s">
        <v>371</v>
      </c>
      <c r="F366" s="10" t="s">
        <v>481</v>
      </c>
    </row>
    <row r="367" spans="1:6" ht="39.75" hidden="1" customHeight="1">
      <c r="A367" s="10" t="s">
        <v>370</v>
      </c>
      <c r="B367" s="10">
        <v>38506907</v>
      </c>
      <c r="C367" s="10" t="s">
        <v>36</v>
      </c>
      <c r="D367" s="9">
        <v>45694</v>
      </c>
      <c r="E367" s="10" t="s">
        <v>371</v>
      </c>
      <c r="F367" s="10" t="s">
        <v>482</v>
      </c>
    </row>
    <row r="368" spans="1:6" ht="39.75" hidden="1" customHeight="1">
      <c r="A368" s="10" t="s">
        <v>370</v>
      </c>
      <c r="B368" s="10">
        <v>38506904</v>
      </c>
      <c r="C368" s="10" t="s">
        <v>36</v>
      </c>
      <c r="D368" s="9">
        <v>45694</v>
      </c>
      <c r="E368" s="10" t="s">
        <v>371</v>
      </c>
      <c r="F368" s="10" t="s">
        <v>483</v>
      </c>
    </row>
    <row r="369" spans="1:6" ht="39.75" hidden="1" customHeight="1">
      <c r="A369" s="10" t="s">
        <v>370</v>
      </c>
      <c r="B369" s="10">
        <v>38506900</v>
      </c>
      <c r="C369" s="10" t="s">
        <v>36</v>
      </c>
      <c r="D369" s="9">
        <v>45694</v>
      </c>
      <c r="E369" s="10" t="s">
        <v>371</v>
      </c>
      <c r="F369" s="10" t="s">
        <v>484</v>
      </c>
    </row>
    <row r="370" spans="1:6" ht="39.75" hidden="1" customHeight="1">
      <c r="A370" s="10" t="s">
        <v>370</v>
      </c>
      <c r="B370" s="10">
        <v>38506896</v>
      </c>
      <c r="C370" s="10" t="s">
        <v>36</v>
      </c>
      <c r="D370" s="9">
        <v>45694</v>
      </c>
      <c r="E370" s="10" t="s">
        <v>371</v>
      </c>
      <c r="F370" s="10" t="s">
        <v>485</v>
      </c>
    </row>
    <row r="371" spans="1:6" ht="39.75" hidden="1" customHeight="1">
      <c r="A371" s="10" t="s">
        <v>370</v>
      </c>
      <c r="B371" s="10">
        <v>38506891</v>
      </c>
      <c r="C371" s="10" t="s">
        <v>36</v>
      </c>
      <c r="D371" s="9">
        <v>45694</v>
      </c>
      <c r="E371" s="10" t="s">
        <v>371</v>
      </c>
      <c r="F371" s="10" t="s">
        <v>486</v>
      </c>
    </row>
    <row r="372" spans="1:6" ht="39.75" hidden="1" customHeight="1">
      <c r="A372" s="10" t="s">
        <v>370</v>
      </c>
      <c r="B372" s="10">
        <v>38506877</v>
      </c>
      <c r="C372" s="10" t="s">
        <v>36</v>
      </c>
      <c r="D372" s="9">
        <v>45694</v>
      </c>
      <c r="E372" s="10" t="s">
        <v>371</v>
      </c>
      <c r="F372" s="10" t="s">
        <v>487</v>
      </c>
    </row>
    <row r="373" spans="1:6" ht="39.75" hidden="1" customHeight="1">
      <c r="A373" s="10" t="s">
        <v>370</v>
      </c>
      <c r="B373" s="10">
        <v>38506867</v>
      </c>
      <c r="C373" s="10" t="s">
        <v>36</v>
      </c>
      <c r="D373" s="9">
        <v>45694</v>
      </c>
      <c r="E373" s="10" t="s">
        <v>371</v>
      </c>
      <c r="F373" s="10" t="s">
        <v>488</v>
      </c>
    </row>
    <row r="374" spans="1:6" ht="39.75" hidden="1" customHeight="1">
      <c r="A374" s="10" t="s">
        <v>489</v>
      </c>
      <c r="B374" s="10">
        <v>38505536</v>
      </c>
      <c r="C374" s="10" t="s">
        <v>36</v>
      </c>
      <c r="D374" s="9">
        <v>45694</v>
      </c>
      <c r="E374" s="10" t="s">
        <v>490</v>
      </c>
      <c r="F374" s="10" t="s">
        <v>491</v>
      </c>
    </row>
    <row r="375" spans="1:6" ht="39.75" hidden="1" customHeight="1">
      <c r="A375" s="10" t="s">
        <v>489</v>
      </c>
      <c r="B375" s="10">
        <v>38505300</v>
      </c>
      <c r="C375" s="10" t="s">
        <v>36</v>
      </c>
      <c r="D375" s="9">
        <v>45694</v>
      </c>
      <c r="E375" s="10" t="s">
        <v>490</v>
      </c>
      <c r="F375" s="10" t="s">
        <v>491</v>
      </c>
    </row>
    <row r="376" spans="1:6" ht="39.75" hidden="1" customHeight="1">
      <c r="A376" s="10" t="s">
        <v>489</v>
      </c>
      <c r="B376" s="10">
        <v>38505266</v>
      </c>
      <c r="C376" s="10" t="s">
        <v>36</v>
      </c>
      <c r="D376" s="9">
        <v>45694</v>
      </c>
      <c r="E376" s="10" t="s">
        <v>490</v>
      </c>
      <c r="F376" s="10" t="s">
        <v>491</v>
      </c>
    </row>
    <row r="377" spans="1:6" ht="39.75" hidden="1" customHeight="1">
      <c r="A377" s="10" t="s">
        <v>489</v>
      </c>
      <c r="B377" s="10">
        <v>38505238</v>
      </c>
      <c r="C377" s="10" t="s">
        <v>36</v>
      </c>
      <c r="D377" s="9">
        <v>45694</v>
      </c>
      <c r="E377" s="10" t="s">
        <v>490</v>
      </c>
      <c r="F377" s="10" t="s">
        <v>491</v>
      </c>
    </row>
    <row r="378" spans="1:6" ht="39.75" hidden="1" customHeight="1">
      <c r="A378" s="10" t="s">
        <v>489</v>
      </c>
      <c r="B378" s="10">
        <v>38505158</v>
      </c>
      <c r="C378" s="10" t="s">
        <v>36</v>
      </c>
      <c r="D378" s="9">
        <v>45694</v>
      </c>
      <c r="E378" s="10" t="s">
        <v>490</v>
      </c>
      <c r="F378" s="10" t="s">
        <v>492</v>
      </c>
    </row>
    <row r="379" spans="1:6" ht="39.75" hidden="1" customHeight="1">
      <c r="A379" s="10" t="s">
        <v>489</v>
      </c>
      <c r="B379" s="10">
        <v>38505119</v>
      </c>
      <c r="C379" s="10" t="s">
        <v>36</v>
      </c>
      <c r="D379" s="9">
        <v>45694</v>
      </c>
      <c r="E379" s="10" t="s">
        <v>490</v>
      </c>
      <c r="F379" s="10" t="s">
        <v>493</v>
      </c>
    </row>
    <row r="380" spans="1:6" ht="39.75" hidden="1" customHeight="1">
      <c r="A380" s="10" t="s">
        <v>489</v>
      </c>
      <c r="B380" s="10">
        <v>38505007</v>
      </c>
      <c r="C380" s="10" t="s">
        <v>36</v>
      </c>
      <c r="D380" s="9">
        <v>45694</v>
      </c>
      <c r="E380" s="10" t="s">
        <v>490</v>
      </c>
      <c r="F380" s="10" t="s">
        <v>494</v>
      </c>
    </row>
    <row r="381" spans="1:6" ht="39.75" hidden="1" customHeight="1">
      <c r="A381" s="10" t="s">
        <v>489</v>
      </c>
      <c r="B381" s="10">
        <v>38504963</v>
      </c>
      <c r="C381" s="10" t="s">
        <v>36</v>
      </c>
      <c r="D381" s="9">
        <v>45694</v>
      </c>
      <c r="E381" s="10" t="s">
        <v>490</v>
      </c>
      <c r="F381" s="10" t="s">
        <v>495</v>
      </c>
    </row>
    <row r="382" spans="1:6" ht="39.75" hidden="1" customHeight="1">
      <c r="A382" s="10" t="s">
        <v>489</v>
      </c>
      <c r="B382" s="10">
        <v>38504886</v>
      </c>
      <c r="C382" s="10" t="s">
        <v>36</v>
      </c>
      <c r="D382" s="9">
        <v>45694</v>
      </c>
      <c r="E382" s="10" t="s">
        <v>490</v>
      </c>
      <c r="F382" s="10" t="s">
        <v>496</v>
      </c>
    </row>
    <row r="383" spans="1:6" ht="39.75" hidden="1" customHeight="1">
      <c r="A383" s="10" t="s">
        <v>489</v>
      </c>
      <c r="B383" s="10">
        <v>38504796</v>
      </c>
      <c r="C383" s="10" t="s">
        <v>36</v>
      </c>
      <c r="D383" s="9">
        <v>45694</v>
      </c>
      <c r="E383" s="10" t="s">
        <v>490</v>
      </c>
      <c r="F383" s="10" t="s">
        <v>497</v>
      </c>
    </row>
    <row r="384" spans="1:6" ht="39.75" hidden="1" customHeight="1">
      <c r="A384" s="10" t="s">
        <v>489</v>
      </c>
      <c r="B384" s="10">
        <v>38504725</v>
      </c>
      <c r="C384" s="10" t="s">
        <v>36</v>
      </c>
      <c r="D384" s="9">
        <v>45694</v>
      </c>
      <c r="E384" s="10" t="s">
        <v>490</v>
      </c>
      <c r="F384" s="10" t="s">
        <v>498</v>
      </c>
    </row>
    <row r="385" spans="1:6" ht="39.75" hidden="1" customHeight="1">
      <c r="A385" s="10" t="s">
        <v>489</v>
      </c>
      <c r="B385" s="10">
        <v>38504674</v>
      </c>
      <c r="C385" s="10" t="s">
        <v>36</v>
      </c>
      <c r="D385" s="9">
        <v>45694</v>
      </c>
      <c r="E385" s="10" t="s">
        <v>490</v>
      </c>
      <c r="F385" s="10" t="s">
        <v>499</v>
      </c>
    </row>
    <row r="386" spans="1:6" ht="39.75" hidden="1" customHeight="1">
      <c r="A386" s="10" t="s">
        <v>489</v>
      </c>
      <c r="B386" s="10">
        <v>38504585</v>
      </c>
      <c r="C386" s="10" t="s">
        <v>36</v>
      </c>
      <c r="D386" s="9">
        <v>45694</v>
      </c>
      <c r="E386" s="10" t="s">
        <v>490</v>
      </c>
      <c r="F386" s="10" t="s">
        <v>500</v>
      </c>
    </row>
    <row r="387" spans="1:6" ht="39.75" hidden="1" customHeight="1">
      <c r="A387" s="10" t="s">
        <v>501</v>
      </c>
      <c r="B387" s="10">
        <v>38503182</v>
      </c>
      <c r="C387" s="10" t="s">
        <v>36</v>
      </c>
      <c r="D387" s="9">
        <v>45694</v>
      </c>
      <c r="E387" s="10" t="s">
        <v>477</v>
      </c>
      <c r="F387" s="10" t="s">
        <v>502</v>
      </c>
    </row>
    <row r="388" spans="1:6" ht="39.75" hidden="1" customHeight="1">
      <c r="A388" s="10" t="s">
        <v>501</v>
      </c>
      <c r="B388" s="10">
        <v>38503161</v>
      </c>
      <c r="C388" s="10" t="s">
        <v>36</v>
      </c>
      <c r="D388" s="9">
        <v>45694</v>
      </c>
      <c r="E388" s="10" t="s">
        <v>477</v>
      </c>
      <c r="F388" s="10" t="s">
        <v>503</v>
      </c>
    </row>
    <row r="389" spans="1:6" ht="39.75" hidden="1" customHeight="1">
      <c r="A389" s="10" t="s">
        <v>501</v>
      </c>
      <c r="B389" s="10">
        <v>38503146</v>
      </c>
      <c r="C389" s="10" t="s">
        <v>36</v>
      </c>
      <c r="D389" s="9">
        <v>45694</v>
      </c>
      <c r="E389" s="10" t="s">
        <v>477</v>
      </c>
      <c r="F389" s="10" t="s">
        <v>504</v>
      </c>
    </row>
    <row r="390" spans="1:6" ht="39.75" hidden="1" customHeight="1">
      <c r="A390" s="10" t="s">
        <v>501</v>
      </c>
      <c r="B390" s="10">
        <v>38503134</v>
      </c>
      <c r="C390" s="10" t="s">
        <v>36</v>
      </c>
      <c r="D390" s="9">
        <v>45694</v>
      </c>
      <c r="E390" s="10" t="s">
        <v>477</v>
      </c>
      <c r="F390" s="10" t="s">
        <v>504</v>
      </c>
    </row>
    <row r="391" spans="1:6" ht="39.75" hidden="1" customHeight="1">
      <c r="A391" s="10" t="s">
        <v>501</v>
      </c>
      <c r="B391" s="10">
        <v>38503113</v>
      </c>
      <c r="C391" s="10" t="s">
        <v>36</v>
      </c>
      <c r="D391" s="9">
        <v>45694</v>
      </c>
      <c r="E391" s="10" t="s">
        <v>477</v>
      </c>
      <c r="F391" s="10" t="s">
        <v>505</v>
      </c>
    </row>
    <row r="392" spans="1:6" ht="39.75" hidden="1" customHeight="1">
      <c r="A392" s="10" t="s">
        <v>501</v>
      </c>
      <c r="B392" s="10">
        <v>38503050</v>
      </c>
      <c r="C392" s="10" t="s">
        <v>36</v>
      </c>
      <c r="D392" s="9">
        <v>45694</v>
      </c>
      <c r="E392" s="10" t="s">
        <v>477</v>
      </c>
      <c r="F392" s="10" t="s">
        <v>506</v>
      </c>
    </row>
    <row r="393" spans="1:6" ht="39.75" hidden="1" customHeight="1">
      <c r="A393" s="10" t="s">
        <v>501</v>
      </c>
      <c r="B393" s="10">
        <v>38503025</v>
      </c>
      <c r="C393" s="10" t="s">
        <v>36</v>
      </c>
      <c r="D393" s="9">
        <v>45694</v>
      </c>
      <c r="E393" s="10" t="s">
        <v>477</v>
      </c>
      <c r="F393" s="10" t="s">
        <v>507</v>
      </c>
    </row>
    <row r="394" spans="1:6" ht="39.75" hidden="1" customHeight="1">
      <c r="A394" s="10" t="s">
        <v>501</v>
      </c>
      <c r="B394" s="10">
        <v>38502985</v>
      </c>
      <c r="C394" s="10" t="s">
        <v>36</v>
      </c>
      <c r="D394" s="9">
        <v>45694</v>
      </c>
      <c r="E394" s="10" t="s">
        <v>477</v>
      </c>
      <c r="F394" s="10" t="s">
        <v>507</v>
      </c>
    </row>
    <row r="395" spans="1:6" ht="39.75" hidden="1" customHeight="1">
      <c r="A395" s="10" t="s">
        <v>442</v>
      </c>
      <c r="B395" s="10">
        <v>36508918</v>
      </c>
      <c r="C395" s="10" t="s">
        <v>36</v>
      </c>
      <c r="D395" s="9">
        <v>45694</v>
      </c>
      <c r="E395" s="12" t="s">
        <v>443</v>
      </c>
      <c r="F395" s="10" t="s">
        <v>508</v>
      </c>
    </row>
    <row r="396" spans="1:6" ht="39.75" hidden="1" customHeight="1">
      <c r="A396" s="10" t="s">
        <v>442</v>
      </c>
      <c r="B396" s="10">
        <v>37508575</v>
      </c>
      <c r="C396" s="10" t="s">
        <v>36</v>
      </c>
      <c r="D396" s="9">
        <v>45694</v>
      </c>
      <c r="E396" s="12" t="s">
        <v>443</v>
      </c>
      <c r="F396" s="10" t="s">
        <v>509</v>
      </c>
    </row>
    <row r="397" spans="1:6" ht="39.75" hidden="1" customHeight="1">
      <c r="A397" s="10" t="s">
        <v>370</v>
      </c>
      <c r="B397" s="10">
        <v>37508574</v>
      </c>
      <c r="C397" s="10" t="s">
        <v>36</v>
      </c>
      <c r="D397" s="9">
        <v>45694</v>
      </c>
      <c r="E397" s="10" t="s">
        <v>371</v>
      </c>
      <c r="F397" s="10" t="s">
        <v>510</v>
      </c>
    </row>
    <row r="398" spans="1:6" ht="39.75" hidden="1" customHeight="1">
      <c r="A398" s="10" t="s">
        <v>370</v>
      </c>
      <c r="B398" s="10">
        <v>37508571</v>
      </c>
      <c r="C398" s="10" t="s">
        <v>36</v>
      </c>
      <c r="D398" s="9">
        <v>45694</v>
      </c>
      <c r="E398" s="10" t="s">
        <v>371</v>
      </c>
      <c r="F398" s="10" t="s">
        <v>510</v>
      </c>
    </row>
    <row r="399" spans="1:6" ht="39.75" hidden="1" customHeight="1">
      <c r="A399" s="10" t="s">
        <v>442</v>
      </c>
      <c r="B399" s="10">
        <v>37508561</v>
      </c>
      <c r="C399" s="10" t="s">
        <v>36</v>
      </c>
      <c r="D399" s="9">
        <v>45694</v>
      </c>
      <c r="E399" s="12" t="s">
        <v>443</v>
      </c>
      <c r="F399" s="10" t="s">
        <v>511</v>
      </c>
    </row>
    <row r="400" spans="1:6" ht="39.75" hidden="1" customHeight="1">
      <c r="A400" s="10" t="s">
        <v>442</v>
      </c>
      <c r="B400" s="10">
        <v>37508541</v>
      </c>
      <c r="C400" s="10" t="s">
        <v>36</v>
      </c>
      <c r="D400" s="9">
        <v>45694</v>
      </c>
      <c r="E400" s="12" t="s">
        <v>443</v>
      </c>
      <c r="F400" s="10" t="s">
        <v>508</v>
      </c>
    </row>
    <row r="401" spans="1:6" ht="39.75" hidden="1" customHeight="1">
      <c r="A401" s="10" t="s">
        <v>442</v>
      </c>
      <c r="B401" s="10">
        <v>37508522</v>
      </c>
      <c r="C401" s="10" t="s">
        <v>36</v>
      </c>
      <c r="D401" s="9">
        <v>45694</v>
      </c>
      <c r="E401" s="12" t="s">
        <v>443</v>
      </c>
      <c r="F401" s="10" t="s">
        <v>512</v>
      </c>
    </row>
    <row r="402" spans="1:6" ht="39.75" hidden="1" customHeight="1">
      <c r="A402" s="10" t="s">
        <v>370</v>
      </c>
      <c r="B402" s="10">
        <v>37508488</v>
      </c>
      <c r="C402" s="10" t="s">
        <v>36</v>
      </c>
      <c r="D402" s="9">
        <v>45694</v>
      </c>
      <c r="E402" s="10" t="s">
        <v>371</v>
      </c>
      <c r="F402" s="10" t="s">
        <v>513</v>
      </c>
    </row>
    <row r="403" spans="1:6" ht="39.75" hidden="1" customHeight="1">
      <c r="A403" s="10" t="s">
        <v>442</v>
      </c>
      <c r="B403" s="10">
        <v>37508476</v>
      </c>
      <c r="C403" s="10" t="s">
        <v>36</v>
      </c>
      <c r="D403" s="9">
        <v>45694</v>
      </c>
      <c r="E403" s="12" t="s">
        <v>443</v>
      </c>
      <c r="F403" s="10" t="s">
        <v>514</v>
      </c>
    </row>
    <row r="434" spans="1:6" ht="39.75" hidden="1" customHeight="1">
      <c r="A434" s="18" t="s">
        <v>339</v>
      </c>
      <c r="B434" s="18">
        <v>35505986</v>
      </c>
      <c r="C434" s="10" t="s">
        <v>317</v>
      </c>
      <c r="D434" s="16">
        <v>45695</v>
      </c>
      <c r="E434" s="12" t="s">
        <v>100</v>
      </c>
      <c r="F434" s="17"/>
    </row>
    <row r="435" spans="1:6" ht="39.75" hidden="1" customHeight="1">
      <c r="A435" s="18" t="s">
        <v>339</v>
      </c>
      <c r="B435" s="18">
        <v>35506054</v>
      </c>
      <c r="C435" s="10" t="s">
        <v>317</v>
      </c>
      <c r="D435" s="16">
        <v>45695</v>
      </c>
      <c r="E435" s="12" t="s">
        <v>100</v>
      </c>
      <c r="F435" s="17"/>
    </row>
    <row r="436" spans="1:6" ht="39.75" hidden="1" customHeight="1">
      <c r="A436" s="18" t="s">
        <v>339</v>
      </c>
      <c r="B436" s="18">
        <v>35506111</v>
      </c>
      <c r="C436" s="10" t="s">
        <v>317</v>
      </c>
      <c r="D436" s="16">
        <v>45695</v>
      </c>
      <c r="E436" s="12" t="s">
        <v>100</v>
      </c>
      <c r="F436" s="17"/>
    </row>
    <row r="437" spans="1:6" ht="39.75" hidden="1" customHeight="1">
      <c r="A437" s="18" t="s">
        <v>339</v>
      </c>
      <c r="B437" s="18">
        <v>35506159</v>
      </c>
      <c r="C437" s="10" t="s">
        <v>317</v>
      </c>
      <c r="D437" s="16">
        <v>45695</v>
      </c>
      <c r="E437" s="12" t="s">
        <v>100</v>
      </c>
      <c r="F437" s="17"/>
    </row>
    <row r="438" spans="1:6" ht="39.75" hidden="1" customHeight="1">
      <c r="A438" s="18" t="s">
        <v>339</v>
      </c>
      <c r="B438" s="18">
        <v>35506199</v>
      </c>
      <c r="C438" s="10" t="s">
        <v>317</v>
      </c>
      <c r="D438" s="16">
        <v>45695</v>
      </c>
      <c r="E438" s="12" t="s">
        <v>100</v>
      </c>
      <c r="F438" s="17"/>
    </row>
    <row r="439" spans="1:6" ht="39.75" hidden="1" customHeight="1">
      <c r="A439" s="18" t="s">
        <v>339</v>
      </c>
      <c r="B439" s="18">
        <v>35506238</v>
      </c>
      <c r="C439" s="10" t="s">
        <v>317</v>
      </c>
      <c r="D439" s="16">
        <v>45695</v>
      </c>
      <c r="E439" s="12" t="s">
        <v>100</v>
      </c>
      <c r="F439" s="17"/>
    </row>
    <row r="440" spans="1:6" ht="39.75" hidden="1" customHeight="1">
      <c r="A440" s="18" t="s">
        <v>515</v>
      </c>
      <c r="B440" s="18">
        <v>38504585</v>
      </c>
      <c r="C440" s="10" t="s">
        <v>317</v>
      </c>
      <c r="D440" s="16">
        <v>45695</v>
      </c>
      <c r="E440" s="12" t="s">
        <v>443</v>
      </c>
      <c r="F440" s="17"/>
    </row>
    <row r="441" spans="1:6" ht="39.75" hidden="1" customHeight="1">
      <c r="A441" s="18" t="s">
        <v>515</v>
      </c>
      <c r="B441" s="18">
        <v>38504674</v>
      </c>
      <c r="C441" s="10" t="s">
        <v>317</v>
      </c>
      <c r="D441" s="16">
        <v>45695</v>
      </c>
      <c r="E441" s="12" t="s">
        <v>443</v>
      </c>
      <c r="F441" s="17"/>
    </row>
    <row r="442" spans="1:6" ht="39.75" hidden="1" customHeight="1">
      <c r="A442" s="18" t="s">
        <v>515</v>
      </c>
      <c r="B442" s="18">
        <v>38504725</v>
      </c>
      <c r="C442" s="10" t="s">
        <v>317</v>
      </c>
      <c r="D442" s="16">
        <v>45695</v>
      </c>
      <c r="E442" s="12" t="s">
        <v>443</v>
      </c>
      <c r="F442" s="17"/>
    </row>
    <row r="443" spans="1:6" ht="39.75" hidden="1" customHeight="1">
      <c r="A443" s="18" t="s">
        <v>515</v>
      </c>
      <c r="B443" s="18">
        <v>38504796</v>
      </c>
      <c r="C443" s="10" t="s">
        <v>317</v>
      </c>
      <c r="D443" s="16">
        <v>45695</v>
      </c>
      <c r="E443" s="12" t="s">
        <v>443</v>
      </c>
      <c r="F443" s="17"/>
    </row>
    <row r="444" spans="1:6" ht="39.75" hidden="1" customHeight="1">
      <c r="A444" s="18" t="s">
        <v>515</v>
      </c>
      <c r="B444" s="18">
        <v>38504886</v>
      </c>
      <c r="C444" s="10" t="s">
        <v>317</v>
      </c>
      <c r="D444" s="16">
        <v>45695</v>
      </c>
      <c r="E444" s="12" t="s">
        <v>443</v>
      </c>
      <c r="F444" s="17"/>
    </row>
    <row r="445" spans="1:6" ht="39.75" hidden="1" customHeight="1">
      <c r="A445" s="18" t="s">
        <v>515</v>
      </c>
      <c r="B445" s="18">
        <v>38504963</v>
      </c>
      <c r="C445" s="10" t="s">
        <v>317</v>
      </c>
      <c r="D445" s="16">
        <v>45695</v>
      </c>
      <c r="E445" s="12" t="s">
        <v>443</v>
      </c>
      <c r="F445" s="17"/>
    </row>
    <row r="446" spans="1:6" ht="39.75" hidden="1" customHeight="1">
      <c r="A446" s="18" t="s">
        <v>515</v>
      </c>
      <c r="B446" s="18">
        <v>38505007</v>
      </c>
      <c r="C446" s="10" t="s">
        <v>317</v>
      </c>
      <c r="D446" s="16">
        <v>45695</v>
      </c>
      <c r="E446" s="12" t="s">
        <v>443</v>
      </c>
      <c r="F446" s="17"/>
    </row>
    <row r="447" spans="1:6" ht="39.75" hidden="1" customHeight="1">
      <c r="A447" s="18" t="s">
        <v>515</v>
      </c>
      <c r="B447" s="18">
        <v>38505119</v>
      </c>
      <c r="C447" s="10" t="s">
        <v>317</v>
      </c>
      <c r="D447" s="16">
        <v>45695</v>
      </c>
      <c r="E447" s="12" t="s">
        <v>443</v>
      </c>
      <c r="F447" s="17"/>
    </row>
    <row r="448" spans="1:6" ht="39.75" hidden="1" customHeight="1">
      <c r="A448" s="18" t="s">
        <v>515</v>
      </c>
      <c r="B448" s="18">
        <v>38505158</v>
      </c>
      <c r="C448" s="10" t="s">
        <v>317</v>
      </c>
      <c r="D448" s="16">
        <v>45695</v>
      </c>
      <c r="E448" s="12" t="s">
        <v>443</v>
      </c>
      <c r="F448" s="17"/>
    </row>
    <row r="449" spans="1:6" ht="39.75" hidden="1" customHeight="1">
      <c r="A449" s="18" t="s">
        <v>515</v>
      </c>
      <c r="B449" s="18">
        <v>38505238</v>
      </c>
      <c r="C449" s="10" t="s">
        <v>317</v>
      </c>
      <c r="D449" s="16">
        <v>45695</v>
      </c>
      <c r="E449" s="12" t="s">
        <v>443</v>
      </c>
      <c r="F449" s="17"/>
    </row>
    <row r="450" spans="1:6" ht="39.75" hidden="1" customHeight="1">
      <c r="A450" s="18" t="s">
        <v>515</v>
      </c>
      <c r="B450" s="18">
        <v>38505266</v>
      </c>
      <c r="C450" s="10" t="s">
        <v>317</v>
      </c>
      <c r="D450" s="16">
        <v>45695</v>
      </c>
      <c r="E450" s="12" t="s">
        <v>443</v>
      </c>
      <c r="F450" s="17"/>
    </row>
    <row r="451" spans="1:6" ht="39.75" hidden="1" customHeight="1">
      <c r="A451" s="18" t="s">
        <v>515</v>
      </c>
      <c r="B451" s="18">
        <v>38505300</v>
      </c>
      <c r="C451" s="10" t="s">
        <v>317</v>
      </c>
      <c r="D451" s="16">
        <v>45695</v>
      </c>
      <c r="E451" s="12" t="s">
        <v>443</v>
      </c>
      <c r="F451" s="17"/>
    </row>
    <row r="452" spans="1:6" ht="39.75" hidden="1" customHeight="1">
      <c r="A452" s="18" t="s">
        <v>515</v>
      </c>
      <c r="B452" s="18">
        <v>38505536</v>
      </c>
      <c r="C452" s="10" t="s">
        <v>317</v>
      </c>
      <c r="D452" s="16">
        <v>45695</v>
      </c>
      <c r="E452" s="12" t="s">
        <v>443</v>
      </c>
      <c r="F452" s="17"/>
    </row>
    <row r="453" spans="1:6" ht="39.75" hidden="1" customHeight="1">
      <c r="A453" s="14" t="s">
        <v>476</v>
      </c>
      <c r="B453" s="14">
        <v>39500389</v>
      </c>
      <c r="C453" s="10" t="s">
        <v>36</v>
      </c>
      <c r="D453" s="9">
        <v>45696</v>
      </c>
      <c r="E453" s="10" t="s">
        <v>477</v>
      </c>
      <c r="F453" s="14" t="s">
        <v>516</v>
      </c>
    </row>
    <row r="454" spans="1:6" ht="39.75" hidden="1" customHeight="1">
      <c r="A454" s="14" t="s">
        <v>476</v>
      </c>
      <c r="B454" s="14">
        <v>39500387</v>
      </c>
      <c r="C454" s="10" t="s">
        <v>36</v>
      </c>
      <c r="D454" s="9">
        <v>45696</v>
      </c>
      <c r="E454" s="10" t="s">
        <v>477</v>
      </c>
      <c r="F454" s="14" t="s">
        <v>517</v>
      </c>
    </row>
    <row r="455" spans="1:6" ht="39.75" hidden="1" customHeight="1">
      <c r="A455" s="14" t="s">
        <v>476</v>
      </c>
      <c r="B455" s="14">
        <v>39500392</v>
      </c>
      <c r="C455" s="10" t="s">
        <v>36</v>
      </c>
      <c r="D455" s="9">
        <v>45696</v>
      </c>
      <c r="E455" s="10" t="s">
        <v>477</v>
      </c>
      <c r="F455" s="14" t="s">
        <v>517</v>
      </c>
    </row>
    <row r="456" spans="1:6" ht="39.75" hidden="1" customHeight="1">
      <c r="A456" s="14" t="s">
        <v>476</v>
      </c>
      <c r="B456" s="14">
        <v>39500391</v>
      </c>
      <c r="C456" s="10" t="s">
        <v>36</v>
      </c>
      <c r="D456" s="9">
        <v>45696</v>
      </c>
      <c r="E456" s="10" t="s">
        <v>477</v>
      </c>
      <c r="F456" s="14" t="s">
        <v>518</v>
      </c>
    </row>
    <row r="457" spans="1:6" ht="39.75" hidden="1" customHeight="1">
      <c r="A457" s="14" t="s">
        <v>476</v>
      </c>
      <c r="B457" s="14">
        <v>39500395</v>
      </c>
      <c r="C457" s="10" t="s">
        <v>36</v>
      </c>
      <c r="D457" s="9">
        <v>45696</v>
      </c>
      <c r="E457" s="10" t="s">
        <v>477</v>
      </c>
      <c r="F457" s="14" t="s">
        <v>519</v>
      </c>
    </row>
    <row r="458" spans="1:6" ht="39.75" hidden="1" customHeight="1">
      <c r="A458" s="14" t="s">
        <v>476</v>
      </c>
      <c r="B458" s="14">
        <v>39500399</v>
      </c>
      <c r="C458" s="10" t="s">
        <v>36</v>
      </c>
      <c r="D458" s="9">
        <v>45696</v>
      </c>
      <c r="E458" s="10" t="s">
        <v>477</v>
      </c>
      <c r="F458" s="14" t="s">
        <v>519</v>
      </c>
    </row>
    <row r="459" spans="1:6" ht="39.75" hidden="1" customHeight="1">
      <c r="A459" s="14" t="s">
        <v>476</v>
      </c>
      <c r="B459" s="14">
        <v>39500402</v>
      </c>
      <c r="C459" s="10" t="s">
        <v>36</v>
      </c>
      <c r="D459" s="9">
        <v>45696</v>
      </c>
      <c r="E459" s="10" t="s">
        <v>477</v>
      </c>
      <c r="F459" s="14" t="s">
        <v>520</v>
      </c>
    </row>
    <row r="460" spans="1:6" ht="39.75" hidden="1" customHeight="1">
      <c r="A460" s="14" t="s">
        <v>476</v>
      </c>
      <c r="B460" s="14">
        <v>39500404</v>
      </c>
      <c r="C460" s="10" t="s">
        <v>36</v>
      </c>
      <c r="D460" s="9">
        <v>45696</v>
      </c>
      <c r="E460" s="10" t="s">
        <v>477</v>
      </c>
      <c r="F460" s="14" t="s">
        <v>520</v>
      </c>
    </row>
    <row r="461" spans="1:6" ht="39.75" hidden="1" customHeight="1">
      <c r="A461" s="14" t="s">
        <v>476</v>
      </c>
      <c r="B461" s="14">
        <v>39500405</v>
      </c>
      <c r="C461" s="10" t="s">
        <v>36</v>
      </c>
      <c r="D461" s="9">
        <v>45696</v>
      </c>
      <c r="E461" s="10" t="s">
        <v>477</v>
      </c>
      <c r="F461" s="14" t="s">
        <v>521</v>
      </c>
    </row>
    <row r="462" spans="1:6" ht="39.75" hidden="1" customHeight="1">
      <c r="A462" s="14" t="s">
        <v>476</v>
      </c>
      <c r="B462" s="14">
        <v>39500411</v>
      </c>
      <c r="C462" s="10" t="s">
        <v>36</v>
      </c>
      <c r="D462" s="9">
        <v>45696</v>
      </c>
      <c r="E462" s="10" t="s">
        <v>477</v>
      </c>
      <c r="F462" s="14" t="s">
        <v>518</v>
      </c>
    </row>
    <row r="463" spans="1:6" ht="39.75" hidden="1" customHeight="1">
      <c r="A463" s="14" t="s">
        <v>476</v>
      </c>
      <c r="B463" s="14">
        <v>39500408</v>
      </c>
      <c r="C463" s="10" t="s">
        <v>36</v>
      </c>
      <c r="D463" s="9">
        <v>45696</v>
      </c>
      <c r="E463" s="10" t="s">
        <v>477</v>
      </c>
      <c r="F463" s="14" t="s">
        <v>520</v>
      </c>
    </row>
    <row r="464" spans="1:6" ht="39.75" hidden="1" customHeight="1">
      <c r="A464" s="6" t="s">
        <v>313</v>
      </c>
      <c r="B464" s="31">
        <v>48503822</v>
      </c>
      <c r="C464" s="3" t="s">
        <v>36</v>
      </c>
      <c r="D464" s="35">
        <v>45705</v>
      </c>
      <c r="E464" s="4" t="s">
        <v>319</v>
      </c>
      <c r="F464" s="47" t="s">
        <v>522</v>
      </c>
    </row>
    <row r="465" spans="1:6" ht="39.75" hidden="1" customHeight="1">
      <c r="A465" s="6" t="s">
        <v>313</v>
      </c>
      <c r="B465" s="32">
        <v>48503862</v>
      </c>
      <c r="C465" s="3" t="s">
        <v>36</v>
      </c>
      <c r="D465" s="36">
        <v>45705</v>
      </c>
      <c r="E465" s="4" t="s">
        <v>319</v>
      </c>
      <c r="F465" s="48" t="s">
        <v>523</v>
      </c>
    </row>
    <row r="466" spans="1:6" ht="39.75" hidden="1" customHeight="1">
      <c r="A466" s="6" t="s">
        <v>313</v>
      </c>
      <c r="B466" s="32">
        <v>48503899</v>
      </c>
      <c r="C466" s="3" t="s">
        <v>36</v>
      </c>
      <c r="D466" s="36">
        <v>45705</v>
      </c>
      <c r="E466" s="4" t="s">
        <v>319</v>
      </c>
      <c r="F466" s="48" t="s">
        <v>524</v>
      </c>
    </row>
    <row r="467" spans="1:6" ht="39.75" hidden="1" customHeight="1">
      <c r="A467" s="6" t="s">
        <v>313</v>
      </c>
      <c r="B467" s="32">
        <v>48503938</v>
      </c>
      <c r="C467" s="3" t="s">
        <v>36</v>
      </c>
      <c r="D467" s="36">
        <v>45705</v>
      </c>
      <c r="E467" s="4" t="s">
        <v>319</v>
      </c>
      <c r="F467" s="48" t="s">
        <v>525</v>
      </c>
    </row>
    <row r="468" spans="1:6" ht="39.75" hidden="1" customHeight="1">
      <c r="A468" s="6" t="s">
        <v>313</v>
      </c>
      <c r="B468" s="32">
        <v>48504049</v>
      </c>
      <c r="C468" s="3" t="s">
        <v>36</v>
      </c>
      <c r="D468" s="36">
        <v>45705</v>
      </c>
      <c r="E468" s="4" t="s">
        <v>319</v>
      </c>
      <c r="F468" s="48" t="s">
        <v>526</v>
      </c>
    </row>
    <row r="469" spans="1:6" ht="39.75" hidden="1" customHeight="1">
      <c r="A469" s="6" t="s">
        <v>313</v>
      </c>
      <c r="B469" s="32">
        <v>48504019</v>
      </c>
      <c r="C469" s="3" t="s">
        <v>36</v>
      </c>
      <c r="D469" s="36">
        <v>45705</v>
      </c>
      <c r="E469" s="4" t="s">
        <v>319</v>
      </c>
      <c r="F469" s="48" t="s">
        <v>527</v>
      </c>
    </row>
    <row r="470" spans="1:6" ht="39.75" hidden="1" customHeight="1">
      <c r="A470" s="6" t="s">
        <v>313</v>
      </c>
      <c r="B470" s="32">
        <v>48504110</v>
      </c>
      <c r="C470" s="3" t="s">
        <v>36</v>
      </c>
      <c r="D470" s="36">
        <v>45705</v>
      </c>
      <c r="E470" s="4" t="s">
        <v>319</v>
      </c>
      <c r="F470" s="48" t="s">
        <v>528</v>
      </c>
    </row>
    <row r="471" spans="1:6" ht="39.75" hidden="1" customHeight="1">
      <c r="A471" s="6" t="s">
        <v>313</v>
      </c>
      <c r="B471" s="32">
        <v>48504133</v>
      </c>
      <c r="C471" s="3" t="s">
        <v>36</v>
      </c>
      <c r="D471" s="36">
        <v>45705</v>
      </c>
      <c r="E471" s="4" t="s">
        <v>319</v>
      </c>
      <c r="F471" s="48" t="s">
        <v>529</v>
      </c>
    </row>
    <row r="472" spans="1:6" ht="39.75" hidden="1" customHeight="1">
      <c r="A472" s="6" t="s">
        <v>313</v>
      </c>
      <c r="B472" s="32">
        <v>48504220</v>
      </c>
      <c r="C472" s="3" t="s">
        <v>36</v>
      </c>
      <c r="D472" s="36">
        <v>45705</v>
      </c>
      <c r="E472" s="4" t="s">
        <v>319</v>
      </c>
      <c r="F472" s="48" t="s">
        <v>530</v>
      </c>
    </row>
    <row r="473" spans="1:6" ht="39.75" hidden="1" customHeight="1">
      <c r="A473" s="6" t="s">
        <v>313</v>
      </c>
      <c r="B473" s="32">
        <v>48504325</v>
      </c>
      <c r="C473" s="3" t="s">
        <v>36</v>
      </c>
      <c r="D473" s="36">
        <v>45705</v>
      </c>
      <c r="E473" s="4" t="s">
        <v>319</v>
      </c>
      <c r="F473" s="48" t="s">
        <v>531</v>
      </c>
    </row>
    <row r="474" spans="1:6" ht="39.75" hidden="1" customHeight="1">
      <c r="A474" s="6" t="s">
        <v>313</v>
      </c>
      <c r="B474" s="32">
        <v>48504378</v>
      </c>
      <c r="C474" s="3" t="s">
        <v>36</v>
      </c>
      <c r="D474" s="36">
        <v>45705</v>
      </c>
      <c r="E474" s="4" t="s">
        <v>319</v>
      </c>
      <c r="F474" s="48" t="s">
        <v>532</v>
      </c>
    </row>
    <row r="475" spans="1:6" ht="39.75" hidden="1" customHeight="1">
      <c r="A475" s="6" t="s">
        <v>313</v>
      </c>
      <c r="B475" s="32">
        <v>48504399</v>
      </c>
      <c r="C475" s="3" t="s">
        <v>36</v>
      </c>
      <c r="D475" s="36">
        <v>45705</v>
      </c>
      <c r="E475" s="4" t="s">
        <v>319</v>
      </c>
      <c r="F475" s="48" t="s">
        <v>533</v>
      </c>
    </row>
    <row r="476" spans="1:6" ht="39.75" hidden="1" customHeight="1">
      <c r="A476" s="6" t="s">
        <v>313</v>
      </c>
      <c r="B476" s="32">
        <v>48504525</v>
      </c>
      <c r="C476" s="3" t="s">
        <v>36</v>
      </c>
      <c r="D476" s="36">
        <v>45705</v>
      </c>
      <c r="E476" s="4" t="s">
        <v>319</v>
      </c>
      <c r="F476" s="48" t="s">
        <v>534</v>
      </c>
    </row>
    <row r="477" spans="1:6" ht="39.75" hidden="1" customHeight="1">
      <c r="A477" s="6" t="s">
        <v>313</v>
      </c>
      <c r="B477" s="32">
        <v>48504593</v>
      </c>
      <c r="C477" s="3" t="s">
        <v>36</v>
      </c>
      <c r="D477" s="36">
        <v>45705</v>
      </c>
      <c r="E477" s="4" t="s">
        <v>319</v>
      </c>
      <c r="F477" s="48" t="s">
        <v>535</v>
      </c>
    </row>
    <row r="478" spans="1:6" ht="39.75" hidden="1" customHeight="1">
      <c r="A478" s="6" t="s">
        <v>313</v>
      </c>
      <c r="B478" s="32">
        <v>48504635</v>
      </c>
      <c r="C478" s="3" t="s">
        <v>36</v>
      </c>
      <c r="D478" s="36">
        <v>45705</v>
      </c>
      <c r="E478" s="4" t="s">
        <v>319</v>
      </c>
      <c r="F478" s="48" t="s">
        <v>536</v>
      </c>
    </row>
    <row r="479" spans="1:6" ht="39.75" hidden="1" customHeight="1">
      <c r="A479" s="6" t="s">
        <v>313</v>
      </c>
      <c r="B479" s="32">
        <v>48504665</v>
      </c>
      <c r="C479" s="3" t="s">
        <v>36</v>
      </c>
      <c r="D479" s="36">
        <v>45705</v>
      </c>
      <c r="E479" s="4" t="s">
        <v>319</v>
      </c>
      <c r="F479" s="48" t="s">
        <v>537</v>
      </c>
    </row>
    <row r="480" spans="1:6" ht="39.75" hidden="1" customHeight="1">
      <c r="A480" s="6" t="s">
        <v>538</v>
      </c>
      <c r="B480" s="31">
        <v>48505497</v>
      </c>
      <c r="C480" s="3" t="s">
        <v>36</v>
      </c>
      <c r="D480" s="36">
        <v>45705</v>
      </c>
      <c r="E480" s="4" t="s">
        <v>319</v>
      </c>
      <c r="F480" s="31" t="s">
        <v>539</v>
      </c>
    </row>
    <row r="481" spans="1:6" ht="39.75" hidden="1" customHeight="1">
      <c r="A481" s="6" t="s">
        <v>538</v>
      </c>
      <c r="B481" s="32">
        <v>48505550</v>
      </c>
      <c r="C481" s="3" t="s">
        <v>36</v>
      </c>
      <c r="D481" s="36">
        <v>45705</v>
      </c>
      <c r="E481" s="4" t="s">
        <v>319</v>
      </c>
      <c r="F481" s="32" t="s">
        <v>540</v>
      </c>
    </row>
    <row r="482" spans="1:6" ht="39.75" hidden="1" customHeight="1">
      <c r="A482" s="6" t="s">
        <v>538</v>
      </c>
      <c r="B482" s="32">
        <v>48505605</v>
      </c>
      <c r="C482" s="3" t="s">
        <v>36</v>
      </c>
      <c r="D482" s="36">
        <v>45705</v>
      </c>
      <c r="E482" s="4" t="s">
        <v>319</v>
      </c>
      <c r="F482" s="32" t="s">
        <v>541</v>
      </c>
    </row>
    <row r="483" spans="1:6" ht="39.75" hidden="1" customHeight="1">
      <c r="A483" s="6" t="s">
        <v>538</v>
      </c>
      <c r="B483" s="32">
        <v>48505643</v>
      </c>
      <c r="C483" s="3" t="s">
        <v>36</v>
      </c>
      <c r="D483" s="36">
        <v>45705</v>
      </c>
      <c r="E483" s="4" t="s">
        <v>319</v>
      </c>
      <c r="F483" s="32" t="s">
        <v>542</v>
      </c>
    </row>
    <row r="484" spans="1:6" ht="39.75" hidden="1" customHeight="1">
      <c r="A484" s="6" t="s">
        <v>538</v>
      </c>
      <c r="B484" s="32">
        <v>48505714</v>
      </c>
      <c r="C484" s="3" t="s">
        <v>36</v>
      </c>
      <c r="D484" s="36">
        <v>45705</v>
      </c>
      <c r="E484" s="4" t="s">
        <v>319</v>
      </c>
      <c r="F484" s="32" t="s">
        <v>543</v>
      </c>
    </row>
    <row r="485" spans="1:6" ht="39.75" hidden="1" customHeight="1">
      <c r="A485" s="6" t="s">
        <v>538</v>
      </c>
      <c r="B485" s="32">
        <v>48506000</v>
      </c>
      <c r="C485" s="3" t="s">
        <v>36</v>
      </c>
      <c r="D485" s="36">
        <v>45705</v>
      </c>
      <c r="E485" s="4" t="s">
        <v>319</v>
      </c>
      <c r="F485" s="32" t="s">
        <v>544</v>
      </c>
    </row>
    <row r="486" spans="1:6" ht="39.75" hidden="1" customHeight="1">
      <c r="A486" s="6" t="s">
        <v>538</v>
      </c>
      <c r="B486" s="32">
        <v>48506074</v>
      </c>
      <c r="C486" s="3" t="s">
        <v>36</v>
      </c>
      <c r="D486" s="36">
        <v>45705</v>
      </c>
      <c r="E486" s="4" t="s">
        <v>319</v>
      </c>
      <c r="F486" s="32" t="s">
        <v>545</v>
      </c>
    </row>
    <row r="487" spans="1:6" ht="39.75" hidden="1" customHeight="1">
      <c r="A487" s="6" t="s">
        <v>538</v>
      </c>
      <c r="B487" s="32">
        <v>48506121</v>
      </c>
      <c r="C487" s="3" t="s">
        <v>36</v>
      </c>
      <c r="D487" s="36">
        <v>45705</v>
      </c>
      <c r="E487" s="4" t="s">
        <v>319</v>
      </c>
      <c r="F487" s="32" t="s">
        <v>546</v>
      </c>
    </row>
    <row r="488" spans="1:6" ht="39.75" hidden="1" customHeight="1">
      <c r="A488" s="6" t="s">
        <v>538</v>
      </c>
      <c r="B488" s="32">
        <v>48506146</v>
      </c>
      <c r="C488" s="3" t="s">
        <v>36</v>
      </c>
      <c r="D488" s="36">
        <v>45705</v>
      </c>
      <c r="E488" s="4" t="s">
        <v>319</v>
      </c>
      <c r="F488" s="32" t="s">
        <v>547</v>
      </c>
    </row>
    <row r="489" spans="1:6" ht="39.75" hidden="1" customHeight="1">
      <c r="A489" s="6" t="s">
        <v>538</v>
      </c>
      <c r="B489" s="32">
        <v>48506167</v>
      </c>
      <c r="C489" s="3" t="s">
        <v>36</v>
      </c>
      <c r="D489" s="36">
        <v>45705</v>
      </c>
      <c r="E489" s="4" t="s">
        <v>319</v>
      </c>
      <c r="F489" s="32" t="s">
        <v>548</v>
      </c>
    </row>
    <row r="490" spans="1:6" ht="39.75" hidden="1" customHeight="1">
      <c r="A490" s="6" t="s">
        <v>538</v>
      </c>
      <c r="B490" s="32">
        <v>48506275</v>
      </c>
      <c r="C490" s="3" t="s">
        <v>36</v>
      </c>
      <c r="D490" s="36">
        <v>45705</v>
      </c>
      <c r="E490" s="4" t="s">
        <v>319</v>
      </c>
      <c r="F490" s="32" t="s">
        <v>549</v>
      </c>
    </row>
    <row r="491" spans="1:6" ht="39.75" hidden="1" customHeight="1">
      <c r="A491" s="6" t="s">
        <v>538</v>
      </c>
      <c r="B491" s="32">
        <v>48506238</v>
      </c>
      <c r="C491" s="3" t="s">
        <v>36</v>
      </c>
      <c r="D491" s="36">
        <v>45705</v>
      </c>
      <c r="E491" s="4" t="s">
        <v>319</v>
      </c>
      <c r="F491" s="32" t="s">
        <v>550</v>
      </c>
    </row>
    <row r="492" spans="1:6" ht="39.75" hidden="1" customHeight="1">
      <c r="A492" s="6" t="s">
        <v>538</v>
      </c>
      <c r="B492" s="32">
        <v>48506312</v>
      </c>
      <c r="C492" s="3" t="s">
        <v>36</v>
      </c>
      <c r="D492" s="36">
        <v>45705</v>
      </c>
      <c r="E492" s="4" t="s">
        <v>319</v>
      </c>
      <c r="F492" s="32" t="s">
        <v>551</v>
      </c>
    </row>
    <row r="493" spans="1:6" ht="39.75" hidden="1" customHeight="1">
      <c r="A493" s="6" t="s">
        <v>538</v>
      </c>
      <c r="B493" s="32">
        <v>48506380</v>
      </c>
      <c r="C493" s="3" t="s">
        <v>36</v>
      </c>
      <c r="D493" s="36">
        <v>45705</v>
      </c>
      <c r="E493" s="4" t="s">
        <v>319</v>
      </c>
      <c r="F493" s="32" t="s">
        <v>552</v>
      </c>
    </row>
    <row r="494" spans="1:6" ht="39.75" hidden="1" customHeight="1">
      <c r="A494" s="6" t="s">
        <v>538</v>
      </c>
      <c r="B494" s="32">
        <v>48506402</v>
      </c>
      <c r="C494" s="3" t="s">
        <v>36</v>
      </c>
      <c r="D494" s="36">
        <v>45705</v>
      </c>
      <c r="E494" s="4" t="s">
        <v>319</v>
      </c>
      <c r="F494" s="32" t="s">
        <v>553</v>
      </c>
    </row>
    <row r="495" spans="1:6" ht="39.75" hidden="1" customHeight="1">
      <c r="A495" s="6" t="s">
        <v>538</v>
      </c>
      <c r="B495" s="32">
        <v>48506447</v>
      </c>
      <c r="C495" s="3" t="s">
        <v>36</v>
      </c>
      <c r="D495" s="36">
        <v>45705</v>
      </c>
      <c r="E495" s="4" t="s">
        <v>319</v>
      </c>
      <c r="F495" s="32" t="s">
        <v>554</v>
      </c>
    </row>
    <row r="496" spans="1:6" ht="39.75" hidden="1" customHeight="1">
      <c r="A496" s="6" t="s">
        <v>538</v>
      </c>
      <c r="B496" s="32">
        <v>48506473</v>
      </c>
      <c r="C496" s="3" t="s">
        <v>36</v>
      </c>
      <c r="D496" s="36">
        <v>45705</v>
      </c>
      <c r="E496" s="4" t="s">
        <v>319</v>
      </c>
      <c r="F496" s="32" t="s">
        <v>555</v>
      </c>
    </row>
    <row r="497" spans="1:6" ht="39.75" hidden="1" customHeight="1">
      <c r="A497" s="6" t="s">
        <v>538</v>
      </c>
      <c r="B497" s="32">
        <v>48506598</v>
      </c>
      <c r="C497" s="3" t="s">
        <v>36</v>
      </c>
      <c r="D497" s="36">
        <v>45705</v>
      </c>
      <c r="E497" s="4" t="s">
        <v>319</v>
      </c>
      <c r="F497" s="32" t="s">
        <v>556</v>
      </c>
    </row>
    <row r="498" spans="1:6" ht="39.75" hidden="1" customHeight="1">
      <c r="A498" s="6" t="s">
        <v>538</v>
      </c>
      <c r="B498" s="32">
        <v>48506685</v>
      </c>
      <c r="C498" s="3" t="s">
        <v>36</v>
      </c>
      <c r="D498" s="36">
        <v>45705</v>
      </c>
      <c r="E498" s="4" t="s">
        <v>319</v>
      </c>
      <c r="F498" s="32" t="s">
        <v>557</v>
      </c>
    </row>
    <row r="499" spans="1:6" ht="39.75" hidden="1" customHeight="1">
      <c r="A499" s="6" t="s">
        <v>538</v>
      </c>
      <c r="B499" s="32">
        <v>48506703</v>
      </c>
      <c r="C499" s="3" t="s">
        <v>36</v>
      </c>
      <c r="D499" s="36">
        <v>45705</v>
      </c>
      <c r="E499" s="4" t="s">
        <v>319</v>
      </c>
      <c r="F499" s="32" t="s">
        <v>558</v>
      </c>
    </row>
    <row r="500" spans="1:6" ht="39.75" hidden="1" customHeight="1">
      <c r="A500" s="6" t="s">
        <v>538</v>
      </c>
      <c r="B500" s="32">
        <v>48506738</v>
      </c>
      <c r="C500" s="3" t="s">
        <v>36</v>
      </c>
      <c r="D500" s="36">
        <v>45705</v>
      </c>
      <c r="E500" s="4" t="s">
        <v>319</v>
      </c>
      <c r="F500" s="32" t="s">
        <v>559</v>
      </c>
    </row>
    <row r="501" spans="1:6" ht="39.75" hidden="1" customHeight="1">
      <c r="A501" s="6" t="s">
        <v>538</v>
      </c>
      <c r="B501" s="32">
        <v>48506819</v>
      </c>
      <c r="C501" s="3" t="s">
        <v>36</v>
      </c>
      <c r="D501" s="36">
        <v>45705</v>
      </c>
      <c r="E501" s="4" t="s">
        <v>319</v>
      </c>
      <c r="F501" s="32" t="s">
        <v>560</v>
      </c>
    </row>
    <row r="502" spans="1:6" ht="39.75" hidden="1" customHeight="1">
      <c r="A502" s="6" t="s">
        <v>538</v>
      </c>
      <c r="B502" s="32">
        <v>48506880</v>
      </c>
      <c r="C502" s="3" t="s">
        <v>36</v>
      </c>
      <c r="D502" s="36">
        <v>45705</v>
      </c>
      <c r="E502" s="4" t="s">
        <v>319</v>
      </c>
      <c r="F502" s="32" t="s">
        <v>561</v>
      </c>
    </row>
    <row r="503" spans="1:6" ht="39.75" hidden="1" customHeight="1">
      <c r="A503" s="6" t="s">
        <v>538</v>
      </c>
      <c r="B503" s="32">
        <v>48506900</v>
      </c>
      <c r="C503" s="3" t="s">
        <v>36</v>
      </c>
      <c r="D503" s="36">
        <v>45705</v>
      </c>
      <c r="E503" s="4" t="s">
        <v>319</v>
      </c>
      <c r="F503" s="32" t="s">
        <v>562</v>
      </c>
    </row>
    <row r="504" spans="1:6" ht="39.75" hidden="1" customHeight="1">
      <c r="A504" s="6" t="s">
        <v>538</v>
      </c>
      <c r="B504" s="32">
        <v>48506952</v>
      </c>
      <c r="C504" s="3" t="s">
        <v>36</v>
      </c>
      <c r="D504" s="36">
        <v>45705</v>
      </c>
      <c r="E504" s="4" t="s">
        <v>319</v>
      </c>
      <c r="F504" s="32" t="s">
        <v>563</v>
      </c>
    </row>
    <row r="505" spans="1:6" ht="39.75" hidden="1" customHeight="1">
      <c r="A505" s="6" t="s">
        <v>538</v>
      </c>
      <c r="B505" s="32">
        <v>48506994</v>
      </c>
      <c r="C505" s="3" t="s">
        <v>36</v>
      </c>
      <c r="D505" s="36">
        <v>45705</v>
      </c>
      <c r="E505" s="4" t="s">
        <v>319</v>
      </c>
      <c r="F505" s="32" t="s">
        <v>564</v>
      </c>
    </row>
    <row r="506" spans="1:6" ht="39.75" hidden="1" customHeight="1">
      <c r="A506" s="6" t="s">
        <v>538</v>
      </c>
      <c r="B506" s="32">
        <v>48507054</v>
      </c>
      <c r="C506" s="3" t="s">
        <v>36</v>
      </c>
      <c r="D506" s="36">
        <v>45705</v>
      </c>
      <c r="E506" s="4" t="s">
        <v>319</v>
      </c>
      <c r="F506" s="32" t="s">
        <v>565</v>
      </c>
    </row>
    <row r="507" spans="1:6" ht="39.75" hidden="1" customHeight="1">
      <c r="A507" s="6" t="s">
        <v>538</v>
      </c>
      <c r="B507" s="32">
        <v>48507104</v>
      </c>
      <c r="C507" s="3" t="s">
        <v>36</v>
      </c>
      <c r="D507" s="36">
        <v>45705</v>
      </c>
      <c r="E507" s="4" t="s">
        <v>319</v>
      </c>
      <c r="F507" s="32" t="s">
        <v>564</v>
      </c>
    </row>
    <row r="508" spans="1:6" ht="39.75" hidden="1" customHeight="1">
      <c r="A508" s="6" t="s">
        <v>538</v>
      </c>
      <c r="B508" s="32">
        <v>48507121</v>
      </c>
      <c r="C508" s="3" t="s">
        <v>36</v>
      </c>
      <c r="D508" s="36">
        <v>45705</v>
      </c>
      <c r="E508" s="4" t="s">
        <v>319</v>
      </c>
      <c r="F508" s="32" t="s">
        <v>565</v>
      </c>
    </row>
    <row r="509" spans="1:6" ht="39.75" hidden="1" customHeight="1">
      <c r="A509" s="6" t="s">
        <v>538</v>
      </c>
      <c r="B509" s="32">
        <v>48507149</v>
      </c>
      <c r="C509" s="3" t="s">
        <v>36</v>
      </c>
      <c r="D509" s="36">
        <v>45705</v>
      </c>
      <c r="E509" s="4" t="s">
        <v>319</v>
      </c>
      <c r="F509" s="32" t="s">
        <v>566</v>
      </c>
    </row>
    <row r="510" spans="1:6" ht="39.75" hidden="1" customHeight="1">
      <c r="A510" s="6" t="s">
        <v>538</v>
      </c>
      <c r="B510" s="32">
        <v>48507171</v>
      </c>
      <c r="C510" s="3" t="s">
        <v>36</v>
      </c>
      <c r="D510" s="36">
        <v>45705</v>
      </c>
      <c r="E510" s="4" t="s">
        <v>319</v>
      </c>
      <c r="F510" s="32" t="s">
        <v>567</v>
      </c>
    </row>
    <row r="511" spans="1:6" ht="39.75" hidden="1" customHeight="1">
      <c r="A511" s="6" t="s">
        <v>538</v>
      </c>
      <c r="B511" s="32">
        <v>48507195</v>
      </c>
      <c r="C511" s="3" t="s">
        <v>36</v>
      </c>
      <c r="D511" s="36">
        <v>45705</v>
      </c>
      <c r="E511" s="4" t="s">
        <v>319</v>
      </c>
      <c r="F511" s="32" t="s">
        <v>568</v>
      </c>
    </row>
    <row r="512" spans="1:6" ht="39.75" hidden="1" customHeight="1">
      <c r="A512" s="33" t="s">
        <v>515</v>
      </c>
      <c r="B512" s="31">
        <v>44504002</v>
      </c>
      <c r="C512" s="10" t="s">
        <v>317</v>
      </c>
      <c r="D512" s="9">
        <v>45701</v>
      </c>
      <c r="E512" s="11" t="s">
        <v>490</v>
      </c>
      <c r="F512" s="31" t="s">
        <v>456</v>
      </c>
    </row>
    <row r="513" spans="1:6" ht="39.75" hidden="1" customHeight="1">
      <c r="A513" s="34" t="s">
        <v>515</v>
      </c>
      <c r="B513" s="32">
        <v>44504071</v>
      </c>
      <c r="C513" s="10" t="s">
        <v>317</v>
      </c>
      <c r="D513" s="9">
        <v>45701</v>
      </c>
      <c r="E513" s="11" t="s">
        <v>490</v>
      </c>
      <c r="F513" s="32" t="s">
        <v>456</v>
      </c>
    </row>
    <row r="514" spans="1:6" ht="39.75" hidden="1" customHeight="1">
      <c r="A514" s="34" t="s">
        <v>515</v>
      </c>
      <c r="B514" s="32">
        <v>44504166</v>
      </c>
      <c r="C514" s="10" t="s">
        <v>317</v>
      </c>
      <c r="D514" s="9">
        <v>45701</v>
      </c>
      <c r="E514" s="11" t="s">
        <v>490</v>
      </c>
      <c r="F514" s="32" t="s">
        <v>456</v>
      </c>
    </row>
    <row r="515" spans="1:6" ht="39.75" hidden="1" customHeight="1">
      <c r="A515" s="34" t="s">
        <v>515</v>
      </c>
      <c r="B515" s="32">
        <v>44504210</v>
      </c>
      <c r="C515" s="10" t="s">
        <v>317</v>
      </c>
      <c r="D515" s="9">
        <v>45701</v>
      </c>
      <c r="E515" s="11" t="s">
        <v>490</v>
      </c>
      <c r="F515" s="32" t="s">
        <v>569</v>
      </c>
    </row>
    <row r="516" spans="1:6" ht="39.75" hidden="1" customHeight="1">
      <c r="A516" s="34" t="s">
        <v>515</v>
      </c>
      <c r="B516" s="32">
        <v>44504348</v>
      </c>
      <c r="C516" s="10" t="s">
        <v>317</v>
      </c>
      <c r="D516" s="9">
        <v>45701</v>
      </c>
      <c r="E516" s="11" t="s">
        <v>490</v>
      </c>
      <c r="F516" s="32" t="s">
        <v>456</v>
      </c>
    </row>
    <row r="517" spans="1:6" ht="39.75" hidden="1" customHeight="1">
      <c r="A517" s="34" t="s">
        <v>515</v>
      </c>
      <c r="B517" s="32">
        <v>44504648</v>
      </c>
      <c r="C517" s="10" t="s">
        <v>317</v>
      </c>
      <c r="D517" s="9">
        <v>45701</v>
      </c>
      <c r="E517" s="11" t="s">
        <v>490</v>
      </c>
      <c r="F517" s="32" t="s">
        <v>569</v>
      </c>
    </row>
    <row r="518" spans="1:6" ht="39.75" hidden="1" customHeight="1">
      <c r="A518" s="34" t="s">
        <v>515</v>
      </c>
      <c r="B518" s="32">
        <v>44504605</v>
      </c>
      <c r="C518" s="10" t="s">
        <v>317</v>
      </c>
      <c r="D518" s="9">
        <v>45701</v>
      </c>
      <c r="E518" s="11" t="s">
        <v>490</v>
      </c>
      <c r="F518" s="32" t="s">
        <v>570</v>
      </c>
    </row>
    <row r="519" spans="1:6" ht="39.75" hidden="1" customHeight="1">
      <c r="A519" s="41" t="s">
        <v>571</v>
      </c>
      <c r="B519" s="63">
        <v>49508930</v>
      </c>
      <c r="C519" s="10" t="s">
        <v>36</v>
      </c>
      <c r="D519" s="42">
        <v>45706</v>
      </c>
      <c r="E519" s="10" t="s">
        <v>371</v>
      </c>
      <c r="F519" s="41" t="s">
        <v>572</v>
      </c>
    </row>
    <row r="520" spans="1:6" ht="39.75" hidden="1" customHeight="1">
      <c r="A520" s="41" t="s">
        <v>571</v>
      </c>
      <c r="B520" s="41">
        <v>49508942</v>
      </c>
      <c r="C520" s="10" t="s">
        <v>36</v>
      </c>
      <c r="D520" s="42">
        <v>45706</v>
      </c>
      <c r="E520" s="10" t="s">
        <v>371</v>
      </c>
      <c r="F520" s="41" t="s">
        <v>573</v>
      </c>
    </row>
    <row r="521" spans="1:6" ht="39.75" hidden="1" customHeight="1">
      <c r="A521" s="41" t="s">
        <v>571</v>
      </c>
      <c r="B521" s="41">
        <v>49508945</v>
      </c>
      <c r="C521" s="10" t="s">
        <v>36</v>
      </c>
      <c r="D521" s="42">
        <v>45706</v>
      </c>
      <c r="E521" s="10" t="s">
        <v>371</v>
      </c>
      <c r="F521" s="41" t="s">
        <v>574</v>
      </c>
    </row>
    <row r="522" spans="1:6" ht="39.75" hidden="1" customHeight="1">
      <c r="A522" s="41" t="s">
        <v>571</v>
      </c>
      <c r="B522" s="41">
        <v>49508956</v>
      </c>
      <c r="C522" s="10" t="s">
        <v>36</v>
      </c>
      <c r="D522" s="42">
        <v>45706</v>
      </c>
      <c r="E522" s="10" t="s">
        <v>371</v>
      </c>
      <c r="F522" s="41" t="s">
        <v>575</v>
      </c>
    </row>
    <row r="523" spans="1:6" ht="39.75" hidden="1" customHeight="1">
      <c r="A523" s="41" t="s">
        <v>571</v>
      </c>
      <c r="B523" s="41">
        <v>49508966</v>
      </c>
      <c r="C523" s="10" t="s">
        <v>36</v>
      </c>
      <c r="D523" s="42">
        <v>45706</v>
      </c>
      <c r="E523" s="10" t="s">
        <v>371</v>
      </c>
      <c r="F523" s="41" t="s">
        <v>576</v>
      </c>
    </row>
    <row r="524" spans="1:6" ht="39.75" hidden="1" customHeight="1">
      <c r="A524" s="41" t="s">
        <v>571</v>
      </c>
      <c r="B524" s="41">
        <v>49508974</v>
      </c>
      <c r="C524" s="10" t="s">
        <v>36</v>
      </c>
      <c r="D524" s="42">
        <v>45706</v>
      </c>
      <c r="E524" s="10" t="s">
        <v>371</v>
      </c>
      <c r="F524" s="41" t="s">
        <v>577</v>
      </c>
    </row>
    <row r="525" spans="1:6" ht="39.75" hidden="1" customHeight="1">
      <c r="A525" s="41" t="s">
        <v>571</v>
      </c>
      <c r="B525" s="41">
        <v>49508978</v>
      </c>
      <c r="C525" s="10" t="s">
        <v>36</v>
      </c>
      <c r="D525" s="42">
        <v>45706</v>
      </c>
      <c r="E525" s="10" t="s">
        <v>371</v>
      </c>
      <c r="F525" s="41" t="s">
        <v>578</v>
      </c>
    </row>
    <row r="526" spans="1:6" ht="39.75" hidden="1" customHeight="1">
      <c r="A526" s="41" t="s">
        <v>571</v>
      </c>
      <c r="B526" s="41">
        <v>49508987</v>
      </c>
      <c r="C526" s="10" t="s">
        <v>36</v>
      </c>
      <c r="D526" s="42">
        <v>45706</v>
      </c>
      <c r="E526" s="10" t="s">
        <v>371</v>
      </c>
      <c r="F526" s="41" t="s">
        <v>579</v>
      </c>
    </row>
    <row r="527" spans="1:6" ht="39.75" hidden="1" customHeight="1">
      <c r="A527" s="41" t="s">
        <v>580</v>
      </c>
      <c r="B527" s="41">
        <v>44504754</v>
      </c>
      <c r="C527" s="10" t="s">
        <v>36</v>
      </c>
      <c r="D527" s="42">
        <v>45696</v>
      </c>
      <c r="E527" s="10" t="s">
        <v>581</v>
      </c>
      <c r="F527" s="41" t="s">
        <v>518</v>
      </c>
    </row>
    <row r="528" spans="1:6" ht="39.75" hidden="1" customHeight="1">
      <c r="A528" s="41" t="s">
        <v>580</v>
      </c>
      <c r="B528" s="41">
        <v>44504805</v>
      </c>
      <c r="C528" s="10" t="s">
        <v>36</v>
      </c>
      <c r="D528" s="42">
        <v>45696</v>
      </c>
      <c r="E528" s="10" t="s">
        <v>581</v>
      </c>
      <c r="F528" s="41" t="s">
        <v>582</v>
      </c>
    </row>
    <row r="529" spans="1:6" ht="39.75" hidden="1" customHeight="1">
      <c r="A529" s="41" t="s">
        <v>580</v>
      </c>
      <c r="B529" s="41">
        <v>44504836</v>
      </c>
      <c r="C529" s="10" t="s">
        <v>36</v>
      </c>
      <c r="D529" s="42">
        <v>45696</v>
      </c>
      <c r="E529" s="10" t="s">
        <v>581</v>
      </c>
      <c r="F529" s="41" t="s">
        <v>583</v>
      </c>
    </row>
    <row r="530" spans="1:6" ht="39.75" hidden="1" customHeight="1">
      <c r="A530" s="41" t="s">
        <v>580</v>
      </c>
      <c r="B530" s="41">
        <v>44507431</v>
      </c>
      <c r="C530" s="10" t="s">
        <v>36</v>
      </c>
      <c r="D530" s="42">
        <v>45696</v>
      </c>
      <c r="E530" s="10" t="s">
        <v>581</v>
      </c>
      <c r="F530" s="41" t="s">
        <v>584</v>
      </c>
    </row>
    <row r="531" spans="1:6" ht="39.75" hidden="1" customHeight="1">
      <c r="A531" s="41" t="s">
        <v>580</v>
      </c>
      <c r="B531" s="41">
        <v>44507466</v>
      </c>
      <c r="C531" s="10" t="s">
        <v>36</v>
      </c>
      <c r="D531" s="42">
        <v>45696</v>
      </c>
      <c r="E531" s="10" t="s">
        <v>581</v>
      </c>
      <c r="F531" s="41" t="s">
        <v>585</v>
      </c>
    </row>
    <row r="532" spans="1:6" ht="39.75" hidden="1" customHeight="1">
      <c r="A532" s="41" t="s">
        <v>580</v>
      </c>
      <c r="B532" s="41">
        <v>44507485</v>
      </c>
      <c r="C532" s="10" t="s">
        <v>36</v>
      </c>
      <c r="D532" s="42">
        <v>45696</v>
      </c>
      <c r="E532" s="10" t="s">
        <v>581</v>
      </c>
      <c r="F532" s="41" t="s">
        <v>585</v>
      </c>
    </row>
    <row r="533" spans="1:6" ht="39.75" hidden="1" customHeight="1">
      <c r="A533" s="41" t="s">
        <v>580</v>
      </c>
      <c r="B533" s="41">
        <v>44507522</v>
      </c>
      <c r="C533" s="10" t="s">
        <v>36</v>
      </c>
      <c r="D533" s="42">
        <v>45696</v>
      </c>
      <c r="E533" s="10" t="s">
        <v>581</v>
      </c>
      <c r="F533" s="41" t="s">
        <v>584</v>
      </c>
    </row>
    <row r="534" spans="1:6" ht="39.75" hidden="1" customHeight="1">
      <c r="A534" s="41" t="s">
        <v>580</v>
      </c>
      <c r="B534" s="41">
        <v>44507580</v>
      </c>
      <c r="C534" s="10" t="s">
        <v>36</v>
      </c>
      <c r="D534" s="42">
        <v>45696</v>
      </c>
      <c r="E534" s="10" t="s">
        <v>581</v>
      </c>
      <c r="F534" s="41" t="s">
        <v>586</v>
      </c>
    </row>
    <row r="535" spans="1:6" ht="39.75" hidden="1" customHeight="1">
      <c r="A535" s="41" t="s">
        <v>580</v>
      </c>
      <c r="B535" s="41">
        <v>44507542</v>
      </c>
      <c r="C535" s="10" t="s">
        <v>36</v>
      </c>
      <c r="D535" s="42">
        <v>45696</v>
      </c>
      <c r="E535" s="10" t="s">
        <v>581</v>
      </c>
      <c r="F535" s="41" t="s">
        <v>587</v>
      </c>
    </row>
    <row r="536" spans="1:6" ht="39.75" hidden="1" customHeight="1">
      <c r="A536" s="41" t="s">
        <v>580</v>
      </c>
      <c r="B536" s="41">
        <v>44507560</v>
      </c>
      <c r="C536" s="10" t="s">
        <v>36</v>
      </c>
      <c r="D536" s="42">
        <v>45696</v>
      </c>
      <c r="E536" s="10" t="s">
        <v>581</v>
      </c>
      <c r="F536" s="41" t="s">
        <v>583</v>
      </c>
    </row>
    <row r="537" spans="1:6" ht="39.75" hidden="1" customHeight="1">
      <c r="A537" s="41" t="s">
        <v>580</v>
      </c>
      <c r="B537" s="41">
        <v>44507641</v>
      </c>
      <c r="C537" s="10" t="s">
        <v>36</v>
      </c>
      <c r="D537" s="42">
        <v>45696</v>
      </c>
      <c r="E537" s="10" t="s">
        <v>581</v>
      </c>
      <c r="F537" s="41" t="s">
        <v>588</v>
      </c>
    </row>
    <row r="538" spans="1:6" ht="39.75" hidden="1" customHeight="1">
      <c r="A538" s="41" t="s">
        <v>580</v>
      </c>
      <c r="B538" s="41">
        <v>44507622</v>
      </c>
      <c r="C538" s="10" t="s">
        <v>36</v>
      </c>
      <c r="D538" s="42">
        <v>45696</v>
      </c>
      <c r="E538" s="10" t="s">
        <v>581</v>
      </c>
      <c r="F538" s="41" t="s">
        <v>588</v>
      </c>
    </row>
    <row r="539" spans="1:6" ht="39.75" hidden="1" customHeight="1">
      <c r="A539" s="41" t="s">
        <v>580</v>
      </c>
      <c r="B539" s="41">
        <v>44507665</v>
      </c>
      <c r="C539" s="10" t="s">
        <v>36</v>
      </c>
      <c r="D539" s="42">
        <v>45696</v>
      </c>
      <c r="E539" s="10" t="s">
        <v>581</v>
      </c>
      <c r="F539" s="41" t="s">
        <v>589</v>
      </c>
    </row>
    <row r="540" spans="1:6" ht="39.75" hidden="1" customHeight="1">
      <c r="A540" s="41" t="s">
        <v>580</v>
      </c>
      <c r="B540" s="41">
        <v>44507679</v>
      </c>
      <c r="C540" s="10" t="s">
        <v>36</v>
      </c>
      <c r="D540" s="42">
        <v>45696</v>
      </c>
      <c r="E540" s="10" t="s">
        <v>581</v>
      </c>
      <c r="F540" s="41" t="s">
        <v>590</v>
      </c>
    </row>
    <row r="541" spans="1:6" ht="39.75" hidden="1" customHeight="1">
      <c r="A541" s="41" t="s">
        <v>580</v>
      </c>
      <c r="B541" s="41">
        <v>45504552</v>
      </c>
      <c r="C541" s="10" t="s">
        <v>36</v>
      </c>
      <c r="D541" s="42">
        <v>45696</v>
      </c>
      <c r="E541" s="10" t="s">
        <v>581</v>
      </c>
      <c r="F541" s="41" t="s">
        <v>591</v>
      </c>
    </row>
    <row r="542" spans="1:6" ht="39.75" hidden="1" customHeight="1">
      <c r="A542" s="41" t="s">
        <v>592</v>
      </c>
      <c r="B542" s="41">
        <v>45503856</v>
      </c>
      <c r="C542" s="10" t="s">
        <v>36</v>
      </c>
      <c r="D542" s="42">
        <v>45702</v>
      </c>
      <c r="E542" s="10" t="s">
        <v>581</v>
      </c>
      <c r="F542" s="41" t="s">
        <v>593</v>
      </c>
    </row>
    <row r="543" spans="1:6" ht="39.75" hidden="1" customHeight="1">
      <c r="A543" s="41" t="s">
        <v>592</v>
      </c>
      <c r="B543" s="41">
        <v>45503881</v>
      </c>
      <c r="C543" s="10" t="s">
        <v>36</v>
      </c>
      <c r="D543" s="42">
        <v>45702</v>
      </c>
      <c r="E543" s="10" t="s">
        <v>581</v>
      </c>
      <c r="F543" s="41" t="s">
        <v>594</v>
      </c>
    </row>
    <row r="544" spans="1:6" ht="39.75" hidden="1" customHeight="1">
      <c r="A544" s="41" t="s">
        <v>592</v>
      </c>
      <c r="B544" s="41">
        <v>45503928</v>
      </c>
      <c r="C544" s="10" t="s">
        <v>36</v>
      </c>
      <c r="D544" s="42">
        <v>45702</v>
      </c>
      <c r="E544" s="10" t="s">
        <v>581</v>
      </c>
      <c r="F544" s="41" t="s">
        <v>595</v>
      </c>
    </row>
    <row r="545" spans="1:6" ht="39.75" hidden="1" customHeight="1">
      <c r="A545" s="41" t="s">
        <v>592</v>
      </c>
      <c r="B545" s="41">
        <v>45504259</v>
      </c>
      <c r="C545" s="10" t="s">
        <v>36</v>
      </c>
      <c r="D545" s="42">
        <v>45702</v>
      </c>
      <c r="E545" s="10" t="s">
        <v>581</v>
      </c>
      <c r="F545" s="41" t="s">
        <v>596</v>
      </c>
    </row>
    <row r="546" spans="1:6" ht="39.75" hidden="1" customHeight="1">
      <c r="A546" s="41" t="s">
        <v>592</v>
      </c>
      <c r="B546" s="41">
        <v>45504297</v>
      </c>
      <c r="C546" s="10" t="s">
        <v>36</v>
      </c>
      <c r="D546" s="42">
        <v>45702</v>
      </c>
      <c r="E546" s="10" t="s">
        <v>581</v>
      </c>
      <c r="F546" s="41" t="s">
        <v>597</v>
      </c>
    </row>
    <row r="547" spans="1:6" ht="39.75" hidden="1" customHeight="1">
      <c r="A547" s="41" t="s">
        <v>592</v>
      </c>
      <c r="B547" s="41">
        <v>45504350</v>
      </c>
      <c r="C547" s="10" t="s">
        <v>36</v>
      </c>
      <c r="D547" s="42">
        <v>45702</v>
      </c>
      <c r="E547" s="10" t="s">
        <v>581</v>
      </c>
      <c r="F547" s="41" t="s">
        <v>597</v>
      </c>
    </row>
    <row r="548" spans="1:6" ht="39.75" hidden="1" customHeight="1">
      <c r="A548" s="41" t="s">
        <v>592</v>
      </c>
      <c r="B548" s="41">
        <v>45504376</v>
      </c>
      <c r="C548" s="10" t="s">
        <v>36</v>
      </c>
      <c r="D548" s="42">
        <v>45702</v>
      </c>
      <c r="E548" s="10" t="s">
        <v>581</v>
      </c>
      <c r="F548" s="41" t="s">
        <v>597</v>
      </c>
    </row>
    <row r="549" spans="1:6" ht="39.75" hidden="1" customHeight="1">
      <c r="A549" s="6" t="s">
        <v>598</v>
      </c>
      <c r="B549" s="41">
        <v>42508262</v>
      </c>
      <c r="C549" s="10" t="s">
        <v>36</v>
      </c>
      <c r="D549" s="42">
        <v>45699</v>
      </c>
      <c r="E549" s="3" t="s">
        <v>599</v>
      </c>
      <c r="F549" s="41" t="s">
        <v>600</v>
      </c>
    </row>
    <row r="550" spans="1:6" ht="39.75" hidden="1" customHeight="1">
      <c r="A550" s="6" t="s">
        <v>598</v>
      </c>
      <c r="B550" s="41">
        <v>42508451</v>
      </c>
      <c r="C550" s="10" t="s">
        <v>36</v>
      </c>
      <c r="D550" s="42">
        <v>45699</v>
      </c>
      <c r="E550" s="3" t="s">
        <v>599</v>
      </c>
      <c r="F550" s="41" t="s">
        <v>601</v>
      </c>
    </row>
    <row r="551" spans="1:6" ht="39.75" hidden="1" customHeight="1">
      <c r="A551" s="6" t="s">
        <v>598</v>
      </c>
      <c r="B551" s="41">
        <v>42508518</v>
      </c>
      <c r="C551" s="10" t="s">
        <v>36</v>
      </c>
      <c r="D551" s="42">
        <v>45699</v>
      </c>
      <c r="E551" s="3" t="s">
        <v>599</v>
      </c>
      <c r="F551" s="41" t="s">
        <v>602</v>
      </c>
    </row>
    <row r="552" spans="1:6" ht="39.75" hidden="1" customHeight="1">
      <c r="A552" s="6" t="s">
        <v>598</v>
      </c>
      <c r="B552" s="41">
        <v>42508567</v>
      </c>
      <c r="C552" s="10" t="s">
        <v>36</v>
      </c>
      <c r="D552" s="42">
        <v>45699</v>
      </c>
      <c r="E552" s="3" t="s">
        <v>599</v>
      </c>
      <c r="F552" s="41" t="s">
        <v>603</v>
      </c>
    </row>
    <row r="553" spans="1:6" ht="39.75" hidden="1" customHeight="1">
      <c r="A553" s="6" t="s">
        <v>598</v>
      </c>
      <c r="B553" s="41">
        <v>42508588</v>
      </c>
      <c r="C553" s="10" t="s">
        <v>36</v>
      </c>
      <c r="D553" s="42">
        <v>45699</v>
      </c>
      <c r="E553" s="3" t="s">
        <v>599</v>
      </c>
      <c r="F553" s="41" t="s">
        <v>604</v>
      </c>
    </row>
    <row r="554" spans="1:6" ht="39.75" hidden="1" customHeight="1">
      <c r="A554" s="6" t="s">
        <v>598</v>
      </c>
      <c r="B554" s="41">
        <v>42508631</v>
      </c>
      <c r="C554" s="10" t="s">
        <v>36</v>
      </c>
      <c r="D554" s="42">
        <v>45699</v>
      </c>
      <c r="E554" s="3" t="s">
        <v>599</v>
      </c>
      <c r="F554" s="41" t="s">
        <v>605</v>
      </c>
    </row>
    <row r="555" spans="1:6" ht="39.75" hidden="1" customHeight="1">
      <c r="A555" s="6" t="s">
        <v>598</v>
      </c>
      <c r="B555" s="41">
        <v>42508667</v>
      </c>
      <c r="C555" s="10" t="s">
        <v>36</v>
      </c>
      <c r="D555" s="42">
        <v>45699</v>
      </c>
      <c r="E555" s="3" t="s">
        <v>599</v>
      </c>
      <c r="F555" s="41" t="s">
        <v>606</v>
      </c>
    </row>
    <row r="556" spans="1:6" ht="39.75" hidden="1" customHeight="1">
      <c r="A556" s="41" t="s">
        <v>370</v>
      </c>
      <c r="B556" s="41">
        <v>3506891</v>
      </c>
      <c r="C556" s="10" t="s">
        <v>36</v>
      </c>
      <c r="D556" s="42">
        <v>45695</v>
      </c>
      <c r="E556" s="3" t="s">
        <v>371</v>
      </c>
      <c r="F556" s="41" t="s">
        <v>607</v>
      </c>
    </row>
    <row r="557" spans="1:6" ht="39.75" hidden="1" customHeight="1">
      <c r="A557" s="41" t="s">
        <v>370</v>
      </c>
      <c r="B557" s="41">
        <v>35506896</v>
      </c>
      <c r="C557" s="10" t="s">
        <v>36</v>
      </c>
      <c r="D557" s="42">
        <v>45695</v>
      </c>
      <c r="E557" s="3" t="s">
        <v>371</v>
      </c>
      <c r="F557" s="41" t="s">
        <v>608</v>
      </c>
    </row>
    <row r="558" spans="1:6" ht="39.75" hidden="1" customHeight="1">
      <c r="A558" s="41" t="s">
        <v>571</v>
      </c>
      <c r="B558" s="82">
        <v>50508888</v>
      </c>
      <c r="C558" s="10" t="s">
        <v>36</v>
      </c>
      <c r="D558" s="42">
        <v>45707</v>
      </c>
      <c r="E558" s="3" t="s">
        <v>371</v>
      </c>
      <c r="F558" s="41" t="s">
        <v>609</v>
      </c>
    </row>
    <row r="559" spans="1:6" ht="39.75" hidden="1" customHeight="1">
      <c r="A559" s="41" t="s">
        <v>571</v>
      </c>
      <c r="B559" s="82">
        <v>50508898</v>
      </c>
      <c r="C559" s="10" t="s">
        <v>36</v>
      </c>
      <c r="D559" s="42">
        <v>45707</v>
      </c>
      <c r="E559" s="3" t="s">
        <v>371</v>
      </c>
      <c r="F559" s="41" t="s">
        <v>610</v>
      </c>
    </row>
    <row r="560" spans="1:6" ht="39.75" hidden="1" customHeight="1">
      <c r="A560" s="41" t="s">
        <v>571</v>
      </c>
      <c r="B560" s="82">
        <v>50508905</v>
      </c>
      <c r="C560" s="10" t="s">
        <v>36</v>
      </c>
      <c r="D560" s="42">
        <v>45707</v>
      </c>
      <c r="E560" s="3" t="s">
        <v>371</v>
      </c>
      <c r="F560" s="41" t="s">
        <v>611</v>
      </c>
    </row>
    <row r="561" spans="1:6" ht="39.75" hidden="1" customHeight="1">
      <c r="A561" s="41" t="s">
        <v>571</v>
      </c>
      <c r="B561" s="82">
        <v>50508914</v>
      </c>
      <c r="C561" s="10" t="s">
        <v>36</v>
      </c>
      <c r="D561" s="42">
        <v>45707</v>
      </c>
      <c r="E561" s="3" t="s">
        <v>371</v>
      </c>
      <c r="F561" s="41" t="s">
        <v>612</v>
      </c>
    </row>
    <row r="562" spans="1:6" ht="39.75" hidden="1" customHeight="1">
      <c r="A562" s="41" t="s">
        <v>571</v>
      </c>
      <c r="B562" s="82">
        <v>50508924</v>
      </c>
      <c r="C562" s="10" t="s">
        <v>36</v>
      </c>
      <c r="D562" s="42">
        <v>45707</v>
      </c>
      <c r="E562" s="3" t="s">
        <v>371</v>
      </c>
      <c r="F562" s="41" t="s">
        <v>613</v>
      </c>
    </row>
    <row r="563" spans="1:6" ht="39.75" hidden="1" customHeight="1">
      <c r="A563" s="41" t="s">
        <v>571</v>
      </c>
      <c r="B563" s="82">
        <v>50508932</v>
      </c>
      <c r="C563" s="10" t="s">
        <v>36</v>
      </c>
      <c r="D563" s="42">
        <v>45707</v>
      </c>
      <c r="E563" s="3" t="s">
        <v>371</v>
      </c>
      <c r="F563" s="41" t="s">
        <v>614</v>
      </c>
    </row>
    <row r="564" spans="1:6" ht="39.75" hidden="1" customHeight="1">
      <c r="A564" s="41" t="s">
        <v>571</v>
      </c>
      <c r="B564" s="82">
        <v>50508942</v>
      </c>
      <c r="C564" s="10" t="s">
        <v>36</v>
      </c>
      <c r="D564" s="42">
        <v>45707</v>
      </c>
      <c r="E564" s="3" t="s">
        <v>371</v>
      </c>
      <c r="F564" s="41" t="s">
        <v>615</v>
      </c>
    </row>
    <row r="565" spans="1:6" ht="39.75" hidden="1" customHeight="1">
      <c r="A565" s="41" t="s">
        <v>571</v>
      </c>
      <c r="B565" s="82">
        <v>50508953</v>
      </c>
      <c r="C565" s="10" t="s">
        <v>36</v>
      </c>
      <c r="D565" s="42">
        <v>45707</v>
      </c>
      <c r="E565" s="3" t="s">
        <v>371</v>
      </c>
      <c r="F565" s="41" t="s">
        <v>616</v>
      </c>
    </row>
    <row r="566" spans="1:6" ht="39.75" hidden="1" customHeight="1">
      <c r="A566" s="41" t="s">
        <v>571</v>
      </c>
      <c r="B566" s="82">
        <v>50508962</v>
      </c>
      <c r="C566" s="10" t="s">
        <v>36</v>
      </c>
      <c r="D566" s="42">
        <v>45707</v>
      </c>
      <c r="E566" s="3" t="s">
        <v>371</v>
      </c>
      <c r="F566" s="41" t="s">
        <v>617</v>
      </c>
    </row>
    <row r="567" spans="1:6" ht="39.75" hidden="1" customHeight="1">
      <c r="A567" s="41" t="s">
        <v>571</v>
      </c>
      <c r="B567" s="82">
        <v>50508981</v>
      </c>
      <c r="C567" s="10" t="s">
        <v>36</v>
      </c>
      <c r="D567" s="42">
        <v>45707</v>
      </c>
      <c r="E567" s="3" t="s">
        <v>371</v>
      </c>
      <c r="F567" s="41" t="s">
        <v>618</v>
      </c>
    </row>
    <row r="568" spans="1:6" ht="39.75" hidden="1" customHeight="1">
      <c r="A568" s="41" t="s">
        <v>571</v>
      </c>
      <c r="B568" s="82">
        <v>50508993</v>
      </c>
      <c r="C568" s="10" t="s">
        <v>36</v>
      </c>
      <c r="D568" s="42">
        <v>45707</v>
      </c>
      <c r="E568" s="3" t="s">
        <v>371</v>
      </c>
      <c r="F568" s="41" t="s">
        <v>619</v>
      </c>
    </row>
    <row r="569" spans="1:6" ht="39.75" hidden="1" customHeight="1">
      <c r="A569" s="41" t="s">
        <v>571</v>
      </c>
      <c r="B569" s="82">
        <v>50509004</v>
      </c>
      <c r="C569" s="10" t="s">
        <v>36</v>
      </c>
      <c r="D569" s="42">
        <v>45707</v>
      </c>
      <c r="E569" s="3" t="s">
        <v>371</v>
      </c>
      <c r="F569" s="41" t="s">
        <v>620</v>
      </c>
    </row>
    <row r="570" spans="1:6" ht="39.75" hidden="1" customHeight="1">
      <c r="A570" s="41" t="s">
        <v>571</v>
      </c>
      <c r="B570" s="82">
        <v>50509019</v>
      </c>
      <c r="C570" s="10" t="s">
        <v>36</v>
      </c>
      <c r="D570" s="42">
        <v>45707</v>
      </c>
      <c r="E570" s="3" t="s">
        <v>371</v>
      </c>
      <c r="F570" s="41" t="s">
        <v>621</v>
      </c>
    </row>
    <row r="571" spans="1:6" ht="39.75" hidden="1" customHeight="1">
      <c r="A571" s="41" t="s">
        <v>571</v>
      </c>
      <c r="B571" s="82">
        <v>50509030</v>
      </c>
      <c r="C571" s="10" t="s">
        <v>36</v>
      </c>
      <c r="D571" s="42">
        <v>45707</v>
      </c>
      <c r="E571" s="3" t="s">
        <v>371</v>
      </c>
      <c r="F571" s="41" t="s">
        <v>622</v>
      </c>
    </row>
    <row r="572" spans="1:6" ht="39.75" hidden="1" customHeight="1">
      <c r="A572" s="41" t="s">
        <v>571</v>
      </c>
      <c r="B572" s="82">
        <v>50509040</v>
      </c>
      <c r="C572" s="10" t="s">
        <v>36</v>
      </c>
      <c r="D572" s="42">
        <v>45707</v>
      </c>
      <c r="E572" s="3" t="s">
        <v>371</v>
      </c>
      <c r="F572" s="41" t="s">
        <v>623</v>
      </c>
    </row>
    <row r="573" spans="1:6" ht="39.75" hidden="1" customHeight="1">
      <c r="A573" s="41" t="s">
        <v>571</v>
      </c>
      <c r="B573" s="82">
        <v>50509042</v>
      </c>
      <c r="C573" s="10" t="s">
        <v>36</v>
      </c>
      <c r="D573" s="42">
        <v>45707</v>
      </c>
      <c r="E573" s="3" t="s">
        <v>371</v>
      </c>
      <c r="F573" s="41" t="s">
        <v>624</v>
      </c>
    </row>
    <row r="574" spans="1:6" ht="39.75" hidden="1" customHeight="1">
      <c r="A574" s="41" t="s">
        <v>571</v>
      </c>
      <c r="B574" s="82">
        <v>50509051</v>
      </c>
      <c r="C574" s="10" t="s">
        <v>36</v>
      </c>
      <c r="D574" s="42">
        <v>45707</v>
      </c>
      <c r="E574" s="3" t="s">
        <v>371</v>
      </c>
      <c r="F574" s="41" t="s">
        <v>625</v>
      </c>
    </row>
    <row r="575" spans="1:6" ht="39.75" hidden="1" customHeight="1">
      <c r="A575" s="43" t="s">
        <v>571</v>
      </c>
      <c r="B575" s="83">
        <v>50509057</v>
      </c>
      <c r="C575" s="19" t="s">
        <v>36</v>
      </c>
      <c r="D575" s="44">
        <v>45707</v>
      </c>
      <c r="E575" s="45" t="s">
        <v>371</v>
      </c>
      <c r="F575" s="43" t="s">
        <v>626</v>
      </c>
    </row>
    <row r="576" spans="1:6" ht="39.75" hidden="1" customHeight="1">
      <c r="A576" s="51" t="s">
        <v>515</v>
      </c>
      <c r="B576" s="41">
        <v>51502012</v>
      </c>
      <c r="C576" s="49" t="s">
        <v>36</v>
      </c>
      <c r="D576" s="50">
        <v>45707</v>
      </c>
      <c r="E576" s="51" t="s">
        <v>320</v>
      </c>
      <c r="F576" s="41" t="s">
        <v>627</v>
      </c>
    </row>
    <row r="577" spans="1:6" ht="39.75" hidden="1" customHeight="1">
      <c r="A577" s="51" t="s">
        <v>515</v>
      </c>
      <c r="B577" s="41">
        <v>51501917</v>
      </c>
      <c r="C577" s="49" t="s">
        <v>36</v>
      </c>
      <c r="D577" s="50">
        <v>45707</v>
      </c>
      <c r="E577" s="51" t="s">
        <v>320</v>
      </c>
      <c r="F577" s="41" t="s">
        <v>628</v>
      </c>
    </row>
    <row r="578" spans="1:6" ht="39.75" hidden="1" customHeight="1">
      <c r="A578" s="51" t="s">
        <v>515</v>
      </c>
      <c r="B578" s="41">
        <v>51501848</v>
      </c>
      <c r="C578" s="49" t="s">
        <v>36</v>
      </c>
      <c r="D578" s="50">
        <v>45707</v>
      </c>
      <c r="E578" s="51" t="s">
        <v>320</v>
      </c>
      <c r="F578" s="41" t="s">
        <v>629</v>
      </c>
    </row>
    <row r="579" spans="1:6" ht="39.75" hidden="1" customHeight="1">
      <c r="A579" s="51" t="s">
        <v>515</v>
      </c>
      <c r="B579" s="41">
        <v>51501787</v>
      </c>
      <c r="C579" s="49" t="s">
        <v>36</v>
      </c>
      <c r="D579" s="50">
        <v>45707</v>
      </c>
      <c r="E579" s="51" t="s">
        <v>320</v>
      </c>
      <c r="F579" s="41" t="s">
        <v>630</v>
      </c>
    </row>
    <row r="580" spans="1:6" ht="39.75" hidden="1" customHeight="1">
      <c r="A580" s="51" t="s">
        <v>515</v>
      </c>
      <c r="B580" s="41">
        <v>51501764</v>
      </c>
      <c r="C580" s="49" t="s">
        <v>36</v>
      </c>
      <c r="D580" s="50">
        <v>45707</v>
      </c>
      <c r="E580" s="51" t="s">
        <v>320</v>
      </c>
      <c r="F580" s="41" t="s">
        <v>631</v>
      </c>
    </row>
    <row r="581" spans="1:6" ht="39.75" hidden="1" customHeight="1">
      <c r="A581" s="51" t="s">
        <v>515</v>
      </c>
      <c r="B581" s="41">
        <v>51501708</v>
      </c>
      <c r="C581" s="49" t="s">
        <v>36</v>
      </c>
      <c r="D581" s="50">
        <v>45707</v>
      </c>
      <c r="E581" s="51" t="s">
        <v>320</v>
      </c>
      <c r="F581" s="41" t="s">
        <v>632</v>
      </c>
    </row>
    <row r="582" spans="1:6" ht="39.75" hidden="1" customHeight="1">
      <c r="A582" s="51" t="s">
        <v>515</v>
      </c>
      <c r="B582" s="41">
        <v>51501555</v>
      </c>
      <c r="C582" s="49" t="s">
        <v>36</v>
      </c>
      <c r="D582" s="50">
        <v>45707</v>
      </c>
      <c r="E582" s="51" t="s">
        <v>320</v>
      </c>
      <c r="F582" s="41" t="s">
        <v>633</v>
      </c>
    </row>
    <row r="583" spans="1:6" ht="39.75" hidden="1" customHeight="1">
      <c r="A583" s="51" t="s">
        <v>515</v>
      </c>
      <c r="B583" s="41">
        <v>51501514</v>
      </c>
      <c r="C583" s="49" t="s">
        <v>36</v>
      </c>
      <c r="D583" s="50">
        <v>45707</v>
      </c>
      <c r="E583" s="51" t="s">
        <v>320</v>
      </c>
      <c r="F583" s="41" t="s">
        <v>634</v>
      </c>
    </row>
    <row r="584" spans="1:6" ht="39.75" hidden="1" customHeight="1">
      <c r="A584" s="51" t="s">
        <v>515</v>
      </c>
      <c r="B584" s="41">
        <v>51501396</v>
      </c>
      <c r="C584" s="49" t="s">
        <v>36</v>
      </c>
      <c r="D584" s="50">
        <v>45707</v>
      </c>
      <c r="E584" s="51" t="s">
        <v>320</v>
      </c>
      <c r="F584" s="41" t="s">
        <v>635</v>
      </c>
    </row>
    <row r="585" spans="1:6" ht="39.75" hidden="1" customHeight="1">
      <c r="A585" s="51" t="s">
        <v>515</v>
      </c>
      <c r="B585" s="41">
        <v>51501091</v>
      </c>
      <c r="C585" s="49" t="s">
        <v>36</v>
      </c>
      <c r="D585" s="50">
        <v>45707</v>
      </c>
      <c r="E585" s="51" t="s">
        <v>320</v>
      </c>
      <c r="F585" s="41" t="s">
        <v>636</v>
      </c>
    </row>
    <row r="586" spans="1:6" ht="39.75" hidden="1" customHeight="1">
      <c r="A586" s="51" t="s">
        <v>515</v>
      </c>
      <c r="B586" s="41">
        <v>51501043</v>
      </c>
      <c r="C586" s="49" t="s">
        <v>36</v>
      </c>
      <c r="D586" s="50">
        <v>45707</v>
      </c>
      <c r="E586" s="51" t="s">
        <v>320</v>
      </c>
      <c r="F586" s="41" t="s">
        <v>637</v>
      </c>
    </row>
    <row r="587" spans="1:6" ht="39.75" hidden="1" customHeight="1">
      <c r="A587" s="51" t="s">
        <v>515</v>
      </c>
      <c r="B587" s="41">
        <v>51500986</v>
      </c>
      <c r="C587" s="49" t="s">
        <v>36</v>
      </c>
      <c r="D587" s="50">
        <v>45707</v>
      </c>
      <c r="E587" s="51" t="s">
        <v>320</v>
      </c>
      <c r="F587" s="41" t="s">
        <v>638</v>
      </c>
    </row>
    <row r="588" spans="1:6" ht="39.75" hidden="1" customHeight="1">
      <c r="A588" s="51" t="s">
        <v>515</v>
      </c>
      <c r="B588" s="41">
        <v>51500941</v>
      </c>
      <c r="C588" s="49" t="s">
        <v>36</v>
      </c>
      <c r="D588" s="50">
        <v>45707</v>
      </c>
      <c r="E588" s="51" t="s">
        <v>320</v>
      </c>
      <c r="F588" s="41" t="s">
        <v>639</v>
      </c>
    </row>
    <row r="589" spans="1:6" ht="39.75" hidden="1" customHeight="1">
      <c r="A589" s="51" t="s">
        <v>515</v>
      </c>
      <c r="B589" s="41">
        <v>51500845</v>
      </c>
      <c r="C589" s="49" t="s">
        <v>36</v>
      </c>
      <c r="D589" s="50">
        <v>45707</v>
      </c>
      <c r="E589" s="51" t="s">
        <v>320</v>
      </c>
      <c r="F589" s="41" t="s">
        <v>640</v>
      </c>
    </row>
    <row r="590" spans="1:6" ht="39.75" hidden="1" customHeight="1">
      <c r="A590" s="51" t="s">
        <v>515</v>
      </c>
      <c r="B590" s="41">
        <v>51500819</v>
      </c>
      <c r="C590" s="49" t="s">
        <v>36</v>
      </c>
      <c r="D590" s="50">
        <v>45707</v>
      </c>
      <c r="E590" s="51" t="s">
        <v>320</v>
      </c>
      <c r="F590" s="41" t="s">
        <v>641</v>
      </c>
    </row>
    <row r="591" spans="1:6" ht="39.75" hidden="1" customHeight="1">
      <c r="A591" s="52" t="s">
        <v>515</v>
      </c>
      <c r="B591" s="43">
        <v>51500770</v>
      </c>
      <c r="C591" s="53" t="s">
        <v>36</v>
      </c>
      <c r="D591" s="54">
        <v>45707</v>
      </c>
      <c r="E591" s="52" t="s">
        <v>320</v>
      </c>
      <c r="F591" s="43" t="s">
        <v>642</v>
      </c>
    </row>
    <row r="592" spans="1:6" ht="39.75" hidden="1" customHeight="1">
      <c r="A592" s="6" t="s">
        <v>294</v>
      </c>
      <c r="B592" s="41">
        <v>51504010</v>
      </c>
      <c r="C592" s="51" t="s">
        <v>36</v>
      </c>
      <c r="D592" s="42">
        <v>45708</v>
      </c>
      <c r="E592" s="3" t="s">
        <v>319</v>
      </c>
      <c r="F592" s="41" t="s">
        <v>643</v>
      </c>
    </row>
    <row r="593" spans="1:6" ht="39.75" hidden="1" customHeight="1">
      <c r="A593" s="6" t="s">
        <v>294</v>
      </c>
      <c r="B593" s="41">
        <v>51504029</v>
      </c>
      <c r="C593" s="51" t="s">
        <v>36</v>
      </c>
      <c r="D593" s="42">
        <v>45708</v>
      </c>
      <c r="E593" s="3" t="s">
        <v>319</v>
      </c>
      <c r="F593" s="41" t="s">
        <v>644</v>
      </c>
    </row>
    <row r="594" spans="1:6" ht="39.75" hidden="1" customHeight="1">
      <c r="A594" s="6" t="s">
        <v>294</v>
      </c>
      <c r="B594" s="41">
        <v>51504084</v>
      </c>
      <c r="C594" s="51" t="s">
        <v>36</v>
      </c>
      <c r="D594" s="42">
        <v>45708</v>
      </c>
      <c r="E594" s="3" t="s">
        <v>319</v>
      </c>
      <c r="F594" s="41" t="s">
        <v>645</v>
      </c>
    </row>
    <row r="595" spans="1:6" ht="39.75" hidden="1" customHeight="1">
      <c r="A595" s="6" t="s">
        <v>294</v>
      </c>
      <c r="B595" s="41">
        <v>51504102</v>
      </c>
      <c r="C595" s="51" t="s">
        <v>36</v>
      </c>
      <c r="D595" s="42">
        <v>45708</v>
      </c>
      <c r="E595" s="3" t="s">
        <v>319</v>
      </c>
      <c r="F595" s="41" t="s">
        <v>646</v>
      </c>
    </row>
    <row r="596" spans="1:6" ht="39.75" hidden="1" customHeight="1">
      <c r="A596" s="6" t="s">
        <v>294</v>
      </c>
      <c r="B596" s="41">
        <v>51504117</v>
      </c>
      <c r="C596" s="51" t="s">
        <v>36</v>
      </c>
      <c r="D596" s="42">
        <v>45708</v>
      </c>
      <c r="E596" s="3" t="s">
        <v>319</v>
      </c>
      <c r="F596" s="41" t="s">
        <v>647</v>
      </c>
    </row>
    <row r="597" spans="1:6" ht="39.75" hidden="1" customHeight="1">
      <c r="A597" s="6" t="s">
        <v>294</v>
      </c>
      <c r="B597" s="41">
        <v>51504128</v>
      </c>
      <c r="C597" s="51" t="s">
        <v>36</v>
      </c>
      <c r="D597" s="42">
        <v>45708</v>
      </c>
      <c r="E597" s="3" t="s">
        <v>319</v>
      </c>
      <c r="F597" s="41" t="s">
        <v>648</v>
      </c>
    </row>
    <row r="598" spans="1:6" ht="39.75" hidden="1" customHeight="1">
      <c r="A598" s="6" t="s">
        <v>294</v>
      </c>
      <c r="B598" s="41">
        <v>51504144</v>
      </c>
      <c r="C598" s="51" t="s">
        <v>36</v>
      </c>
      <c r="D598" s="42">
        <v>45708</v>
      </c>
      <c r="E598" s="3" t="s">
        <v>319</v>
      </c>
      <c r="F598" s="41" t="s">
        <v>649</v>
      </c>
    </row>
    <row r="599" spans="1:6" ht="39.75" hidden="1" customHeight="1">
      <c r="A599" s="6" t="s">
        <v>294</v>
      </c>
      <c r="B599" s="41">
        <v>51504155</v>
      </c>
      <c r="C599" s="51" t="s">
        <v>36</v>
      </c>
      <c r="D599" s="42">
        <v>45708</v>
      </c>
      <c r="E599" s="3" t="s">
        <v>319</v>
      </c>
      <c r="F599" s="41" t="s">
        <v>650</v>
      </c>
    </row>
    <row r="600" spans="1:6" ht="39.75" hidden="1" customHeight="1">
      <c r="A600" s="6" t="s">
        <v>294</v>
      </c>
      <c r="B600" s="41">
        <v>51504170</v>
      </c>
      <c r="C600" s="51" t="s">
        <v>36</v>
      </c>
      <c r="D600" s="42">
        <v>45708</v>
      </c>
      <c r="E600" s="3" t="s">
        <v>319</v>
      </c>
      <c r="F600" s="41" t="s">
        <v>651</v>
      </c>
    </row>
    <row r="601" spans="1:6" ht="39.75" hidden="1" customHeight="1">
      <c r="A601" s="41" t="s">
        <v>315</v>
      </c>
      <c r="B601" s="41">
        <v>51504891</v>
      </c>
      <c r="C601" s="51" t="s">
        <v>36</v>
      </c>
      <c r="D601" s="42">
        <v>45708</v>
      </c>
      <c r="E601" s="3" t="s">
        <v>319</v>
      </c>
      <c r="F601" s="41" t="s">
        <v>652</v>
      </c>
    </row>
    <row r="602" spans="1:6" ht="39.75" hidden="1" customHeight="1">
      <c r="A602" s="41" t="s">
        <v>315</v>
      </c>
      <c r="B602" s="41">
        <v>51504936</v>
      </c>
      <c r="C602" s="51" t="s">
        <v>36</v>
      </c>
      <c r="D602" s="42">
        <v>45708</v>
      </c>
      <c r="E602" s="3" t="s">
        <v>319</v>
      </c>
      <c r="F602" s="41" t="s">
        <v>653</v>
      </c>
    </row>
    <row r="603" spans="1:6" ht="39.75" hidden="1" customHeight="1">
      <c r="A603" s="41" t="s">
        <v>315</v>
      </c>
      <c r="B603" s="41">
        <v>51504989</v>
      </c>
      <c r="C603" s="51" t="s">
        <v>36</v>
      </c>
      <c r="D603" s="42">
        <v>45708</v>
      </c>
      <c r="E603" s="3" t="s">
        <v>319</v>
      </c>
      <c r="F603" s="41" t="s">
        <v>654</v>
      </c>
    </row>
    <row r="604" spans="1:6" ht="39.75" hidden="1" customHeight="1">
      <c r="A604" s="41" t="s">
        <v>315</v>
      </c>
      <c r="B604" s="41">
        <v>51505022</v>
      </c>
      <c r="C604" s="51" t="s">
        <v>36</v>
      </c>
      <c r="D604" s="42">
        <v>45708</v>
      </c>
      <c r="E604" s="3" t="s">
        <v>319</v>
      </c>
      <c r="F604" s="41" t="s">
        <v>655</v>
      </c>
    </row>
    <row r="605" spans="1:6" ht="39.75" hidden="1" customHeight="1">
      <c r="A605" s="41" t="s">
        <v>656</v>
      </c>
      <c r="B605" s="41">
        <v>51505508</v>
      </c>
      <c r="C605" s="51" t="s">
        <v>36</v>
      </c>
      <c r="D605" s="42">
        <v>45708</v>
      </c>
      <c r="E605" s="3" t="s">
        <v>319</v>
      </c>
      <c r="F605" s="41" t="s">
        <v>657</v>
      </c>
    </row>
    <row r="606" spans="1:6" ht="39.75" hidden="1" customHeight="1">
      <c r="A606" s="41" t="s">
        <v>656</v>
      </c>
      <c r="B606" s="41">
        <v>51505584</v>
      </c>
      <c r="C606" s="51" t="s">
        <v>36</v>
      </c>
      <c r="D606" s="42">
        <v>45708</v>
      </c>
      <c r="E606" s="3" t="s">
        <v>319</v>
      </c>
      <c r="F606" s="41" t="s">
        <v>658</v>
      </c>
    </row>
    <row r="607" spans="1:6" ht="39.75" hidden="1" customHeight="1">
      <c r="A607" s="41" t="s">
        <v>656</v>
      </c>
      <c r="B607" s="41">
        <v>51505645</v>
      </c>
      <c r="C607" s="51" t="s">
        <v>36</v>
      </c>
      <c r="D607" s="42">
        <v>45708</v>
      </c>
      <c r="E607" s="3" t="s">
        <v>319</v>
      </c>
      <c r="F607" s="41" t="s">
        <v>659</v>
      </c>
    </row>
    <row r="608" spans="1:6" ht="39.75" hidden="1" customHeight="1">
      <c r="A608" s="41" t="s">
        <v>656</v>
      </c>
      <c r="B608" s="41">
        <v>51505767</v>
      </c>
      <c r="C608" s="51" t="s">
        <v>36</v>
      </c>
      <c r="D608" s="42">
        <v>45708</v>
      </c>
      <c r="E608" s="3" t="s">
        <v>319</v>
      </c>
      <c r="F608" s="41" t="s">
        <v>660</v>
      </c>
    </row>
    <row r="609" spans="1:6" ht="39.75" hidden="1" customHeight="1">
      <c r="A609" s="41" t="s">
        <v>656</v>
      </c>
      <c r="B609" s="41">
        <v>51505825</v>
      </c>
      <c r="C609" s="51" t="s">
        <v>36</v>
      </c>
      <c r="D609" s="42">
        <v>45708</v>
      </c>
      <c r="E609" s="3" t="s">
        <v>319</v>
      </c>
      <c r="F609" s="41" t="s">
        <v>661</v>
      </c>
    </row>
    <row r="610" spans="1:6" ht="39.75" hidden="1" customHeight="1">
      <c r="A610" s="41" t="s">
        <v>656</v>
      </c>
      <c r="B610" s="41">
        <v>51505873</v>
      </c>
      <c r="C610" s="51" t="s">
        <v>36</v>
      </c>
      <c r="D610" s="42">
        <v>45708</v>
      </c>
      <c r="E610" s="3" t="s">
        <v>319</v>
      </c>
      <c r="F610" s="41" t="s">
        <v>662</v>
      </c>
    </row>
    <row r="611" spans="1:6" ht="39.75" hidden="1" customHeight="1">
      <c r="A611" s="3" t="s">
        <v>663</v>
      </c>
      <c r="B611" s="41">
        <v>52502191</v>
      </c>
      <c r="C611" s="51" t="s">
        <v>36</v>
      </c>
      <c r="D611" s="55">
        <v>45709</v>
      </c>
      <c r="E611" s="3" t="s">
        <v>664</v>
      </c>
      <c r="F611" s="41" t="s">
        <v>665</v>
      </c>
    </row>
    <row r="612" spans="1:6" ht="39.75" hidden="1" customHeight="1">
      <c r="A612" s="3" t="s">
        <v>663</v>
      </c>
      <c r="B612" s="41">
        <v>52502160</v>
      </c>
      <c r="C612" s="51" t="s">
        <v>36</v>
      </c>
      <c r="D612" s="55">
        <v>45709</v>
      </c>
      <c r="E612" s="3" t="s">
        <v>664</v>
      </c>
      <c r="F612" s="41" t="s">
        <v>666</v>
      </c>
    </row>
    <row r="613" spans="1:6" ht="39.75" hidden="1" customHeight="1">
      <c r="A613" s="3" t="s">
        <v>663</v>
      </c>
      <c r="B613" s="41">
        <v>52502107</v>
      </c>
      <c r="C613" s="51" t="s">
        <v>36</v>
      </c>
      <c r="D613" s="55">
        <v>45709</v>
      </c>
      <c r="E613" s="3" t="s">
        <v>664</v>
      </c>
      <c r="F613" s="41" t="s">
        <v>667</v>
      </c>
    </row>
    <row r="614" spans="1:6" ht="39.75" hidden="1" customHeight="1">
      <c r="A614" s="3" t="s">
        <v>663</v>
      </c>
      <c r="B614" s="41">
        <v>52501962</v>
      </c>
      <c r="C614" s="51" t="s">
        <v>36</v>
      </c>
      <c r="D614" s="55">
        <v>45709</v>
      </c>
      <c r="E614" s="3" t="s">
        <v>664</v>
      </c>
      <c r="F614" s="41" t="s">
        <v>668</v>
      </c>
    </row>
    <row r="615" spans="1:6" ht="39.75" hidden="1" customHeight="1">
      <c r="A615" s="3" t="s">
        <v>663</v>
      </c>
      <c r="B615" s="41">
        <v>52501823</v>
      </c>
      <c r="C615" s="51" t="s">
        <v>36</v>
      </c>
      <c r="D615" s="55">
        <v>45709</v>
      </c>
      <c r="E615" s="3" t="s">
        <v>664</v>
      </c>
      <c r="F615" s="41" t="s">
        <v>669</v>
      </c>
    </row>
    <row r="616" spans="1:6" ht="39.75" hidden="1" customHeight="1">
      <c r="A616" s="3" t="s">
        <v>663</v>
      </c>
      <c r="B616" s="41">
        <v>52501791</v>
      </c>
      <c r="C616" s="51" t="s">
        <v>36</v>
      </c>
      <c r="D616" s="55">
        <v>45709</v>
      </c>
      <c r="E616" s="3" t="s">
        <v>664</v>
      </c>
      <c r="F616" s="41" t="s">
        <v>670</v>
      </c>
    </row>
    <row r="617" spans="1:6" ht="39.75" hidden="1" customHeight="1">
      <c r="A617" s="3" t="s">
        <v>663</v>
      </c>
      <c r="B617" s="41">
        <v>52501742</v>
      </c>
      <c r="C617" s="51" t="s">
        <v>36</v>
      </c>
      <c r="D617" s="55">
        <v>45709</v>
      </c>
      <c r="E617" s="3" t="s">
        <v>664</v>
      </c>
      <c r="F617" s="41" t="s">
        <v>671</v>
      </c>
    </row>
    <row r="618" spans="1:6" ht="39.75" hidden="1" customHeight="1">
      <c r="A618" s="3" t="s">
        <v>663</v>
      </c>
      <c r="B618" s="41">
        <v>52501673</v>
      </c>
      <c r="C618" s="51" t="s">
        <v>36</v>
      </c>
      <c r="D618" s="55">
        <v>45709</v>
      </c>
      <c r="E618" s="3" t="s">
        <v>664</v>
      </c>
      <c r="F618" s="41" t="s">
        <v>672</v>
      </c>
    </row>
    <row r="619" spans="1:6" ht="39.75" hidden="1" customHeight="1">
      <c r="A619" s="3" t="s">
        <v>663</v>
      </c>
      <c r="B619" s="41">
        <v>52501559</v>
      </c>
      <c r="C619" s="51" t="s">
        <v>36</v>
      </c>
      <c r="D619" s="55">
        <v>45709</v>
      </c>
      <c r="E619" s="3" t="s">
        <v>664</v>
      </c>
      <c r="F619" s="41" t="s">
        <v>673</v>
      </c>
    </row>
    <row r="620" spans="1:6" ht="39.75" hidden="1" customHeight="1">
      <c r="A620" s="3" t="s">
        <v>663</v>
      </c>
      <c r="B620" s="41">
        <v>52501517</v>
      </c>
      <c r="C620" s="51" t="s">
        <v>36</v>
      </c>
      <c r="D620" s="55">
        <v>45709</v>
      </c>
      <c r="E620" s="3" t="s">
        <v>664</v>
      </c>
      <c r="F620" s="41" t="s">
        <v>674</v>
      </c>
    </row>
    <row r="621" spans="1:6" ht="39.75" hidden="1" customHeight="1">
      <c r="A621" s="3" t="s">
        <v>663</v>
      </c>
      <c r="B621" s="41">
        <v>52501492</v>
      </c>
      <c r="C621" s="51" t="s">
        <v>36</v>
      </c>
      <c r="D621" s="55">
        <v>45709</v>
      </c>
      <c r="E621" s="3" t="s">
        <v>664</v>
      </c>
      <c r="F621" s="41" t="s">
        <v>675</v>
      </c>
    </row>
    <row r="622" spans="1:6" ht="39.75" hidden="1" customHeight="1">
      <c r="A622" s="3" t="s">
        <v>663</v>
      </c>
      <c r="B622" s="41">
        <v>52501449</v>
      </c>
      <c r="C622" s="51" t="s">
        <v>36</v>
      </c>
      <c r="D622" s="55">
        <v>45709</v>
      </c>
      <c r="E622" s="3" t="s">
        <v>664</v>
      </c>
      <c r="F622" s="41" t="s">
        <v>676</v>
      </c>
    </row>
    <row r="623" spans="1:6" ht="39.75" hidden="1" customHeight="1">
      <c r="A623" s="3" t="s">
        <v>663</v>
      </c>
      <c r="B623" s="41">
        <v>52501324</v>
      </c>
      <c r="C623" s="51" t="s">
        <v>36</v>
      </c>
      <c r="D623" s="55">
        <v>45709</v>
      </c>
      <c r="E623" s="3" t="s">
        <v>664</v>
      </c>
      <c r="F623" s="41" t="s">
        <v>677</v>
      </c>
    </row>
    <row r="624" spans="1:6" ht="39.75" hidden="1" customHeight="1">
      <c r="A624" s="3" t="s">
        <v>663</v>
      </c>
      <c r="B624" s="41">
        <v>52501290</v>
      </c>
      <c r="C624" s="51" t="s">
        <v>36</v>
      </c>
      <c r="D624" s="55">
        <v>45709</v>
      </c>
      <c r="E624" s="3" t="s">
        <v>664</v>
      </c>
      <c r="F624" s="41" t="s">
        <v>678</v>
      </c>
    </row>
    <row r="625" spans="1:6" ht="39.75" hidden="1" customHeight="1">
      <c r="A625" s="3" t="s">
        <v>663</v>
      </c>
      <c r="B625" s="41">
        <v>52501199</v>
      </c>
      <c r="C625" s="51" t="s">
        <v>36</v>
      </c>
      <c r="D625" s="55">
        <v>45709</v>
      </c>
      <c r="E625" s="3" t="s">
        <v>664</v>
      </c>
      <c r="F625" s="41" t="s">
        <v>679</v>
      </c>
    </row>
    <row r="626" spans="1:6" ht="39.75" hidden="1" customHeight="1">
      <c r="A626" s="3" t="s">
        <v>663</v>
      </c>
      <c r="B626" s="41">
        <v>52501134</v>
      </c>
      <c r="C626" s="51" t="s">
        <v>36</v>
      </c>
      <c r="D626" s="55">
        <v>45709</v>
      </c>
      <c r="E626" s="3" t="s">
        <v>664</v>
      </c>
      <c r="F626" s="41" t="s">
        <v>680</v>
      </c>
    </row>
    <row r="627" spans="1:6" ht="39.75" hidden="1" customHeight="1">
      <c r="A627" s="3" t="s">
        <v>663</v>
      </c>
      <c r="B627" s="41">
        <v>52501076</v>
      </c>
      <c r="C627" s="51" t="s">
        <v>36</v>
      </c>
      <c r="D627" s="55">
        <v>45709</v>
      </c>
      <c r="E627" s="3" t="s">
        <v>664</v>
      </c>
      <c r="F627" s="41" t="s">
        <v>681</v>
      </c>
    </row>
    <row r="628" spans="1:6" ht="39.75" hidden="1" customHeight="1">
      <c r="A628" s="3" t="s">
        <v>663</v>
      </c>
      <c r="B628" s="41">
        <v>52500965</v>
      </c>
      <c r="C628" s="51" t="s">
        <v>36</v>
      </c>
      <c r="D628" s="55">
        <v>45709</v>
      </c>
      <c r="E628" s="3" t="s">
        <v>664</v>
      </c>
      <c r="F628" s="41" t="s">
        <v>682</v>
      </c>
    </row>
    <row r="629" spans="1:6" ht="39.75" hidden="1" customHeight="1">
      <c r="A629" s="45" t="s">
        <v>663</v>
      </c>
      <c r="B629" s="43">
        <v>52500941</v>
      </c>
      <c r="C629" s="52" t="s">
        <v>36</v>
      </c>
      <c r="D629" s="59">
        <v>45709</v>
      </c>
      <c r="E629" s="45" t="s">
        <v>664</v>
      </c>
      <c r="F629" s="43" t="s">
        <v>683</v>
      </c>
    </row>
    <row r="630" spans="1:6" s="57" customFormat="1" ht="39.75" hidden="1" customHeight="1">
      <c r="A630" s="84" t="s">
        <v>361</v>
      </c>
      <c r="B630" s="84">
        <v>18500302</v>
      </c>
      <c r="C630" s="56" t="s">
        <v>36</v>
      </c>
      <c r="D630" s="85">
        <v>45675</v>
      </c>
      <c r="E630" s="58" t="s">
        <v>362</v>
      </c>
      <c r="F630" s="84" t="s">
        <v>684</v>
      </c>
    </row>
    <row r="631" spans="1:6" s="57" customFormat="1" ht="39.75" hidden="1" customHeight="1">
      <c r="A631" s="84" t="s">
        <v>361</v>
      </c>
      <c r="B631" s="84">
        <v>18500307</v>
      </c>
      <c r="C631" s="56" t="s">
        <v>36</v>
      </c>
      <c r="D631" s="85">
        <v>45675</v>
      </c>
      <c r="E631" s="58" t="s">
        <v>362</v>
      </c>
      <c r="F631" s="84" t="s">
        <v>685</v>
      </c>
    </row>
    <row r="632" spans="1:6" s="57" customFormat="1" ht="39.75" hidden="1" customHeight="1">
      <c r="A632" s="84" t="s">
        <v>361</v>
      </c>
      <c r="B632" s="84">
        <v>18500310</v>
      </c>
      <c r="C632" s="56" t="s">
        <v>36</v>
      </c>
      <c r="D632" s="85">
        <v>45675</v>
      </c>
      <c r="E632" s="58" t="s">
        <v>362</v>
      </c>
      <c r="F632" s="84" t="s">
        <v>686</v>
      </c>
    </row>
    <row r="633" spans="1:6" s="57" customFormat="1" ht="39.75" hidden="1" customHeight="1">
      <c r="A633" s="84" t="s">
        <v>361</v>
      </c>
      <c r="B633" s="84">
        <v>18500314</v>
      </c>
      <c r="C633" s="56" t="s">
        <v>36</v>
      </c>
      <c r="D633" s="85">
        <v>45675</v>
      </c>
      <c r="E633" s="58" t="s">
        <v>362</v>
      </c>
      <c r="F633" s="84" t="s">
        <v>687</v>
      </c>
    </row>
    <row r="634" spans="1:6" s="57" customFormat="1" ht="39.75" hidden="1" customHeight="1">
      <c r="A634" s="84" t="s">
        <v>361</v>
      </c>
      <c r="B634" s="84">
        <v>18500316</v>
      </c>
      <c r="C634" s="56" t="s">
        <v>36</v>
      </c>
      <c r="D634" s="85">
        <v>45675</v>
      </c>
      <c r="E634" s="58" t="s">
        <v>362</v>
      </c>
      <c r="F634" s="84" t="s">
        <v>688</v>
      </c>
    </row>
    <row r="635" spans="1:6" s="57" customFormat="1" ht="39.75" hidden="1" customHeight="1">
      <c r="A635" s="84" t="s">
        <v>361</v>
      </c>
      <c r="B635" s="84">
        <v>18500318</v>
      </c>
      <c r="C635" s="56" t="s">
        <v>36</v>
      </c>
      <c r="D635" s="85">
        <v>45675</v>
      </c>
      <c r="E635" s="58" t="s">
        <v>362</v>
      </c>
      <c r="F635" s="84" t="s">
        <v>689</v>
      </c>
    </row>
    <row r="636" spans="1:6" s="57" customFormat="1" ht="39.75" hidden="1" customHeight="1">
      <c r="A636" s="86" t="s">
        <v>361</v>
      </c>
      <c r="B636" s="86">
        <v>18500320</v>
      </c>
      <c r="C636" s="61" t="s">
        <v>36</v>
      </c>
      <c r="D636" s="87">
        <v>45675</v>
      </c>
      <c r="E636" s="62" t="s">
        <v>362</v>
      </c>
      <c r="F636" s="86" t="s">
        <v>690</v>
      </c>
    </row>
    <row r="637" spans="1:6" s="57" customFormat="1" ht="39.75" hidden="1" customHeight="1">
      <c r="A637" s="84" t="s">
        <v>691</v>
      </c>
      <c r="B637" s="84">
        <v>34509810</v>
      </c>
      <c r="C637" s="56" t="s">
        <v>36</v>
      </c>
      <c r="D637" s="85">
        <v>45691</v>
      </c>
      <c r="E637" s="58" t="s">
        <v>362</v>
      </c>
      <c r="F637" s="84" t="s">
        <v>692</v>
      </c>
    </row>
    <row r="638" spans="1:6" s="57" customFormat="1" ht="39.75" hidden="1" customHeight="1">
      <c r="A638" s="84" t="s">
        <v>691</v>
      </c>
      <c r="B638" s="84">
        <v>34509844</v>
      </c>
      <c r="C638" s="56" t="s">
        <v>36</v>
      </c>
      <c r="D638" s="85">
        <v>45691</v>
      </c>
      <c r="E638" s="58" t="s">
        <v>362</v>
      </c>
      <c r="F638" s="84" t="s">
        <v>693</v>
      </c>
    </row>
    <row r="639" spans="1:6" s="57" customFormat="1" ht="39.75" hidden="1" customHeight="1">
      <c r="A639" s="84" t="s">
        <v>691</v>
      </c>
      <c r="B639" s="84">
        <v>34509930</v>
      </c>
      <c r="C639" s="56" t="s">
        <v>36</v>
      </c>
      <c r="D639" s="85">
        <v>45691</v>
      </c>
      <c r="E639" s="58" t="s">
        <v>362</v>
      </c>
      <c r="F639" s="84" t="s">
        <v>694</v>
      </c>
    </row>
    <row r="640" spans="1:6" s="57" customFormat="1" ht="39.75" hidden="1" customHeight="1">
      <c r="A640" s="86" t="s">
        <v>691</v>
      </c>
      <c r="B640" s="86">
        <v>34509957</v>
      </c>
      <c r="C640" s="61" t="s">
        <v>36</v>
      </c>
      <c r="D640" s="87">
        <v>45691</v>
      </c>
      <c r="E640" s="62" t="s">
        <v>362</v>
      </c>
      <c r="F640" s="86" t="s">
        <v>695</v>
      </c>
    </row>
    <row r="641" spans="1:6" s="57" customFormat="1" ht="39.75" hidden="1" customHeight="1">
      <c r="A641" s="84" t="s">
        <v>663</v>
      </c>
      <c r="B641" s="84">
        <v>55502302</v>
      </c>
      <c r="C641" s="56" t="s">
        <v>36</v>
      </c>
      <c r="D641" s="85">
        <v>45712</v>
      </c>
      <c r="E641" s="58" t="s">
        <v>362</v>
      </c>
      <c r="F641" s="84" t="s">
        <v>696</v>
      </c>
    </row>
    <row r="642" spans="1:6" s="57" customFormat="1" ht="39.75" hidden="1" customHeight="1">
      <c r="A642" s="84" t="s">
        <v>663</v>
      </c>
      <c r="B642" s="84">
        <v>55502825</v>
      </c>
      <c r="C642" s="56" t="s">
        <v>36</v>
      </c>
      <c r="D642" s="85">
        <v>45712</v>
      </c>
      <c r="E642" s="58" t="s">
        <v>362</v>
      </c>
      <c r="F642" s="84" t="s">
        <v>697</v>
      </c>
    </row>
    <row r="643" spans="1:6" s="57" customFormat="1" ht="39.75" hidden="1" customHeight="1">
      <c r="A643" s="84" t="s">
        <v>663</v>
      </c>
      <c r="B643" s="84">
        <v>55502079</v>
      </c>
      <c r="C643" s="56" t="s">
        <v>36</v>
      </c>
      <c r="D643" s="85">
        <v>45712</v>
      </c>
      <c r="E643" s="58" t="s">
        <v>362</v>
      </c>
      <c r="F643" s="84" t="s">
        <v>698</v>
      </c>
    </row>
    <row r="644" spans="1:6" s="57" customFormat="1" ht="39.75" hidden="1" customHeight="1">
      <c r="A644" s="86" t="s">
        <v>663</v>
      </c>
      <c r="B644" s="86">
        <v>55502478</v>
      </c>
      <c r="C644" s="61" t="s">
        <v>36</v>
      </c>
      <c r="D644" s="87">
        <v>45712</v>
      </c>
      <c r="E644" s="62" t="s">
        <v>362</v>
      </c>
      <c r="F644" s="86" t="s">
        <v>699</v>
      </c>
    </row>
    <row r="645" spans="1:6" ht="39.75" customHeight="1">
      <c r="A645" s="10" t="s">
        <v>442</v>
      </c>
      <c r="B645" s="3">
        <v>48507590</v>
      </c>
      <c r="C645" s="10" t="s">
        <v>36</v>
      </c>
      <c r="D645" s="55">
        <v>45705</v>
      </c>
      <c r="E645" s="3" t="s">
        <v>134</v>
      </c>
      <c r="F645" s="3" t="s">
        <v>700</v>
      </c>
    </row>
    <row r="646" spans="1:6" ht="39.75" customHeight="1">
      <c r="A646" s="10" t="s">
        <v>442</v>
      </c>
      <c r="B646" s="3">
        <v>48507534</v>
      </c>
      <c r="C646" s="10" t="s">
        <v>36</v>
      </c>
      <c r="D646" s="55">
        <v>45705</v>
      </c>
      <c r="E646" s="3" t="s">
        <v>134</v>
      </c>
      <c r="F646" s="3" t="s">
        <v>701</v>
      </c>
    </row>
    <row r="647" spans="1:6" ht="39.75" customHeight="1">
      <c r="A647" s="10" t="s">
        <v>442</v>
      </c>
      <c r="B647" s="3">
        <v>48507486</v>
      </c>
      <c r="C647" s="10" t="s">
        <v>36</v>
      </c>
      <c r="D647" s="55">
        <v>45705</v>
      </c>
      <c r="E647" s="3" t="s">
        <v>134</v>
      </c>
      <c r="F647" s="3" t="s">
        <v>702</v>
      </c>
    </row>
    <row r="648" spans="1:6" ht="39.75" customHeight="1">
      <c r="A648" s="10" t="s">
        <v>442</v>
      </c>
      <c r="B648" s="3">
        <v>48507387</v>
      </c>
      <c r="C648" s="10" t="s">
        <v>36</v>
      </c>
      <c r="D648" s="55">
        <v>45705</v>
      </c>
      <c r="E648" s="3" t="s">
        <v>134</v>
      </c>
      <c r="F648" s="3" t="s">
        <v>703</v>
      </c>
    </row>
    <row r="649" spans="1:6" ht="39.75" customHeight="1">
      <c r="A649" s="10" t="s">
        <v>442</v>
      </c>
      <c r="B649" s="3">
        <v>48507301</v>
      </c>
      <c r="C649" s="10" t="s">
        <v>36</v>
      </c>
      <c r="D649" s="55">
        <v>45705</v>
      </c>
      <c r="E649" s="3" t="s">
        <v>134</v>
      </c>
      <c r="F649" s="3" t="s">
        <v>704</v>
      </c>
    </row>
    <row r="650" spans="1:6" ht="39.75" customHeight="1">
      <c r="A650" s="10" t="s">
        <v>442</v>
      </c>
      <c r="B650" s="3">
        <v>48507163</v>
      </c>
      <c r="C650" s="10" t="s">
        <v>36</v>
      </c>
      <c r="D650" s="55">
        <v>45705</v>
      </c>
      <c r="E650" s="3" t="s">
        <v>134</v>
      </c>
      <c r="F650" s="3" t="s">
        <v>705</v>
      </c>
    </row>
    <row r="651" spans="1:6">
      <c r="A651" s="3" t="s">
        <v>706</v>
      </c>
      <c r="B651" s="4">
        <v>55503706</v>
      </c>
      <c r="C651" s="3" t="s">
        <v>707</v>
      </c>
      <c r="D651" s="65">
        <v>45709</v>
      </c>
      <c r="E651" s="3" t="s">
        <v>134</v>
      </c>
      <c r="F651" s="3" t="s">
        <v>708</v>
      </c>
    </row>
    <row r="652" spans="1:6">
      <c r="A652" s="3" t="s">
        <v>706</v>
      </c>
      <c r="B652" s="4">
        <v>55503801</v>
      </c>
      <c r="C652" s="3" t="s">
        <v>707</v>
      </c>
      <c r="D652" s="65">
        <v>45709</v>
      </c>
      <c r="E652" s="3" t="s">
        <v>134</v>
      </c>
      <c r="F652" s="3" t="s">
        <v>709</v>
      </c>
    </row>
    <row r="653" spans="1:6">
      <c r="A653" s="3" t="s">
        <v>706</v>
      </c>
      <c r="B653" s="4">
        <v>55503862</v>
      </c>
      <c r="C653" s="3" t="s">
        <v>707</v>
      </c>
      <c r="D653" s="65">
        <v>45709</v>
      </c>
      <c r="E653" s="3" t="s">
        <v>134</v>
      </c>
      <c r="F653" s="3" t="s">
        <v>710</v>
      </c>
    </row>
    <row r="654" spans="1:6">
      <c r="A654" s="3" t="s">
        <v>706</v>
      </c>
      <c r="B654" s="4">
        <v>55503935</v>
      </c>
      <c r="C654" s="3" t="s">
        <v>707</v>
      </c>
      <c r="D654" s="65">
        <v>45709</v>
      </c>
      <c r="E654" s="3" t="s">
        <v>134</v>
      </c>
      <c r="F654" s="3" t="s">
        <v>711</v>
      </c>
    </row>
    <row r="655" spans="1:6">
      <c r="A655" s="3" t="s">
        <v>706</v>
      </c>
      <c r="B655" s="64">
        <v>55503969</v>
      </c>
      <c r="C655" s="45" t="s">
        <v>707</v>
      </c>
      <c r="D655" s="66">
        <v>45709</v>
      </c>
      <c r="E655" s="45" t="s">
        <v>134</v>
      </c>
      <c r="F655" s="45" t="s">
        <v>712</v>
      </c>
    </row>
    <row r="656" spans="1:6">
      <c r="A656" s="3" t="s">
        <v>713</v>
      </c>
      <c r="B656" s="3">
        <v>55504206</v>
      </c>
      <c r="C656" s="3" t="s">
        <v>707</v>
      </c>
      <c r="D656" s="55">
        <v>45709</v>
      </c>
      <c r="E656" s="3" t="s">
        <v>134</v>
      </c>
      <c r="F656" s="3" t="s">
        <v>714</v>
      </c>
    </row>
    <row r="657" spans="1:6">
      <c r="A657" s="3" t="s">
        <v>713</v>
      </c>
      <c r="B657" s="3">
        <v>55504188</v>
      </c>
      <c r="C657" s="3" t="s">
        <v>707</v>
      </c>
      <c r="D657" s="55">
        <v>45709</v>
      </c>
      <c r="E657" s="3" t="s">
        <v>134</v>
      </c>
      <c r="F657" s="3" t="s">
        <v>715</v>
      </c>
    </row>
    <row r="658" spans="1:6">
      <c r="A658" s="3" t="s">
        <v>713</v>
      </c>
      <c r="B658" s="3">
        <v>55504303</v>
      </c>
      <c r="C658" s="3" t="s">
        <v>707</v>
      </c>
      <c r="D658" s="55">
        <v>45709</v>
      </c>
      <c r="E658" s="3" t="s">
        <v>134</v>
      </c>
      <c r="F658" s="3" t="s">
        <v>716</v>
      </c>
    </row>
    <row r="659" spans="1:6">
      <c r="A659" s="3" t="s">
        <v>713</v>
      </c>
      <c r="B659" s="3">
        <v>55504345</v>
      </c>
      <c r="C659" s="3" t="s">
        <v>707</v>
      </c>
      <c r="D659" s="55">
        <v>45709</v>
      </c>
      <c r="E659" s="3" t="s">
        <v>134</v>
      </c>
      <c r="F659" s="3" t="s">
        <v>717</v>
      </c>
    </row>
    <row r="660" spans="1:6">
      <c r="A660" s="3" t="s">
        <v>713</v>
      </c>
      <c r="B660" s="3">
        <v>55504388</v>
      </c>
      <c r="C660" s="3" t="s">
        <v>707</v>
      </c>
      <c r="D660" s="55">
        <v>45709</v>
      </c>
      <c r="E660" s="3" t="s">
        <v>134</v>
      </c>
      <c r="F660" s="3" t="s">
        <v>718</v>
      </c>
    </row>
    <row r="661" spans="1:6">
      <c r="A661" s="3" t="s">
        <v>713</v>
      </c>
      <c r="B661" s="3">
        <v>55504421</v>
      </c>
      <c r="C661" s="3" t="s">
        <v>707</v>
      </c>
      <c r="D661" s="55">
        <v>45709</v>
      </c>
      <c r="E661" s="3" t="s">
        <v>134</v>
      </c>
      <c r="F661" s="3" t="s">
        <v>719</v>
      </c>
    </row>
    <row r="662" spans="1:6">
      <c r="A662" s="3" t="s">
        <v>713</v>
      </c>
      <c r="B662" s="3">
        <v>55504460</v>
      </c>
      <c r="C662" s="3" t="s">
        <v>707</v>
      </c>
      <c r="D662" s="55">
        <v>45709</v>
      </c>
      <c r="E662" s="3" t="s">
        <v>134</v>
      </c>
      <c r="F662" s="3" t="s">
        <v>708</v>
      </c>
    </row>
    <row r="663" spans="1:6">
      <c r="A663" s="6" t="s">
        <v>720</v>
      </c>
      <c r="B663" s="67">
        <v>51507839</v>
      </c>
      <c r="C663" s="10" t="s">
        <v>36</v>
      </c>
      <c r="D663" s="55">
        <v>45713</v>
      </c>
      <c r="E663" s="11" t="s">
        <v>134</v>
      </c>
      <c r="F663" s="68" t="s">
        <v>721</v>
      </c>
    </row>
    <row r="664" spans="1:6">
      <c r="A664" s="6" t="s">
        <v>720</v>
      </c>
      <c r="B664" s="67">
        <v>51507845</v>
      </c>
      <c r="C664" s="10" t="s">
        <v>36</v>
      </c>
      <c r="D664" s="55">
        <v>45713</v>
      </c>
      <c r="E664" s="11" t="s">
        <v>134</v>
      </c>
      <c r="F664" s="68" t="s">
        <v>722</v>
      </c>
    </row>
    <row r="665" spans="1:6">
      <c r="A665" s="6" t="s">
        <v>720</v>
      </c>
      <c r="B665" s="67">
        <v>51507850</v>
      </c>
      <c r="C665" s="10" t="s">
        <v>36</v>
      </c>
      <c r="D665" s="55">
        <v>45713</v>
      </c>
      <c r="E665" s="11" t="s">
        <v>134</v>
      </c>
      <c r="F665" s="68" t="s">
        <v>721</v>
      </c>
    </row>
    <row r="666" spans="1:6">
      <c r="A666" s="6" t="s">
        <v>720</v>
      </c>
      <c r="B666" s="67">
        <v>52505611</v>
      </c>
      <c r="C666" s="10" t="s">
        <v>36</v>
      </c>
      <c r="D666" s="55">
        <v>45713</v>
      </c>
      <c r="E666" s="11" t="s">
        <v>134</v>
      </c>
      <c r="F666" s="68" t="s">
        <v>723</v>
      </c>
    </row>
    <row r="667" spans="1:6">
      <c r="A667" s="6" t="s">
        <v>720</v>
      </c>
      <c r="B667" s="67">
        <v>52505674</v>
      </c>
      <c r="C667" s="10" t="s">
        <v>36</v>
      </c>
      <c r="D667" s="55">
        <v>45713</v>
      </c>
      <c r="E667" s="11" t="s">
        <v>134</v>
      </c>
      <c r="F667" s="68" t="s">
        <v>724</v>
      </c>
    </row>
    <row r="668" spans="1:6">
      <c r="A668" s="6" t="s">
        <v>720</v>
      </c>
      <c r="B668" s="67">
        <v>51507828</v>
      </c>
      <c r="C668" s="10" t="s">
        <v>36</v>
      </c>
      <c r="D668" s="55">
        <v>45713</v>
      </c>
      <c r="E668" s="11" t="s">
        <v>134</v>
      </c>
      <c r="F668" s="68" t="s">
        <v>722</v>
      </c>
    </row>
    <row r="669" spans="1:6" hidden="1">
      <c r="A669" s="6" t="s">
        <v>339</v>
      </c>
      <c r="B669" s="29">
        <v>58500131</v>
      </c>
      <c r="C669" s="8" t="s">
        <v>36</v>
      </c>
      <c r="D669" s="55">
        <v>45715</v>
      </c>
      <c r="E669" s="3" t="s">
        <v>319</v>
      </c>
      <c r="F669" s="3" t="s">
        <v>725</v>
      </c>
    </row>
    <row r="670" spans="1:6" hidden="1">
      <c r="A670" s="6" t="s">
        <v>339</v>
      </c>
      <c r="B670" s="29">
        <v>58500140</v>
      </c>
      <c r="C670" s="8" t="s">
        <v>36</v>
      </c>
      <c r="D670" s="55">
        <v>45715</v>
      </c>
      <c r="E670" s="3" t="s">
        <v>319</v>
      </c>
      <c r="F670" s="3" t="s">
        <v>726</v>
      </c>
    </row>
    <row r="671" spans="1:6" hidden="1">
      <c r="A671" s="6" t="s">
        <v>339</v>
      </c>
      <c r="B671" s="29">
        <v>58500144</v>
      </c>
      <c r="C671" s="8" t="s">
        <v>36</v>
      </c>
      <c r="D671" s="55">
        <v>45715</v>
      </c>
      <c r="E671" s="3" t="s">
        <v>319</v>
      </c>
      <c r="F671" s="3" t="s">
        <v>727</v>
      </c>
    </row>
    <row r="672" spans="1:6" hidden="1">
      <c r="A672" s="6" t="s">
        <v>339</v>
      </c>
      <c r="B672" s="29">
        <v>58500147</v>
      </c>
      <c r="C672" s="8" t="s">
        <v>36</v>
      </c>
      <c r="D672" s="55">
        <v>45715</v>
      </c>
      <c r="E672" s="3" t="s">
        <v>319</v>
      </c>
      <c r="F672" s="3" t="s">
        <v>728</v>
      </c>
    </row>
    <row r="673" spans="1:6" hidden="1">
      <c r="A673" s="6" t="s">
        <v>339</v>
      </c>
      <c r="B673" s="29">
        <v>58500151</v>
      </c>
      <c r="C673" s="8" t="s">
        <v>36</v>
      </c>
      <c r="D673" s="55">
        <v>45715</v>
      </c>
      <c r="E673" s="3" t="s">
        <v>319</v>
      </c>
      <c r="F673" s="3" t="s">
        <v>729</v>
      </c>
    </row>
    <row r="674" spans="1:6" hidden="1">
      <c r="A674" s="6" t="s">
        <v>339</v>
      </c>
      <c r="B674" s="29">
        <v>58500155</v>
      </c>
      <c r="C674" s="8" t="s">
        <v>36</v>
      </c>
      <c r="D674" s="55">
        <v>45715</v>
      </c>
      <c r="E674" s="3" t="s">
        <v>319</v>
      </c>
      <c r="F674" s="3" t="s">
        <v>730</v>
      </c>
    </row>
    <row r="675" spans="1:6" hidden="1">
      <c r="A675" s="6" t="s">
        <v>339</v>
      </c>
      <c r="B675" s="29">
        <v>58500158</v>
      </c>
      <c r="C675" s="8" t="s">
        <v>36</v>
      </c>
      <c r="D675" s="55">
        <v>45715</v>
      </c>
      <c r="E675" s="3" t="s">
        <v>319</v>
      </c>
      <c r="F675" s="3" t="s">
        <v>731</v>
      </c>
    </row>
    <row r="676" spans="1:6" hidden="1">
      <c r="A676" s="6" t="s">
        <v>339</v>
      </c>
      <c r="B676" s="29">
        <v>58500162</v>
      </c>
      <c r="C676" s="8" t="s">
        <v>36</v>
      </c>
      <c r="D676" s="55">
        <v>45715</v>
      </c>
      <c r="E676" s="3" t="s">
        <v>319</v>
      </c>
      <c r="F676" s="3" t="s">
        <v>732</v>
      </c>
    </row>
    <row r="677" spans="1:6" hidden="1">
      <c r="A677" s="6" t="s">
        <v>339</v>
      </c>
      <c r="B677" s="29">
        <v>58500167</v>
      </c>
      <c r="C677" s="8" t="s">
        <v>36</v>
      </c>
      <c r="D677" s="55">
        <v>45715</v>
      </c>
      <c r="E677" s="3" t="s">
        <v>319</v>
      </c>
      <c r="F677" s="3" t="s">
        <v>730</v>
      </c>
    </row>
    <row r="678" spans="1:6" hidden="1">
      <c r="A678" s="6" t="s">
        <v>339</v>
      </c>
      <c r="B678" s="29">
        <v>58500173</v>
      </c>
      <c r="C678" s="8" t="s">
        <v>36</v>
      </c>
      <c r="D678" s="55">
        <v>45715</v>
      </c>
      <c r="E678" s="3" t="s">
        <v>319</v>
      </c>
      <c r="F678" s="3" t="s">
        <v>347</v>
      </c>
    </row>
    <row r="679" spans="1:6" hidden="1">
      <c r="A679" s="6" t="s">
        <v>339</v>
      </c>
      <c r="B679" s="29">
        <v>58500175</v>
      </c>
      <c r="C679" s="8" t="s">
        <v>36</v>
      </c>
      <c r="D679" s="55">
        <v>45715</v>
      </c>
      <c r="E679" s="3" t="s">
        <v>319</v>
      </c>
      <c r="F679" s="3" t="s">
        <v>346</v>
      </c>
    </row>
    <row r="680" spans="1:6" hidden="1">
      <c r="A680" s="6" t="s">
        <v>339</v>
      </c>
      <c r="B680" s="29">
        <v>58500180</v>
      </c>
      <c r="C680" s="8" t="s">
        <v>36</v>
      </c>
      <c r="D680" s="55">
        <v>45715</v>
      </c>
      <c r="E680" s="3" t="s">
        <v>319</v>
      </c>
      <c r="F680" s="3" t="s">
        <v>733</v>
      </c>
    </row>
    <row r="681" spans="1:6" hidden="1">
      <c r="A681" s="6" t="s">
        <v>339</v>
      </c>
      <c r="B681" s="29">
        <v>58500184</v>
      </c>
      <c r="C681" s="8" t="s">
        <v>36</v>
      </c>
      <c r="D681" s="55">
        <v>45715</v>
      </c>
      <c r="E681" s="3" t="s">
        <v>319</v>
      </c>
      <c r="F681" s="3" t="s">
        <v>733</v>
      </c>
    </row>
    <row r="682" spans="1:6" hidden="1">
      <c r="A682" s="6" t="s">
        <v>339</v>
      </c>
      <c r="B682" s="29">
        <v>58500190</v>
      </c>
      <c r="C682" s="8" t="s">
        <v>36</v>
      </c>
      <c r="D682" s="55">
        <v>45715</v>
      </c>
      <c r="E682" s="3" t="s">
        <v>319</v>
      </c>
      <c r="F682" s="3" t="s">
        <v>344</v>
      </c>
    </row>
    <row r="683" spans="1:6" hidden="1">
      <c r="A683" s="6" t="s">
        <v>339</v>
      </c>
      <c r="B683" s="29">
        <v>58500197</v>
      </c>
      <c r="C683" s="8" t="s">
        <v>36</v>
      </c>
      <c r="D683" s="55">
        <v>45715</v>
      </c>
      <c r="E683" s="3" t="s">
        <v>319</v>
      </c>
      <c r="F683" s="3" t="s">
        <v>343</v>
      </c>
    </row>
    <row r="684" spans="1:6" hidden="1">
      <c r="A684" s="6" t="s">
        <v>339</v>
      </c>
      <c r="B684" s="29">
        <v>58500200</v>
      </c>
      <c r="C684" s="8" t="s">
        <v>36</v>
      </c>
      <c r="D684" s="55">
        <v>45715</v>
      </c>
      <c r="E684" s="3" t="s">
        <v>319</v>
      </c>
      <c r="F684" s="3" t="s">
        <v>734</v>
      </c>
    </row>
    <row r="685" spans="1:6" hidden="1">
      <c r="A685" s="6" t="s">
        <v>339</v>
      </c>
      <c r="B685" s="29">
        <v>58500204</v>
      </c>
      <c r="C685" s="8" t="s">
        <v>36</v>
      </c>
      <c r="D685" s="55">
        <v>45715</v>
      </c>
      <c r="E685" s="3" t="s">
        <v>319</v>
      </c>
      <c r="F685" s="3" t="s">
        <v>730</v>
      </c>
    </row>
    <row r="686" spans="1:6" hidden="1">
      <c r="A686" s="6" t="s">
        <v>339</v>
      </c>
      <c r="B686" s="29">
        <v>58500206</v>
      </c>
      <c r="C686" s="8" t="s">
        <v>36</v>
      </c>
      <c r="D686" s="55">
        <v>45715</v>
      </c>
      <c r="E686" s="3" t="s">
        <v>319</v>
      </c>
      <c r="F686" s="3" t="s">
        <v>341</v>
      </c>
    </row>
    <row r="687" spans="1:6" hidden="1">
      <c r="A687" s="6" t="s">
        <v>339</v>
      </c>
      <c r="B687" s="29">
        <v>58500211</v>
      </c>
      <c r="C687" s="8" t="s">
        <v>36</v>
      </c>
      <c r="D687" s="55">
        <v>45715</v>
      </c>
      <c r="E687" s="3" t="s">
        <v>319</v>
      </c>
      <c r="F687" s="3" t="s">
        <v>340</v>
      </c>
    </row>
    <row r="688" spans="1:6" hidden="1">
      <c r="A688" s="73" t="s">
        <v>571</v>
      </c>
      <c r="B688" s="41">
        <v>59506815</v>
      </c>
      <c r="C688" s="56" t="s">
        <v>36</v>
      </c>
      <c r="D688" s="20">
        <v>45716</v>
      </c>
      <c r="E688" s="4" t="s">
        <v>371</v>
      </c>
      <c r="F688" s="41" t="s">
        <v>735</v>
      </c>
    </row>
    <row r="689" spans="1:6" hidden="1">
      <c r="A689" s="73" t="s">
        <v>571</v>
      </c>
      <c r="B689" s="41">
        <v>59506821</v>
      </c>
      <c r="C689" s="56" t="s">
        <v>36</v>
      </c>
      <c r="D689" s="20">
        <v>45716</v>
      </c>
      <c r="E689" s="4" t="s">
        <v>371</v>
      </c>
      <c r="F689" s="41" t="s">
        <v>736</v>
      </c>
    </row>
    <row r="690" spans="1:6" hidden="1">
      <c r="A690" s="73" t="s">
        <v>571</v>
      </c>
      <c r="B690" s="41">
        <v>59506828</v>
      </c>
      <c r="C690" s="56" t="s">
        <v>36</v>
      </c>
      <c r="D690" s="20">
        <v>45716</v>
      </c>
      <c r="E690" s="4" t="s">
        <v>371</v>
      </c>
      <c r="F690" s="41" t="s">
        <v>737</v>
      </c>
    </row>
    <row r="691" spans="1:6" hidden="1">
      <c r="A691" s="41" t="s">
        <v>571</v>
      </c>
      <c r="B691" s="41">
        <v>62510624</v>
      </c>
      <c r="C691" s="56" t="s">
        <v>36</v>
      </c>
      <c r="D691" s="20">
        <v>45719</v>
      </c>
      <c r="E691" s="3" t="s">
        <v>371</v>
      </c>
      <c r="F691" s="41" t="s">
        <v>738</v>
      </c>
    </row>
    <row r="692" spans="1:6" hidden="1">
      <c r="A692" s="41" t="s">
        <v>571</v>
      </c>
      <c r="B692" s="41">
        <v>62510633</v>
      </c>
      <c r="C692" s="56" t="s">
        <v>36</v>
      </c>
      <c r="D692" s="20">
        <v>45719</v>
      </c>
      <c r="E692" s="3" t="s">
        <v>371</v>
      </c>
      <c r="F692" s="41" t="s">
        <v>739</v>
      </c>
    </row>
    <row r="693" spans="1:6" hidden="1">
      <c r="A693" s="43" t="s">
        <v>571</v>
      </c>
      <c r="B693" s="43">
        <v>62510650</v>
      </c>
      <c r="C693" s="61" t="s">
        <v>36</v>
      </c>
      <c r="D693" s="21">
        <v>45719</v>
      </c>
      <c r="E693" s="45" t="s">
        <v>371</v>
      </c>
      <c r="F693" s="43" t="s">
        <v>740</v>
      </c>
    </row>
    <row r="694" spans="1:6" hidden="1">
      <c r="A694" s="41" t="s">
        <v>741</v>
      </c>
      <c r="B694" s="41">
        <v>63506713</v>
      </c>
      <c r="C694" s="56" t="s">
        <v>36</v>
      </c>
      <c r="D694" s="42">
        <v>45720</v>
      </c>
      <c r="E694" s="3" t="s">
        <v>371</v>
      </c>
      <c r="F694" s="41" t="s">
        <v>742</v>
      </c>
    </row>
    <row r="695" spans="1:6" hidden="1">
      <c r="A695" s="41" t="s">
        <v>741</v>
      </c>
      <c r="B695" s="41">
        <v>63506798</v>
      </c>
      <c r="C695" s="56" t="s">
        <v>36</v>
      </c>
      <c r="D695" s="42">
        <v>45720</v>
      </c>
      <c r="E695" s="3" t="s">
        <v>371</v>
      </c>
      <c r="F695" s="41" t="s">
        <v>743</v>
      </c>
    </row>
    <row r="696" spans="1:6" hidden="1">
      <c r="A696" s="41" t="s">
        <v>741</v>
      </c>
      <c r="B696" s="41">
        <v>63506835</v>
      </c>
      <c r="C696" s="56" t="s">
        <v>36</v>
      </c>
      <c r="D696" s="42">
        <v>45720</v>
      </c>
      <c r="E696" s="3" t="s">
        <v>371</v>
      </c>
      <c r="F696" s="41" t="s">
        <v>744</v>
      </c>
    </row>
    <row r="697" spans="1:6" hidden="1">
      <c r="A697" s="41" t="s">
        <v>741</v>
      </c>
      <c r="B697" s="41">
        <v>63506882</v>
      </c>
      <c r="C697" s="56" t="s">
        <v>36</v>
      </c>
      <c r="D697" s="42">
        <v>45720</v>
      </c>
      <c r="E697" s="3" t="s">
        <v>371</v>
      </c>
      <c r="F697" s="41" t="s">
        <v>745</v>
      </c>
    </row>
    <row r="698" spans="1:6" hidden="1">
      <c r="A698" s="41" t="s">
        <v>741</v>
      </c>
      <c r="B698" s="41">
        <v>63506927</v>
      </c>
      <c r="C698" s="56" t="s">
        <v>36</v>
      </c>
      <c r="D698" s="42">
        <v>45720</v>
      </c>
      <c r="E698" s="3" t="s">
        <v>371</v>
      </c>
      <c r="F698" s="41" t="s">
        <v>746</v>
      </c>
    </row>
    <row r="699" spans="1:6" hidden="1">
      <c r="A699" s="41" t="s">
        <v>741</v>
      </c>
      <c r="B699" s="41">
        <v>63506990</v>
      </c>
      <c r="C699" s="56" t="s">
        <v>36</v>
      </c>
      <c r="D699" s="42">
        <v>45720</v>
      </c>
      <c r="E699" s="3" t="s">
        <v>371</v>
      </c>
      <c r="F699" s="41" t="s">
        <v>747</v>
      </c>
    </row>
    <row r="700" spans="1:6" hidden="1">
      <c r="A700" s="41" t="s">
        <v>741</v>
      </c>
      <c r="B700" s="41">
        <v>63507052</v>
      </c>
      <c r="C700" s="56" t="s">
        <v>36</v>
      </c>
      <c r="D700" s="42">
        <v>45720</v>
      </c>
      <c r="E700" s="3" t="s">
        <v>371</v>
      </c>
      <c r="F700" s="41" t="s">
        <v>748</v>
      </c>
    </row>
    <row r="701" spans="1:6" hidden="1">
      <c r="A701" s="41" t="s">
        <v>741</v>
      </c>
      <c r="B701" s="41">
        <v>63507110</v>
      </c>
      <c r="C701" s="56" t="s">
        <v>36</v>
      </c>
      <c r="D701" s="42">
        <v>45720</v>
      </c>
      <c r="E701" s="3" t="s">
        <v>371</v>
      </c>
      <c r="F701" s="41" t="s">
        <v>749</v>
      </c>
    </row>
    <row r="702" spans="1:6" hidden="1">
      <c r="A702" s="41" t="s">
        <v>741</v>
      </c>
      <c r="B702" s="41">
        <v>63507170</v>
      </c>
      <c r="C702" s="56" t="s">
        <v>36</v>
      </c>
      <c r="D702" s="42">
        <v>45720</v>
      </c>
      <c r="E702" s="3" t="s">
        <v>371</v>
      </c>
      <c r="F702" s="41" t="s">
        <v>750</v>
      </c>
    </row>
    <row r="703" spans="1:6" hidden="1">
      <c r="A703" s="41" t="s">
        <v>741</v>
      </c>
      <c r="B703" s="41">
        <v>63507263</v>
      </c>
      <c r="C703" s="56" t="s">
        <v>36</v>
      </c>
      <c r="D703" s="42">
        <v>45720</v>
      </c>
      <c r="E703" s="3" t="s">
        <v>371</v>
      </c>
      <c r="F703" s="41" t="s">
        <v>751</v>
      </c>
    </row>
    <row r="704" spans="1:6" hidden="1">
      <c r="A704" s="41" t="s">
        <v>315</v>
      </c>
      <c r="B704" s="29">
        <v>63508545</v>
      </c>
      <c r="C704" s="56" t="s">
        <v>36</v>
      </c>
      <c r="D704" s="42">
        <v>45720</v>
      </c>
      <c r="E704" s="3" t="s">
        <v>319</v>
      </c>
      <c r="F704" s="3" t="s">
        <v>752</v>
      </c>
    </row>
    <row r="705" spans="1:6" hidden="1">
      <c r="A705" s="41" t="s">
        <v>315</v>
      </c>
      <c r="B705" s="29">
        <v>63508556</v>
      </c>
      <c r="C705" s="56" t="s">
        <v>36</v>
      </c>
      <c r="D705" s="42">
        <v>45720</v>
      </c>
      <c r="E705" s="3" t="s">
        <v>319</v>
      </c>
      <c r="F705" s="3" t="s">
        <v>752</v>
      </c>
    </row>
    <row r="706" spans="1:6" hidden="1">
      <c r="A706" s="69" t="s">
        <v>753</v>
      </c>
      <c r="B706" s="71">
        <v>63509146</v>
      </c>
      <c r="C706" s="56" t="s">
        <v>36</v>
      </c>
      <c r="D706" s="42">
        <v>45720</v>
      </c>
      <c r="E706" s="3" t="s">
        <v>319</v>
      </c>
      <c r="F706" s="60" t="s">
        <v>754</v>
      </c>
    </row>
    <row r="707" spans="1:6" hidden="1">
      <c r="A707" s="41" t="s">
        <v>753</v>
      </c>
      <c r="B707" s="74">
        <v>63509173</v>
      </c>
      <c r="C707" s="56" t="s">
        <v>36</v>
      </c>
      <c r="D707" s="42">
        <v>45720</v>
      </c>
      <c r="E707" s="3" t="s">
        <v>319</v>
      </c>
      <c r="F707" s="3" t="s">
        <v>755</v>
      </c>
    </row>
    <row r="708" spans="1:6" hidden="1">
      <c r="A708" s="41" t="s">
        <v>753</v>
      </c>
      <c r="B708" s="74">
        <v>63509176</v>
      </c>
      <c r="C708" s="56" t="s">
        <v>36</v>
      </c>
      <c r="D708" s="42">
        <v>45720</v>
      </c>
      <c r="E708" s="3" t="s">
        <v>319</v>
      </c>
      <c r="F708" s="3" t="s">
        <v>756</v>
      </c>
    </row>
    <row r="709" spans="1:6" hidden="1">
      <c r="A709" s="41" t="s">
        <v>753</v>
      </c>
      <c r="B709" s="74">
        <v>63509184</v>
      </c>
      <c r="C709" s="56" t="s">
        <v>36</v>
      </c>
      <c r="D709" s="42">
        <v>45720</v>
      </c>
      <c r="E709" s="3" t="s">
        <v>319</v>
      </c>
      <c r="F709" s="3" t="s">
        <v>757</v>
      </c>
    </row>
    <row r="710" spans="1:6" hidden="1">
      <c r="A710" s="41" t="s">
        <v>753</v>
      </c>
      <c r="B710" s="74">
        <v>63509188</v>
      </c>
      <c r="C710" s="56" t="s">
        <v>36</v>
      </c>
      <c r="D710" s="42">
        <v>45720</v>
      </c>
      <c r="E710" s="3" t="s">
        <v>319</v>
      </c>
      <c r="F710" s="3" t="s">
        <v>758</v>
      </c>
    </row>
    <row r="711" spans="1:6" hidden="1">
      <c r="A711" s="41" t="s">
        <v>753</v>
      </c>
      <c r="B711" s="74">
        <v>63509195</v>
      </c>
      <c r="C711" s="56" t="s">
        <v>36</v>
      </c>
      <c r="D711" s="42">
        <v>45720</v>
      </c>
      <c r="E711" s="3" t="s">
        <v>319</v>
      </c>
      <c r="F711" s="3" t="s">
        <v>759</v>
      </c>
    </row>
    <row r="712" spans="1:6" hidden="1">
      <c r="A712" s="41" t="s">
        <v>753</v>
      </c>
      <c r="B712" s="74">
        <v>63509198</v>
      </c>
      <c r="C712" s="56" t="s">
        <v>36</v>
      </c>
      <c r="D712" s="42">
        <v>45720</v>
      </c>
      <c r="E712" s="3" t="s">
        <v>319</v>
      </c>
      <c r="F712" s="3" t="s">
        <v>760</v>
      </c>
    </row>
    <row r="713" spans="1:6" hidden="1">
      <c r="A713" s="41" t="s">
        <v>753</v>
      </c>
      <c r="B713" s="74">
        <v>63509220</v>
      </c>
      <c r="C713" s="56" t="s">
        <v>36</v>
      </c>
      <c r="D713" s="42">
        <v>45720</v>
      </c>
      <c r="E713" s="3" t="s">
        <v>319</v>
      </c>
      <c r="F713" s="3" t="s">
        <v>761</v>
      </c>
    </row>
    <row r="714" spans="1:6" hidden="1">
      <c r="A714" s="41" t="s">
        <v>753</v>
      </c>
      <c r="B714" s="74">
        <v>63509226</v>
      </c>
      <c r="C714" s="56" t="s">
        <v>36</v>
      </c>
      <c r="D714" s="42">
        <v>45720</v>
      </c>
      <c r="E714" s="3" t="s">
        <v>319</v>
      </c>
      <c r="F714" s="3" t="s">
        <v>762</v>
      </c>
    </row>
    <row r="715" spans="1:6" hidden="1">
      <c r="A715" s="41" t="s">
        <v>753</v>
      </c>
      <c r="B715" s="74">
        <v>63509235</v>
      </c>
      <c r="C715" s="56" t="s">
        <v>36</v>
      </c>
      <c r="D715" s="42">
        <v>45720</v>
      </c>
      <c r="E715" s="3" t="s">
        <v>319</v>
      </c>
      <c r="F715" s="3" t="s">
        <v>763</v>
      </c>
    </row>
    <row r="716" spans="1:6" hidden="1">
      <c r="A716" s="41" t="s">
        <v>753</v>
      </c>
      <c r="B716" s="74">
        <v>63509258</v>
      </c>
      <c r="C716" s="56" t="s">
        <v>36</v>
      </c>
      <c r="D716" s="42">
        <v>45720</v>
      </c>
      <c r="E716" s="3" t="s">
        <v>319</v>
      </c>
      <c r="F716" s="3" t="s">
        <v>764</v>
      </c>
    </row>
    <row r="717" spans="1:6" hidden="1">
      <c r="A717" s="41" t="s">
        <v>753</v>
      </c>
      <c r="B717" s="74">
        <v>63509266</v>
      </c>
      <c r="C717" s="56" t="s">
        <v>36</v>
      </c>
      <c r="D717" s="42">
        <v>45720</v>
      </c>
      <c r="E717" s="3" t="s">
        <v>319</v>
      </c>
      <c r="F717" s="3" t="s">
        <v>765</v>
      </c>
    </row>
    <row r="718" spans="1:6" hidden="1">
      <c r="A718" s="41" t="s">
        <v>753</v>
      </c>
      <c r="B718" s="74">
        <v>63509281</v>
      </c>
      <c r="C718" s="56" t="s">
        <v>36</v>
      </c>
      <c r="D718" s="42">
        <v>45720</v>
      </c>
      <c r="E718" s="3" t="s">
        <v>319</v>
      </c>
      <c r="F718" s="3" t="s">
        <v>766</v>
      </c>
    </row>
    <row r="719" spans="1:6" hidden="1">
      <c r="A719" s="41" t="s">
        <v>753</v>
      </c>
      <c r="B719" s="74">
        <v>64500533</v>
      </c>
      <c r="C719" s="56" t="s">
        <v>36</v>
      </c>
      <c r="D719" s="42">
        <v>45720</v>
      </c>
      <c r="E719" s="3" t="s">
        <v>319</v>
      </c>
      <c r="F719" s="3" t="s">
        <v>767</v>
      </c>
    </row>
    <row r="720" spans="1:6" hidden="1">
      <c r="A720" s="41" t="s">
        <v>753</v>
      </c>
      <c r="B720" s="74">
        <v>63509297</v>
      </c>
      <c r="C720" s="56" t="s">
        <v>36</v>
      </c>
      <c r="D720" s="42">
        <v>45720</v>
      </c>
      <c r="E720" s="3" t="s">
        <v>319</v>
      </c>
      <c r="F720" s="3" t="s">
        <v>768</v>
      </c>
    </row>
    <row r="721" spans="1:6" hidden="1">
      <c r="A721" s="41" t="s">
        <v>753</v>
      </c>
      <c r="B721" s="74">
        <v>63509304</v>
      </c>
      <c r="C721" s="56" t="s">
        <v>36</v>
      </c>
      <c r="D721" s="42">
        <v>45720</v>
      </c>
      <c r="E721" s="3" t="s">
        <v>319</v>
      </c>
      <c r="F721" s="3" t="s">
        <v>769</v>
      </c>
    </row>
    <row r="722" spans="1:6" hidden="1">
      <c r="A722" s="41" t="s">
        <v>753</v>
      </c>
      <c r="B722" s="74">
        <v>63509316</v>
      </c>
      <c r="C722" s="56" t="s">
        <v>36</v>
      </c>
      <c r="D722" s="42">
        <v>45720</v>
      </c>
      <c r="E722" s="3" t="s">
        <v>319</v>
      </c>
      <c r="F722" s="3" t="s">
        <v>770</v>
      </c>
    </row>
    <row r="723" spans="1:6" hidden="1">
      <c r="A723" s="41" t="s">
        <v>753</v>
      </c>
      <c r="B723" s="74">
        <v>63509322</v>
      </c>
      <c r="C723" s="56" t="s">
        <v>36</v>
      </c>
      <c r="D723" s="42">
        <v>45720</v>
      </c>
      <c r="E723" s="3" t="s">
        <v>319</v>
      </c>
      <c r="F723" s="3" t="s">
        <v>771</v>
      </c>
    </row>
    <row r="724" spans="1:6" hidden="1">
      <c r="A724" s="41" t="s">
        <v>753</v>
      </c>
      <c r="B724" s="74">
        <v>63509359</v>
      </c>
      <c r="C724" s="56" t="s">
        <v>36</v>
      </c>
      <c r="D724" s="42">
        <v>45720</v>
      </c>
      <c r="E724" s="3" t="s">
        <v>319</v>
      </c>
      <c r="F724" s="3" t="s">
        <v>772</v>
      </c>
    </row>
    <row r="725" spans="1:6" hidden="1">
      <c r="A725" s="41" t="s">
        <v>753</v>
      </c>
      <c r="B725" s="74">
        <v>63509368</v>
      </c>
      <c r="C725" s="56" t="s">
        <v>36</v>
      </c>
      <c r="D725" s="42">
        <v>45720</v>
      </c>
      <c r="E725" s="3" t="s">
        <v>319</v>
      </c>
      <c r="F725" s="3" t="s">
        <v>773</v>
      </c>
    </row>
    <row r="726" spans="1:6" hidden="1">
      <c r="A726" s="41" t="s">
        <v>753</v>
      </c>
      <c r="B726" s="74">
        <v>63509377</v>
      </c>
      <c r="C726" s="56" t="s">
        <v>36</v>
      </c>
      <c r="D726" s="42">
        <v>45720</v>
      </c>
      <c r="E726" s="3" t="s">
        <v>319</v>
      </c>
      <c r="F726" s="3" t="s">
        <v>774</v>
      </c>
    </row>
    <row r="727" spans="1:6" hidden="1">
      <c r="A727" s="41" t="s">
        <v>753</v>
      </c>
      <c r="B727" s="74">
        <v>63509381</v>
      </c>
      <c r="C727" s="56" t="s">
        <v>36</v>
      </c>
      <c r="D727" s="42">
        <v>45720</v>
      </c>
      <c r="E727" s="3" t="s">
        <v>319</v>
      </c>
      <c r="F727" s="3" t="s">
        <v>775</v>
      </c>
    </row>
    <row r="728" spans="1:6" hidden="1">
      <c r="A728" s="41" t="s">
        <v>753</v>
      </c>
      <c r="B728" s="74">
        <v>63509388</v>
      </c>
      <c r="C728" s="56" t="s">
        <v>36</v>
      </c>
      <c r="D728" s="42">
        <v>45720</v>
      </c>
      <c r="E728" s="3" t="s">
        <v>319</v>
      </c>
      <c r="F728" s="3" t="s">
        <v>776</v>
      </c>
    </row>
    <row r="729" spans="1:6" hidden="1">
      <c r="A729" s="41" t="s">
        <v>753</v>
      </c>
      <c r="B729" s="74">
        <v>63509397</v>
      </c>
      <c r="C729" s="56" t="s">
        <v>36</v>
      </c>
      <c r="D729" s="42">
        <v>45720</v>
      </c>
      <c r="E729" s="3" t="s">
        <v>319</v>
      </c>
      <c r="F729" s="3" t="s">
        <v>777</v>
      </c>
    </row>
    <row r="730" spans="1:6" hidden="1">
      <c r="A730" s="41" t="s">
        <v>753</v>
      </c>
      <c r="B730" s="74">
        <v>63509399</v>
      </c>
      <c r="C730" s="56" t="s">
        <v>36</v>
      </c>
      <c r="D730" s="42">
        <v>45720</v>
      </c>
      <c r="E730" s="3" t="s">
        <v>319</v>
      </c>
      <c r="F730" s="3" t="s">
        <v>778</v>
      </c>
    </row>
    <row r="731" spans="1:6" hidden="1">
      <c r="A731" s="41" t="s">
        <v>753</v>
      </c>
      <c r="B731" s="74">
        <v>63509411</v>
      </c>
      <c r="C731" s="56" t="s">
        <v>36</v>
      </c>
      <c r="D731" s="42">
        <v>45720</v>
      </c>
      <c r="E731" s="3" t="s">
        <v>319</v>
      </c>
      <c r="F731" s="3" t="s">
        <v>779</v>
      </c>
    </row>
    <row r="732" spans="1:6" hidden="1">
      <c r="A732" s="41" t="s">
        <v>753</v>
      </c>
      <c r="B732" s="74">
        <v>63509426</v>
      </c>
      <c r="C732" s="56" t="s">
        <v>36</v>
      </c>
      <c r="D732" s="42">
        <v>45720</v>
      </c>
      <c r="E732" s="3" t="s">
        <v>319</v>
      </c>
      <c r="F732" s="3" t="s">
        <v>780</v>
      </c>
    </row>
    <row r="733" spans="1:6" hidden="1">
      <c r="A733" s="41" t="s">
        <v>753</v>
      </c>
      <c r="B733" s="74">
        <v>63509435</v>
      </c>
      <c r="C733" s="56" t="s">
        <v>36</v>
      </c>
      <c r="D733" s="42">
        <v>45720</v>
      </c>
      <c r="E733" s="3" t="s">
        <v>319</v>
      </c>
      <c r="F733" s="3" t="s">
        <v>781</v>
      </c>
    </row>
    <row r="734" spans="1:6" hidden="1">
      <c r="A734" s="41" t="s">
        <v>753</v>
      </c>
      <c r="B734" s="74">
        <v>63509438</v>
      </c>
      <c r="C734" s="56" t="s">
        <v>36</v>
      </c>
      <c r="D734" s="42">
        <v>45720</v>
      </c>
      <c r="E734" s="3" t="s">
        <v>319</v>
      </c>
      <c r="F734" s="3" t="s">
        <v>782</v>
      </c>
    </row>
    <row r="735" spans="1:6" hidden="1">
      <c r="A735" s="41" t="s">
        <v>753</v>
      </c>
      <c r="B735" s="74">
        <v>63509451</v>
      </c>
      <c r="C735" s="56" t="s">
        <v>36</v>
      </c>
      <c r="D735" s="42">
        <v>45720</v>
      </c>
      <c r="E735" s="3" t="s">
        <v>319</v>
      </c>
      <c r="F735" s="3" t="s">
        <v>783</v>
      </c>
    </row>
    <row r="736" spans="1:6" hidden="1">
      <c r="A736" s="18" t="s">
        <v>784</v>
      </c>
      <c r="B736" s="18">
        <v>65503931</v>
      </c>
      <c r="C736" s="77" t="s">
        <v>36</v>
      </c>
      <c r="D736" s="76">
        <v>45722</v>
      </c>
      <c r="E736" s="3" t="s">
        <v>319</v>
      </c>
      <c r="F736" s="18" t="s">
        <v>785</v>
      </c>
    </row>
    <row r="737" spans="1:6" hidden="1">
      <c r="A737" s="18" t="s">
        <v>784</v>
      </c>
      <c r="B737" s="18">
        <v>65503959</v>
      </c>
      <c r="C737" s="78" t="s">
        <v>36</v>
      </c>
      <c r="D737" s="55">
        <v>45722</v>
      </c>
      <c r="E737" s="30" t="s">
        <v>319</v>
      </c>
      <c r="F737" s="18" t="s">
        <v>786</v>
      </c>
    </row>
    <row r="738" spans="1:6" hidden="1">
      <c r="A738" s="18" t="s">
        <v>784</v>
      </c>
      <c r="B738" s="18">
        <v>65503976</v>
      </c>
      <c r="C738" s="78" t="s">
        <v>36</v>
      </c>
      <c r="D738" s="55">
        <v>45722</v>
      </c>
      <c r="E738" s="30" t="s">
        <v>319</v>
      </c>
      <c r="F738" s="18" t="s">
        <v>787</v>
      </c>
    </row>
    <row r="739" spans="1:6" hidden="1">
      <c r="A739" s="18" t="s">
        <v>784</v>
      </c>
      <c r="B739" s="18">
        <v>65503998</v>
      </c>
      <c r="C739" s="78" t="s">
        <v>36</v>
      </c>
      <c r="D739" s="55">
        <v>45722</v>
      </c>
      <c r="E739" s="30" t="s">
        <v>319</v>
      </c>
      <c r="F739" s="18" t="s">
        <v>788</v>
      </c>
    </row>
    <row r="740" spans="1:6" hidden="1">
      <c r="A740" s="18" t="s">
        <v>784</v>
      </c>
      <c r="B740" s="18">
        <v>65504004</v>
      </c>
      <c r="C740" s="78" t="s">
        <v>36</v>
      </c>
      <c r="D740" s="55">
        <v>45722</v>
      </c>
      <c r="E740" s="30" t="s">
        <v>319</v>
      </c>
      <c r="F740" s="18" t="s">
        <v>789</v>
      </c>
    </row>
    <row r="741" spans="1:6" hidden="1">
      <c r="A741" s="18" t="s">
        <v>784</v>
      </c>
      <c r="B741" s="18">
        <v>65504040</v>
      </c>
      <c r="C741" s="78" t="s">
        <v>36</v>
      </c>
      <c r="D741" s="55">
        <v>45722</v>
      </c>
      <c r="E741" s="30" t="s">
        <v>319</v>
      </c>
      <c r="F741" s="18" t="s">
        <v>790</v>
      </c>
    </row>
    <row r="742" spans="1:6" hidden="1">
      <c r="A742" s="18" t="s">
        <v>784</v>
      </c>
      <c r="B742" s="18">
        <v>65504059</v>
      </c>
      <c r="C742" s="78" t="s">
        <v>36</v>
      </c>
      <c r="D742" s="55">
        <v>45722</v>
      </c>
      <c r="E742" s="30" t="s">
        <v>319</v>
      </c>
      <c r="F742" s="18" t="s">
        <v>791</v>
      </c>
    </row>
    <row r="743" spans="1:6" hidden="1">
      <c r="A743" s="18" t="s">
        <v>784</v>
      </c>
      <c r="B743" s="18">
        <v>65504096</v>
      </c>
      <c r="C743" s="78" t="s">
        <v>36</v>
      </c>
      <c r="D743" s="55">
        <v>45722</v>
      </c>
      <c r="E743" s="30" t="s">
        <v>319</v>
      </c>
      <c r="F743" s="18" t="s">
        <v>792</v>
      </c>
    </row>
    <row r="744" spans="1:6" hidden="1">
      <c r="A744" s="18" t="s">
        <v>784</v>
      </c>
      <c r="B744" s="18">
        <v>65504108</v>
      </c>
      <c r="C744" s="78" t="s">
        <v>36</v>
      </c>
      <c r="D744" s="55">
        <v>45722</v>
      </c>
      <c r="E744" s="30" t="s">
        <v>319</v>
      </c>
      <c r="F744" s="18" t="s">
        <v>793</v>
      </c>
    </row>
    <row r="745" spans="1:6" hidden="1">
      <c r="A745" s="18" t="s">
        <v>784</v>
      </c>
      <c r="B745" s="18">
        <v>65504150</v>
      </c>
      <c r="C745" s="78" t="s">
        <v>36</v>
      </c>
      <c r="D745" s="55">
        <v>45722</v>
      </c>
      <c r="E745" s="30" t="s">
        <v>319</v>
      </c>
      <c r="F745" s="18" t="s">
        <v>794</v>
      </c>
    </row>
    <row r="746" spans="1:6" hidden="1">
      <c r="A746" s="18" t="s">
        <v>784</v>
      </c>
      <c r="B746" s="18">
        <v>65504164</v>
      </c>
      <c r="C746" s="78" t="s">
        <v>36</v>
      </c>
      <c r="D746" s="55">
        <v>45722</v>
      </c>
      <c r="E746" s="30" t="s">
        <v>319</v>
      </c>
      <c r="F746" s="18" t="s">
        <v>795</v>
      </c>
    </row>
    <row r="747" spans="1:6" hidden="1">
      <c r="A747" s="18" t="s">
        <v>784</v>
      </c>
      <c r="B747" s="18">
        <v>65504187</v>
      </c>
      <c r="C747" s="78" t="s">
        <v>36</v>
      </c>
      <c r="D747" s="55">
        <v>45722</v>
      </c>
      <c r="E747" s="30" t="s">
        <v>319</v>
      </c>
      <c r="F747" s="18" t="s">
        <v>796</v>
      </c>
    </row>
    <row r="748" spans="1:6" hidden="1">
      <c r="A748" s="18" t="s">
        <v>784</v>
      </c>
      <c r="B748" s="18">
        <v>65504195</v>
      </c>
      <c r="C748" s="78" t="s">
        <v>36</v>
      </c>
      <c r="D748" s="55">
        <v>45722</v>
      </c>
      <c r="E748" s="30" t="s">
        <v>319</v>
      </c>
      <c r="F748" s="18" t="s">
        <v>797</v>
      </c>
    </row>
    <row r="749" spans="1:6" hidden="1">
      <c r="A749" s="18" t="s">
        <v>784</v>
      </c>
      <c r="B749" s="18">
        <v>65504210</v>
      </c>
      <c r="C749" s="78" t="s">
        <v>36</v>
      </c>
      <c r="D749" s="55">
        <v>45722</v>
      </c>
      <c r="E749" s="30" t="s">
        <v>319</v>
      </c>
      <c r="F749" s="18" t="s">
        <v>798</v>
      </c>
    </row>
    <row r="750" spans="1:6" hidden="1">
      <c r="A750" s="70" t="s">
        <v>784</v>
      </c>
      <c r="B750" s="70">
        <v>65504234</v>
      </c>
      <c r="C750" s="79" t="s">
        <v>36</v>
      </c>
      <c r="D750" s="55">
        <v>45722</v>
      </c>
      <c r="E750" s="30" t="s">
        <v>319</v>
      </c>
      <c r="F750" s="70" t="s">
        <v>799</v>
      </c>
    </row>
    <row r="751" spans="1:6" hidden="1">
      <c r="A751" s="18" t="s">
        <v>800</v>
      </c>
      <c r="B751" s="18">
        <v>65505251</v>
      </c>
      <c r="C751" s="78" t="s">
        <v>36</v>
      </c>
      <c r="D751" s="55">
        <v>45722</v>
      </c>
      <c r="E751" s="30" t="s">
        <v>319</v>
      </c>
      <c r="F751" s="18" t="s">
        <v>801</v>
      </c>
    </row>
    <row r="752" spans="1:6" hidden="1">
      <c r="A752" s="18" t="s">
        <v>800</v>
      </c>
      <c r="B752" s="18">
        <v>65505281</v>
      </c>
      <c r="C752" s="78" t="s">
        <v>36</v>
      </c>
      <c r="D752" s="55">
        <v>45722</v>
      </c>
      <c r="E752" s="30" t="s">
        <v>319</v>
      </c>
      <c r="F752" s="18" t="s">
        <v>802</v>
      </c>
    </row>
    <row r="753" spans="1:6" hidden="1">
      <c r="A753" s="18" t="s">
        <v>800</v>
      </c>
      <c r="B753" s="18">
        <v>65505299</v>
      </c>
      <c r="C753" s="78" t="s">
        <v>36</v>
      </c>
      <c r="D753" s="55">
        <v>45722</v>
      </c>
      <c r="E753" s="30" t="s">
        <v>319</v>
      </c>
      <c r="F753" s="18" t="s">
        <v>803</v>
      </c>
    </row>
    <row r="754" spans="1:6" hidden="1">
      <c r="A754" s="18" t="s">
        <v>800</v>
      </c>
      <c r="B754" s="18">
        <v>65505316</v>
      </c>
      <c r="C754" s="78" t="s">
        <v>36</v>
      </c>
      <c r="D754" s="55">
        <v>45722</v>
      </c>
      <c r="E754" s="30" t="s">
        <v>319</v>
      </c>
      <c r="F754" s="18" t="s">
        <v>804</v>
      </c>
    </row>
    <row r="755" spans="1:6" hidden="1">
      <c r="A755" s="18" t="s">
        <v>800</v>
      </c>
      <c r="B755" s="18">
        <v>65505367</v>
      </c>
      <c r="C755" s="78" t="s">
        <v>36</v>
      </c>
      <c r="D755" s="55">
        <v>45722</v>
      </c>
      <c r="E755" s="30" t="s">
        <v>319</v>
      </c>
      <c r="F755" s="18" t="s">
        <v>805</v>
      </c>
    </row>
    <row r="756" spans="1:6" hidden="1">
      <c r="A756" s="18" t="s">
        <v>800</v>
      </c>
      <c r="B756" s="18">
        <v>65505409</v>
      </c>
      <c r="C756" s="78" t="s">
        <v>36</v>
      </c>
      <c r="D756" s="55">
        <v>45722</v>
      </c>
      <c r="E756" s="30" t="s">
        <v>319</v>
      </c>
      <c r="F756" s="18" t="s">
        <v>806</v>
      </c>
    </row>
    <row r="757" spans="1:6" hidden="1">
      <c r="A757" s="18" t="s">
        <v>800</v>
      </c>
      <c r="B757" s="18">
        <v>65505445</v>
      </c>
      <c r="C757" s="78" t="s">
        <v>36</v>
      </c>
      <c r="D757" s="55">
        <v>45722</v>
      </c>
      <c r="E757" s="30" t="s">
        <v>319</v>
      </c>
      <c r="F757" s="18" t="s">
        <v>807</v>
      </c>
    </row>
    <row r="758" spans="1:6" hidden="1">
      <c r="A758" s="18" t="s">
        <v>800</v>
      </c>
      <c r="B758" s="18">
        <v>65505524</v>
      </c>
      <c r="C758" s="78" t="s">
        <v>36</v>
      </c>
      <c r="D758" s="55">
        <v>45722</v>
      </c>
      <c r="E758" s="30" t="s">
        <v>319</v>
      </c>
      <c r="F758" s="18" t="s">
        <v>808</v>
      </c>
    </row>
    <row r="759" spans="1:6" hidden="1">
      <c r="A759" s="18" t="s">
        <v>800</v>
      </c>
      <c r="B759" s="18">
        <v>65505570</v>
      </c>
      <c r="C759" s="78" t="s">
        <v>36</v>
      </c>
      <c r="D759" s="55">
        <v>45722</v>
      </c>
      <c r="E759" s="30" t="s">
        <v>319</v>
      </c>
      <c r="F759" s="18" t="s">
        <v>809</v>
      </c>
    </row>
    <row r="760" spans="1:6" hidden="1">
      <c r="A760" s="18" t="s">
        <v>800</v>
      </c>
      <c r="B760" s="18">
        <v>65505591</v>
      </c>
      <c r="C760" s="78" t="s">
        <v>36</v>
      </c>
      <c r="D760" s="55">
        <v>45722</v>
      </c>
      <c r="E760" s="30" t="s">
        <v>319</v>
      </c>
      <c r="F760" s="18" t="s">
        <v>810</v>
      </c>
    </row>
    <row r="761" spans="1:6" hidden="1">
      <c r="A761" s="18" t="s">
        <v>800</v>
      </c>
      <c r="B761" s="18">
        <v>65505650</v>
      </c>
      <c r="C761" s="78" t="s">
        <v>36</v>
      </c>
      <c r="D761" s="55">
        <v>45722</v>
      </c>
      <c r="E761" s="30" t="s">
        <v>319</v>
      </c>
      <c r="F761" s="18" t="s">
        <v>811</v>
      </c>
    </row>
    <row r="762" spans="1:6" hidden="1">
      <c r="A762" s="18" t="s">
        <v>800</v>
      </c>
      <c r="B762" s="18">
        <v>65505682</v>
      </c>
      <c r="C762" s="78" t="s">
        <v>36</v>
      </c>
      <c r="D762" s="55">
        <v>45722</v>
      </c>
      <c r="E762" s="30" t="s">
        <v>319</v>
      </c>
      <c r="F762" s="18" t="s">
        <v>812</v>
      </c>
    </row>
    <row r="763" spans="1:6" hidden="1">
      <c r="A763" s="18" t="s">
        <v>800</v>
      </c>
      <c r="B763" s="18">
        <v>65505696</v>
      </c>
      <c r="C763" s="78" t="s">
        <v>36</v>
      </c>
      <c r="D763" s="55">
        <v>45722</v>
      </c>
      <c r="E763" s="30" t="s">
        <v>319</v>
      </c>
      <c r="F763" s="18" t="s">
        <v>813</v>
      </c>
    </row>
    <row r="764" spans="1:6" hidden="1">
      <c r="A764" s="18" t="s">
        <v>800</v>
      </c>
      <c r="B764" s="18">
        <v>65505728</v>
      </c>
      <c r="C764" s="78" t="s">
        <v>36</v>
      </c>
      <c r="D764" s="55">
        <v>45722</v>
      </c>
      <c r="E764" s="30" t="s">
        <v>319</v>
      </c>
      <c r="F764" s="18" t="s">
        <v>814</v>
      </c>
    </row>
    <row r="765" spans="1:6" hidden="1">
      <c r="A765" s="18" t="s">
        <v>800</v>
      </c>
      <c r="B765" s="18">
        <v>65505750</v>
      </c>
      <c r="C765" s="78" t="s">
        <v>36</v>
      </c>
      <c r="D765" s="55">
        <v>45722</v>
      </c>
      <c r="E765" s="30" t="s">
        <v>319</v>
      </c>
      <c r="F765" s="18" t="s">
        <v>815</v>
      </c>
    </row>
    <row r="766" spans="1:6" hidden="1">
      <c r="A766" s="18" t="s">
        <v>800</v>
      </c>
      <c r="B766" s="18">
        <v>65505814</v>
      </c>
      <c r="C766" s="78" t="s">
        <v>36</v>
      </c>
      <c r="D766" s="55">
        <v>45722</v>
      </c>
      <c r="E766" s="30" t="s">
        <v>319</v>
      </c>
      <c r="F766" s="18" t="s">
        <v>816</v>
      </c>
    </row>
    <row r="767" spans="1:6" hidden="1">
      <c r="A767" s="18" t="s">
        <v>800</v>
      </c>
      <c r="B767" s="18">
        <v>65505831</v>
      </c>
      <c r="C767" s="78" t="s">
        <v>36</v>
      </c>
      <c r="D767" s="55">
        <v>45722</v>
      </c>
      <c r="E767" s="30" t="s">
        <v>319</v>
      </c>
      <c r="F767" s="18" t="s">
        <v>817</v>
      </c>
    </row>
    <row r="768" spans="1:6" hidden="1">
      <c r="A768" s="18" t="s">
        <v>800</v>
      </c>
      <c r="B768" s="18">
        <v>65505876</v>
      </c>
      <c r="C768" s="78" t="s">
        <v>36</v>
      </c>
      <c r="D768" s="55">
        <v>45722</v>
      </c>
      <c r="E768" s="30" t="s">
        <v>319</v>
      </c>
      <c r="F768" s="18" t="s">
        <v>818</v>
      </c>
    </row>
    <row r="769" spans="1:6" hidden="1">
      <c r="A769" s="18" t="s">
        <v>800</v>
      </c>
      <c r="B769" s="18">
        <v>65505913</v>
      </c>
      <c r="C769" s="78" t="s">
        <v>36</v>
      </c>
      <c r="D769" s="55">
        <v>45722</v>
      </c>
      <c r="E769" s="30" t="s">
        <v>319</v>
      </c>
      <c r="F769" s="18" t="s">
        <v>819</v>
      </c>
    </row>
  </sheetData>
  <autoFilter ref="A1:F769" xr:uid="{8AAAD4ED-9F15-4F5F-AB56-B9524D776CDB}">
    <filterColumn colId="4">
      <filters>
        <filter val="Power Connect"/>
      </filters>
    </filterColumn>
  </autoFilter>
  <conditionalFormatting sqref="B434:B1048576 B1:B200 B204:B280 B325:B403">
    <cfRule type="duplicateValues" dxfId="14" priority="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7F4D7-C954-4F88-8CC4-177268A65B9D}">
  <dimension ref="A1"/>
  <sheetViews>
    <sheetView workbookViewId="0"/>
  </sheetViews>
  <sheetFormatPr defaultRowHeight="1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32B1D-F6E3-49A3-A4A3-F44B82C2962C}">
  <sheetPr filterMode="1"/>
  <dimension ref="A1:DQ5356"/>
  <sheetViews>
    <sheetView workbookViewId="0">
      <pane ySplit="1" topLeftCell="N4676" activePane="bottomLeft" state="frozen"/>
      <selection pane="bottomLeft" activeCell="S5198" sqref="S5198"/>
    </sheetView>
  </sheetViews>
  <sheetFormatPr defaultRowHeight="15"/>
  <cols>
    <col min="1" max="1" width="27.85546875" style="134" bestFit="1" customWidth="1"/>
    <col min="2" max="2" width="27.85546875" style="29" customWidth="1"/>
    <col min="3" max="10" width="22.7109375" style="29" customWidth="1"/>
    <col min="11" max="15" width="22.7109375" style="134" customWidth="1"/>
    <col min="16" max="16" width="26.42578125" style="186" bestFit="1" customWidth="1"/>
    <col min="17" max="17" width="16" style="125" bestFit="1" customWidth="1"/>
    <col min="18" max="18" width="92" style="134" bestFit="1" customWidth="1"/>
    <col min="19" max="19" width="56.85546875" style="124" bestFit="1" customWidth="1"/>
    <col min="20" max="22" width="9.140625" style="124"/>
    <col min="23" max="24" width="12.7109375" style="124" bestFit="1" customWidth="1"/>
    <col min="25" max="16384" width="9.140625" style="124"/>
  </cols>
  <sheetData>
    <row r="1" spans="1:18">
      <c r="A1" s="140" t="s">
        <v>39</v>
      </c>
      <c r="B1" s="372" t="s">
        <v>40</v>
      </c>
      <c r="C1" s="141" t="s">
        <v>41</v>
      </c>
      <c r="D1" s="142" t="s">
        <v>42</v>
      </c>
      <c r="E1" s="142" t="s">
        <v>43</v>
      </c>
      <c r="F1" s="142" t="s">
        <v>44</v>
      </c>
      <c r="G1" s="142" t="s">
        <v>45</v>
      </c>
      <c r="H1" s="142" t="s">
        <v>46</v>
      </c>
      <c r="I1" s="142" t="s">
        <v>47</v>
      </c>
      <c r="J1" s="142" t="s">
        <v>48</v>
      </c>
      <c r="K1" s="142" t="s">
        <v>49</v>
      </c>
      <c r="L1" s="7" t="s">
        <v>50</v>
      </c>
      <c r="M1" s="7" t="s">
        <v>51</v>
      </c>
      <c r="N1" s="7" t="s">
        <v>52</v>
      </c>
      <c r="O1" s="142" t="s">
        <v>53</v>
      </c>
      <c r="P1" s="185" t="s">
        <v>54</v>
      </c>
      <c r="Q1" s="143" t="s">
        <v>55</v>
      </c>
      <c r="R1" s="144" t="s">
        <v>56</v>
      </c>
    </row>
    <row r="2" spans="1:18">
      <c r="A2" s="71" t="s">
        <v>820</v>
      </c>
      <c r="B2" s="71"/>
      <c r="C2" s="71">
        <v>38505194</v>
      </c>
      <c r="D2" s="71"/>
      <c r="E2" s="71"/>
      <c r="F2" s="71"/>
      <c r="G2" s="71" t="s">
        <v>821</v>
      </c>
      <c r="H2" s="71" t="s">
        <v>100</v>
      </c>
      <c r="I2" s="139">
        <v>45695</v>
      </c>
      <c r="J2" s="71"/>
      <c r="K2" s="145"/>
      <c r="L2" s="145"/>
      <c r="M2" s="145"/>
      <c r="N2" s="145"/>
      <c r="O2" s="145"/>
      <c r="P2" s="145"/>
      <c r="Q2" s="146"/>
      <c r="R2" s="71" t="s">
        <v>822</v>
      </c>
    </row>
    <row r="3" spans="1:18">
      <c r="A3" s="29" t="s">
        <v>820</v>
      </c>
      <c r="C3" s="29">
        <v>38505213</v>
      </c>
      <c r="G3" s="29" t="s">
        <v>821</v>
      </c>
      <c r="H3" s="29" t="s">
        <v>100</v>
      </c>
      <c r="I3" s="120">
        <v>45695</v>
      </c>
      <c r="P3" s="134"/>
      <c r="R3" s="29" t="s">
        <v>823</v>
      </c>
    </row>
    <row r="4" spans="1:18">
      <c r="A4" s="41" t="s">
        <v>824</v>
      </c>
      <c r="B4" s="41"/>
      <c r="C4" s="41">
        <v>50507609</v>
      </c>
      <c r="G4" s="29" t="s">
        <v>821</v>
      </c>
      <c r="H4" s="29" t="s">
        <v>200</v>
      </c>
      <c r="I4" s="120">
        <v>45707</v>
      </c>
      <c r="P4" s="134"/>
      <c r="R4" s="41" t="s">
        <v>825</v>
      </c>
    </row>
    <row r="5" spans="1:18">
      <c r="A5" s="41" t="s">
        <v>824</v>
      </c>
      <c r="B5" s="41"/>
      <c r="C5" s="41">
        <v>50507859</v>
      </c>
      <c r="G5" s="29" t="s">
        <v>821</v>
      </c>
      <c r="H5" s="29" t="s">
        <v>200</v>
      </c>
      <c r="I5" s="120">
        <v>45707</v>
      </c>
      <c r="P5" s="134"/>
      <c r="R5" s="41" t="s">
        <v>826</v>
      </c>
    </row>
    <row r="6" spans="1:18">
      <c r="A6" s="147" t="s">
        <v>827</v>
      </c>
      <c r="B6" s="147"/>
      <c r="C6" s="29">
        <v>21507562</v>
      </c>
      <c r="G6" s="29" t="s">
        <v>821</v>
      </c>
      <c r="H6" s="29" t="s">
        <v>320</v>
      </c>
      <c r="I6" s="120">
        <v>45678</v>
      </c>
      <c r="P6" s="134"/>
      <c r="R6" s="29"/>
    </row>
    <row r="7" spans="1:18">
      <c r="A7" s="147" t="s">
        <v>827</v>
      </c>
      <c r="B7" s="147"/>
      <c r="C7" s="29">
        <v>21507565</v>
      </c>
      <c r="G7" s="29" t="s">
        <v>821</v>
      </c>
      <c r="H7" s="29" t="s">
        <v>320</v>
      </c>
      <c r="I7" s="120">
        <v>45678</v>
      </c>
      <c r="P7" s="134"/>
      <c r="R7" s="29"/>
    </row>
    <row r="8" spans="1:18">
      <c r="A8" s="147" t="s">
        <v>827</v>
      </c>
      <c r="B8" s="147"/>
      <c r="C8" s="29">
        <v>21507568</v>
      </c>
      <c r="G8" s="29" t="s">
        <v>821</v>
      </c>
      <c r="H8" s="29" t="s">
        <v>320</v>
      </c>
      <c r="I8" s="120">
        <v>45678</v>
      </c>
      <c r="P8" s="134"/>
      <c r="R8" s="29"/>
    </row>
    <row r="9" spans="1:18">
      <c r="A9" s="147" t="s">
        <v>827</v>
      </c>
      <c r="B9" s="147"/>
      <c r="C9" s="29">
        <v>21507569</v>
      </c>
      <c r="G9" s="29" t="s">
        <v>821</v>
      </c>
      <c r="H9" s="29" t="s">
        <v>320</v>
      </c>
      <c r="I9" s="120">
        <v>45678</v>
      </c>
      <c r="P9" s="134"/>
      <c r="R9" s="29"/>
    </row>
    <row r="10" spans="1:18">
      <c r="A10" s="147" t="s">
        <v>827</v>
      </c>
      <c r="B10" s="147"/>
      <c r="C10" s="29">
        <v>21507570</v>
      </c>
      <c r="G10" s="29" t="s">
        <v>821</v>
      </c>
      <c r="H10" s="29" t="s">
        <v>320</v>
      </c>
      <c r="I10" s="120">
        <v>45678</v>
      </c>
      <c r="P10" s="134"/>
      <c r="R10" s="29"/>
    </row>
    <row r="11" spans="1:18">
      <c r="A11" s="29" t="s">
        <v>332</v>
      </c>
      <c r="C11" s="29">
        <v>30503735</v>
      </c>
      <c r="G11" s="29" t="s">
        <v>828</v>
      </c>
      <c r="H11" s="29" t="s">
        <v>333</v>
      </c>
      <c r="I11" s="120">
        <v>45686</v>
      </c>
      <c r="P11" s="134"/>
      <c r="R11" s="29" t="s">
        <v>334</v>
      </c>
    </row>
    <row r="12" spans="1:18">
      <c r="A12" s="29" t="s">
        <v>332</v>
      </c>
      <c r="C12" s="29">
        <v>30503776</v>
      </c>
      <c r="G12" s="29" t="s">
        <v>828</v>
      </c>
      <c r="H12" s="29" t="s">
        <v>333</v>
      </c>
      <c r="I12" s="120">
        <v>45686</v>
      </c>
      <c r="P12" s="134"/>
      <c r="R12" s="29" t="s">
        <v>335</v>
      </c>
    </row>
    <row r="13" spans="1:18">
      <c r="A13" s="29" t="s">
        <v>332</v>
      </c>
      <c r="C13" s="29">
        <v>30503798</v>
      </c>
      <c r="G13" s="29" t="s">
        <v>828</v>
      </c>
      <c r="H13" s="29" t="s">
        <v>333</v>
      </c>
      <c r="I13" s="120">
        <v>45686</v>
      </c>
      <c r="P13" s="134"/>
      <c r="R13" s="29" t="s">
        <v>336</v>
      </c>
    </row>
    <row r="14" spans="1:18">
      <c r="A14" s="29" t="s">
        <v>332</v>
      </c>
      <c r="C14" s="29">
        <v>30503821</v>
      </c>
      <c r="G14" s="29" t="s">
        <v>828</v>
      </c>
      <c r="H14" s="29" t="s">
        <v>333</v>
      </c>
      <c r="I14" s="120">
        <v>45686</v>
      </c>
      <c r="P14" s="134"/>
      <c r="R14" s="29" t="s">
        <v>337</v>
      </c>
    </row>
    <row r="15" spans="1:18">
      <c r="A15" s="29" t="s">
        <v>332</v>
      </c>
      <c r="C15" s="29">
        <v>30503763</v>
      </c>
      <c r="G15" s="29" t="s">
        <v>828</v>
      </c>
      <c r="H15" s="29" t="s">
        <v>333</v>
      </c>
      <c r="I15" s="120">
        <v>45686</v>
      </c>
      <c r="P15" s="134"/>
      <c r="R15" s="29" t="s">
        <v>338</v>
      </c>
    </row>
    <row r="16" spans="1:18">
      <c r="A16" s="29" t="s">
        <v>332</v>
      </c>
      <c r="C16" s="29">
        <v>35505134</v>
      </c>
      <c r="G16" s="29" t="s">
        <v>828</v>
      </c>
      <c r="H16" s="29" t="s">
        <v>333</v>
      </c>
      <c r="I16" s="120">
        <v>45691</v>
      </c>
      <c r="P16" s="134"/>
      <c r="R16" s="29" t="s">
        <v>337</v>
      </c>
    </row>
    <row r="17" spans="1:19">
      <c r="A17" s="29" t="s">
        <v>332</v>
      </c>
      <c r="C17" s="29">
        <v>35505087</v>
      </c>
      <c r="G17" s="29" t="s">
        <v>828</v>
      </c>
      <c r="H17" s="29" t="s">
        <v>333</v>
      </c>
      <c r="I17" s="120">
        <v>45691</v>
      </c>
      <c r="P17" s="134"/>
      <c r="R17" s="29" t="s">
        <v>336</v>
      </c>
    </row>
    <row r="18" spans="1:19">
      <c r="A18" s="29" t="s">
        <v>332</v>
      </c>
      <c r="C18" s="29">
        <v>35504960</v>
      </c>
      <c r="G18" s="29" t="s">
        <v>828</v>
      </c>
      <c r="H18" s="29" t="s">
        <v>333</v>
      </c>
      <c r="I18" s="120">
        <v>45691</v>
      </c>
      <c r="K18" s="29"/>
      <c r="L18" s="29"/>
      <c r="M18" s="29"/>
      <c r="N18" s="29"/>
      <c r="O18" s="29"/>
      <c r="P18" s="29"/>
      <c r="Q18" s="81"/>
      <c r="R18" s="29" t="s">
        <v>395</v>
      </c>
      <c r="S18" s="123"/>
    </row>
    <row r="19" spans="1:19">
      <c r="A19" s="29" t="s">
        <v>332</v>
      </c>
      <c r="C19" s="29">
        <v>35504929</v>
      </c>
      <c r="G19" s="29" t="s">
        <v>828</v>
      </c>
      <c r="H19" s="29" t="s">
        <v>333</v>
      </c>
      <c r="I19" s="120">
        <v>45691</v>
      </c>
      <c r="K19" s="29"/>
      <c r="L19" s="29"/>
      <c r="M19" s="29"/>
      <c r="N19" s="29"/>
      <c r="O19" s="29"/>
      <c r="P19" s="29"/>
      <c r="Q19" s="81"/>
      <c r="R19" s="29" t="s">
        <v>334</v>
      </c>
      <c r="S19" s="123"/>
    </row>
    <row r="20" spans="1:19">
      <c r="A20" s="29" t="s">
        <v>332</v>
      </c>
      <c r="C20" s="29">
        <v>35504891</v>
      </c>
      <c r="G20" s="29" t="s">
        <v>828</v>
      </c>
      <c r="H20" s="29" t="s">
        <v>333</v>
      </c>
      <c r="I20" s="120">
        <v>45691</v>
      </c>
      <c r="K20" s="29"/>
      <c r="L20" s="29"/>
      <c r="M20" s="29"/>
      <c r="N20" s="29"/>
      <c r="O20" s="29"/>
      <c r="P20" s="29"/>
      <c r="Q20" s="81"/>
      <c r="R20" s="29" t="s">
        <v>335</v>
      </c>
      <c r="S20" s="123"/>
    </row>
    <row r="21" spans="1:19">
      <c r="A21" s="29" t="s">
        <v>332</v>
      </c>
      <c r="C21" s="29">
        <v>35504415</v>
      </c>
      <c r="G21" s="29" t="s">
        <v>828</v>
      </c>
      <c r="H21" s="29" t="s">
        <v>333</v>
      </c>
      <c r="I21" s="120">
        <v>45691</v>
      </c>
      <c r="K21" s="29"/>
      <c r="L21" s="29"/>
      <c r="M21" s="29"/>
      <c r="N21" s="29"/>
      <c r="O21" s="29"/>
      <c r="P21" s="29"/>
      <c r="Q21" s="81"/>
      <c r="R21" s="29" t="s">
        <v>338</v>
      </c>
      <c r="S21" s="123"/>
    </row>
    <row r="22" spans="1:19">
      <c r="A22" s="29" t="s">
        <v>388</v>
      </c>
      <c r="C22" s="29">
        <v>35506238</v>
      </c>
      <c r="G22" s="29" t="s">
        <v>828</v>
      </c>
      <c r="H22" s="29" t="s">
        <v>333</v>
      </c>
      <c r="I22" s="120">
        <v>45691</v>
      </c>
      <c r="K22" s="29"/>
      <c r="L22" s="29"/>
      <c r="M22" s="29"/>
      <c r="N22" s="29"/>
      <c r="O22" s="29"/>
      <c r="P22" s="29"/>
      <c r="Q22" s="81"/>
      <c r="R22" s="29" t="s">
        <v>389</v>
      </c>
      <c r="S22" s="123"/>
    </row>
    <row r="23" spans="1:19">
      <c r="A23" s="29" t="s">
        <v>388</v>
      </c>
      <c r="C23" s="29">
        <v>35506199</v>
      </c>
      <c r="G23" s="29" t="s">
        <v>828</v>
      </c>
      <c r="H23" s="29" t="s">
        <v>333</v>
      </c>
      <c r="I23" s="120">
        <v>45691</v>
      </c>
      <c r="K23" s="29"/>
      <c r="L23" s="29"/>
      <c r="M23" s="29"/>
      <c r="N23" s="29"/>
      <c r="O23" s="29"/>
      <c r="P23" s="29"/>
      <c r="Q23" s="81"/>
      <c r="R23" s="29" t="s">
        <v>390</v>
      </c>
      <c r="S23" s="123"/>
    </row>
    <row r="24" spans="1:19">
      <c r="A24" s="29" t="s">
        <v>388</v>
      </c>
      <c r="C24" s="29">
        <v>35506159</v>
      </c>
      <c r="G24" s="29" t="s">
        <v>828</v>
      </c>
      <c r="H24" s="29" t="s">
        <v>333</v>
      </c>
      <c r="I24" s="120">
        <v>45691</v>
      </c>
      <c r="K24" s="29"/>
      <c r="L24" s="29"/>
      <c r="M24" s="29"/>
      <c r="N24" s="29"/>
      <c r="O24" s="29"/>
      <c r="P24" s="29"/>
      <c r="Q24" s="81"/>
      <c r="R24" s="29" t="s">
        <v>391</v>
      </c>
      <c r="S24" s="123"/>
    </row>
    <row r="25" spans="1:19">
      <c r="A25" s="29" t="s">
        <v>388</v>
      </c>
      <c r="C25" s="29">
        <v>35506111</v>
      </c>
      <c r="G25" s="29" t="s">
        <v>828</v>
      </c>
      <c r="H25" s="29" t="s">
        <v>333</v>
      </c>
      <c r="I25" s="120">
        <v>45691</v>
      </c>
      <c r="K25" s="29"/>
      <c r="L25" s="29"/>
      <c r="M25" s="29"/>
      <c r="N25" s="29"/>
      <c r="O25" s="29"/>
      <c r="P25" s="29"/>
      <c r="Q25" s="81"/>
      <c r="R25" s="29" t="s">
        <v>392</v>
      </c>
      <c r="S25" s="123"/>
    </row>
    <row r="26" spans="1:19">
      <c r="A26" s="29" t="s">
        <v>388</v>
      </c>
      <c r="C26" s="29">
        <v>35506054</v>
      </c>
      <c r="G26" s="29" t="s">
        <v>828</v>
      </c>
      <c r="H26" s="29" t="s">
        <v>333</v>
      </c>
      <c r="I26" s="120">
        <v>45691</v>
      </c>
      <c r="K26" s="29"/>
      <c r="L26" s="29"/>
      <c r="M26" s="29"/>
      <c r="N26" s="29"/>
      <c r="O26" s="29"/>
      <c r="P26" s="29"/>
      <c r="Q26" s="81"/>
      <c r="R26" s="29" t="s">
        <v>393</v>
      </c>
      <c r="S26" s="123"/>
    </row>
    <row r="27" spans="1:19">
      <c r="A27" s="29" t="s">
        <v>388</v>
      </c>
      <c r="C27" s="29">
        <v>35505986</v>
      </c>
      <c r="G27" s="29" t="s">
        <v>828</v>
      </c>
      <c r="H27" s="29" t="s">
        <v>333</v>
      </c>
      <c r="I27" s="120">
        <v>45691</v>
      </c>
      <c r="K27" s="29"/>
      <c r="L27" s="29"/>
      <c r="M27" s="29"/>
      <c r="N27" s="29"/>
      <c r="O27" s="29"/>
      <c r="P27" s="29"/>
      <c r="Q27" s="81"/>
      <c r="R27" s="29" t="s">
        <v>394</v>
      </c>
      <c r="S27" s="123"/>
    </row>
    <row r="28" spans="1:19">
      <c r="A28" s="29" t="s">
        <v>370</v>
      </c>
      <c r="C28" s="29">
        <v>35510080</v>
      </c>
      <c r="G28" s="29" t="s">
        <v>828</v>
      </c>
      <c r="H28" s="29" t="s">
        <v>371</v>
      </c>
      <c r="I28" s="120">
        <v>45691</v>
      </c>
      <c r="K28" s="29"/>
      <c r="L28" s="29"/>
      <c r="M28" s="29"/>
      <c r="N28" s="29"/>
      <c r="O28" s="29"/>
      <c r="P28" s="29"/>
      <c r="Q28" s="81"/>
      <c r="R28" s="29" t="s">
        <v>375</v>
      </c>
      <c r="S28" s="123"/>
    </row>
    <row r="29" spans="1:19">
      <c r="A29" s="29" t="s">
        <v>370</v>
      </c>
      <c r="C29" s="29">
        <v>35510070</v>
      </c>
      <c r="G29" s="29" t="s">
        <v>828</v>
      </c>
      <c r="H29" s="29" t="s">
        <v>371</v>
      </c>
      <c r="I29" s="120">
        <v>45691</v>
      </c>
      <c r="K29" s="29"/>
      <c r="L29" s="29"/>
      <c r="M29" s="29"/>
      <c r="N29" s="29"/>
      <c r="O29" s="29"/>
      <c r="P29" s="29"/>
      <c r="Q29" s="81"/>
      <c r="R29" s="29" t="s">
        <v>376</v>
      </c>
      <c r="S29" s="123"/>
    </row>
    <row r="30" spans="1:19">
      <c r="A30" s="29" t="s">
        <v>370</v>
      </c>
      <c r="C30" s="29">
        <v>35510055</v>
      </c>
      <c r="G30" s="29" t="s">
        <v>828</v>
      </c>
      <c r="H30" s="29" t="s">
        <v>371</v>
      </c>
      <c r="I30" s="120">
        <v>45691</v>
      </c>
      <c r="K30" s="29"/>
      <c r="L30" s="29"/>
      <c r="M30" s="29"/>
      <c r="N30" s="29"/>
      <c r="O30" s="29"/>
      <c r="P30" s="29"/>
      <c r="Q30" s="81"/>
      <c r="R30" s="29" t="s">
        <v>377</v>
      </c>
      <c r="S30" s="123"/>
    </row>
    <row r="31" spans="1:19">
      <c r="A31" s="29" t="s">
        <v>370</v>
      </c>
      <c r="C31" s="29">
        <v>35510045</v>
      </c>
      <c r="G31" s="29" t="s">
        <v>828</v>
      </c>
      <c r="H31" s="29" t="s">
        <v>371</v>
      </c>
      <c r="I31" s="120">
        <v>45691</v>
      </c>
      <c r="K31" s="29"/>
      <c r="L31" s="29"/>
      <c r="M31" s="29"/>
      <c r="N31" s="29"/>
      <c r="O31" s="29"/>
      <c r="P31" s="29"/>
      <c r="Q31" s="81"/>
      <c r="R31" s="29" t="s">
        <v>378</v>
      </c>
      <c r="S31" s="123"/>
    </row>
    <row r="32" spans="1:19">
      <c r="A32" s="29" t="s">
        <v>370</v>
      </c>
      <c r="C32" s="29">
        <v>35510032</v>
      </c>
      <c r="G32" s="29" t="s">
        <v>828</v>
      </c>
      <c r="H32" s="29" t="s">
        <v>371</v>
      </c>
      <c r="I32" s="120">
        <v>45691</v>
      </c>
      <c r="K32" s="29"/>
      <c r="L32" s="29"/>
      <c r="M32" s="29"/>
      <c r="N32" s="29"/>
      <c r="O32" s="29"/>
      <c r="P32" s="29"/>
      <c r="Q32" s="81"/>
      <c r="R32" s="29" t="s">
        <v>379</v>
      </c>
      <c r="S32" s="123"/>
    </row>
    <row r="33" spans="1:19">
      <c r="A33" s="29" t="s">
        <v>370</v>
      </c>
      <c r="C33" s="29">
        <v>35510022</v>
      </c>
      <c r="G33" s="29" t="s">
        <v>828</v>
      </c>
      <c r="H33" s="29" t="s">
        <v>371</v>
      </c>
      <c r="I33" s="120">
        <v>45691</v>
      </c>
      <c r="K33" s="29"/>
      <c r="L33" s="29"/>
      <c r="M33" s="29"/>
      <c r="N33" s="29"/>
      <c r="O33" s="29"/>
      <c r="P33" s="29"/>
      <c r="Q33" s="81"/>
      <c r="R33" s="29" t="s">
        <v>380</v>
      </c>
      <c r="S33" s="123"/>
    </row>
    <row r="34" spans="1:19">
      <c r="A34" s="29" t="s">
        <v>370</v>
      </c>
      <c r="C34" s="29">
        <v>35510009</v>
      </c>
      <c r="G34" s="29" t="s">
        <v>828</v>
      </c>
      <c r="H34" s="29" t="s">
        <v>371</v>
      </c>
      <c r="I34" s="120">
        <v>45691</v>
      </c>
      <c r="K34" s="29"/>
      <c r="L34" s="29"/>
      <c r="M34" s="29"/>
      <c r="N34" s="29"/>
      <c r="O34" s="29"/>
      <c r="P34" s="29"/>
      <c r="Q34" s="81"/>
      <c r="R34" s="29" t="s">
        <v>381</v>
      </c>
      <c r="S34" s="123"/>
    </row>
    <row r="35" spans="1:19">
      <c r="A35" s="29" t="s">
        <v>370</v>
      </c>
      <c r="C35" s="29">
        <v>35509989</v>
      </c>
      <c r="G35" s="29" t="s">
        <v>828</v>
      </c>
      <c r="H35" s="29" t="s">
        <v>371</v>
      </c>
      <c r="I35" s="120">
        <v>45691</v>
      </c>
      <c r="K35" s="29"/>
      <c r="L35" s="29"/>
      <c r="M35" s="29"/>
      <c r="N35" s="29"/>
      <c r="O35" s="29"/>
      <c r="P35" s="29"/>
      <c r="Q35" s="81"/>
      <c r="R35" s="29" t="s">
        <v>382</v>
      </c>
      <c r="S35" s="123"/>
    </row>
    <row r="36" spans="1:19">
      <c r="A36" s="29" t="s">
        <v>370</v>
      </c>
      <c r="C36" s="29">
        <v>37508582</v>
      </c>
      <c r="G36" s="29" t="s">
        <v>828</v>
      </c>
      <c r="H36" s="29" t="s">
        <v>371</v>
      </c>
      <c r="I36" s="120">
        <v>45693</v>
      </c>
      <c r="K36" s="29"/>
      <c r="L36" s="29"/>
      <c r="M36" s="29"/>
      <c r="N36" s="29"/>
      <c r="O36" s="29"/>
      <c r="P36" s="29"/>
      <c r="Q36" s="81"/>
      <c r="R36" s="29" t="s">
        <v>481</v>
      </c>
      <c r="S36" s="123"/>
    </row>
    <row r="37" spans="1:19">
      <c r="A37" s="29" t="s">
        <v>370</v>
      </c>
      <c r="C37" s="29">
        <v>37508534</v>
      </c>
      <c r="G37" s="29" t="s">
        <v>828</v>
      </c>
      <c r="H37" s="29" t="s">
        <v>371</v>
      </c>
      <c r="I37" s="120">
        <v>45693</v>
      </c>
      <c r="K37" s="29"/>
      <c r="L37" s="29"/>
      <c r="M37" s="29"/>
      <c r="N37" s="29"/>
      <c r="O37" s="29"/>
      <c r="P37" s="29"/>
      <c r="Q37" s="81"/>
      <c r="R37" s="29" t="s">
        <v>483</v>
      </c>
      <c r="S37" s="123"/>
    </row>
    <row r="38" spans="1:19">
      <c r="A38" s="29" t="s">
        <v>370</v>
      </c>
      <c r="C38" s="29">
        <v>37508555</v>
      </c>
      <c r="G38" s="29" t="s">
        <v>828</v>
      </c>
      <c r="H38" s="29" t="s">
        <v>371</v>
      </c>
      <c r="I38" s="120">
        <v>45693</v>
      </c>
      <c r="K38" s="29"/>
      <c r="L38" s="29"/>
      <c r="M38" s="29"/>
      <c r="N38" s="29"/>
      <c r="O38" s="29"/>
      <c r="P38" s="29"/>
      <c r="Q38" s="81"/>
      <c r="R38" s="29" t="s">
        <v>482</v>
      </c>
      <c r="S38" s="123"/>
    </row>
    <row r="39" spans="1:19">
      <c r="A39" s="29" t="s">
        <v>370</v>
      </c>
      <c r="C39" s="29">
        <v>37508444</v>
      </c>
      <c r="G39" s="29" t="s">
        <v>828</v>
      </c>
      <c r="H39" s="29" t="s">
        <v>371</v>
      </c>
      <c r="I39" s="120">
        <v>45693</v>
      </c>
      <c r="K39" s="29"/>
      <c r="L39" s="29"/>
      <c r="M39" s="29"/>
      <c r="N39" s="29"/>
      <c r="O39" s="29"/>
      <c r="P39" s="29"/>
      <c r="Q39" s="81"/>
      <c r="R39" s="29" t="s">
        <v>485</v>
      </c>
      <c r="S39" s="123"/>
    </row>
    <row r="40" spans="1:19">
      <c r="A40" s="29" t="s">
        <v>370</v>
      </c>
      <c r="C40" s="29">
        <v>37508509</v>
      </c>
      <c r="G40" s="29" t="s">
        <v>828</v>
      </c>
      <c r="H40" s="29" t="s">
        <v>371</v>
      </c>
      <c r="I40" s="120">
        <v>45693</v>
      </c>
      <c r="K40" s="29"/>
      <c r="L40" s="29"/>
      <c r="M40" s="29"/>
      <c r="N40" s="29"/>
      <c r="O40" s="29"/>
      <c r="P40" s="29"/>
      <c r="Q40" s="81"/>
      <c r="R40" s="29" t="s">
        <v>484</v>
      </c>
      <c r="S40" s="123"/>
    </row>
    <row r="41" spans="1:19">
      <c r="A41" s="29" t="s">
        <v>370</v>
      </c>
      <c r="C41" s="29">
        <v>37508419</v>
      </c>
      <c r="G41" s="29" t="s">
        <v>828</v>
      </c>
      <c r="H41" s="29" t="s">
        <v>371</v>
      </c>
      <c r="I41" s="120">
        <v>45693</v>
      </c>
      <c r="K41" s="29"/>
      <c r="L41" s="29"/>
      <c r="M41" s="29"/>
      <c r="N41" s="29"/>
      <c r="O41" s="29"/>
      <c r="P41" s="29"/>
      <c r="Q41" s="81"/>
      <c r="R41" s="29" t="s">
        <v>486</v>
      </c>
      <c r="S41" s="123"/>
    </row>
    <row r="42" spans="1:19">
      <c r="A42" s="29" t="s">
        <v>370</v>
      </c>
      <c r="C42" s="29">
        <v>37508391</v>
      </c>
      <c r="G42" s="29" t="s">
        <v>828</v>
      </c>
      <c r="H42" s="29" t="s">
        <v>371</v>
      </c>
      <c r="I42" s="120">
        <v>45693</v>
      </c>
      <c r="K42" s="29"/>
      <c r="L42" s="29"/>
      <c r="M42" s="29"/>
      <c r="N42" s="29"/>
      <c r="O42" s="29"/>
      <c r="P42" s="29"/>
      <c r="Q42" s="81"/>
      <c r="R42" s="29" t="s">
        <v>487</v>
      </c>
      <c r="S42" s="123"/>
    </row>
    <row r="43" spans="1:19">
      <c r="A43" s="29" t="s">
        <v>370</v>
      </c>
      <c r="C43" s="29">
        <v>37508358</v>
      </c>
      <c r="G43" s="29" t="s">
        <v>828</v>
      </c>
      <c r="H43" s="29" t="s">
        <v>371</v>
      </c>
      <c r="I43" s="120">
        <v>45693</v>
      </c>
      <c r="K43" s="29"/>
      <c r="L43" s="29"/>
      <c r="M43" s="29"/>
      <c r="N43" s="29"/>
      <c r="O43" s="29"/>
      <c r="P43" s="29"/>
      <c r="Q43" s="81"/>
      <c r="R43" s="29" t="s">
        <v>488</v>
      </c>
      <c r="S43" s="123"/>
    </row>
    <row r="44" spans="1:19">
      <c r="A44" s="29" t="s">
        <v>370</v>
      </c>
      <c r="C44" s="29">
        <v>36500028</v>
      </c>
      <c r="G44" s="29" t="s">
        <v>828</v>
      </c>
      <c r="H44" s="29" t="s">
        <v>371</v>
      </c>
      <c r="I44" s="120">
        <v>45692</v>
      </c>
      <c r="K44" s="29"/>
      <c r="L44" s="29"/>
      <c r="M44" s="29"/>
      <c r="N44" s="29"/>
      <c r="O44" s="29"/>
      <c r="P44" s="29"/>
      <c r="Q44" s="81"/>
      <c r="R44" s="29" t="s">
        <v>377</v>
      </c>
      <c r="S44" s="123"/>
    </row>
    <row r="45" spans="1:19">
      <c r="A45" s="29" t="s">
        <v>370</v>
      </c>
      <c r="C45" s="29">
        <v>36500027</v>
      </c>
      <c r="G45" s="29" t="s">
        <v>828</v>
      </c>
      <c r="H45" s="29" t="s">
        <v>371</v>
      </c>
      <c r="I45" s="120">
        <v>45692</v>
      </c>
      <c r="K45" s="29"/>
      <c r="L45" s="29"/>
      <c r="M45" s="29"/>
      <c r="N45" s="29"/>
      <c r="O45" s="29"/>
      <c r="P45" s="29"/>
      <c r="Q45" s="81"/>
      <c r="R45" s="29" t="s">
        <v>378</v>
      </c>
      <c r="S45" s="123"/>
    </row>
    <row r="46" spans="1:19">
      <c r="A46" s="29" t="s">
        <v>370</v>
      </c>
      <c r="C46" s="29">
        <v>36500026</v>
      </c>
      <c r="G46" s="29" t="s">
        <v>828</v>
      </c>
      <c r="H46" s="29" t="s">
        <v>371</v>
      </c>
      <c r="I46" s="120">
        <v>45692</v>
      </c>
      <c r="K46" s="29"/>
      <c r="L46" s="29"/>
      <c r="M46" s="29"/>
      <c r="N46" s="29"/>
      <c r="O46" s="29"/>
      <c r="P46" s="29"/>
      <c r="Q46" s="81"/>
      <c r="R46" s="29" t="s">
        <v>379</v>
      </c>
      <c r="S46" s="123"/>
    </row>
    <row r="47" spans="1:19">
      <c r="A47" s="29" t="s">
        <v>370</v>
      </c>
      <c r="C47" s="29">
        <v>36500024</v>
      </c>
      <c r="G47" s="29" t="s">
        <v>828</v>
      </c>
      <c r="H47" s="29" t="s">
        <v>371</v>
      </c>
      <c r="I47" s="120">
        <v>45692</v>
      </c>
      <c r="K47" s="29"/>
      <c r="L47" s="29"/>
      <c r="M47" s="29"/>
      <c r="N47" s="29"/>
      <c r="O47" s="29"/>
      <c r="P47" s="29"/>
      <c r="Q47" s="81"/>
      <c r="R47" s="29" t="s">
        <v>380</v>
      </c>
      <c r="S47" s="123"/>
    </row>
    <row r="48" spans="1:19">
      <c r="A48" s="29" t="s">
        <v>370</v>
      </c>
      <c r="C48" s="29">
        <v>36500023</v>
      </c>
      <c r="G48" s="29" t="s">
        <v>828</v>
      </c>
      <c r="H48" s="29" t="s">
        <v>371</v>
      </c>
      <c r="I48" s="120">
        <v>45692</v>
      </c>
      <c r="K48" s="29"/>
      <c r="L48" s="29"/>
      <c r="M48" s="29"/>
      <c r="N48" s="29"/>
      <c r="O48" s="29"/>
      <c r="P48" s="29"/>
      <c r="Q48" s="81"/>
      <c r="R48" s="29" t="s">
        <v>381</v>
      </c>
      <c r="S48" s="123"/>
    </row>
    <row r="49" spans="1:19">
      <c r="A49" s="29" t="s">
        <v>370</v>
      </c>
      <c r="C49" s="29">
        <v>36500022</v>
      </c>
      <c r="G49" s="29" t="s">
        <v>828</v>
      </c>
      <c r="H49" s="29" t="s">
        <v>371</v>
      </c>
      <c r="I49" s="120">
        <v>45692</v>
      </c>
      <c r="K49" s="29"/>
      <c r="L49" s="29"/>
      <c r="M49" s="29"/>
      <c r="N49" s="29"/>
      <c r="O49" s="29"/>
      <c r="P49" s="29"/>
      <c r="Q49" s="81"/>
      <c r="R49" s="29" t="s">
        <v>382</v>
      </c>
      <c r="S49" s="123"/>
    </row>
    <row r="50" spans="1:19">
      <c r="A50" s="29" t="s">
        <v>370</v>
      </c>
      <c r="C50" s="29">
        <v>36500021</v>
      </c>
      <c r="G50" s="29" t="s">
        <v>828</v>
      </c>
      <c r="H50" s="29" t="s">
        <v>371</v>
      </c>
      <c r="I50" s="120">
        <v>45692</v>
      </c>
      <c r="K50" s="29"/>
      <c r="L50" s="29"/>
      <c r="M50" s="29"/>
      <c r="N50" s="29"/>
      <c r="O50" s="29"/>
      <c r="P50" s="29"/>
      <c r="Q50" s="81"/>
      <c r="R50" s="29" t="s">
        <v>376</v>
      </c>
      <c r="S50" s="123"/>
    </row>
    <row r="51" spans="1:19">
      <c r="A51" s="29" t="s">
        <v>370</v>
      </c>
      <c r="C51" s="29">
        <v>36500020</v>
      </c>
      <c r="G51" s="29" t="s">
        <v>828</v>
      </c>
      <c r="H51" s="29" t="s">
        <v>371</v>
      </c>
      <c r="I51" s="120">
        <v>45692</v>
      </c>
      <c r="K51" s="29"/>
      <c r="L51" s="29"/>
      <c r="M51" s="29"/>
      <c r="N51" s="29"/>
      <c r="O51" s="29"/>
      <c r="P51" s="29"/>
      <c r="Q51" s="81"/>
      <c r="R51" s="29" t="s">
        <v>375</v>
      </c>
      <c r="S51" s="123"/>
    </row>
    <row r="52" spans="1:19">
      <c r="A52" s="29" t="s">
        <v>370</v>
      </c>
      <c r="C52" s="29">
        <v>41510494</v>
      </c>
      <c r="G52" s="29" t="s">
        <v>828</v>
      </c>
      <c r="H52" s="29" t="s">
        <v>371</v>
      </c>
      <c r="I52" s="120">
        <v>45694</v>
      </c>
      <c r="K52" s="29"/>
      <c r="L52" s="29"/>
      <c r="M52" s="29"/>
      <c r="N52" s="29"/>
      <c r="O52" s="29"/>
      <c r="P52" s="29"/>
      <c r="Q52" s="81"/>
      <c r="R52" s="29" t="s">
        <v>450</v>
      </c>
      <c r="S52" s="123"/>
    </row>
    <row r="53" spans="1:19">
      <c r="A53" s="29" t="s">
        <v>370</v>
      </c>
      <c r="C53" s="29">
        <v>41510481</v>
      </c>
      <c r="G53" s="29" t="s">
        <v>828</v>
      </c>
      <c r="H53" s="29" t="s">
        <v>371</v>
      </c>
      <c r="I53" s="120">
        <v>45694</v>
      </c>
      <c r="K53" s="29"/>
      <c r="L53" s="29"/>
      <c r="M53" s="29"/>
      <c r="N53" s="29"/>
      <c r="O53" s="29"/>
      <c r="P53" s="29"/>
      <c r="Q53" s="81"/>
      <c r="R53" s="29" t="s">
        <v>451</v>
      </c>
      <c r="S53" s="123"/>
    </row>
    <row r="54" spans="1:19">
      <c r="A54" s="29" t="s">
        <v>370</v>
      </c>
      <c r="C54" s="29">
        <v>41510470</v>
      </c>
      <c r="G54" s="29" t="s">
        <v>828</v>
      </c>
      <c r="H54" s="29" t="s">
        <v>371</v>
      </c>
      <c r="I54" s="120">
        <v>45694</v>
      </c>
      <c r="K54" s="29"/>
      <c r="L54" s="29"/>
      <c r="M54" s="29"/>
      <c r="N54" s="29"/>
      <c r="O54" s="29"/>
      <c r="P54" s="29"/>
      <c r="Q54" s="81"/>
      <c r="R54" s="29" t="s">
        <v>452</v>
      </c>
      <c r="S54" s="123"/>
    </row>
    <row r="55" spans="1:19">
      <c r="A55" s="29" t="s">
        <v>370</v>
      </c>
      <c r="C55" s="29">
        <v>41510452</v>
      </c>
      <c r="G55" s="29" t="s">
        <v>828</v>
      </c>
      <c r="H55" s="29" t="s">
        <v>371</v>
      </c>
      <c r="I55" s="120">
        <v>45694</v>
      </c>
      <c r="K55" s="29"/>
      <c r="L55" s="29"/>
      <c r="M55" s="29"/>
      <c r="N55" s="29"/>
      <c r="O55" s="29"/>
      <c r="P55" s="29"/>
      <c r="Q55" s="81"/>
      <c r="R55" s="29" t="s">
        <v>453</v>
      </c>
      <c r="S55" s="123"/>
    </row>
    <row r="56" spans="1:19">
      <c r="A56" s="29" t="s">
        <v>370</v>
      </c>
      <c r="C56" s="29">
        <v>41510441</v>
      </c>
      <c r="G56" s="29" t="s">
        <v>828</v>
      </c>
      <c r="H56" s="29" t="s">
        <v>371</v>
      </c>
      <c r="I56" s="120">
        <v>45694</v>
      </c>
      <c r="K56" s="29"/>
      <c r="L56" s="29"/>
      <c r="M56" s="29"/>
      <c r="N56" s="29"/>
      <c r="O56" s="29"/>
      <c r="P56" s="29"/>
      <c r="Q56" s="81"/>
      <c r="R56" s="29" t="s">
        <v>454</v>
      </c>
      <c r="S56" s="123"/>
    </row>
    <row r="57" spans="1:19">
      <c r="A57" s="29" t="s">
        <v>370</v>
      </c>
      <c r="C57" s="29">
        <v>41510437</v>
      </c>
      <c r="G57" s="29" t="s">
        <v>828</v>
      </c>
      <c r="H57" s="29" t="s">
        <v>371</v>
      </c>
      <c r="I57" s="120">
        <v>45694</v>
      </c>
      <c r="K57" s="29"/>
      <c r="L57" s="29"/>
      <c r="M57" s="29"/>
      <c r="N57" s="29"/>
      <c r="O57" s="29"/>
      <c r="P57" s="29"/>
      <c r="Q57" s="81"/>
      <c r="R57" s="29" t="s">
        <v>455</v>
      </c>
      <c r="S57" s="123"/>
    </row>
    <row r="58" spans="1:19">
      <c r="A58" s="29" t="s">
        <v>370</v>
      </c>
      <c r="C58" s="29">
        <v>41510416</v>
      </c>
      <c r="G58" s="29" t="s">
        <v>828</v>
      </c>
      <c r="H58" s="29" t="s">
        <v>371</v>
      </c>
      <c r="I58" s="120">
        <v>45694</v>
      </c>
      <c r="K58" s="29"/>
      <c r="L58" s="29"/>
      <c r="M58" s="29"/>
      <c r="N58" s="29"/>
      <c r="O58" s="29"/>
      <c r="P58" s="29"/>
      <c r="Q58" s="81"/>
      <c r="R58" s="29" t="s">
        <v>456</v>
      </c>
      <c r="S58" s="123"/>
    </row>
    <row r="59" spans="1:19">
      <c r="A59" s="29" t="s">
        <v>370</v>
      </c>
      <c r="C59" s="29">
        <v>41510403</v>
      </c>
      <c r="G59" s="29" t="s">
        <v>828</v>
      </c>
      <c r="H59" s="29" t="s">
        <v>371</v>
      </c>
      <c r="I59" s="120">
        <v>45694</v>
      </c>
      <c r="K59" s="29"/>
      <c r="L59" s="29"/>
      <c r="M59" s="29"/>
      <c r="N59" s="29"/>
      <c r="O59" s="29"/>
      <c r="P59" s="29"/>
      <c r="Q59" s="81"/>
      <c r="R59" s="29" t="s">
        <v>457</v>
      </c>
      <c r="S59" s="123"/>
    </row>
    <row r="60" spans="1:19">
      <c r="A60" s="29" t="s">
        <v>370</v>
      </c>
      <c r="C60" s="29">
        <v>41510390</v>
      </c>
      <c r="G60" s="29" t="s">
        <v>828</v>
      </c>
      <c r="H60" s="29" t="s">
        <v>371</v>
      </c>
      <c r="I60" s="120">
        <v>45694</v>
      </c>
      <c r="K60" s="29"/>
      <c r="L60" s="29"/>
      <c r="M60" s="29"/>
      <c r="N60" s="29"/>
      <c r="O60" s="29"/>
      <c r="P60" s="29"/>
      <c r="Q60" s="81"/>
      <c r="R60" s="29" t="s">
        <v>458</v>
      </c>
      <c r="S60" s="123"/>
    </row>
    <row r="61" spans="1:19">
      <c r="A61" s="29" t="s">
        <v>370</v>
      </c>
      <c r="C61" s="29">
        <v>41510380</v>
      </c>
      <c r="G61" s="29" t="s">
        <v>828</v>
      </c>
      <c r="H61" s="29" t="s">
        <v>371</v>
      </c>
      <c r="I61" s="120">
        <v>45694</v>
      </c>
      <c r="K61" s="29"/>
      <c r="L61" s="29"/>
      <c r="M61" s="29"/>
      <c r="N61" s="29"/>
      <c r="O61" s="29"/>
      <c r="P61" s="29"/>
      <c r="Q61" s="81"/>
      <c r="R61" s="29" t="s">
        <v>459</v>
      </c>
      <c r="S61" s="123"/>
    </row>
    <row r="62" spans="1:19">
      <c r="A62" s="29" t="s">
        <v>370</v>
      </c>
      <c r="C62" s="29">
        <v>41510370</v>
      </c>
      <c r="G62" s="29" t="s">
        <v>828</v>
      </c>
      <c r="H62" s="29" t="s">
        <v>371</v>
      </c>
      <c r="I62" s="120">
        <v>45694</v>
      </c>
      <c r="K62" s="29"/>
      <c r="L62" s="29"/>
      <c r="M62" s="29"/>
      <c r="N62" s="29"/>
      <c r="O62" s="29"/>
      <c r="P62" s="29"/>
      <c r="Q62" s="81"/>
      <c r="R62" s="29" t="s">
        <v>460</v>
      </c>
      <c r="S62" s="123"/>
    </row>
    <row r="63" spans="1:19">
      <c r="A63" s="29" t="s">
        <v>370</v>
      </c>
      <c r="C63" s="29">
        <v>41510351</v>
      </c>
      <c r="G63" s="29" t="s">
        <v>828</v>
      </c>
      <c r="H63" s="29" t="s">
        <v>371</v>
      </c>
      <c r="I63" s="120">
        <v>45694</v>
      </c>
      <c r="K63" s="29"/>
      <c r="L63" s="29"/>
      <c r="M63" s="29"/>
      <c r="N63" s="29"/>
      <c r="O63" s="29"/>
      <c r="P63" s="29"/>
      <c r="Q63" s="81"/>
      <c r="R63" s="29" t="s">
        <v>461</v>
      </c>
      <c r="S63" s="123"/>
    </row>
    <row r="64" spans="1:19">
      <c r="A64" s="29" t="s">
        <v>370</v>
      </c>
      <c r="C64" s="29">
        <v>41510329</v>
      </c>
      <c r="G64" s="29" t="s">
        <v>828</v>
      </c>
      <c r="H64" s="29" t="s">
        <v>371</v>
      </c>
      <c r="I64" s="120">
        <v>45694</v>
      </c>
      <c r="K64" s="29"/>
      <c r="L64" s="29"/>
      <c r="M64" s="29"/>
      <c r="N64" s="29"/>
      <c r="O64" s="29"/>
      <c r="P64" s="29"/>
      <c r="Q64" s="81"/>
      <c r="R64" s="29" t="s">
        <v>462</v>
      </c>
      <c r="S64" s="123"/>
    </row>
    <row r="65" spans="1:19">
      <c r="A65" s="41" t="s">
        <v>370</v>
      </c>
      <c r="B65" s="41"/>
      <c r="C65" s="41">
        <v>36500020</v>
      </c>
      <c r="G65" s="84" t="s">
        <v>828</v>
      </c>
      <c r="H65" s="29" t="s">
        <v>371</v>
      </c>
      <c r="I65" s="42">
        <v>45693</v>
      </c>
      <c r="K65" s="29"/>
      <c r="L65" s="29"/>
      <c r="M65" s="29"/>
      <c r="N65" s="29"/>
      <c r="O65" s="29"/>
      <c r="P65" s="29"/>
      <c r="Q65" s="81"/>
      <c r="R65" s="41" t="s">
        <v>829</v>
      </c>
      <c r="S65" s="123"/>
    </row>
    <row r="66" spans="1:19">
      <c r="A66" s="41" t="s">
        <v>370</v>
      </c>
      <c r="B66" s="41"/>
      <c r="C66" s="41">
        <v>36500021</v>
      </c>
      <c r="G66" s="84" t="s">
        <v>828</v>
      </c>
      <c r="H66" s="29" t="s">
        <v>371</v>
      </c>
      <c r="I66" s="42">
        <v>45693</v>
      </c>
      <c r="K66" s="29"/>
      <c r="L66" s="29"/>
      <c r="M66" s="29"/>
      <c r="N66" s="29"/>
      <c r="O66" s="29"/>
      <c r="P66" s="29"/>
      <c r="Q66" s="81"/>
      <c r="R66" s="41" t="s">
        <v>830</v>
      </c>
      <c r="S66" s="123"/>
    </row>
    <row r="67" spans="1:19">
      <c r="A67" s="41" t="s">
        <v>370</v>
      </c>
      <c r="B67" s="41"/>
      <c r="C67" s="41">
        <v>36500022</v>
      </c>
      <c r="G67" s="84" t="s">
        <v>828</v>
      </c>
      <c r="H67" s="29" t="s">
        <v>371</v>
      </c>
      <c r="I67" s="42">
        <v>45693</v>
      </c>
      <c r="K67" s="29"/>
      <c r="L67" s="29"/>
      <c r="M67" s="29"/>
      <c r="N67" s="29"/>
      <c r="O67" s="29"/>
      <c r="P67" s="29"/>
      <c r="Q67" s="81"/>
      <c r="R67" s="41" t="s">
        <v>831</v>
      </c>
      <c r="S67" s="123"/>
    </row>
    <row r="68" spans="1:19">
      <c r="A68" s="41" t="s">
        <v>370</v>
      </c>
      <c r="B68" s="41"/>
      <c r="C68" s="41">
        <v>36500023</v>
      </c>
      <c r="G68" s="84" t="s">
        <v>828</v>
      </c>
      <c r="H68" s="29" t="s">
        <v>371</v>
      </c>
      <c r="I68" s="42">
        <v>45693</v>
      </c>
      <c r="K68" s="29"/>
      <c r="L68" s="29"/>
      <c r="M68" s="29"/>
      <c r="N68" s="29"/>
      <c r="O68" s="29"/>
      <c r="P68" s="29"/>
      <c r="Q68" s="81"/>
      <c r="R68" s="41" t="s">
        <v>832</v>
      </c>
      <c r="S68" s="123"/>
    </row>
    <row r="69" spans="1:19">
      <c r="A69" s="41" t="s">
        <v>370</v>
      </c>
      <c r="B69" s="41"/>
      <c r="C69" s="41">
        <v>36500024</v>
      </c>
      <c r="G69" s="84" t="s">
        <v>828</v>
      </c>
      <c r="H69" s="29" t="s">
        <v>371</v>
      </c>
      <c r="I69" s="42">
        <v>45693</v>
      </c>
      <c r="K69" s="29"/>
      <c r="L69" s="29"/>
      <c r="M69" s="29"/>
      <c r="N69" s="29"/>
      <c r="O69" s="29"/>
      <c r="P69" s="29"/>
      <c r="Q69" s="81"/>
      <c r="R69" s="41" t="s">
        <v>833</v>
      </c>
      <c r="S69" s="123"/>
    </row>
    <row r="70" spans="1:19">
      <c r="A70" s="41" t="s">
        <v>370</v>
      </c>
      <c r="B70" s="41"/>
      <c r="C70" s="41">
        <v>36500026</v>
      </c>
      <c r="G70" s="84" t="s">
        <v>828</v>
      </c>
      <c r="H70" s="29" t="s">
        <v>371</v>
      </c>
      <c r="I70" s="42">
        <v>45693</v>
      </c>
      <c r="K70" s="29"/>
      <c r="L70" s="29"/>
      <c r="M70" s="29"/>
      <c r="N70" s="29"/>
      <c r="O70" s="29"/>
      <c r="P70" s="29"/>
      <c r="Q70" s="81"/>
      <c r="R70" s="41" t="s">
        <v>834</v>
      </c>
      <c r="S70" s="123"/>
    </row>
    <row r="71" spans="1:19">
      <c r="A71" s="41" t="s">
        <v>370</v>
      </c>
      <c r="B71" s="41"/>
      <c r="C71" s="41">
        <v>36500027</v>
      </c>
      <c r="G71" s="84" t="s">
        <v>828</v>
      </c>
      <c r="H71" s="29" t="s">
        <v>371</v>
      </c>
      <c r="I71" s="42">
        <v>45693</v>
      </c>
      <c r="K71" s="29"/>
      <c r="L71" s="29"/>
      <c r="M71" s="29"/>
      <c r="N71" s="29"/>
      <c r="O71" s="29"/>
      <c r="P71" s="29"/>
      <c r="Q71" s="81"/>
      <c r="R71" s="41" t="s">
        <v>835</v>
      </c>
      <c r="S71" s="123"/>
    </row>
    <row r="72" spans="1:19">
      <c r="A72" s="41" t="s">
        <v>370</v>
      </c>
      <c r="B72" s="41"/>
      <c r="C72" s="41">
        <v>36500028</v>
      </c>
      <c r="G72" s="84" t="s">
        <v>828</v>
      </c>
      <c r="H72" s="29" t="s">
        <v>371</v>
      </c>
      <c r="I72" s="42">
        <v>45693</v>
      </c>
      <c r="K72" s="29"/>
      <c r="L72" s="29"/>
      <c r="M72" s="29"/>
      <c r="N72" s="29"/>
      <c r="O72" s="29"/>
      <c r="P72" s="29"/>
      <c r="Q72" s="81"/>
      <c r="R72" s="41" t="s">
        <v>836</v>
      </c>
      <c r="S72" s="123"/>
    </row>
    <row r="73" spans="1:19">
      <c r="A73" s="41" t="s">
        <v>370</v>
      </c>
      <c r="B73" s="41"/>
      <c r="C73" s="41">
        <v>38506867</v>
      </c>
      <c r="G73" s="84" t="s">
        <v>828</v>
      </c>
      <c r="H73" s="29" t="s">
        <v>371</v>
      </c>
      <c r="I73" s="42">
        <v>45695</v>
      </c>
      <c r="K73" s="29"/>
      <c r="L73" s="29"/>
      <c r="M73" s="29"/>
      <c r="N73" s="29"/>
      <c r="O73" s="29"/>
      <c r="P73" s="29"/>
      <c r="Q73" s="81"/>
      <c r="R73" s="41" t="s">
        <v>837</v>
      </c>
      <c r="S73" s="123"/>
    </row>
    <row r="74" spans="1:19">
      <c r="A74" s="41" t="s">
        <v>370</v>
      </c>
      <c r="B74" s="41"/>
      <c r="C74" s="41">
        <v>38506877</v>
      </c>
      <c r="G74" s="84" t="s">
        <v>828</v>
      </c>
      <c r="H74" s="29" t="s">
        <v>371</v>
      </c>
      <c r="I74" s="42">
        <v>45695</v>
      </c>
      <c r="K74" s="29"/>
      <c r="L74" s="29"/>
      <c r="M74" s="29"/>
      <c r="N74" s="29"/>
      <c r="O74" s="29"/>
      <c r="P74" s="29"/>
      <c r="Q74" s="81"/>
      <c r="R74" s="41" t="s">
        <v>838</v>
      </c>
      <c r="S74" s="123"/>
    </row>
    <row r="75" spans="1:19">
      <c r="A75" s="41" t="s">
        <v>370</v>
      </c>
      <c r="B75" s="41"/>
      <c r="C75" s="41">
        <v>3506891</v>
      </c>
      <c r="G75" s="84" t="s">
        <v>828</v>
      </c>
      <c r="H75" s="29" t="s">
        <v>371</v>
      </c>
      <c r="I75" s="42">
        <v>45695</v>
      </c>
      <c r="K75" s="29"/>
      <c r="L75" s="29"/>
      <c r="M75" s="29"/>
      <c r="N75" s="29"/>
      <c r="O75" s="29"/>
      <c r="P75" s="29"/>
      <c r="Q75" s="81"/>
      <c r="R75" s="41" t="s">
        <v>607</v>
      </c>
      <c r="S75" s="123"/>
    </row>
    <row r="76" spans="1:19">
      <c r="A76" s="41" t="s">
        <v>370</v>
      </c>
      <c r="B76" s="41"/>
      <c r="C76" s="41">
        <v>35506896</v>
      </c>
      <c r="G76" s="84" t="s">
        <v>828</v>
      </c>
      <c r="H76" s="29" t="s">
        <v>371</v>
      </c>
      <c r="I76" s="42">
        <v>45695</v>
      </c>
      <c r="K76" s="29"/>
      <c r="L76" s="29"/>
      <c r="M76" s="29"/>
      <c r="N76" s="29"/>
      <c r="O76" s="29"/>
      <c r="P76" s="29"/>
      <c r="Q76" s="81"/>
      <c r="R76" s="41" t="s">
        <v>608</v>
      </c>
      <c r="S76" s="123"/>
    </row>
    <row r="77" spans="1:19">
      <c r="A77" s="41" t="s">
        <v>370</v>
      </c>
      <c r="B77" s="41"/>
      <c r="C77" s="41">
        <v>37508488</v>
      </c>
      <c r="G77" s="84" t="s">
        <v>828</v>
      </c>
      <c r="H77" s="29" t="s">
        <v>371</v>
      </c>
      <c r="I77" s="42">
        <v>45694</v>
      </c>
      <c r="K77" s="29"/>
      <c r="L77" s="29"/>
      <c r="M77" s="29"/>
      <c r="N77" s="29"/>
      <c r="O77" s="29"/>
      <c r="P77" s="29"/>
      <c r="Q77" s="81"/>
      <c r="R77" s="41" t="s">
        <v>839</v>
      </c>
      <c r="S77" s="123"/>
    </row>
    <row r="78" spans="1:19">
      <c r="A78" s="41" t="s">
        <v>370</v>
      </c>
      <c r="B78" s="41"/>
      <c r="C78" s="41">
        <v>38506900</v>
      </c>
      <c r="G78" s="84" t="s">
        <v>828</v>
      </c>
      <c r="H78" s="29" t="s">
        <v>371</v>
      </c>
      <c r="I78" s="42">
        <v>45695</v>
      </c>
      <c r="K78" s="29"/>
      <c r="L78" s="29"/>
      <c r="M78" s="29"/>
      <c r="N78" s="29"/>
      <c r="O78" s="29"/>
      <c r="P78" s="29"/>
      <c r="Q78" s="81"/>
      <c r="R78" s="41" t="s">
        <v>840</v>
      </c>
      <c r="S78" s="123"/>
    </row>
    <row r="79" spans="1:19">
      <c r="A79" s="41" t="s">
        <v>370</v>
      </c>
      <c r="B79" s="41"/>
      <c r="C79" s="41">
        <v>38506904</v>
      </c>
      <c r="G79" s="84" t="s">
        <v>828</v>
      </c>
      <c r="H79" s="29" t="s">
        <v>371</v>
      </c>
      <c r="I79" s="42">
        <v>45695</v>
      </c>
      <c r="K79" s="29"/>
      <c r="L79" s="29"/>
      <c r="M79" s="29"/>
      <c r="N79" s="29"/>
      <c r="O79" s="29"/>
      <c r="P79" s="29"/>
      <c r="Q79" s="81"/>
      <c r="R79" s="41" t="s">
        <v>841</v>
      </c>
      <c r="S79" s="123"/>
    </row>
    <row r="80" spans="1:19">
      <c r="A80" s="41" t="s">
        <v>370</v>
      </c>
      <c r="B80" s="41"/>
      <c r="C80" s="41">
        <v>38506907</v>
      </c>
      <c r="G80" s="84" t="s">
        <v>828</v>
      </c>
      <c r="H80" s="29" t="s">
        <v>371</v>
      </c>
      <c r="I80" s="42">
        <v>45695</v>
      </c>
      <c r="K80" s="29"/>
      <c r="L80" s="29"/>
      <c r="M80" s="29"/>
      <c r="N80" s="29"/>
      <c r="O80" s="29"/>
      <c r="P80" s="29"/>
      <c r="Q80" s="81"/>
      <c r="R80" s="41" t="s">
        <v>842</v>
      </c>
      <c r="S80" s="123"/>
    </row>
    <row r="81" spans="1:19">
      <c r="A81" s="41" t="s">
        <v>370</v>
      </c>
      <c r="B81" s="41"/>
      <c r="C81" s="41">
        <v>37508574</v>
      </c>
      <c r="G81" s="84" t="s">
        <v>828</v>
      </c>
      <c r="H81" s="29" t="s">
        <v>371</v>
      </c>
      <c r="I81" s="42">
        <v>45695</v>
      </c>
      <c r="K81" s="29"/>
      <c r="L81" s="29"/>
      <c r="M81" s="29"/>
      <c r="N81" s="29"/>
      <c r="O81" s="29"/>
      <c r="P81" s="29"/>
      <c r="Q81" s="81"/>
      <c r="R81" s="41" t="s">
        <v>843</v>
      </c>
      <c r="S81" s="123"/>
    </row>
    <row r="82" spans="1:19">
      <c r="A82" s="41" t="s">
        <v>370</v>
      </c>
      <c r="B82" s="41"/>
      <c r="C82" s="41">
        <v>38506910</v>
      </c>
      <c r="G82" s="84" t="s">
        <v>828</v>
      </c>
      <c r="H82" s="29" t="s">
        <v>371</v>
      </c>
      <c r="I82" s="42">
        <v>45695</v>
      </c>
      <c r="K82" s="29"/>
      <c r="L82" s="29"/>
      <c r="M82" s="29"/>
      <c r="N82" s="29"/>
      <c r="O82" s="29"/>
      <c r="P82" s="29"/>
      <c r="Q82" s="81"/>
      <c r="R82" s="41" t="s">
        <v>844</v>
      </c>
      <c r="S82" s="123"/>
    </row>
    <row r="83" spans="1:19">
      <c r="A83" s="41" t="s">
        <v>370</v>
      </c>
      <c r="B83" s="41"/>
      <c r="C83" s="41">
        <v>38506913</v>
      </c>
      <c r="G83" s="84" t="s">
        <v>828</v>
      </c>
      <c r="H83" s="29" t="s">
        <v>371</v>
      </c>
      <c r="I83" s="42">
        <v>45695</v>
      </c>
      <c r="K83" s="29"/>
      <c r="L83" s="29"/>
      <c r="M83" s="29"/>
      <c r="N83" s="29"/>
      <c r="O83" s="29"/>
      <c r="P83" s="29"/>
      <c r="Q83" s="81"/>
      <c r="R83" s="41" t="s">
        <v>845</v>
      </c>
      <c r="S83" s="123"/>
    </row>
    <row r="84" spans="1:19">
      <c r="A84" s="41" t="s">
        <v>370</v>
      </c>
      <c r="B84" s="41"/>
      <c r="C84" s="41">
        <v>41510329</v>
      </c>
      <c r="G84" s="84" t="s">
        <v>828</v>
      </c>
      <c r="H84" s="29" t="s">
        <v>371</v>
      </c>
      <c r="I84" s="42">
        <v>45698</v>
      </c>
      <c r="K84" s="29"/>
      <c r="L84" s="29"/>
      <c r="M84" s="29"/>
      <c r="N84" s="29"/>
      <c r="O84" s="29"/>
      <c r="P84" s="29"/>
      <c r="Q84" s="81"/>
      <c r="R84" s="41" t="s">
        <v>846</v>
      </c>
      <c r="S84" s="123"/>
    </row>
    <row r="85" spans="1:19">
      <c r="A85" s="41" t="s">
        <v>370</v>
      </c>
      <c r="B85" s="41"/>
      <c r="C85" s="41">
        <v>41510351</v>
      </c>
      <c r="G85" s="84" t="s">
        <v>828</v>
      </c>
      <c r="H85" s="29" t="s">
        <v>371</v>
      </c>
      <c r="I85" s="42">
        <v>45698</v>
      </c>
      <c r="K85" s="29"/>
      <c r="L85" s="29"/>
      <c r="M85" s="29"/>
      <c r="N85" s="29"/>
      <c r="O85" s="29"/>
      <c r="P85" s="29"/>
      <c r="Q85" s="81"/>
      <c r="R85" s="41" t="s">
        <v>847</v>
      </c>
      <c r="S85" s="123"/>
    </row>
    <row r="86" spans="1:19">
      <c r="A86" s="41" t="s">
        <v>370</v>
      </c>
      <c r="B86" s="41"/>
      <c r="C86" s="41">
        <v>41510370</v>
      </c>
      <c r="G86" s="84" t="s">
        <v>828</v>
      </c>
      <c r="H86" s="29" t="s">
        <v>371</v>
      </c>
      <c r="I86" s="42">
        <v>45698</v>
      </c>
      <c r="K86" s="29"/>
      <c r="L86" s="29"/>
      <c r="M86" s="29"/>
      <c r="N86" s="29"/>
      <c r="O86" s="29"/>
      <c r="P86" s="29"/>
      <c r="Q86" s="81"/>
      <c r="R86" s="41" t="s">
        <v>848</v>
      </c>
      <c r="S86" s="123"/>
    </row>
    <row r="87" spans="1:19">
      <c r="A87" s="41" t="s">
        <v>370</v>
      </c>
      <c r="B87" s="41"/>
      <c r="C87" s="41">
        <v>41510380</v>
      </c>
      <c r="G87" s="84" t="s">
        <v>828</v>
      </c>
      <c r="H87" s="29" t="s">
        <v>371</v>
      </c>
      <c r="I87" s="42">
        <v>45698</v>
      </c>
      <c r="K87" s="29"/>
      <c r="L87" s="29"/>
      <c r="M87" s="29"/>
      <c r="N87" s="29"/>
      <c r="O87" s="29"/>
      <c r="P87" s="29"/>
      <c r="Q87" s="81"/>
      <c r="R87" s="41" t="s">
        <v>849</v>
      </c>
      <c r="S87" s="123"/>
    </row>
    <row r="88" spans="1:19">
      <c r="A88" s="41" t="s">
        <v>370</v>
      </c>
      <c r="B88" s="41"/>
      <c r="C88" s="41">
        <v>41510390</v>
      </c>
      <c r="G88" s="84" t="s">
        <v>828</v>
      </c>
      <c r="H88" s="29" t="s">
        <v>371</v>
      </c>
      <c r="I88" s="42">
        <v>45698</v>
      </c>
      <c r="K88" s="29"/>
      <c r="L88" s="29"/>
      <c r="M88" s="29"/>
      <c r="N88" s="29"/>
      <c r="O88" s="29"/>
      <c r="P88" s="29"/>
      <c r="Q88" s="81"/>
      <c r="R88" s="41" t="s">
        <v>850</v>
      </c>
      <c r="S88" s="123"/>
    </row>
    <row r="89" spans="1:19">
      <c r="A89" s="41" t="s">
        <v>370</v>
      </c>
      <c r="B89" s="41"/>
      <c r="C89" s="41">
        <v>41510403</v>
      </c>
      <c r="G89" s="84" t="s">
        <v>828</v>
      </c>
      <c r="H89" s="29" t="s">
        <v>371</v>
      </c>
      <c r="I89" s="42">
        <v>45698</v>
      </c>
      <c r="K89" s="29"/>
      <c r="L89" s="29"/>
      <c r="M89" s="29"/>
      <c r="N89" s="29"/>
      <c r="O89" s="29"/>
      <c r="P89" s="29"/>
      <c r="Q89" s="81"/>
      <c r="R89" s="41" t="s">
        <v>851</v>
      </c>
      <c r="S89" s="123"/>
    </row>
    <row r="90" spans="1:19">
      <c r="A90" s="41" t="s">
        <v>370</v>
      </c>
      <c r="B90" s="41"/>
      <c r="C90" s="41">
        <v>41510416</v>
      </c>
      <c r="G90" s="84" t="s">
        <v>828</v>
      </c>
      <c r="H90" s="29" t="s">
        <v>371</v>
      </c>
      <c r="I90" s="42">
        <v>45698</v>
      </c>
      <c r="K90" s="29"/>
      <c r="L90" s="29"/>
      <c r="M90" s="29"/>
      <c r="N90" s="29"/>
      <c r="O90" s="29"/>
      <c r="P90" s="29"/>
      <c r="Q90" s="81"/>
      <c r="R90" s="41" t="s">
        <v>852</v>
      </c>
      <c r="S90" s="123"/>
    </row>
    <row r="91" spans="1:19">
      <c r="A91" s="41" t="s">
        <v>370</v>
      </c>
      <c r="B91" s="41"/>
      <c r="C91" s="41">
        <v>41510437</v>
      </c>
      <c r="G91" s="84" t="s">
        <v>828</v>
      </c>
      <c r="H91" s="29" t="s">
        <v>371</v>
      </c>
      <c r="I91" s="42">
        <v>45698</v>
      </c>
      <c r="K91" s="29"/>
      <c r="L91" s="29"/>
      <c r="M91" s="29"/>
      <c r="N91" s="29"/>
      <c r="O91" s="29"/>
      <c r="P91" s="29"/>
      <c r="Q91" s="81"/>
      <c r="R91" s="41" t="s">
        <v>853</v>
      </c>
      <c r="S91" s="123"/>
    </row>
    <row r="92" spans="1:19">
      <c r="A92" s="41" t="s">
        <v>370</v>
      </c>
      <c r="B92" s="41"/>
      <c r="C92" s="41">
        <v>41510441</v>
      </c>
      <c r="G92" s="84" t="s">
        <v>828</v>
      </c>
      <c r="H92" s="29" t="s">
        <v>371</v>
      </c>
      <c r="I92" s="42">
        <v>45698</v>
      </c>
      <c r="K92" s="29"/>
      <c r="L92" s="29"/>
      <c r="M92" s="29"/>
      <c r="N92" s="29"/>
      <c r="O92" s="29"/>
      <c r="P92" s="29"/>
      <c r="Q92" s="81"/>
      <c r="R92" s="41" t="s">
        <v>854</v>
      </c>
      <c r="S92" s="123"/>
    </row>
    <row r="93" spans="1:19">
      <c r="A93" s="41" t="s">
        <v>370</v>
      </c>
      <c r="B93" s="41"/>
      <c r="C93" s="41">
        <v>41510452</v>
      </c>
      <c r="G93" s="84" t="s">
        <v>828</v>
      </c>
      <c r="H93" s="29" t="s">
        <v>371</v>
      </c>
      <c r="I93" s="42">
        <v>45698</v>
      </c>
      <c r="K93" s="29"/>
      <c r="L93" s="29"/>
      <c r="M93" s="29"/>
      <c r="N93" s="29"/>
      <c r="O93" s="29"/>
      <c r="P93" s="29"/>
      <c r="Q93" s="81"/>
      <c r="R93" s="41" t="s">
        <v>855</v>
      </c>
      <c r="S93" s="123"/>
    </row>
    <row r="94" spans="1:19">
      <c r="A94" s="41" t="s">
        <v>370</v>
      </c>
      <c r="B94" s="41"/>
      <c r="C94" s="41">
        <v>41510470</v>
      </c>
      <c r="G94" s="84" t="s">
        <v>828</v>
      </c>
      <c r="H94" s="29" t="s">
        <v>371</v>
      </c>
      <c r="I94" s="42">
        <v>45698</v>
      </c>
      <c r="K94" s="29"/>
      <c r="L94" s="29"/>
      <c r="M94" s="29"/>
      <c r="N94" s="29"/>
      <c r="O94" s="29"/>
      <c r="P94" s="29"/>
      <c r="Q94" s="81"/>
      <c r="R94" s="41" t="s">
        <v>856</v>
      </c>
      <c r="S94" s="123"/>
    </row>
    <row r="95" spans="1:19">
      <c r="A95" s="41" t="s">
        <v>370</v>
      </c>
      <c r="B95" s="41"/>
      <c r="C95" s="41">
        <v>41510481</v>
      </c>
      <c r="G95" s="84" t="s">
        <v>828</v>
      </c>
      <c r="H95" s="29" t="s">
        <v>371</v>
      </c>
      <c r="I95" s="42">
        <v>45698</v>
      </c>
      <c r="K95" s="29"/>
      <c r="L95" s="29"/>
      <c r="M95" s="29"/>
      <c r="N95" s="29"/>
      <c r="O95" s="29"/>
      <c r="P95" s="29"/>
      <c r="Q95" s="81"/>
      <c r="R95" s="41" t="s">
        <v>857</v>
      </c>
      <c r="S95" s="123"/>
    </row>
    <row r="96" spans="1:19">
      <c r="A96" s="41" t="s">
        <v>370</v>
      </c>
      <c r="B96" s="41"/>
      <c r="C96" s="41">
        <v>41510494</v>
      </c>
      <c r="G96" s="84" t="s">
        <v>828</v>
      </c>
      <c r="H96" s="29" t="s">
        <v>371</v>
      </c>
      <c r="I96" s="42">
        <v>45698</v>
      </c>
      <c r="K96" s="29"/>
      <c r="L96" s="29"/>
      <c r="M96" s="29"/>
      <c r="N96" s="29"/>
      <c r="O96" s="29"/>
      <c r="P96" s="29"/>
      <c r="Q96" s="81"/>
      <c r="R96" s="41" t="s">
        <v>858</v>
      </c>
      <c r="S96" s="123"/>
    </row>
    <row r="97" spans="1:19">
      <c r="A97" s="29" t="s">
        <v>370</v>
      </c>
      <c r="C97" s="29">
        <v>38506913</v>
      </c>
      <c r="G97" s="29" t="s">
        <v>828</v>
      </c>
      <c r="H97" s="29" t="s">
        <v>371</v>
      </c>
      <c r="I97" s="120">
        <v>45694</v>
      </c>
      <c r="K97" s="29"/>
      <c r="L97" s="29"/>
      <c r="M97" s="29"/>
      <c r="N97" s="29"/>
      <c r="O97" s="29"/>
      <c r="P97" s="29"/>
      <c r="Q97" s="81"/>
      <c r="R97" s="29" t="s">
        <v>372</v>
      </c>
      <c r="S97" s="123"/>
    </row>
    <row r="98" spans="1:19">
      <c r="A98" s="29" t="s">
        <v>370</v>
      </c>
      <c r="C98" s="29">
        <v>38506910</v>
      </c>
      <c r="G98" s="29" t="s">
        <v>828</v>
      </c>
      <c r="H98" s="29" t="s">
        <v>371</v>
      </c>
      <c r="I98" s="120">
        <v>45694</v>
      </c>
      <c r="K98" s="29"/>
      <c r="L98" s="29"/>
      <c r="M98" s="29"/>
      <c r="N98" s="29"/>
      <c r="O98" s="29"/>
      <c r="P98" s="29"/>
      <c r="Q98" s="81"/>
      <c r="R98" s="29" t="s">
        <v>481</v>
      </c>
      <c r="S98" s="123"/>
    </row>
    <row r="99" spans="1:19">
      <c r="A99" s="29" t="s">
        <v>370</v>
      </c>
      <c r="C99" s="29">
        <v>38506907</v>
      </c>
      <c r="G99" s="29" t="s">
        <v>828</v>
      </c>
      <c r="H99" s="29" t="s">
        <v>371</v>
      </c>
      <c r="I99" s="120">
        <v>45694</v>
      </c>
      <c r="K99" s="29"/>
      <c r="L99" s="29"/>
      <c r="M99" s="29"/>
      <c r="N99" s="29"/>
      <c r="O99" s="29"/>
      <c r="P99" s="29"/>
      <c r="Q99" s="81"/>
      <c r="R99" s="29" t="s">
        <v>482</v>
      </c>
      <c r="S99" s="123"/>
    </row>
    <row r="100" spans="1:19">
      <c r="A100" s="29" t="s">
        <v>370</v>
      </c>
      <c r="C100" s="29">
        <v>38506904</v>
      </c>
      <c r="G100" s="29" t="s">
        <v>828</v>
      </c>
      <c r="H100" s="29" t="s">
        <v>371</v>
      </c>
      <c r="I100" s="120">
        <v>45694</v>
      </c>
      <c r="K100" s="29"/>
      <c r="L100" s="29"/>
      <c r="M100" s="29"/>
      <c r="N100" s="29"/>
      <c r="O100" s="29"/>
      <c r="P100" s="29"/>
      <c r="Q100" s="81"/>
      <c r="R100" s="29" t="s">
        <v>483</v>
      </c>
      <c r="S100" s="123"/>
    </row>
    <row r="101" spans="1:19">
      <c r="A101" s="29" t="s">
        <v>370</v>
      </c>
      <c r="C101" s="29">
        <v>38506900</v>
      </c>
      <c r="G101" s="29" t="s">
        <v>828</v>
      </c>
      <c r="H101" s="29" t="s">
        <v>371</v>
      </c>
      <c r="I101" s="120">
        <v>45694</v>
      </c>
      <c r="K101" s="29"/>
      <c r="L101" s="29"/>
      <c r="M101" s="29"/>
      <c r="N101" s="29"/>
      <c r="O101" s="29"/>
      <c r="P101" s="29"/>
      <c r="Q101" s="81"/>
      <c r="R101" s="29" t="s">
        <v>484</v>
      </c>
      <c r="S101" s="123"/>
    </row>
    <row r="102" spans="1:19">
      <c r="A102" s="29" t="s">
        <v>370</v>
      </c>
      <c r="C102" s="29">
        <v>38506896</v>
      </c>
      <c r="G102" s="29" t="s">
        <v>828</v>
      </c>
      <c r="H102" s="29" t="s">
        <v>371</v>
      </c>
      <c r="I102" s="120">
        <v>45694</v>
      </c>
      <c r="K102" s="29"/>
      <c r="L102" s="29"/>
      <c r="M102" s="29"/>
      <c r="N102" s="29"/>
      <c r="O102" s="29"/>
      <c r="P102" s="29"/>
      <c r="Q102" s="81"/>
      <c r="R102" s="29" t="s">
        <v>485</v>
      </c>
      <c r="S102" s="123"/>
    </row>
    <row r="103" spans="1:19">
      <c r="A103" s="29" t="s">
        <v>370</v>
      </c>
      <c r="C103" s="29">
        <v>38506891</v>
      </c>
      <c r="G103" s="29" t="s">
        <v>828</v>
      </c>
      <c r="H103" s="29" t="s">
        <v>371</v>
      </c>
      <c r="I103" s="120">
        <v>45694</v>
      </c>
      <c r="K103" s="29"/>
      <c r="L103" s="29"/>
      <c r="M103" s="29"/>
      <c r="N103" s="29"/>
      <c r="O103" s="29"/>
      <c r="P103" s="29"/>
      <c r="Q103" s="81"/>
      <c r="R103" s="29" t="s">
        <v>486</v>
      </c>
      <c r="S103" s="123"/>
    </row>
    <row r="104" spans="1:19">
      <c r="A104" s="29" t="s">
        <v>370</v>
      </c>
      <c r="C104" s="29">
        <v>38506877</v>
      </c>
      <c r="G104" s="29" t="s">
        <v>828</v>
      </c>
      <c r="H104" s="29" t="s">
        <v>371</v>
      </c>
      <c r="I104" s="120">
        <v>45694</v>
      </c>
      <c r="K104" s="29"/>
      <c r="L104" s="29"/>
      <c r="M104" s="29"/>
      <c r="N104" s="29"/>
      <c r="O104" s="29"/>
      <c r="P104" s="29"/>
      <c r="Q104" s="81"/>
      <c r="R104" s="29" t="s">
        <v>487</v>
      </c>
      <c r="S104" s="123"/>
    </row>
    <row r="105" spans="1:19">
      <c r="A105" s="29" t="s">
        <v>370</v>
      </c>
      <c r="C105" s="29">
        <v>38506867</v>
      </c>
      <c r="G105" s="29" t="s">
        <v>828</v>
      </c>
      <c r="H105" s="29" t="s">
        <v>371</v>
      </c>
      <c r="I105" s="120">
        <v>45694</v>
      </c>
      <c r="K105" s="29"/>
      <c r="L105" s="29"/>
      <c r="M105" s="29"/>
      <c r="N105" s="29"/>
      <c r="O105" s="29"/>
      <c r="P105" s="29"/>
      <c r="Q105" s="81"/>
      <c r="R105" s="29" t="s">
        <v>488</v>
      </c>
      <c r="S105" s="123"/>
    </row>
    <row r="106" spans="1:19">
      <c r="A106" s="29" t="s">
        <v>370</v>
      </c>
      <c r="C106" s="29">
        <v>37508574</v>
      </c>
      <c r="G106" s="29" t="s">
        <v>828</v>
      </c>
      <c r="H106" s="29" t="s">
        <v>371</v>
      </c>
      <c r="I106" s="120">
        <v>45694</v>
      </c>
      <c r="K106" s="29"/>
      <c r="L106" s="29"/>
      <c r="M106" s="29"/>
      <c r="N106" s="29"/>
      <c r="O106" s="29"/>
      <c r="P106" s="29"/>
      <c r="Q106" s="81"/>
      <c r="R106" s="29" t="s">
        <v>510</v>
      </c>
      <c r="S106" s="123"/>
    </row>
    <row r="107" spans="1:19">
      <c r="A107" s="29" t="s">
        <v>370</v>
      </c>
      <c r="C107" s="29">
        <v>37508571</v>
      </c>
      <c r="G107" s="29" t="s">
        <v>828</v>
      </c>
      <c r="H107" s="29" t="s">
        <v>371</v>
      </c>
      <c r="I107" s="120">
        <v>45694</v>
      </c>
      <c r="K107" s="29"/>
      <c r="L107" s="29"/>
      <c r="M107" s="29"/>
      <c r="N107" s="29"/>
      <c r="O107" s="29"/>
      <c r="P107" s="29"/>
      <c r="Q107" s="81"/>
      <c r="R107" s="29" t="s">
        <v>510</v>
      </c>
      <c r="S107" s="123"/>
    </row>
    <row r="108" spans="1:19">
      <c r="A108" s="29" t="s">
        <v>859</v>
      </c>
      <c r="C108" s="29">
        <v>37506123</v>
      </c>
      <c r="G108" s="29" t="s">
        <v>828</v>
      </c>
      <c r="H108" s="29" t="s">
        <v>134</v>
      </c>
      <c r="I108" s="120">
        <v>45694</v>
      </c>
      <c r="K108" s="29"/>
      <c r="L108" s="29"/>
      <c r="M108" s="29"/>
      <c r="N108" s="29"/>
      <c r="O108" s="29"/>
      <c r="P108" s="29"/>
      <c r="Q108" s="81"/>
      <c r="R108" s="29" t="s">
        <v>860</v>
      </c>
      <c r="S108" s="123"/>
    </row>
    <row r="109" spans="1:19">
      <c r="A109" s="29" t="s">
        <v>396</v>
      </c>
      <c r="C109" s="29">
        <v>35501743</v>
      </c>
      <c r="G109" s="29" t="s">
        <v>828</v>
      </c>
      <c r="H109" s="29" t="s">
        <v>319</v>
      </c>
      <c r="I109" s="120">
        <v>45692</v>
      </c>
      <c r="K109" s="29"/>
      <c r="L109" s="29"/>
      <c r="M109" s="29"/>
      <c r="N109" s="29"/>
      <c r="O109" s="29"/>
      <c r="P109" s="29"/>
      <c r="Q109" s="81"/>
      <c r="R109" s="29" t="s">
        <v>397</v>
      </c>
      <c r="S109" s="123"/>
    </row>
    <row r="110" spans="1:19">
      <c r="A110" s="29" t="s">
        <v>396</v>
      </c>
      <c r="C110" s="29">
        <v>35501713</v>
      </c>
      <c r="G110" s="29" t="s">
        <v>828</v>
      </c>
      <c r="H110" s="29" t="s">
        <v>319</v>
      </c>
      <c r="I110" s="120">
        <v>45692</v>
      </c>
      <c r="K110" s="29"/>
      <c r="L110" s="29"/>
      <c r="M110" s="29"/>
      <c r="N110" s="29"/>
      <c r="O110" s="29"/>
      <c r="P110" s="29"/>
      <c r="Q110" s="81"/>
      <c r="R110" s="29" t="s">
        <v>397</v>
      </c>
      <c r="S110" s="123"/>
    </row>
    <row r="111" spans="1:19">
      <c r="A111" s="29" t="s">
        <v>396</v>
      </c>
      <c r="C111" s="29">
        <v>35501673</v>
      </c>
      <c r="G111" s="29" t="s">
        <v>828</v>
      </c>
      <c r="H111" s="29" t="s">
        <v>319</v>
      </c>
      <c r="I111" s="120">
        <v>45692</v>
      </c>
      <c r="K111" s="29"/>
      <c r="L111" s="29"/>
      <c r="M111" s="29"/>
      <c r="N111" s="29"/>
      <c r="O111" s="29"/>
      <c r="P111" s="29"/>
      <c r="Q111" s="81"/>
      <c r="R111" s="29" t="s">
        <v>398</v>
      </c>
      <c r="S111" s="123"/>
    </row>
    <row r="112" spans="1:19">
      <c r="A112" s="29" t="s">
        <v>396</v>
      </c>
      <c r="C112" s="29">
        <v>35501638</v>
      </c>
      <c r="G112" s="29" t="s">
        <v>828</v>
      </c>
      <c r="H112" s="29" t="s">
        <v>319</v>
      </c>
      <c r="I112" s="120">
        <v>45692</v>
      </c>
      <c r="K112" s="29"/>
      <c r="L112" s="29"/>
      <c r="M112" s="29"/>
      <c r="N112" s="29"/>
      <c r="O112" s="29"/>
      <c r="P112" s="29"/>
      <c r="Q112" s="81"/>
      <c r="R112" s="29" t="s">
        <v>399</v>
      </c>
      <c r="S112" s="123"/>
    </row>
    <row r="113" spans="1:19">
      <c r="A113" s="29" t="s">
        <v>396</v>
      </c>
      <c r="C113" s="29">
        <v>35501580</v>
      </c>
      <c r="G113" s="29" t="s">
        <v>828</v>
      </c>
      <c r="H113" s="29" t="s">
        <v>319</v>
      </c>
      <c r="I113" s="120">
        <v>45692</v>
      </c>
      <c r="K113" s="29"/>
      <c r="L113" s="29"/>
      <c r="M113" s="29"/>
      <c r="N113" s="29"/>
      <c r="O113" s="29"/>
      <c r="P113" s="29"/>
      <c r="Q113" s="81"/>
      <c r="R113" s="29" t="s">
        <v>397</v>
      </c>
      <c r="S113" s="123"/>
    </row>
    <row r="114" spans="1:19">
      <c r="A114" s="29" t="s">
        <v>396</v>
      </c>
      <c r="C114" s="29">
        <v>35501515</v>
      </c>
      <c r="G114" s="29" t="s">
        <v>828</v>
      </c>
      <c r="H114" s="29" t="s">
        <v>319</v>
      </c>
      <c r="I114" s="120">
        <v>45692</v>
      </c>
      <c r="K114" s="29"/>
      <c r="L114" s="29"/>
      <c r="M114" s="29"/>
      <c r="N114" s="29"/>
      <c r="O114" s="29"/>
      <c r="P114" s="29"/>
      <c r="Q114" s="81"/>
      <c r="R114" s="29" t="s">
        <v>400</v>
      </c>
      <c r="S114" s="123"/>
    </row>
    <row r="115" spans="1:19">
      <c r="A115" s="29" t="s">
        <v>396</v>
      </c>
      <c r="C115" s="29">
        <v>35501463</v>
      </c>
      <c r="G115" s="29" t="s">
        <v>828</v>
      </c>
      <c r="H115" s="29" t="s">
        <v>319</v>
      </c>
      <c r="I115" s="120">
        <v>45692</v>
      </c>
      <c r="K115" s="29"/>
      <c r="L115" s="29"/>
      <c r="M115" s="29"/>
      <c r="N115" s="29"/>
      <c r="O115" s="29"/>
      <c r="P115" s="29"/>
      <c r="Q115" s="81"/>
      <c r="R115" s="29" t="s">
        <v>401</v>
      </c>
      <c r="S115" s="123"/>
    </row>
    <row r="116" spans="1:19">
      <c r="A116" s="29" t="s">
        <v>396</v>
      </c>
      <c r="C116" s="29">
        <v>35501422</v>
      </c>
      <c r="G116" s="29" t="s">
        <v>828</v>
      </c>
      <c r="H116" s="29" t="s">
        <v>319</v>
      </c>
      <c r="I116" s="120">
        <v>45692</v>
      </c>
      <c r="K116" s="29"/>
      <c r="L116" s="29"/>
      <c r="M116" s="29"/>
      <c r="N116" s="29"/>
      <c r="O116" s="29"/>
      <c r="P116" s="29"/>
      <c r="Q116" s="81"/>
      <c r="R116" s="29" t="s">
        <v>402</v>
      </c>
      <c r="S116" s="123"/>
    </row>
    <row r="117" spans="1:19">
      <c r="A117" s="29" t="s">
        <v>396</v>
      </c>
      <c r="C117" s="29">
        <v>35501396</v>
      </c>
      <c r="G117" s="29" t="s">
        <v>828</v>
      </c>
      <c r="H117" s="29" t="s">
        <v>319</v>
      </c>
      <c r="I117" s="120">
        <v>45692</v>
      </c>
      <c r="K117" s="29"/>
      <c r="L117" s="29"/>
      <c r="M117" s="29"/>
      <c r="N117" s="29"/>
      <c r="O117" s="29"/>
      <c r="P117" s="29"/>
      <c r="Q117" s="81"/>
      <c r="R117" s="29" t="s">
        <v>402</v>
      </c>
      <c r="S117" s="123"/>
    </row>
    <row r="118" spans="1:19">
      <c r="A118" s="29" t="s">
        <v>396</v>
      </c>
      <c r="C118" s="29">
        <v>35501337</v>
      </c>
      <c r="G118" s="29" t="s">
        <v>828</v>
      </c>
      <c r="H118" s="29" t="s">
        <v>319</v>
      </c>
      <c r="I118" s="120">
        <v>45692</v>
      </c>
      <c r="K118" s="29"/>
      <c r="L118" s="29"/>
      <c r="M118" s="29"/>
      <c r="N118" s="29"/>
      <c r="O118" s="29"/>
      <c r="P118" s="29"/>
      <c r="Q118" s="81"/>
      <c r="R118" s="29" t="s">
        <v>401</v>
      </c>
      <c r="S118" s="123"/>
    </row>
    <row r="119" spans="1:19">
      <c r="A119" s="29" t="s">
        <v>396</v>
      </c>
      <c r="C119" s="29">
        <v>35501254</v>
      </c>
      <c r="G119" s="29" t="s">
        <v>828</v>
      </c>
      <c r="H119" s="29" t="s">
        <v>319</v>
      </c>
      <c r="I119" s="120">
        <v>45692</v>
      </c>
      <c r="K119" s="29"/>
      <c r="L119" s="29"/>
      <c r="M119" s="29"/>
      <c r="N119" s="29"/>
      <c r="O119" s="29"/>
      <c r="P119" s="29"/>
      <c r="Q119" s="81"/>
      <c r="R119" s="29" t="s">
        <v>403</v>
      </c>
      <c r="S119" s="123"/>
    </row>
    <row r="120" spans="1:19">
      <c r="A120" s="29" t="s">
        <v>396</v>
      </c>
      <c r="C120" s="29">
        <v>35501215</v>
      </c>
      <c r="G120" s="29" t="s">
        <v>828</v>
      </c>
      <c r="H120" s="29" t="s">
        <v>319</v>
      </c>
      <c r="I120" s="120">
        <v>45692</v>
      </c>
      <c r="K120" s="29"/>
      <c r="L120" s="29"/>
      <c r="M120" s="29"/>
      <c r="N120" s="29"/>
      <c r="O120" s="29"/>
      <c r="P120" s="29"/>
      <c r="Q120" s="81"/>
      <c r="R120" s="29" t="s">
        <v>404</v>
      </c>
      <c r="S120" s="123"/>
    </row>
    <row r="121" spans="1:19">
      <c r="A121" s="29" t="s">
        <v>396</v>
      </c>
      <c r="C121" s="29">
        <v>35501170</v>
      </c>
      <c r="G121" s="29" t="s">
        <v>828</v>
      </c>
      <c r="H121" s="29" t="s">
        <v>319</v>
      </c>
      <c r="I121" s="120">
        <v>45692</v>
      </c>
      <c r="K121" s="29"/>
      <c r="L121" s="29"/>
      <c r="M121" s="29"/>
      <c r="N121" s="29"/>
      <c r="O121" s="29"/>
      <c r="P121" s="29"/>
      <c r="Q121" s="81"/>
      <c r="R121" s="29" t="s">
        <v>405</v>
      </c>
      <c r="S121" s="123"/>
    </row>
    <row r="122" spans="1:19">
      <c r="A122" s="29" t="s">
        <v>396</v>
      </c>
      <c r="C122" s="29">
        <v>35501116</v>
      </c>
      <c r="G122" s="29" t="s">
        <v>828</v>
      </c>
      <c r="H122" s="29" t="s">
        <v>319</v>
      </c>
      <c r="I122" s="120">
        <v>45692</v>
      </c>
      <c r="K122" s="29"/>
      <c r="L122" s="29"/>
      <c r="M122" s="29"/>
      <c r="N122" s="29"/>
      <c r="O122" s="29"/>
      <c r="P122" s="29"/>
      <c r="Q122" s="81"/>
      <c r="R122" s="29" t="s">
        <v>406</v>
      </c>
      <c r="S122" s="123"/>
    </row>
    <row r="123" spans="1:19">
      <c r="A123" s="29" t="s">
        <v>396</v>
      </c>
      <c r="C123" s="29">
        <v>35501047</v>
      </c>
      <c r="G123" s="29" t="s">
        <v>828</v>
      </c>
      <c r="H123" s="29" t="s">
        <v>319</v>
      </c>
      <c r="I123" s="120">
        <v>45692</v>
      </c>
      <c r="K123" s="29"/>
      <c r="L123" s="29"/>
      <c r="M123" s="29"/>
      <c r="N123" s="29"/>
      <c r="O123" s="29"/>
      <c r="P123" s="29"/>
      <c r="Q123" s="81"/>
      <c r="R123" s="29" t="s">
        <v>407</v>
      </c>
      <c r="S123" s="123"/>
    </row>
    <row r="124" spans="1:19">
      <c r="A124" s="29" t="s">
        <v>396</v>
      </c>
      <c r="C124" s="29">
        <v>35501040</v>
      </c>
      <c r="G124" s="29" t="s">
        <v>828</v>
      </c>
      <c r="H124" s="29" t="s">
        <v>319</v>
      </c>
      <c r="I124" s="120">
        <v>45692</v>
      </c>
      <c r="K124" s="29"/>
      <c r="L124" s="29"/>
      <c r="M124" s="29"/>
      <c r="N124" s="29"/>
      <c r="O124" s="29"/>
      <c r="P124" s="29"/>
      <c r="Q124" s="81"/>
      <c r="R124" s="29" t="s">
        <v>408</v>
      </c>
      <c r="S124" s="123"/>
    </row>
    <row r="125" spans="1:19">
      <c r="A125" s="29" t="s">
        <v>396</v>
      </c>
      <c r="C125" s="29">
        <v>35501016</v>
      </c>
      <c r="G125" s="29" t="s">
        <v>828</v>
      </c>
      <c r="H125" s="29" t="s">
        <v>319</v>
      </c>
      <c r="I125" s="120">
        <v>45692</v>
      </c>
      <c r="K125" s="29"/>
      <c r="L125" s="29"/>
      <c r="M125" s="29"/>
      <c r="N125" s="29"/>
      <c r="O125" s="29"/>
      <c r="P125" s="29"/>
      <c r="Q125" s="81"/>
      <c r="R125" s="29" t="s">
        <v>409</v>
      </c>
      <c r="S125" s="123"/>
    </row>
    <row r="126" spans="1:19">
      <c r="A126" s="29" t="s">
        <v>396</v>
      </c>
      <c r="C126" s="29">
        <v>35500932</v>
      </c>
      <c r="G126" s="29" t="s">
        <v>828</v>
      </c>
      <c r="H126" s="29" t="s">
        <v>319</v>
      </c>
      <c r="I126" s="120">
        <v>45692</v>
      </c>
      <c r="K126" s="29"/>
      <c r="L126" s="29"/>
      <c r="M126" s="29"/>
      <c r="N126" s="29"/>
      <c r="O126" s="29"/>
      <c r="P126" s="29"/>
      <c r="Q126" s="81"/>
      <c r="R126" s="29" t="s">
        <v>410</v>
      </c>
      <c r="S126" s="123"/>
    </row>
    <row r="127" spans="1:19">
      <c r="A127" s="29" t="s">
        <v>396</v>
      </c>
      <c r="C127" s="29">
        <v>35500884</v>
      </c>
      <c r="G127" s="29" t="s">
        <v>828</v>
      </c>
      <c r="H127" s="29" t="s">
        <v>319</v>
      </c>
      <c r="I127" s="120">
        <v>45692</v>
      </c>
      <c r="K127" s="29"/>
      <c r="L127" s="29"/>
      <c r="M127" s="29"/>
      <c r="N127" s="29"/>
      <c r="O127" s="29"/>
      <c r="P127" s="29"/>
      <c r="Q127" s="81"/>
      <c r="R127" s="29" t="s">
        <v>411</v>
      </c>
      <c r="S127" s="123"/>
    </row>
    <row r="128" spans="1:19">
      <c r="A128" s="29" t="s">
        <v>396</v>
      </c>
      <c r="C128" s="29">
        <v>35500859</v>
      </c>
      <c r="G128" s="29" t="s">
        <v>828</v>
      </c>
      <c r="H128" s="29" t="s">
        <v>319</v>
      </c>
      <c r="I128" s="120">
        <v>45692</v>
      </c>
      <c r="K128" s="29"/>
      <c r="L128" s="29"/>
      <c r="M128" s="29"/>
      <c r="N128" s="29"/>
      <c r="O128" s="29"/>
      <c r="P128" s="29"/>
      <c r="Q128" s="81"/>
      <c r="R128" s="29" t="s">
        <v>412</v>
      </c>
      <c r="S128" s="123"/>
    </row>
    <row r="129" spans="1:19">
      <c r="A129" s="29" t="s">
        <v>396</v>
      </c>
      <c r="C129" s="29">
        <v>35500813</v>
      </c>
      <c r="G129" s="29" t="s">
        <v>828</v>
      </c>
      <c r="H129" s="29" t="s">
        <v>319</v>
      </c>
      <c r="I129" s="120">
        <v>45692</v>
      </c>
      <c r="K129" s="29"/>
      <c r="L129" s="29"/>
      <c r="M129" s="29"/>
      <c r="N129" s="29"/>
      <c r="O129" s="29"/>
      <c r="P129" s="29"/>
      <c r="Q129" s="81"/>
      <c r="R129" s="29" t="s">
        <v>413</v>
      </c>
      <c r="S129" s="123"/>
    </row>
    <row r="130" spans="1:19">
      <c r="A130" s="29" t="s">
        <v>396</v>
      </c>
      <c r="C130" s="29">
        <v>35500760</v>
      </c>
      <c r="G130" s="29" t="s">
        <v>828</v>
      </c>
      <c r="H130" s="29" t="s">
        <v>319</v>
      </c>
      <c r="I130" s="120">
        <v>45692</v>
      </c>
      <c r="K130" s="29"/>
      <c r="L130" s="29"/>
      <c r="M130" s="29"/>
      <c r="N130" s="29"/>
      <c r="O130" s="29"/>
      <c r="P130" s="29"/>
      <c r="Q130" s="81"/>
      <c r="R130" s="29" t="s">
        <v>414</v>
      </c>
      <c r="S130" s="123"/>
    </row>
    <row r="131" spans="1:19">
      <c r="A131" s="29" t="s">
        <v>396</v>
      </c>
      <c r="C131" s="29">
        <v>35500721</v>
      </c>
      <c r="G131" s="29" t="s">
        <v>828</v>
      </c>
      <c r="H131" s="29" t="s">
        <v>319</v>
      </c>
      <c r="I131" s="120">
        <v>45692</v>
      </c>
      <c r="K131" s="29"/>
      <c r="L131" s="29"/>
      <c r="M131" s="29"/>
      <c r="N131" s="29"/>
      <c r="O131" s="29"/>
      <c r="P131" s="29"/>
      <c r="Q131" s="81"/>
      <c r="R131" s="29" t="s">
        <v>411</v>
      </c>
      <c r="S131" s="123"/>
    </row>
    <row r="132" spans="1:19">
      <c r="A132" s="147" t="s">
        <v>396</v>
      </c>
      <c r="B132" s="147"/>
      <c r="C132" s="29">
        <v>35501396</v>
      </c>
      <c r="G132" s="29" t="s">
        <v>828</v>
      </c>
      <c r="H132" s="29" t="s">
        <v>319</v>
      </c>
      <c r="I132" s="148">
        <v>45692</v>
      </c>
      <c r="K132" s="29"/>
      <c r="L132" s="29"/>
      <c r="M132" s="29"/>
      <c r="N132" s="29"/>
      <c r="O132" s="29"/>
      <c r="P132" s="29"/>
      <c r="Q132" s="81"/>
      <c r="R132" s="149" t="s">
        <v>415</v>
      </c>
      <c r="S132" s="123"/>
    </row>
    <row r="133" spans="1:19">
      <c r="A133" s="147" t="s">
        <v>396</v>
      </c>
      <c r="B133" s="147"/>
      <c r="C133" s="29">
        <v>35501422</v>
      </c>
      <c r="G133" s="29" t="s">
        <v>828</v>
      </c>
      <c r="H133" s="29" t="s">
        <v>319</v>
      </c>
      <c r="I133" s="148">
        <v>45692</v>
      </c>
      <c r="K133" s="29"/>
      <c r="L133" s="29"/>
      <c r="M133" s="29"/>
      <c r="N133" s="29"/>
      <c r="O133" s="29"/>
      <c r="P133" s="29"/>
      <c r="Q133" s="81"/>
      <c r="R133" s="149" t="s">
        <v>416</v>
      </c>
      <c r="S133" s="123"/>
    </row>
    <row r="134" spans="1:19">
      <c r="A134" s="147" t="s">
        <v>396</v>
      </c>
      <c r="B134" s="147"/>
      <c r="C134" s="29">
        <v>35501463</v>
      </c>
      <c r="G134" s="29" t="s">
        <v>828</v>
      </c>
      <c r="H134" s="29" t="s">
        <v>319</v>
      </c>
      <c r="I134" s="148">
        <v>45692</v>
      </c>
      <c r="K134" s="29"/>
      <c r="L134" s="29"/>
      <c r="M134" s="29"/>
      <c r="N134" s="29"/>
      <c r="O134" s="29"/>
      <c r="P134" s="29"/>
      <c r="Q134" s="81"/>
      <c r="R134" s="149" t="s">
        <v>417</v>
      </c>
      <c r="S134" s="123"/>
    </row>
    <row r="135" spans="1:19">
      <c r="A135" s="147" t="s">
        <v>396</v>
      </c>
      <c r="B135" s="147"/>
      <c r="C135" s="29">
        <v>35500721</v>
      </c>
      <c r="G135" s="29" t="s">
        <v>828</v>
      </c>
      <c r="H135" s="29" t="s">
        <v>319</v>
      </c>
      <c r="I135" s="148">
        <v>45692</v>
      </c>
      <c r="K135" s="29"/>
      <c r="L135" s="29"/>
      <c r="M135" s="29"/>
      <c r="N135" s="29"/>
      <c r="O135" s="29"/>
      <c r="P135" s="29"/>
      <c r="Q135" s="81"/>
      <c r="R135" s="149" t="s">
        <v>418</v>
      </c>
      <c r="S135" s="123"/>
    </row>
    <row r="136" spans="1:19">
      <c r="A136" s="147" t="s">
        <v>396</v>
      </c>
      <c r="B136" s="147"/>
      <c r="C136" s="29">
        <v>35500760</v>
      </c>
      <c r="G136" s="29" t="s">
        <v>828</v>
      </c>
      <c r="H136" s="29" t="s">
        <v>319</v>
      </c>
      <c r="I136" s="148">
        <v>45692</v>
      </c>
      <c r="K136" s="29"/>
      <c r="L136" s="29"/>
      <c r="M136" s="29"/>
      <c r="N136" s="29"/>
      <c r="O136" s="29"/>
      <c r="P136" s="29"/>
      <c r="Q136" s="81"/>
      <c r="R136" s="149" t="s">
        <v>419</v>
      </c>
      <c r="S136" s="123"/>
    </row>
    <row r="137" spans="1:19">
      <c r="A137" s="147" t="s">
        <v>396</v>
      </c>
      <c r="B137" s="147"/>
      <c r="C137" s="29">
        <v>35500813</v>
      </c>
      <c r="G137" s="29" t="s">
        <v>828</v>
      </c>
      <c r="H137" s="29" t="s">
        <v>319</v>
      </c>
      <c r="I137" s="148">
        <v>45692</v>
      </c>
      <c r="K137" s="29"/>
      <c r="L137" s="29"/>
      <c r="M137" s="29"/>
      <c r="N137" s="29"/>
      <c r="O137" s="29"/>
      <c r="P137" s="29"/>
      <c r="Q137" s="81"/>
      <c r="R137" s="149" t="s">
        <v>420</v>
      </c>
      <c r="S137" s="123"/>
    </row>
    <row r="138" spans="1:19">
      <c r="A138" s="147" t="s">
        <v>396</v>
      </c>
      <c r="B138" s="147"/>
      <c r="C138" s="29">
        <v>35500859</v>
      </c>
      <c r="G138" s="29" t="s">
        <v>828</v>
      </c>
      <c r="H138" s="29" t="s">
        <v>319</v>
      </c>
      <c r="I138" s="148">
        <v>45692</v>
      </c>
      <c r="K138" s="29"/>
      <c r="L138" s="29"/>
      <c r="M138" s="29"/>
      <c r="N138" s="29"/>
      <c r="O138" s="29"/>
      <c r="P138" s="29"/>
      <c r="Q138" s="81"/>
      <c r="R138" s="149" t="s">
        <v>421</v>
      </c>
      <c r="S138" s="123"/>
    </row>
    <row r="139" spans="1:19">
      <c r="A139" s="147" t="s">
        <v>396</v>
      </c>
      <c r="B139" s="147"/>
      <c r="C139" s="29">
        <v>35500884</v>
      </c>
      <c r="G139" s="29" t="s">
        <v>828</v>
      </c>
      <c r="H139" s="29" t="s">
        <v>319</v>
      </c>
      <c r="I139" s="148">
        <v>45692</v>
      </c>
      <c r="K139" s="29"/>
      <c r="L139" s="29"/>
      <c r="M139" s="29"/>
      <c r="N139" s="29"/>
      <c r="O139" s="29"/>
      <c r="P139" s="29"/>
      <c r="Q139" s="81"/>
      <c r="R139" s="149" t="s">
        <v>422</v>
      </c>
      <c r="S139" s="123"/>
    </row>
    <row r="140" spans="1:19">
      <c r="A140" s="147" t="s">
        <v>396</v>
      </c>
      <c r="B140" s="147"/>
      <c r="C140" s="29">
        <v>35500932</v>
      </c>
      <c r="G140" s="29" t="s">
        <v>828</v>
      </c>
      <c r="H140" s="29" t="s">
        <v>319</v>
      </c>
      <c r="I140" s="148">
        <v>45692</v>
      </c>
      <c r="K140" s="29"/>
      <c r="L140" s="29"/>
      <c r="M140" s="29"/>
      <c r="N140" s="29"/>
      <c r="O140" s="29"/>
      <c r="P140" s="29"/>
      <c r="Q140" s="81"/>
      <c r="R140" s="149" t="s">
        <v>423</v>
      </c>
      <c r="S140" s="123"/>
    </row>
    <row r="141" spans="1:19">
      <c r="A141" s="147" t="s">
        <v>396</v>
      </c>
      <c r="B141" s="147"/>
      <c r="C141" s="29">
        <v>35501016</v>
      </c>
      <c r="G141" s="29" t="s">
        <v>828</v>
      </c>
      <c r="H141" s="29" t="s">
        <v>319</v>
      </c>
      <c r="I141" s="148">
        <v>45692</v>
      </c>
      <c r="K141" s="29"/>
      <c r="L141" s="29"/>
      <c r="M141" s="29"/>
      <c r="N141" s="29"/>
      <c r="O141" s="29"/>
      <c r="P141" s="29"/>
      <c r="Q141" s="81"/>
      <c r="R141" s="149" t="s">
        <v>424</v>
      </c>
      <c r="S141" s="123"/>
    </row>
    <row r="142" spans="1:19">
      <c r="A142" s="147" t="s">
        <v>396</v>
      </c>
      <c r="B142" s="147"/>
      <c r="C142" s="29">
        <v>35501040</v>
      </c>
      <c r="G142" s="29" t="s">
        <v>828</v>
      </c>
      <c r="H142" s="29" t="s">
        <v>319</v>
      </c>
      <c r="I142" s="148">
        <v>45692</v>
      </c>
      <c r="K142" s="29"/>
      <c r="L142" s="29"/>
      <c r="M142" s="29"/>
      <c r="N142" s="29"/>
      <c r="O142" s="29"/>
      <c r="P142" s="29"/>
      <c r="Q142" s="81"/>
      <c r="R142" s="149" t="s">
        <v>425</v>
      </c>
      <c r="S142" s="123"/>
    </row>
    <row r="143" spans="1:19">
      <c r="A143" s="147" t="s">
        <v>396</v>
      </c>
      <c r="B143" s="147"/>
      <c r="C143" s="29">
        <v>35501047</v>
      </c>
      <c r="G143" s="29" t="s">
        <v>828</v>
      </c>
      <c r="H143" s="29" t="s">
        <v>319</v>
      </c>
      <c r="I143" s="148">
        <v>45692</v>
      </c>
      <c r="K143" s="29"/>
      <c r="L143" s="29"/>
      <c r="M143" s="29"/>
      <c r="N143" s="29"/>
      <c r="O143" s="29"/>
      <c r="P143" s="29"/>
      <c r="Q143" s="81"/>
      <c r="R143" s="149" t="s">
        <v>426</v>
      </c>
      <c r="S143" s="123"/>
    </row>
    <row r="144" spans="1:19">
      <c r="A144" s="147" t="s">
        <v>396</v>
      </c>
      <c r="B144" s="147"/>
      <c r="C144" s="29">
        <v>35501116</v>
      </c>
      <c r="G144" s="29" t="s">
        <v>828</v>
      </c>
      <c r="H144" s="29" t="s">
        <v>319</v>
      </c>
      <c r="I144" s="148">
        <v>45692</v>
      </c>
      <c r="K144" s="29"/>
      <c r="L144" s="29"/>
      <c r="M144" s="29"/>
      <c r="N144" s="29"/>
      <c r="O144" s="29"/>
      <c r="P144" s="29"/>
      <c r="Q144" s="81"/>
      <c r="R144" s="149" t="s">
        <v>427</v>
      </c>
      <c r="S144" s="123"/>
    </row>
    <row r="145" spans="1:19">
      <c r="A145" s="147" t="s">
        <v>396</v>
      </c>
      <c r="B145" s="147"/>
      <c r="C145" s="29">
        <v>35501170</v>
      </c>
      <c r="G145" s="29" t="s">
        <v>828</v>
      </c>
      <c r="H145" s="29" t="s">
        <v>319</v>
      </c>
      <c r="I145" s="148">
        <v>45692</v>
      </c>
      <c r="K145" s="29"/>
      <c r="L145" s="29"/>
      <c r="M145" s="29"/>
      <c r="N145" s="29"/>
      <c r="O145" s="29"/>
      <c r="P145" s="29"/>
      <c r="Q145" s="81"/>
      <c r="R145" s="149" t="s">
        <v>428</v>
      </c>
      <c r="S145" s="123"/>
    </row>
    <row r="146" spans="1:19">
      <c r="A146" s="147" t="s">
        <v>396</v>
      </c>
      <c r="B146" s="147"/>
      <c r="C146" s="29">
        <v>35501215</v>
      </c>
      <c r="G146" s="29" t="s">
        <v>828</v>
      </c>
      <c r="H146" s="29" t="s">
        <v>319</v>
      </c>
      <c r="I146" s="148">
        <v>45692</v>
      </c>
      <c r="K146" s="29"/>
      <c r="L146" s="29"/>
      <c r="M146" s="29"/>
      <c r="N146" s="29"/>
      <c r="O146" s="29"/>
      <c r="P146" s="29"/>
      <c r="Q146" s="81"/>
      <c r="R146" s="149" t="s">
        <v>429</v>
      </c>
      <c r="S146" s="123"/>
    </row>
    <row r="147" spans="1:19">
      <c r="A147" s="147" t="s">
        <v>396</v>
      </c>
      <c r="B147" s="147"/>
      <c r="C147" s="29">
        <v>35501254</v>
      </c>
      <c r="G147" s="29" t="s">
        <v>828</v>
      </c>
      <c r="H147" s="29" t="s">
        <v>319</v>
      </c>
      <c r="I147" s="148">
        <v>45692</v>
      </c>
      <c r="K147" s="29"/>
      <c r="L147" s="29"/>
      <c r="M147" s="29"/>
      <c r="N147" s="29"/>
      <c r="O147" s="29"/>
      <c r="P147" s="29"/>
      <c r="Q147" s="81"/>
      <c r="R147" s="149" t="s">
        <v>430</v>
      </c>
      <c r="S147" s="123"/>
    </row>
    <row r="148" spans="1:19">
      <c r="A148" s="147" t="s">
        <v>396</v>
      </c>
      <c r="B148" s="147"/>
      <c r="C148" s="29">
        <v>35501337</v>
      </c>
      <c r="G148" s="29" t="s">
        <v>828</v>
      </c>
      <c r="H148" s="29" t="s">
        <v>319</v>
      </c>
      <c r="I148" s="148">
        <v>45692</v>
      </c>
      <c r="K148" s="29"/>
      <c r="L148" s="29"/>
      <c r="M148" s="29"/>
      <c r="N148" s="29"/>
      <c r="O148" s="29"/>
      <c r="P148" s="29"/>
      <c r="Q148" s="81"/>
      <c r="R148" s="149" t="s">
        <v>431</v>
      </c>
      <c r="S148" s="123"/>
    </row>
    <row r="149" spans="1:19">
      <c r="A149" s="147" t="s">
        <v>396</v>
      </c>
      <c r="B149" s="147"/>
      <c r="C149" s="29">
        <v>35501515</v>
      </c>
      <c r="G149" s="29" t="s">
        <v>828</v>
      </c>
      <c r="H149" s="29" t="s">
        <v>319</v>
      </c>
      <c r="I149" s="148">
        <v>45692</v>
      </c>
      <c r="K149" s="29"/>
      <c r="L149" s="29"/>
      <c r="M149" s="29"/>
      <c r="N149" s="29"/>
      <c r="O149" s="29"/>
      <c r="P149" s="29"/>
      <c r="Q149" s="81"/>
      <c r="R149" s="149" t="s">
        <v>432</v>
      </c>
      <c r="S149" s="123"/>
    </row>
    <row r="150" spans="1:19">
      <c r="A150" s="147" t="s">
        <v>396</v>
      </c>
      <c r="B150" s="147"/>
      <c r="C150" s="29">
        <v>35501713</v>
      </c>
      <c r="G150" s="29" t="s">
        <v>828</v>
      </c>
      <c r="H150" s="29" t="s">
        <v>319</v>
      </c>
      <c r="I150" s="148">
        <v>45692</v>
      </c>
      <c r="K150" s="29"/>
      <c r="L150" s="29"/>
      <c r="M150" s="29"/>
      <c r="N150" s="29"/>
      <c r="O150" s="29"/>
      <c r="P150" s="29"/>
      <c r="Q150" s="81"/>
      <c r="R150" s="149" t="s">
        <v>433</v>
      </c>
      <c r="S150" s="123"/>
    </row>
    <row r="151" spans="1:19">
      <c r="A151" s="147" t="s">
        <v>396</v>
      </c>
      <c r="B151" s="147"/>
      <c r="C151" s="29">
        <v>35501638</v>
      </c>
      <c r="G151" s="29" t="s">
        <v>828</v>
      </c>
      <c r="H151" s="29" t="s">
        <v>319</v>
      </c>
      <c r="I151" s="148">
        <v>45692</v>
      </c>
      <c r="K151" s="29"/>
      <c r="L151" s="29"/>
      <c r="M151" s="29"/>
      <c r="N151" s="29"/>
      <c r="O151" s="29"/>
      <c r="P151" s="29"/>
      <c r="Q151" s="81"/>
      <c r="R151" s="149" t="s">
        <v>434</v>
      </c>
      <c r="S151" s="123"/>
    </row>
    <row r="152" spans="1:19">
      <c r="A152" s="147" t="s">
        <v>396</v>
      </c>
      <c r="B152" s="147"/>
      <c r="C152" s="29">
        <v>35501673</v>
      </c>
      <c r="G152" s="29" t="s">
        <v>828</v>
      </c>
      <c r="H152" s="29" t="s">
        <v>319</v>
      </c>
      <c r="I152" s="148">
        <v>45692</v>
      </c>
      <c r="K152" s="29"/>
      <c r="L152" s="29"/>
      <c r="M152" s="29"/>
      <c r="N152" s="29"/>
      <c r="O152" s="29"/>
      <c r="P152" s="29"/>
      <c r="Q152" s="81"/>
      <c r="R152" s="149" t="s">
        <v>435</v>
      </c>
      <c r="S152" s="123"/>
    </row>
    <row r="153" spans="1:19">
      <c r="A153" s="147" t="s">
        <v>396</v>
      </c>
      <c r="B153" s="147"/>
      <c r="C153" s="29">
        <v>35501743</v>
      </c>
      <c r="G153" s="29" t="s">
        <v>828</v>
      </c>
      <c r="H153" s="29" t="s">
        <v>319</v>
      </c>
      <c r="I153" s="148">
        <v>45692</v>
      </c>
      <c r="K153" s="29"/>
      <c r="L153" s="29"/>
      <c r="M153" s="29"/>
      <c r="N153" s="29"/>
      <c r="O153" s="29"/>
      <c r="P153" s="29"/>
      <c r="Q153" s="81"/>
      <c r="R153" s="149" t="s">
        <v>436</v>
      </c>
      <c r="S153" s="123"/>
    </row>
    <row r="154" spans="1:19">
      <c r="A154" s="29" t="s">
        <v>313</v>
      </c>
      <c r="C154" s="29">
        <v>18500300</v>
      </c>
      <c r="G154" s="29" t="s">
        <v>828</v>
      </c>
      <c r="H154" s="29" t="s">
        <v>296</v>
      </c>
      <c r="I154" s="120">
        <v>45675</v>
      </c>
      <c r="K154" s="29"/>
      <c r="L154" s="29"/>
      <c r="M154" s="29"/>
      <c r="N154" s="29"/>
      <c r="O154" s="29"/>
      <c r="P154" s="29"/>
      <c r="Q154" s="81"/>
      <c r="R154" s="29"/>
      <c r="S154" s="123"/>
    </row>
    <row r="155" spans="1:19">
      <c r="A155" s="29" t="s">
        <v>313</v>
      </c>
      <c r="C155" s="29">
        <v>18500282</v>
      </c>
      <c r="G155" s="29" t="s">
        <v>828</v>
      </c>
      <c r="H155" s="29" t="s">
        <v>296</v>
      </c>
      <c r="I155" s="120">
        <v>45675</v>
      </c>
      <c r="K155" s="29"/>
      <c r="L155" s="29"/>
      <c r="M155" s="29"/>
      <c r="N155" s="29"/>
      <c r="O155" s="29"/>
      <c r="P155" s="29"/>
      <c r="Q155" s="81"/>
      <c r="R155" s="29"/>
      <c r="S155" s="123"/>
    </row>
    <row r="156" spans="1:19">
      <c r="A156" s="29" t="s">
        <v>313</v>
      </c>
      <c r="C156" s="29">
        <v>18500294</v>
      </c>
      <c r="G156" s="29" t="s">
        <v>828</v>
      </c>
      <c r="H156" s="29" t="s">
        <v>296</v>
      </c>
      <c r="I156" s="120">
        <v>45675</v>
      </c>
      <c r="K156" s="29"/>
      <c r="L156" s="29"/>
      <c r="M156" s="29"/>
      <c r="N156" s="29"/>
      <c r="O156" s="29"/>
      <c r="P156" s="29"/>
      <c r="Q156" s="81"/>
      <c r="R156" s="29"/>
      <c r="S156" s="123"/>
    </row>
    <row r="157" spans="1:19">
      <c r="A157" s="29" t="s">
        <v>313</v>
      </c>
      <c r="C157" s="29">
        <v>18500272</v>
      </c>
      <c r="G157" s="29" t="s">
        <v>828</v>
      </c>
      <c r="H157" s="29" t="s">
        <v>296</v>
      </c>
      <c r="I157" s="120">
        <v>45675</v>
      </c>
      <c r="K157" s="29"/>
      <c r="L157" s="29"/>
      <c r="M157" s="29"/>
      <c r="N157" s="29"/>
      <c r="O157" s="29"/>
      <c r="P157" s="29"/>
      <c r="Q157" s="81"/>
      <c r="R157" s="29"/>
      <c r="S157" s="123"/>
    </row>
    <row r="158" spans="1:19">
      <c r="A158" s="29" t="s">
        <v>313</v>
      </c>
      <c r="C158" s="29">
        <v>18500276</v>
      </c>
      <c r="G158" s="29" t="s">
        <v>828</v>
      </c>
      <c r="H158" s="29" t="s">
        <v>296</v>
      </c>
      <c r="I158" s="120">
        <v>45675</v>
      </c>
      <c r="K158" s="29"/>
      <c r="L158" s="29"/>
      <c r="M158" s="29"/>
      <c r="N158" s="29"/>
      <c r="O158" s="29"/>
      <c r="P158" s="29"/>
      <c r="Q158" s="81"/>
      <c r="R158" s="29"/>
      <c r="S158" s="123"/>
    </row>
    <row r="159" spans="1:19">
      <c r="A159" s="147" t="s">
        <v>313</v>
      </c>
      <c r="B159" s="147"/>
      <c r="C159" s="29">
        <v>21507602</v>
      </c>
      <c r="G159" s="29" t="s">
        <v>828</v>
      </c>
      <c r="H159" s="29" t="s">
        <v>319</v>
      </c>
      <c r="I159" s="120">
        <v>45679</v>
      </c>
      <c r="K159" s="29"/>
      <c r="L159" s="29"/>
      <c r="M159" s="29"/>
      <c r="N159" s="29"/>
      <c r="O159" s="29"/>
      <c r="P159" s="29"/>
      <c r="Q159" s="81"/>
      <c r="R159" s="29"/>
      <c r="S159" s="123"/>
    </row>
    <row r="160" spans="1:19">
      <c r="A160" s="147" t="s">
        <v>313</v>
      </c>
      <c r="B160" s="147"/>
      <c r="C160" s="29">
        <v>22500600</v>
      </c>
      <c r="G160" s="29" t="s">
        <v>828</v>
      </c>
      <c r="H160" s="29" t="s">
        <v>319</v>
      </c>
      <c r="I160" s="120">
        <v>45679</v>
      </c>
      <c r="K160" s="29"/>
      <c r="L160" s="29"/>
      <c r="M160" s="29"/>
      <c r="N160" s="29"/>
      <c r="O160" s="29"/>
      <c r="P160" s="29"/>
      <c r="Q160" s="81"/>
      <c r="R160" s="29"/>
      <c r="S160" s="123"/>
    </row>
    <row r="161" spans="1:19">
      <c r="A161" s="147" t="s">
        <v>313</v>
      </c>
      <c r="B161" s="147"/>
      <c r="C161" s="29">
        <v>22500667</v>
      </c>
      <c r="G161" s="29" t="s">
        <v>828</v>
      </c>
      <c r="H161" s="29" t="s">
        <v>319</v>
      </c>
      <c r="I161" s="120">
        <v>45679</v>
      </c>
      <c r="K161" s="29"/>
      <c r="L161" s="29"/>
      <c r="M161" s="29"/>
      <c r="N161" s="29"/>
      <c r="O161" s="29"/>
      <c r="P161" s="29"/>
      <c r="Q161" s="81"/>
      <c r="R161" s="29"/>
      <c r="S161" s="123"/>
    </row>
    <row r="162" spans="1:19">
      <c r="A162" s="147" t="s">
        <v>313</v>
      </c>
      <c r="B162" s="147"/>
      <c r="C162" s="29">
        <v>22500718</v>
      </c>
      <c r="G162" s="29" t="s">
        <v>828</v>
      </c>
      <c r="H162" s="29" t="s">
        <v>319</v>
      </c>
      <c r="I162" s="120">
        <v>45679</v>
      </c>
      <c r="K162" s="29"/>
      <c r="L162" s="29"/>
      <c r="M162" s="29"/>
      <c r="N162" s="29"/>
      <c r="O162" s="29"/>
      <c r="P162" s="29"/>
      <c r="Q162" s="81"/>
      <c r="R162" s="29"/>
      <c r="S162" s="123"/>
    </row>
    <row r="163" spans="1:19">
      <c r="A163" s="147" t="s">
        <v>313</v>
      </c>
      <c r="B163" s="147"/>
      <c r="C163" s="41">
        <v>48503822</v>
      </c>
      <c r="G163" s="29" t="s">
        <v>828</v>
      </c>
      <c r="H163" s="29" t="s">
        <v>319</v>
      </c>
      <c r="I163" s="42">
        <v>45705</v>
      </c>
      <c r="K163" s="29"/>
      <c r="L163" s="29"/>
      <c r="M163" s="29"/>
      <c r="N163" s="29"/>
      <c r="O163" s="29"/>
      <c r="P163" s="29"/>
      <c r="Q163" s="81"/>
      <c r="R163" s="133" t="s">
        <v>522</v>
      </c>
      <c r="S163" s="123"/>
    </row>
    <row r="164" spans="1:19">
      <c r="A164" s="147" t="s">
        <v>313</v>
      </c>
      <c r="B164" s="147"/>
      <c r="C164" s="41">
        <v>48503862</v>
      </c>
      <c r="G164" s="29" t="s">
        <v>828</v>
      </c>
      <c r="H164" s="29" t="s">
        <v>319</v>
      </c>
      <c r="I164" s="42">
        <v>45705</v>
      </c>
      <c r="K164" s="29"/>
      <c r="L164" s="29"/>
      <c r="M164" s="29"/>
      <c r="N164" s="29"/>
      <c r="O164" s="29"/>
      <c r="P164" s="29"/>
      <c r="Q164" s="81"/>
      <c r="R164" s="133" t="s">
        <v>523</v>
      </c>
      <c r="S164" s="123"/>
    </row>
    <row r="165" spans="1:19">
      <c r="A165" s="147" t="s">
        <v>313</v>
      </c>
      <c r="B165" s="147"/>
      <c r="C165" s="41">
        <v>48503899</v>
      </c>
      <c r="G165" s="29" t="s">
        <v>828</v>
      </c>
      <c r="H165" s="29" t="s">
        <v>319</v>
      </c>
      <c r="I165" s="42">
        <v>45705</v>
      </c>
      <c r="K165" s="29"/>
      <c r="L165" s="29"/>
      <c r="M165" s="29"/>
      <c r="N165" s="29"/>
      <c r="O165" s="29"/>
      <c r="P165" s="29"/>
      <c r="Q165" s="81"/>
      <c r="R165" s="133" t="s">
        <v>524</v>
      </c>
      <c r="S165" s="123"/>
    </row>
    <row r="166" spans="1:19">
      <c r="A166" s="147" t="s">
        <v>313</v>
      </c>
      <c r="B166" s="147"/>
      <c r="C166" s="41">
        <v>48503938</v>
      </c>
      <c r="G166" s="29" t="s">
        <v>828</v>
      </c>
      <c r="H166" s="29" t="s">
        <v>319</v>
      </c>
      <c r="I166" s="42">
        <v>45705</v>
      </c>
      <c r="K166" s="29"/>
      <c r="L166" s="29"/>
      <c r="M166" s="29"/>
      <c r="N166" s="29"/>
      <c r="O166" s="29"/>
      <c r="P166" s="29"/>
      <c r="Q166" s="81"/>
      <c r="R166" s="133" t="s">
        <v>525</v>
      </c>
      <c r="S166" s="123"/>
    </row>
    <row r="167" spans="1:19">
      <c r="A167" s="147" t="s">
        <v>313</v>
      </c>
      <c r="B167" s="147"/>
      <c r="C167" s="41">
        <v>48504049</v>
      </c>
      <c r="G167" s="29" t="s">
        <v>828</v>
      </c>
      <c r="H167" s="29" t="s">
        <v>319</v>
      </c>
      <c r="I167" s="42">
        <v>45705</v>
      </c>
      <c r="K167" s="29"/>
      <c r="L167" s="29"/>
      <c r="M167" s="29"/>
      <c r="N167" s="29"/>
      <c r="O167" s="29"/>
      <c r="P167" s="29"/>
      <c r="Q167" s="81"/>
      <c r="R167" s="133" t="s">
        <v>526</v>
      </c>
      <c r="S167" s="123"/>
    </row>
    <row r="168" spans="1:19">
      <c r="A168" s="147" t="s">
        <v>313</v>
      </c>
      <c r="B168" s="147"/>
      <c r="C168" s="41">
        <v>48504019</v>
      </c>
      <c r="G168" s="29" t="s">
        <v>828</v>
      </c>
      <c r="H168" s="29" t="s">
        <v>319</v>
      </c>
      <c r="I168" s="42">
        <v>45705</v>
      </c>
      <c r="K168" s="29"/>
      <c r="L168" s="29"/>
      <c r="M168" s="29"/>
      <c r="N168" s="29"/>
      <c r="O168" s="29"/>
      <c r="P168" s="29"/>
      <c r="Q168" s="81"/>
      <c r="R168" s="133" t="s">
        <v>527</v>
      </c>
      <c r="S168" s="123"/>
    </row>
    <row r="169" spans="1:19">
      <c r="A169" s="147" t="s">
        <v>313</v>
      </c>
      <c r="B169" s="147"/>
      <c r="C169" s="41">
        <v>48504110</v>
      </c>
      <c r="G169" s="29" t="s">
        <v>828</v>
      </c>
      <c r="H169" s="29" t="s">
        <v>319</v>
      </c>
      <c r="I169" s="42">
        <v>45705</v>
      </c>
      <c r="K169" s="29"/>
      <c r="L169" s="29"/>
      <c r="M169" s="29"/>
      <c r="N169" s="29"/>
      <c r="O169" s="29"/>
      <c r="P169" s="29"/>
      <c r="Q169" s="81"/>
      <c r="R169" s="133" t="s">
        <v>528</v>
      </c>
      <c r="S169" s="123"/>
    </row>
    <row r="170" spans="1:19">
      <c r="A170" s="147" t="s">
        <v>313</v>
      </c>
      <c r="B170" s="147"/>
      <c r="C170" s="41">
        <v>48504133</v>
      </c>
      <c r="G170" s="29" t="s">
        <v>828</v>
      </c>
      <c r="H170" s="29" t="s">
        <v>319</v>
      </c>
      <c r="I170" s="42">
        <v>45705</v>
      </c>
      <c r="K170" s="29"/>
      <c r="L170" s="29"/>
      <c r="M170" s="29"/>
      <c r="N170" s="29"/>
      <c r="O170" s="29"/>
      <c r="P170" s="29"/>
      <c r="Q170" s="81"/>
      <c r="R170" s="133" t="s">
        <v>529</v>
      </c>
      <c r="S170" s="123"/>
    </row>
    <row r="171" spans="1:19">
      <c r="A171" s="147" t="s">
        <v>313</v>
      </c>
      <c r="B171" s="147"/>
      <c r="C171" s="41">
        <v>48504220</v>
      </c>
      <c r="G171" s="29" t="s">
        <v>828</v>
      </c>
      <c r="H171" s="29" t="s">
        <v>319</v>
      </c>
      <c r="I171" s="42">
        <v>45705</v>
      </c>
      <c r="K171" s="29"/>
      <c r="L171" s="29"/>
      <c r="M171" s="29"/>
      <c r="N171" s="29"/>
      <c r="O171" s="29"/>
      <c r="P171" s="29"/>
      <c r="Q171" s="81"/>
      <c r="R171" s="133" t="s">
        <v>530</v>
      </c>
      <c r="S171" s="123"/>
    </row>
    <row r="172" spans="1:19">
      <c r="A172" s="147" t="s">
        <v>313</v>
      </c>
      <c r="B172" s="147"/>
      <c r="C172" s="41">
        <v>48504325</v>
      </c>
      <c r="G172" s="29" t="s">
        <v>828</v>
      </c>
      <c r="H172" s="29" t="s">
        <v>319</v>
      </c>
      <c r="I172" s="42">
        <v>45705</v>
      </c>
      <c r="K172" s="29"/>
      <c r="L172" s="29"/>
      <c r="M172" s="29"/>
      <c r="N172" s="29"/>
      <c r="O172" s="29"/>
      <c r="P172" s="29"/>
      <c r="Q172" s="81"/>
      <c r="R172" s="133" t="s">
        <v>531</v>
      </c>
      <c r="S172" s="123"/>
    </row>
    <row r="173" spans="1:19">
      <c r="A173" s="147" t="s">
        <v>313</v>
      </c>
      <c r="B173" s="147"/>
      <c r="C173" s="41">
        <v>48504378</v>
      </c>
      <c r="G173" s="29" t="s">
        <v>828</v>
      </c>
      <c r="H173" s="29" t="s">
        <v>319</v>
      </c>
      <c r="I173" s="42">
        <v>45705</v>
      </c>
      <c r="K173" s="29"/>
      <c r="L173" s="29"/>
      <c r="M173" s="29"/>
      <c r="N173" s="29"/>
      <c r="O173" s="29"/>
      <c r="P173" s="29"/>
      <c r="Q173" s="81"/>
      <c r="R173" s="133" t="s">
        <v>532</v>
      </c>
      <c r="S173" s="123"/>
    </row>
    <row r="174" spans="1:19">
      <c r="A174" s="147" t="s">
        <v>313</v>
      </c>
      <c r="B174" s="147"/>
      <c r="C174" s="41">
        <v>48504399</v>
      </c>
      <c r="G174" s="29" t="s">
        <v>828</v>
      </c>
      <c r="H174" s="29" t="s">
        <v>319</v>
      </c>
      <c r="I174" s="42">
        <v>45705</v>
      </c>
      <c r="K174" s="29"/>
      <c r="L174" s="29"/>
      <c r="M174" s="29"/>
      <c r="N174" s="29"/>
      <c r="O174" s="29"/>
      <c r="P174" s="29"/>
      <c r="Q174" s="81"/>
      <c r="R174" s="133" t="s">
        <v>533</v>
      </c>
      <c r="S174" s="123"/>
    </row>
    <row r="175" spans="1:19">
      <c r="A175" s="147" t="s">
        <v>313</v>
      </c>
      <c r="B175" s="147"/>
      <c r="C175" s="41">
        <v>48504525</v>
      </c>
      <c r="G175" s="29" t="s">
        <v>828</v>
      </c>
      <c r="H175" s="29" t="s">
        <v>319</v>
      </c>
      <c r="I175" s="42">
        <v>45705</v>
      </c>
      <c r="K175" s="29"/>
      <c r="L175" s="29"/>
      <c r="M175" s="29"/>
      <c r="N175" s="29"/>
      <c r="O175" s="29"/>
      <c r="P175" s="29"/>
      <c r="Q175" s="81"/>
      <c r="R175" s="133" t="s">
        <v>534</v>
      </c>
      <c r="S175" s="123"/>
    </row>
    <row r="176" spans="1:19">
      <c r="A176" s="147" t="s">
        <v>313</v>
      </c>
      <c r="B176" s="147"/>
      <c r="C176" s="41">
        <v>48504593</v>
      </c>
      <c r="G176" s="29" t="s">
        <v>828</v>
      </c>
      <c r="H176" s="29" t="s">
        <v>319</v>
      </c>
      <c r="I176" s="42">
        <v>45705</v>
      </c>
      <c r="K176" s="29"/>
      <c r="L176" s="29"/>
      <c r="M176" s="29"/>
      <c r="N176" s="29"/>
      <c r="O176" s="29"/>
      <c r="P176" s="29"/>
      <c r="Q176" s="81"/>
      <c r="R176" s="133" t="s">
        <v>535</v>
      </c>
      <c r="S176" s="123"/>
    </row>
    <row r="177" spans="1:19">
      <c r="A177" s="147" t="s">
        <v>313</v>
      </c>
      <c r="B177" s="147"/>
      <c r="C177" s="41">
        <v>48504635</v>
      </c>
      <c r="G177" s="29" t="s">
        <v>828</v>
      </c>
      <c r="H177" s="29" t="s">
        <v>319</v>
      </c>
      <c r="I177" s="42">
        <v>45705</v>
      </c>
      <c r="K177" s="29"/>
      <c r="L177" s="29"/>
      <c r="M177" s="29"/>
      <c r="N177" s="29"/>
      <c r="O177" s="29"/>
      <c r="P177" s="29"/>
      <c r="Q177" s="81"/>
      <c r="R177" s="133" t="s">
        <v>536</v>
      </c>
      <c r="S177" s="123"/>
    </row>
    <row r="178" spans="1:19">
      <c r="A178" s="147" t="s">
        <v>313</v>
      </c>
      <c r="B178" s="147"/>
      <c r="C178" s="41">
        <v>48504665</v>
      </c>
      <c r="G178" s="29" t="s">
        <v>828</v>
      </c>
      <c r="H178" s="29" t="s">
        <v>319</v>
      </c>
      <c r="I178" s="42">
        <v>45705</v>
      </c>
      <c r="K178" s="29"/>
      <c r="L178" s="29"/>
      <c r="M178" s="29"/>
      <c r="N178" s="29"/>
      <c r="O178" s="29"/>
      <c r="P178" s="29"/>
      <c r="Q178" s="81"/>
      <c r="R178" s="133" t="s">
        <v>537</v>
      </c>
      <c r="S178" s="123"/>
    </row>
    <row r="179" spans="1:19">
      <c r="A179" s="147" t="s">
        <v>538</v>
      </c>
      <c r="B179" s="147"/>
      <c r="C179" s="41">
        <v>48505497</v>
      </c>
      <c r="G179" s="29" t="s">
        <v>828</v>
      </c>
      <c r="H179" s="29" t="s">
        <v>319</v>
      </c>
      <c r="I179" s="42">
        <v>45705</v>
      </c>
      <c r="K179" s="29"/>
      <c r="L179" s="29"/>
      <c r="M179" s="29"/>
      <c r="N179" s="29"/>
      <c r="O179" s="29"/>
      <c r="P179" s="29"/>
      <c r="Q179" s="81"/>
      <c r="R179" s="41" t="s">
        <v>539</v>
      </c>
      <c r="S179" s="123"/>
    </row>
    <row r="180" spans="1:19">
      <c r="A180" s="147" t="s">
        <v>538</v>
      </c>
      <c r="B180" s="147"/>
      <c r="C180" s="41">
        <v>48505550</v>
      </c>
      <c r="G180" s="29" t="s">
        <v>828</v>
      </c>
      <c r="H180" s="29" t="s">
        <v>319</v>
      </c>
      <c r="I180" s="42">
        <v>45705</v>
      </c>
      <c r="K180" s="29"/>
      <c r="L180" s="29"/>
      <c r="M180" s="29"/>
      <c r="N180" s="29"/>
      <c r="O180" s="29"/>
      <c r="P180" s="29"/>
      <c r="Q180" s="81"/>
      <c r="R180" s="41" t="s">
        <v>540</v>
      </c>
      <c r="S180" s="123"/>
    </row>
    <row r="181" spans="1:19">
      <c r="A181" s="147" t="s">
        <v>538</v>
      </c>
      <c r="B181" s="147"/>
      <c r="C181" s="41">
        <v>48505605</v>
      </c>
      <c r="G181" s="29" t="s">
        <v>828</v>
      </c>
      <c r="H181" s="29" t="s">
        <v>319</v>
      </c>
      <c r="I181" s="42">
        <v>45705</v>
      </c>
      <c r="K181" s="29"/>
      <c r="L181" s="29"/>
      <c r="M181" s="29"/>
      <c r="N181" s="29"/>
      <c r="O181" s="29"/>
      <c r="P181" s="29"/>
      <c r="Q181" s="81"/>
      <c r="R181" s="41" t="s">
        <v>541</v>
      </c>
      <c r="S181" s="123"/>
    </row>
    <row r="182" spans="1:19">
      <c r="A182" s="147" t="s">
        <v>538</v>
      </c>
      <c r="B182" s="147"/>
      <c r="C182" s="41">
        <v>48505643</v>
      </c>
      <c r="G182" s="29" t="s">
        <v>828</v>
      </c>
      <c r="H182" s="29" t="s">
        <v>319</v>
      </c>
      <c r="I182" s="42">
        <v>45705</v>
      </c>
      <c r="K182" s="29"/>
      <c r="L182" s="29"/>
      <c r="M182" s="29"/>
      <c r="N182" s="29"/>
      <c r="O182" s="29"/>
      <c r="P182" s="29"/>
      <c r="Q182" s="81"/>
      <c r="R182" s="41" t="s">
        <v>542</v>
      </c>
      <c r="S182" s="123"/>
    </row>
    <row r="183" spans="1:19">
      <c r="A183" s="147" t="s">
        <v>538</v>
      </c>
      <c r="B183" s="147"/>
      <c r="C183" s="41">
        <v>48505714</v>
      </c>
      <c r="G183" s="29" t="s">
        <v>828</v>
      </c>
      <c r="H183" s="29" t="s">
        <v>319</v>
      </c>
      <c r="I183" s="42">
        <v>45705</v>
      </c>
      <c r="K183" s="29"/>
      <c r="L183" s="29"/>
      <c r="M183" s="29"/>
      <c r="N183" s="29"/>
      <c r="O183" s="29"/>
      <c r="P183" s="29"/>
      <c r="Q183" s="81"/>
      <c r="R183" s="41" t="s">
        <v>543</v>
      </c>
      <c r="S183" s="123"/>
    </row>
    <row r="184" spans="1:19">
      <c r="A184" s="147" t="s">
        <v>538</v>
      </c>
      <c r="B184" s="147"/>
      <c r="C184" s="41">
        <v>48506000</v>
      </c>
      <c r="G184" s="29" t="s">
        <v>828</v>
      </c>
      <c r="H184" s="29" t="s">
        <v>319</v>
      </c>
      <c r="I184" s="42">
        <v>45705</v>
      </c>
      <c r="K184" s="29"/>
      <c r="L184" s="29"/>
      <c r="M184" s="29"/>
      <c r="N184" s="29"/>
      <c r="O184" s="29"/>
      <c r="P184" s="29"/>
      <c r="Q184" s="81"/>
      <c r="R184" s="41" t="s">
        <v>544</v>
      </c>
      <c r="S184" s="123"/>
    </row>
    <row r="185" spans="1:19">
      <c r="A185" s="147" t="s">
        <v>538</v>
      </c>
      <c r="B185" s="147"/>
      <c r="C185" s="41">
        <v>48506074</v>
      </c>
      <c r="G185" s="29" t="s">
        <v>828</v>
      </c>
      <c r="H185" s="29" t="s">
        <v>319</v>
      </c>
      <c r="I185" s="42">
        <v>45705</v>
      </c>
      <c r="K185" s="29"/>
      <c r="L185" s="29"/>
      <c r="M185" s="29"/>
      <c r="N185" s="29"/>
      <c r="O185" s="29"/>
      <c r="P185" s="29"/>
      <c r="Q185" s="81"/>
      <c r="R185" s="41" t="s">
        <v>545</v>
      </c>
      <c r="S185" s="123"/>
    </row>
    <row r="186" spans="1:19">
      <c r="A186" s="147" t="s">
        <v>538</v>
      </c>
      <c r="B186" s="147"/>
      <c r="C186" s="41">
        <v>48506121</v>
      </c>
      <c r="G186" s="29" t="s">
        <v>828</v>
      </c>
      <c r="H186" s="29" t="s">
        <v>319</v>
      </c>
      <c r="I186" s="42">
        <v>45705</v>
      </c>
      <c r="K186" s="29"/>
      <c r="L186" s="29"/>
      <c r="M186" s="29"/>
      <c r="N186" s="29"/>
      <c r="O186" s="29"/>
      <c r="P186" s="29"/>
      <c r="Q186" s="81"/>
      <c r="R186" s="41" t="s">
        <v>546</v>
      </c>
      <c r="S186" s="123"/>
    </row>
    <row r="187" spans="1:19">
      <c r="A187" s="147" t="s">
        <v>538</v>
      </c>
      <c r="B187" s="147"/>
      <c r="C187" s="41">
        <v>48506146</v>
      </c>
      <c r="G187" s="29" t="s">
        <v>828</v>
      </c>
      <c r="H187" s="29" t="s">
        <v>319</v>
      </c>
      <c r="I187" s="42">
        <v>45705</v>
      </c>
      <c r="K187" s="29"/>
      <c r="L187" s="29"/>
      <c r="M187" s="29"/>
      <c r="N187" s="29"/>
      <c r="O187" s="29"/>
      <c r="P187" s="29"/>
      <c r="Q187" s="81"/>
      <c r="R187" s="41" t="s">
        <v>547</v>
      </c>
      <c r="S187" s="123"/>
    </row>
    <row r="188" spans="1:19">
      <c r="A188" s="147" t="s">
        <v>538</v>
      </c>
      <c r="B188" s="147"/>
      <c r="C188" s="41">
        <v>48506167</v>
      </c>
      <c r="G188" s="29" t="s">
        <v>828</v>
      </c>
      <c r="H188" s="29" t="s">
        <v>319</v>
      </c>
      <c r="I188" s="42">
        <v>45705</v>
      </c>
      <c r="K188" s="29"/>
      <c r="L188" s="29"/>
      <c r="M188" s="29"/>
      <c r="N188" s="29"/>
      <c r="O188" s="29"/>
      <c r="P188" s="29"/>
      <c r="Q188" s="81"/>
      <c r="R188" s="41" t="s">
        <v>548</v>
      </c>
      <c r="S188" s="123"/>
    </row>
    <row r="189" spans="1:19">
      <c r="A189" s="147" t="s">
        <v>538</v>
      </c>
      <c r="B189" s="147"/>
      <c r="C189" s="41">
        <v>48506275</v>
      </c>
      <c r="G189" s="29" t="s">
        <v>828</v>
      </c>
      <c r="H189" s="29" t="s">
        <v>319</v>
      </c>
      <c r="I189" s="42">
        <v>45705</v>
      </c>
      <c r="K189" s="29"/>
      <c r="L189" s="29"/>
      <c r="M189" s="29"/>
      <c r="N189" s="29"/>
      <c r="O189" s="29"/>
      <c r="P189" s="29"/>
      <c r="Q189" s="81"/>
      <c r="R189" s="41" t="s">
        <v>549</v>
      </c>
      <c r="S189" s="123"/>
    </row>
    <row r="190" spans="1:19">
      <c r="A190" s="147" t="s">
        <v>538</v>
      </c>
      <c r="B190" s="147"/>
      <c r="C190" s="41">
        <v>48506238</v>
      </c>
      <c r="G190" s="29" t="s">
        <v>828</v>
      </c>
      <c r="H190" s="29" t="s">
        <v>319</v>
      </c>
      <c r="I190" s="42">
        <v>45705</v>
      </c>
      <c r="K190" s="29"/>
      <c r="L190" s="29"/>
      <c r="M190" s="29"/>
      <c r="N190" s="29"/>
      <c r="O190" s="29"/>
      <c r="P190" s="29"/>
      <c r="Q190" s="81"/>
      <c r="R190" s="41" t="s">
        <v>550</v>
      </c>
      <c r="S190" s="123"/>
    </row>
    <row r="191" spans="1:19">
      <c r="A191" s="147" t="s">
        <v>538</v>
      </c>
      <c r="B191" s="147"/>
      <c r="C191" s="41">
        <v>48506312</v>
      </c>
      <c r="G191" s="29" t="s">
        <v>828</v>
      </c>
      <c r="H191" s="29" t="s">
        <v>319</v>
      </c>
      <c r="I191" s="42">
        <v>45705</v>
      </c>
      <c r="K191" s="29"/>
      <c r="L191" s="29"/>
      <c r="M191" s="29"/>
      <c r="N191" s="29"/>
      <c r="O191" s="29"/>
      <c r="P191" s="29"/>
      <c r="Q191" s="81"/>
      <c r="R191" s="41" t="s">
        <v>551</v>
      </c>
      <c r="S191" s="123"/>
    </row>
    <row r="192" spans="1:19">
      <c r="A192" s="147" t="s">
        <v>538</v>
      </c>
      <c r="B192" s="147"/>
      <c r="C192" s="41">
        <v>48506380</v>
      </c>
      <c r="G192" s="29" t="s">
        <v>828</v>
      </c>
      <c r="H192" s="29" t="s">
        <v>319</v>
      </c>
      <c r="I192" s="42">
        <v>45705</v>
      </c>
      <c r="K192" s="29"/>
      <c r="L192" s="29"/>
      <c r="M192" s="29"/>
      <c r="N192" s="29"/>
      <c r="O192" s="29"/>
      <c r="P192" s="29"/>
      <c r="Q192" s="81"/>
      <c r="R192" s="41" t="s">
        <v>552</v>
      </c>
      <c r="S192" s="123"/>
    </row>
    <row r="193" spans="1:19">
      <c r="A193" s="147" t="s">
        <v>538</v>
      </c>
      <c r="B193" s="147"/>
      <c r="C193" s="41">
        <v>48506402</v>
      </c>
      <c r="G193" s="29" t="s">
        <v>828</v>
      </c>
      <c r="H193" s="29" t="s">
        <v>319</v>
      </c>
      <c r="I193" s="42">
        <v>45705</v>
      </c>
      <c r="K193" s="29"/>
      <c r="L193" s="29"/>
      <c r="M193" s="29"/>
      <c r="N193" s="29"/>
      <c r="O193" s="29"/>
      <c r="P193" s="29"/>
      <c r="Q193" s="81"/>
      <c r="R193" s="41" t="s">
        <v>553</v>
      </c>
      <c r="S193" s="123"/>
    </row>
    <row r="194" spans="1:19">
      <c r="A194" s="147" t="s">
        <v>538</v>
      </c>
      <c r="B194" s="147"/>
      <c r="C194" s="41">
        <v>48506447</v>
      </c>
      <c r="G194" s="29" t="s">
        <v>828</v>
      </c>
      <c r="H194" s="29" t="s">
        <v>319</v>
      </c>
      <c r="I194" s="42">
        <v>45705</v>
      </c>
      <c r="K194" s="29"/>
      <c r="L194" s="29"/>
      <c r="M194" s="29"/>
      <c r="N194" s="29"/>
      <c r="O194" s="29"/>
      <c r="P194" s="29"/>
      <c r="Q194" s="81"/>
      <c r="R194" s="41" t="s">
        <v>554</v>
      </c>
      <c r="S194" s="123"/>
    </row>
    <row r="195" spans="1:19">
      <c r="A195" s="147" t="s">
        <v>538</v>
      </c>
      <c r="B195" s="147"/>
      <c r="C195" s="41">
        <v>48506473</v>
      </c>
      <c r="G195" s="29" t="s">
        <v>828</v>
      </c>
      <c r="H195" s="29" t="s">
        <v>319</v>
      </c>
      <c r="I195" s="42">
        <v>45705</v>
      </c>
      <c r="K195" s="29"/>
      <c r="L195" s="29"/>
      <c r="M195" s="29"/>
      <c r="N195" s="29"/>
      <c r="O195" s="29"/>
      <c r="P195" s="29"/>
      <c r="Q195" s="81"/>
      <c r="R195" s="41" t="s">
        <v>555</v>
      </c>
      <c r="S195" s="123"/>
    </row>
    <row r="196" spans="1:19">
      <c r="A196" s="147" t="s">
        <v>538</v>
      </c>
      <c r="B196" s="147"/>
      <c r="C196" s="41">
        <v>48506598</v>
      </c>
      <c r="G196" s="29" t="s">
        <v>828</v>
      </c>
      <c r="H196" s="29" t="s">
        <v>319</v>
      </c>
      <c r="I196" s="42">
        <v>45705</v>
      </c>
      <c r="K196" s="29"/>
      <c r="L196" s="29"/>
      <c r="M196" s="29"/>
      <c r="N196" s="29"/>
      <c r="O196" s="29"/>
      <c r="P196" s="29"/>
      <c r="Q196" s="81"/>
      <c r="R196" s="41" t="s">
        <v>556</v>
      </c>
      <c r="S196" s="123"/>
    </row>
    <row r="197" spans="1:19">
      <c r="A197" s="147" t="s">
        <v>538</v>
      </c>
      <c r="B197" s="147"/>
      <c r="C197" s="41">
        <v>48506685</v>
      </c>
      <c r="G197" s="29" t="s">
        <v>828</v>
      </c>
      <c r="H197" s="29" t="s">
        <v>319</v>
      </c>
      <c r="I197" s="42">
        <v>45705</v>
      </c>
      <c r="K197" s="29"/>
      <c r="L197" s="29"/>
      <c r="M197" s="29"/>
      <c r="N197" s="29"/>
      <c r="O197" s="29"/>
      <c r="P197" s="29"/>
      <c r="Q197" s="81"/>
      <c r="R197" s="41" t="s">
        <v>557</v>
      </c>
      <c r="S197" s="123"/>
    </row>
    <row r="198" spans="1:19">
      <c r="A198" s="147" t="s">
        <v>538</v>
      </c>
      <c r="B198" s="147"/>
      <c r="C198" s="41">
        <v>48506703</v>
      </c>
      <c r="G198" s="29" t="s">
        <v>828</v>
      </c>
      <c r="H198" s="29" t="s">
        <v>319</v>
      </c>
      <c r="I198" s="42">
        <v>45705</v>
      </c>
      <c r="K198" s="29"/>
      <c r="L198" s="29"/>
      <c r="M198" s="29"/>
      <c r="N198" s="29"/>
      <c r="O198" s="29"/>
      <c r="P198" s="29"/>
      <c r="Q198" s="81"/>
      <c r="R198" s="41" t="s">
        <v>558</v>
      </c>
      <c r="S198" s="123"/>
    </row>
    <row r="199" spans="1:19">
      <c r="A199" s="147" t="s">
        <v>538</v>
      </c>
      <c r="B199" s="147"/>
      <c r="C199" s="41">
        <v>48506738</v>
      </c>
      <c r="G199" s="29" t="s">
        <v>828</v>
      </c>
      <c r="H199" s="29" t="s">
        <v>319</v>
      </c>
      <c r="I199" s="42">
        <v>45705</v>
      </c>
      <c r="K199" s="29"/>
      <c r="L199" s="29"/>
      <c r="M199" s="29"/>
      <c r="N199" s="29"/>
      <c r="O199" s="29"/>
      <c r="P199" s="29"/>
      <c r="Q199" s="81"/>
      <c r="R199" s="41" t="s">
        <v>559</v>
      </c>
      <c r="S199" s="123"/>
    </row>
    <row r="200" spans="1:19">
      <c r="A200" s="147" t="s">
        <v>538</v>
      </c>
      <c r="B200" s="147"/>
      <c r="C200" s="41">
        <v>48506819</v>
      </c>
      <c r="G200" s="29" t="s">
        <v>828</v>
      </c>
      <c r="H200" s="29" t="s">
        <v>319</v>
      </c>
      <c r="I200" s="42">
        <v>45705</v>
      </c>
      <c r="K200" s="29"/>
      <c r="L200" s="29"/>
      <c r="M200" s="29"/>
      <c r="N200" s="29"/>
      <c r="O200" s="29"/>
      <c r="P200" s="29"/>
      <c r="Q200" s="81"/>
      <c r="R200" s="41" t="s">
        <v>560</v>
      </c>
      <c r="S200" s="123"/>
    </row>
    <row r="201" spans="1:19">
      <c r="A201" s="147" t="s">
        <v>538</v>
      </c>
      <c r="B201" s="147"/>
      <c r="C201" s="41">
        <v>48506880</v>
      </c>
      <c r="G201" s="29" t="s">
        <v>828</v>
      </c>
      <c r="H201" s="29" t="s">
        <v>319</v>
      </c>
      <c r="I201" s="42">
        <v>45705</v>
      </c>
      <c r="K201" s="29"/>
      <c r="L201" s="29"/>
      <c r="M201" s="29"/>
      <c r="N201" s="29"/>
      <c r="O201" s="29"/>
      <c r="P201" s="29"/>
      <c r="Q201" s="81"/>
      <c r="R201" s="41" t="s">
        <v>561</v>
      </c>
      <c r="S201" s="123"/>
    </row>
    <row r="202" spans="1:19">
      <c r="A202" s="147" t="s">
        <v>538</v>
      </c>
      <c r="B202" s="147"/>
      <c r="C202" s="41">
        <v>48506900</v>
      </c>
      <c r="G202" s="29" t="s">
        <v>828</v>
      </c>
      <c r="H202" s="29" t="s">
        <v>319</v>
      </c>
      <c r="I202" s="42">
        <v>45705</v>
      </c>
      <c r="K202" s="29"/>
      <c r="L202" s="29"/>
      <c r="M202" s="29"/>
      <c r="N202" s="29"/>
      <c r="O202" s="29"/>
      <c r="P202" s="29"/>
      <c r="Q202" s="81"/>
      <c r="R202" s="41" t="s">
        <v>562</v>
      </c>
      <c r="S202" s="123"/>
    </row>
    <row r="203" spans="1:19">
      <c r="A203" s="147" t="s">
        <v>538</v>
      </c>
      <c r="B203" s="147"/>
      <c r="C203" s="41">
        <v>48506952</v>
      </c>
      <c r="G203" s="29" t="s">
        <v>828</v>
      </c>
      <c r="H203" s="29" t="s">
        <v>319</v>
      </c>
      <c r="I203" s="42">
        <v>45705</v>
      </c>
      <c r="K203" s="29"/>
      <c r="L203" s="29"/>
      <c r="M203" s="29"/>
      <c r="N203" s="29"/>
      <c r="O203" s="29"/>
      <c r="P203" s="29"/>
      <c r="Q203" s="81"/>
      <c r="R203" s="41" t="s">
        <v>563</v>
      </c>
      <c r="S203" s="123"/>
    </row>
    <row r="204" spans="1:19">
      <c r="A204" s="147" t="s">
        <v>538</v>
      </c>
      <c r="B204" s="147"/>
      <c r="C204" s="41">
        <v>48506994</v>
      </c>
      <c r="G204" s="29" t="s">
        <v>828</v>
      </c>
      <c r="H204" s="29" t="s">
        <v>319</v>
      </c>
      <c r="I204" s="42">
        <v>45705</v>
      </c>
      <c r="K204" s="29"/>
      <c r="L204" s="29"/>
      <c r="M204" s="29"/>
      <c r="N204" s="29"/>
      <c r="O204" s="29"/>
      <c r="P204" s="29"/>
      <c r="Q204" s="81"/>
      <c r="R204" s="41" t="s">
        <v>564</v>
      </c>
      <c r="S204" s="123"/>
    </row>
    <row r="205" spans="1:19">
      <c r="A205" s="147" t="s">
        <v>538</v>
      </c>
      <c r="B205" s="147"/>
      <c r="C205" s="41">
        <v>48507054</v>
      </c>
      <c r="G205" s="29" t="s">
        <v>828</v>
      </c>
      <c r="H205" s="29" t="s">
        <v>319</v>
      </c>
      <c r="I205" s="42">
        <v>45705</v>
      </c>
      <c r="K205" s="29"/>
      <c r="L205" s="29"/>
      <c r="M205" s="29"/>
      <c r="N205" s="29"/>
      <c r="O205" s="29"/>
      <c r="P205" s="29"/>
      <c r="Q205" s="81"/>
      <c r="R205" s="41" t="s">
        <v>565</v>
      </c>
      <c r="S205" s="123"/>
    </row>
    <row r="206" spans="1:19">
      <c r="A206" s="147" t="s">
        <v>538</v>
      </c>
      <c r="B206" s="147"/>
      <c r="C206" s="41">
        <v>48507104</v>
      </c>
      <c r="G206" s="29" t="s">
        <v>828</v>
      </c>
      <c r="H206" s="29" t="s">
        <v>319</v>
      </c>
      <c r="I206" s="42">
        <v>45705</v>
      </c>
      <c r="K206" s="29"/>
      <c r="L206" s="29"/>
      <c r="M206" s="29"/>
      <c r="N206" s="29"/>
      <c r="O206" s="29"/>
      <c r="P206" s="29"/>
      <c r="Q206" s="81"/>
      <c r="R206" s="41" t="s">
        <v>564</v>
      </c>
      <c r="S206" s="123"/>
    </row>
    <row r="207" spans="1:19">
      <c r="A207" s="147" t="s">
        <v>538</v>
      </c>
      <c r="B207" s="147"/>
      <c r="C207" s="41">
        <v>48507121</v>
      </c>
      <c r="G207" s="29" t="s">
        <v>828</v>
      </c>
      <c r="H207" s="29" t="s">
        <v>319</v>
      </c>
      <c r="I207" s="42">
        <v>45705</v>
      </c>
      <c r="K207" s="29"/>
      <c r="L207" s="29"/>
      <c r="M207" s="29"/>
      <c r="N207" s="29"/>
      <c r="O207" s="29"/>
      <c r="P207" s="29"/>
      <c r="Q207" s="81"/>
      <c r="R207" s="41" t="s">
        <v>565</v>
      </c>
      <c r="S207" s="123"/>
    </row>
    <row r="208" spans="1:19">
      <c r="A208" s="147" t="s">
        <v>538</v>
      </c>
      <c r="B208" s="147"/>
      <c r="C208" s="41">
        <v>48507149</v>
      </c>
      <c r="G208" s="29" t="s">
        <v>828</v>
      </c>
      <c r="H208" s="29" t="s">
        <v>319</v>
      </c>
      <c r="I208" s="42">
        <v>45705</v>
      </c>
      <c r="K208" s="29"/>
      <c r="L208" s="29"/>
      <c r="M208" s="29"/>
      <c r="N208" s="29"/>
      <c r="O208" s="29"/>
      <c r="P208" s="29"/>
      <c r="Q208" s="81"/>
      <c r="R208" s="41" t="s">
        <v>566</v>
      </c>
      <c r="S208" s="123"/>
    </row>
    <row r="209" spans="1:19">
      <c r="A209" s="147" t="s">
        <v>538</v>
      </c>
      <c r="B209" s="147"/>
      <c r="C209" s="41">
        <v>48507171</v>
      </c>
      <c r="G209" s="29" t="s">
        <v>828</v>
      </c>
      <c r="H209" s="29" t="s">
        <v>319</v>
      </c>
      <c r="I209" s="42">
        <v>45705</v>
      </c>
      <c r="K209" s="29"/>
      <c r="L209" s="29"/>
      <c r="M209" s="29"/>
      <c r="N209" s="29"/>
      <c r="O209" s="29"/>
      <c r="P209" s="29"/>
      <c r="Q209" s="81"/>
      <c r="R209" s="41" t="s">
        <v>567</v>
      </c>
      <c r="S209" s="123"/>
    </row>
    <row r="210" spans="1:19">
      <c r="A210" s="147" t="s">
        <v>538</v>
      </c>
      <c r="B210" s="147"/>
      <c r="C210" s="41">
        <v>48507195</v>
      </c>
      <c r="G210" s="29" t="s">
        <v>828</v>
      </c>
      <c r="H210" s="29" t="s">
        <v>319</v>
      </c>
      <c r="I210" s="42">
        <v>45705</v>
      </c>
      <c r="K210" s="29"/>
      <c r="L210" s="29"/>
      <c r="M210" s="29"/>
      <c r="N210" s="29"/>
      <c r="O210" s="29"/>
      <c r="P210" s="29"/>
      <c r="Q210" s="81"/>
      <c r="R210" s="41" t="s">
        <v>568</v>
      </c>
      <c r="S210" s="123"/>
    </row>
    <row r="211" spans="1:19">
      <c r="A211" s="29" t="s">
        <v>383</v>
      </c>
      <c r="C211" s="29">
        <v>37505890</v>
      </c>
      <c r="G211" s="29" t="s">
        <v>828</v>
      </c>
      <c r="H211" s="29" t="s">
        <v>295</v>
      </c>
      <c r="I211" s="120">
        <v>45694</v>
      </c>
      <c r="K211" s="29"/>
      <c r="L211" s="29"/>
      <c r="M211" s="29"/>
      <c r="N211" s="29"/>
      <c r="O211" s="29"/>
      <c r="P211" s="29"/>
      <c r="Q211" s="81"/>
      <c r="R211" s="29" t="s">
        <v>861</v>
      </c>
      <c r="S211" s="123"/>
    </row>
    <row r="212" spans="1:19">
      <c r="A212" s="29" t="s">
        <v>383</v>
      </c>
      <c r="C212" s="29">
        <v>37505866</v>
      </c>
      <c r="G212" s="29" t="s">
        <v>828</v>
      </c>
      <c r="H212" s="29" t="s">
        <v>295</v>
      </c>
      <c r="I212" s="120">
        <v>45694</v>
      </c>
      <c r="K212" s="29"/>
      <c r="L212" s="29"/>
      <c r="M212" s="29"/>
      <c r="N212" s="29"/>
      <c r="O212" s="29"/>
      <c r="P212" s="29"/>
      <c r="Q212" s="81"/>
      <c r="R212" s="29" t="s">
        <v>862</v>
      </c>
      <c r="S212" s="123"/>
    </row>
    <row r="213" spans="1:19">
      <c r="A213" s="29" t="s">
        <v>383</v>
      </c>
      <c r="C213" s="29">
        <v>37505708</v>
      </c>
      <c r="G213" s="29" t="s">
        <v>828</v>
      </c>
      <c r="H213" s="29" t="s">
        <v>295</v>
      </c>
      <c r="I213" s="120">
        <v>45694</v>
      </c>
      <c r="K213" s="29"/>
      <c r="L213" s="29"/>
      <c r="M213" s="29"/>
      <c r="N213" s="29"/>
      <c r="O213" s="29"/>
      <c r="P213" s="29"/>
      <c r="Q213" s="81"/>
      <c r="R213" s="29" t="s">
        <v>863</v>
      </c>
      <c r="S213" s="123"/>
    </row>
    <row r="214" spans="1:19">
      <c r="A214" s="29" t="s">
        <v>383</v>
      </c>
      <c r="C214" s="29">
        <v>37505692</v>
      </c>
      <c r="G214" s="29" t="s">
        <v>828</v>
      </c>
      <c r="H214" s="29" t="s">
        <v>295</v>
      </c>
      <c r="I214" s="120">
        <v>45694</v>
      </c>
      <c r="K214" s="29"/>
      <c r="L214" s="29"/>
      <c r="M214" s="29"/>
      <c r="N214" s="29"/>
      <c r="O214" s="29"/>
      <c r="P214" s="29"/>
      <c r="Q214" s="81"/>
      <c r="R214" s="29" t="s">
        <v>864</v>
      </c>
      <c r="S214" s="123"/>
    </row>
    <row r="215" spans="1:19">
      <c r="A215" s="29" t="s">
        <v>859</v>
      </c>
      <c r="C215" s="29">
        <v>37505682</v>
      </c>
      <c r="G215" s="29" t="s">
        <v>828</v>
      </c>
      <c r="H215" s="29" t="s">
        <v>134</v>
      </c>
      <c r="I215" s="120">
        <v>45694</v>
      </c>
      <c r="K215" s="29"/>
      <c r="L215" s="29"/>
      <c r="M215" s="29"/>
      <c r="N215" s="29"/>
      <c r="O215" s="29"/>
      <c r="P215" s="29"/>
      <c r="Q215" s="81"/>
      <c r="R215" s="29" t="s">
        <v>865</v>
      </c>
      <c r="S215" s="123"/>
    </row>
    <row r="216" spans="1:19">
      <c r="A216" s="29" t="s">
        <v>383</v>
      </c>
      <c r="C216" s="29">
        <v>37505653</v>
      </c>
      <c r="G216" s="29" t="s">
        <v>828</v>
      </c>
      <c r="H216" s="29" t="s">
        <v>295</v>
      </c>
      <c r="I216" s="120">
        <v>45694</v>
      </c>
      <c r="K216" s="29"/>
      <c r="L216" s="29"/>
      <c r="M216" s="29"/>
      <c r="N216" s="29"/>
      <c r="O216" s="29"/>
      <c r="P216" s="29"/>
      <c r="Q216" s="81"/>
      <c r="R216" s="29" t="s">
        <v>866</v>
      </c>
      <c r="S216" s="123"/>
    </row>
    <row r="217" spans="1:19">
      <c r="A217" s="29" t="s">
        <v>859</v>
      </c>
      <c r="C217" s="29">
        <v>37505858</v>
      </c>
      <c r="G217" s="29" t="s">
        <v>828</v>
      </c>
      <c r="H217" s="29" t="s">
        <v>134</v>
      </c>
      <c r="I217" s="120">
        <v>45694</v>
      </c>
      <c r="K217" s="29"/>
      <c r="L217" s="29"/>
      <c r="M217" s="29"/>
      <c r="N217" s="29"/>
      <c r="O217" s="29"/>
      <c r="P217" s="29"/>
      <c r="Q217" s="81"/>
      <c r="R217" s="29" t="s">
        <v>865</v>
      </c>
      <c r="S217" s="123"/>
    </row>
    <row r="218" spans="1:19">
      <c r="A218" s="29" t="s">
        <v>383</v>
      </c>
      <c r="C218" s="29">
        <v>37505767</v>
      </c>
      <c r="G218" s="29" t="s">
        <v>828</v>
      </c>
      <c r="H218" s="29" t="s">
        <v>295</v>
      </c>
      <c r="I218" s="120">
        <v>45694</v>
      </c>
      <c r="K218" s="29"/>
      <c r="L218" s="29"/>
      <c r="M218" s="29"/>
      <c r="N218" s="29"/>
      <c r="O218" s="29"/>
      <c r="P218" s="29"/>
      <c r="Q218" s="81"/>
      <c r="R218" s="29" t="s">
        <v>863</v>
      </c>
      <c r="S218" s="123"/>
    </row>
    <row r="219" spans="1:19">
      <c r="A219" s="29" t="s">
        <v>383</v>
      </c>
      <c r="C219" s="29">
        <v>37505730</v>
      </c>
      <c r="G219" s="29" t="s">
        <v>828</v>
      </c>
      <c r="H219" s="29" t="s">
        <v>295</v>
      </c>
      <c r="I219" s="120">
        <v>45694</v>
      </c>
      <c r="K219" s="29"/>
      <c r="L219" s="29"/>
      <c r="M219" s="29"/>
      <c r="N219" s="29"/>
      <c r="O219" s="29"/>
      <c r="P219" s="29"/>
      <c r="Q219" s="81"/>
      <c r="R219" s="29" t="s">
        <v>863</v>
      </c>
      <c r="S219" s="123"/>
    </row>
    <row r="220" spans="1:19">
      <c r="A220" s="29" t="s">
        <v>859</v>
      </c>
      <c r="C220" s="29">
        <v>37505252</v>
      </c>
      <c r="G220" s="29" t="s">
        <v>828</v>
      </c>
      <c r="H220" s="29" t="s">
        <v>134</v>
      </c>
      <c r="I220" s="120">
        <v>45694</v>
      </c>
      <c r="K220" s="29"/>
      <c r="L220" s="29"/>
      <c r="M220" s="29"/>
      <c r="N220" s="29"/>
      <c r="O220" s="29"/>
      <c r="P220" s="29"/>
      <c r="Q220" s="81"/>
      <c r="R220" s="29" t="s">
        <v>867</v>
      </c>
      <c r="S220" s="123"/>
    </row>
    <row r="221" spans="1:19">
      <c r="A221" s="29" t="s">
        <v>383</v>
      </c>
      <c r="C221" s="29">
        <v>35509789</v>
      </c>
      <c r="G221" s="29" t="s">
        <v>828</v>
      </c>
      <c r="H221" s="29" t="s">
        <v>295</v>
      </c>
      <c r="I221" s="120">
        <v>45691</v>
      </c>
      <c r="K221" s="29"/>
      <c r="L221" s="29"/>
      <c r="M221" s="29"/>
      <c r="N221" s="29"/>
      <c r="O221" s="29"/>
      <c r="P221" s="29"/>
      <c r="Q221" s="81"/>
      <c r="R221" s="29" t="s">
        <v>384</v>
      </c>
      <c r="S221" s="123"/>
    </row>
    <row r="222" spans="1:19">
      <c r="A222" s="29" t="s">
        <v>383</v>
      </c>
      <c r="C222" s="29">
        <v>35509780</v>
      </c>
      <c r="G222" s="29" t="s">
        <v>828</v>
      </c>
      <c r="H222" s="29" t="s">
        <v>295</v>
      </c>
      <c r="I222" s="120">
        <v>45691</v>
      </c>
      <c r="K222" s="29"/>
      <c r="L222" s="29"/>
      <c r="M222" s="29"/>
      <c r="N222" s="29"/>
      <c r="O222" s="29"/>
      <c r="P222" s="29"/>
      <c r="Q222" s="81"/>
      <c r="R222" s="29" t="s">
        <v>385</v>
      </c>
      <c r="S222" s="123"/>
    </row>
    <row r="223" spans="1:19">
      <c r="A223" s="29" t="s">
        <v>383</v>
      </c>
      <c r="C223" s="29">
        <v>35509774</v>
      </c>
      <c r="G223" s="29" t="s">
        <v>828</v>
      </c>
      <c r="H223" s="29" t="s">
        <v>295</v>
      </c>
      <c r="I223" s="120">
        <v>45691</v>
      </c>
      <c r="K223" s="29"/>
      <c r="L223" s="29"/>
      <c r="M223" s="29"/>
      <c r="N223" s="29"/>
      <c r="O223" s="29"/>
      <c r="P223" s="29"/>
      <c r="Q223" s="81"/>
      <c r="R223" s="29" t="s">
        <v>385</v>
      </c>
      <c r="S223" s="123"/>
    </row>
    <row r="224" spans="1:19">
      <c r="A224" s="29" t="s">
        <v>383</v>
      </c>
      <c r="C224" s="29">
        <v>35509764</v>
      </c>
      <c r="G224" s="29" t="s">
        <v>828</v>
      </c>
      <c r="H224" s="29" t="s">
        <v>295</v>
      </c>
      <c r="I224" s="120">
        <v>45691</v>
      </c>
      <c r="K224" s="29"/>
      <c r="L224" s="29"/>
      <c r="M224" s="29"/>
      <c r="N224" s="29"/>
      <c r="O224" s="29"/>
      <c r="P224" s="29"/>
      <c r="Q224" s="81"/>
      <c r="R224" s="29" t="s">
        <v>386</v>
      </c>
      <c r="S224" s="123"/>
    </row>
    <row r="225" spans="1:19">
      <c r="A225" s="29" t="s">
        <v>383</v>
      </c>
      <c r="C225" s="29">
        <v>35509750</v>
      </c>
      <c r="G225" s="29" t="s">
        <v>828</v>
      </c>
      <c r="H225" s="29" t="s">
        <v>295</v>
      </c>
      <c r="I225" s="120">
        <v>45691</v>
      </c>
      <c r="K225" s="29"/>
      <c r="L225" s="29"/>
      <c r="M225" s="29"/>
      <c r="N225" s="29"/>
      <c r="O225" s="29"/>
      <c r="P225" s="29"/>
      <c r="Q225" s="81"/>
      <c r="R225" s="29" t="s">
        <v>387</v>
      </c>
      <c r="S225" s="123"/>
    </row>
    <row r="226" spans="1:19">
      <c r="A226" s="29" t="s">
        <v>859</v>
      </c>
      <c r="C226" s="29">
        <v>36501750</v>
      </c>
      <c r="G226" s="29" t="s">
        <v>828</v>
      </c>
      <c r="H226" s="29" t="s">
        <v>134</v>
      </c>
      <c r="I226" s="120">
        <v>45692</v>
      </c>
      <c r="K226" s="29"/>
      <c r="L226" s="29"/>
      <c r="M226" s="29"/>
      <c r="N226" s="29"/>
      <c r="O226" s="29"/>
      <c r="P226" s="29"/>
      <c r="Q226" s="81"/>
      <c r="R226" s="29" t="s">
        <v>868</v>
      </c>
      <c r="S226" s="123"/>
    </row>
    <row r="227" spans="1:19">
      <c r="A227" s="29" t="s">
        <v>859</v>
      </c>
      <c r="C227" s="29">
        <v>36501703</v>
      </c>
      <c r="G227" s="29" t="s">
        <v>828</v>
      </c>
      <c r="H227" s="29" t="s">
        <v>134</v>
      </c>
      <c r="I227" s="120">
        <v>45692</v>
      </c>
      <c r="K227" s="29"/>
      <c r="L227" s="29"/>
      <c r="M227" s="29"/>
      <c r="N227" s="29"/>
      <c r="O227" s="29"/>
      <c r="P227" s="29"/>
      <c r="Q227" s="81"/>
      <c r="R227" s="29" t="s">
        <v>438</v>
      </c>
      <c r="S227" s="123"/>
    </row>
    <row r="228" spans="1:19">
      <c r="A228" s="29" t="s">
        <v>859</v>
      </c>
      <c r="C228" s="29">
        <v>36501220</v>
      </c>
      <c r="G228" s="29" t="s">
        <v>828</v>
      </c>
      <c r="H228" s="29" t="s">
        <v>134</v>
      </c>
      <c r="I228" s="120">
        <v>45692</v>
      </c>
      <c r="K228" s="29"/>
      <c r="L228" s="29"/>
      <c r="M228" s="29"/>
      <c r="N228" s="29"/>
      <c r="O228" s="29"/>
      <c r="P228" s="29"/>
      <c r="Q228" s="81"/>
      <c r="R228" s="29" t="s">
        <v>475</v>
      </c>
      <c r="S228" s="123"/>
    </row>
    <row r="229" spans="1:19">
      <c r="A229" s="29" t="s">
        <v>859</v>
      </c>
      <c r="C229" s="29">
        <v>35509618</v>
      </c>
      <c r="G229" s="29" t="s">
        <v>828</v>
      </c>
      <c r="H229" s="29" t="s">
        <v>134</v>
      </c>
      <c r="I229" s="120">
        <v>45691</v>
      </c>
      <c r="K229" s="29"/>
      <c r="L229" s="29"/>
      <c r="M229" s="29"/>
      <c r="N229" s="29"/>
      <c r="O229" s="29"/>
      <c r="P229" s="29"/>
      <c r="Q229" s="81"/>
      <c r="R229" s="29" t="s">
        <v>869</v>
      </c>
      <c r="S229" s="123"/>
    </row>
    <row r="230" spans="1:19">
      <c r="A230" s="29" t="s">
        <v>859</v>
      </c>
      <c r="C230" s="29">
        <v>35509633</v>
      </c>
      <c r="G230" s="29" t="s">
        <v>828</v>
      </c>
      <c r="H230" s="29" t="s">
        <v>134</v>
      </c>
      <c r="I230" s="120">
        <v>45691</v>
      </c>
      <c r="K230" s="29"/>
      <c r="L230" s="29"/>
      <c r="M230" s="29"/>
      <c r="N230" s="29"/>
      <c r="O230" s="29"/>
      <c r="P230" s="29"/>
      <c r="Q230" s="81"/>
      <c r="R230" s="29" t="s">
        <v>870</v>
      </c>
      <c r="S230" s="123"/>
    </row>
    <row r="231" spans="1:19">
      <c r="A231" s="29" t="s">
        <v>859</v>
      </c>
      <c r="C231" s="29">
        <v>35509658</v>
      </c>
      <c r="G231" s="29" t="s">
        <v>828</v>
      </c>
      <c r="H231" s="29" t="s">
        <v>134</v>
      </c>
      <c r="I231" s="120">
        <v>45691</v>
      </c>
      <c r="K231" s="29"/>
      <c r="L231" s="29"/>
      <c r="M231" s="29"/>
      <c r="N231" s="29"/>
      <c r="O231" s="29"/>
      <c r="P231" s="29"/>
      <c r="Q231" s="81"/>
      <c r="R231" s="29" t="s">
        <v>871</v>
      </c>
      <c r="S231" s="123"/>
    </row>
    <row r="232" spans="1:19">
      <c r="A232" s="29" t="s">
        <v>859</v>
      </c>
      <c r="C232" s="29">
        <v>37506038</v>
      </c>
      <c r="G232" s="29" t="s">
        <v>828</v>
      </c>
      <c r="H232" s="29" t="s">
        <v>134</v>
      </c>
      <c r="I232" s="120">
        <v>45694</v>
      </c>
      <c r="K232" s="29"/>
      <c r="L232" s="29"/>
      <c r="M232" s="29"/>
      <c r="N232" s="29"/>
      <c r="O232" s="29"/>
      <c r="P232" s="29"/>
      <c r="Q232" s="81"/>
      <c r="R232" s="29" t="s">
        <v>872</v>
      </c>
      <c r="S232" s="123"/>
    </row>
    <row r="233" spans="1:19">
      <c r="A233" s="29" t="s">
        <v>859</v>
      </c>
      <c r="C233" s="29">
        <v>37505985</v>
      </c>
      <c r="G233" s="29" t="s">
        <v>828</v>
      </c>
      <c r="H233" s="29" t="s">
        <v>134</v>
      </c>
      <c r="I233" s="120">
        <v>45694</v>
      </c>
      <c r="K233" s="29"/>
      <c r="L233" s="29"/>
      <c r="M233" s="29"/>
      <c r="N233" s="29"/>
      <c r="O233" s="29"/>
      <c r="P233" s="29"/>
      <c r="Q233" s="81"/>
      <c r="R233" s="29" t="s">
        <v>873</v>
      </c>
      <c r="S233" s="123"/>
    </row>
    <row r="234" spans="1:19">
      <c r="A234" s="29" t="s">
        <v>859</v>
      </c>
      <c r="C234" s="29">
        <v>37505961</v>
      </c>
      <c r="G234" s="29" t="s">
        <v>828</v>
      </c>
      <c r="H234" s="29" t="s">
        <v>134</v>
      </c>
      <c r="I234" s="120">
        <v>45694</v>
      </c>
      <c r="K234" s="29"/>
      <c r="L234" s="29"/>
      <c r="M234" s="29"/>
      <c r="N234" s="29"/>
      <c r="O234" s="29"/>
      <c r="P234" s="29"/>
      <c r="Q234" s="81"/>
      <c r="R234" s="29" t="s">
        <v>874</v>
      </c>
      <c r="S234" s="123"/>
    </row>
    <row r="235" spans="1:19">
      <c r="A235" s="29" t="s">
        <v>859</v>
      </c>
      <c r="C235" s="29">
        <v>37505929</v>
      </c>
      <c r="G235" s="29" t="s">
        <v>828</v>
      </c>
      <c r="H235" s="29" t="s">
        <v>134</v>
      </c>
      <c r="I235" s="120">
        <v>45694</v>
      </c>
      <c r="K235" s="29"/>
      <c r="L235" s="29"/>
      <c r="M235" s="29"/>
      <c r="N235" s="29"/>
      <c r="O235" s="29"/>
      <c r="P235" s="29"/>
      <c r="Q235" s="81"/>
      <c r="R235" s="29" t="s">
        <v>865</v>
      </c>
      <c r="S235" s="123"/>
    </row>
    <row r="236" spans="1:19">
      <c r="A236" s="29" t="s">
        <v>859</v>
      </c>
      <c r="C236" s="29">
        <v>37505902</v>
      </c>
      <c r="G236" s="29" t="s">
        <v>828</v>
      </c>
      <c r="H236" s="29" t="s">
        <v>134</v>
      </c>
      <c r="I236" s="120">
        <v>45694</v>
      </c>
      <c r="K236" s="29"/>
      <c r="L236" s="29"/>
      <c r="M236" s="29"/>
      <c r="N236" s="29"/>
      <c r="O236" s="29"/>
      <c r="P236" s="29"/>
      <c r="Q236" s="81"/>
      <c r="R236" s="29" t="s">
        <v>865</v>
      </c>
      <c r="S236" s="123"/>
    </row>
    <row r="237" spans="1:19">
      <c r="A237" s="29" t="s">
        <v>859</v>
      </c>
      <c r="C237" s="29">
        <v>37505642</v>
      </c>
      <c r="G237" s="29" t="s">
        <v>828</v>
      </c>
      <c r="H237" s="29" t="s">
        <v>134</v>
      </c>
      <c r="I237" s="120">
        <v>45694</v>
      </c>
      <c r="K237" s="29"/>
      <c r="L237" s="29"/>
      <c r="M237" s="29"/>
      <c r="N237" s="29"/>
      <c r="O237" s="29"/>
      <c r="P237" s="29"/>
      <c r="Q237" s="81"/>
      <c r="R237" s="29" t="s">
        <v>875</v>
      </c>
      <c r="S237" s="123"/>
    </row>
    <row r="238" spans="1:19">
      <c r="A238" s="29" t="s">
        <v>383</v>
      </c>
      <c r="C238" s="29">
        <v>37505640</v>
      </c>
      <c r="G238" s="29" t="s">
        <v>828</v>
      </c>
      <c r="H238" s="29" t="s">
        <v>295</v>
      </c>
      <c r="I238" s="120">
        <v>45694</v>
      </c>
      <c r="K238" s="29"/>
      <c r="L238" s="29"/>
      <c r="M238" s="29"/>
      <c r="N238" s="29"/>
      <c r="O238" s="29"/>
      <c r="P238" s="29"/>
      <c r="Q238" s="81"/>
      <c r="R238" s="29" t="s">
        <v>876</v>
      </c>
      <c r="S238" s="123"/>
    </row>
    <row r="239" spans="1:19">
      <c r="A239" s="29" t="s">
        <v>859</v>
      </c>
      <c r="C239" s="29">
        <v>37505599</v>
      </c>
      <c r="G239" s="29" t="s">
        <v>828</v>
      </c>
      <c r="H239" s="29" t="s">
        <v>134</v>
      </c>
      <c r="I239" s="120">
        <v>45694</v>
      </c>
      <c r="K239" s="29"/>
      <c r="L239" s="29"/>
      <c r="M239" s="29"/>
      <c r="N239" s="29"/>
      <c r="O239" s="29"/>
      <c r="P239" s="29"/>
      <c r="Q239" s="81"/>
      <c r="R239" s="29" t="s">
        <v>867</v>
      </c>
      <c r="S239" s="123"/>
    </row>
    <row r="240" spans="1:19">
      <c r="A240" s="29" t="s">
        <v>859</v>
      </c>
      <c r="C240" s="29">
        <v>37505280</v>
      </c>
      <c r="G240" s="29" t="s">
        <v>828</v>
      </c>
      <c r="H240" s="29" t="s">
        <v>134</v>
      </c>
      <c r="I240" s="120">
        <v>45694</v>
      </c>
      <c r="K240" s="29"/>
      <c r="L240" s="29"/>
      <c r="M240" s="29"/>
      <c r="N240" s="29"/>
      <c r="O240" s="29"/>
      <c r="P240" s="29"/>
      <c r="Q240" s="81"/>
      <c r="R240" s="29" t="s">
        <v>867</v>
      </c>
      <c r="S240" s="123"/>
    </row>
    <row r="241" spans="1:19">
      <c r="A241" s="29" t="s">
        <v>859</v>
      </c>
      <c r="C241" s="29">
        <v>37506111</v>
      </c>
      <c r="G241" s="29" t="s">
        <v>828</v>
      </c>
      <c r="H241" s="29" t="s">
        <v>134</v>
      </c>
      <c r="I241" s="120">
        <v>45694</v>
      </c>
      <c r="K241" s="29"/>
      <c r="L241" s="29"/>
      <c r="M241" s="29"/>
      <c r="N241" s="29"/>
      <c r="O241" s="29"/>
      <c r="P241" s="29"/>
      <c r="Q241" s="81"/>
      <c r="R241" s="29" t="s">
        <v>877</v>
      </c>
      <c r="S241" s="123"/>
    </row>
    <row r="242" spans="1:19">
      <c r="A242" s="29" t="s">
        <v>859</v>
      </c>
      <c r="C242" s="29">
        <v>37506073</v>
      </c>
      <c r="G242" s="29" t="s">
        <v>828</v>
      </c>
      <c r="H242" s="29" t="s">
        <v>134</v>
      </c>
      <c r="I242" s="120">
        <v>45694</v>
      </c>
      <c r="K242" s="29"/>
      <c r="L242" s="29"/>
      <c r="M242" s="29"/>
      <c r="N242" s="29"/>
      <c r="O242" s="29"/>
      <c r="P242" s="29"/>
      <c r="Q242" s="81"/>
      <c r="R242" s="29" t="s">
        <v>877</v>
      </c>
      <c r="S242" s="123"/>
    </row>
    <row r="243" spans="1:19">
      <c r="A243" s="29" t="s">
        <v>859</v>
      </c>
      <c r="C243" s="29">
        <v>37506056</v>
      </c>
      <c r="G243" s="29" t="s">
        <v>828</v>
      </c>
      <c r="H243" s="29" t="s">
        <v>134</v>
      </c>
      <c r="I243" s="120">
        <v>45694</v>
      </c>
      <c r="K243" s="29"/>
      <c r="L243" s="29"/>
      <c r="M243" s="29"/>
      <c r="N243" s="29"/>
      <c r="O243" s="29"/>
      <c r="P243" s="29"/>
      <c r="Q243" s="81"/>
      <c r="R243" s="29" t="s">
        <v>874</v>
      </c>
      <c r="S243" s="123"/>
    </row>
    <row r="244" spans="1:19">
      <c r="A244" s="29" t="s">
        <v>859</v>
      </c>
      <c r="C244" s="29">
        <v>37505229</v>
      </c>
      <c r="G244" s="29" t="s">
        <v>828</v>
      </c>
      <c r="H244" s="29" t="s">
        <v>134</v>
      </c>
      <c r="I244" s="120">
        <v>45694</v>
      </c>
      <c r="K244" s="29"/>
      <c r="L244" s="29"/>
      <c r="M244" s="29"/>
      <c r="N244" s="29"/>
      <c r="O244" s="29"/>
      <c r="P244" s="29"/>
      <c r="Q244" s="81"/>
      <c r="R244" s="29" t="s">
        <v>878</v>
      </c>
      <c r="S244" s="123"/>
    </row>
    <row r="245" spans="1:19">
      <c r="A245" s="29" t="s">
        <v>859</v>
      </c>
      <c r="C245" s="29">
        <v>37505213</v>
      </c>
      <c r="G245" s="29" t="s">
        <v>828</v>
      </c>
      <c r="H245" s="29" t="s">
        <v>134</v>
      </c>
      <c r="I245" s="120">
        <v>45694</v>
      </c>
      <c r="K245" s="29"/>
      <c r="L245" s="29"/>
      <c r="M245" s="29"/>
      <c r="N245" s="29"/>
      <c r="O245" s="29"/>
      <c r="P245" s="29"/>
      <c r="Q245" s="81"/>
      <c r="R245" s="29" t="s">
        <v>879</v>
      </c>
      <c r="S245" s="123"/>
    </row>
    <row r="246" spans="1:19">
      <c r="A246" s="29" t="s">
        <v>859</v>
      </c>
      <c r="C246" s="29">
        <v>37505183</v>
      </c>
      <c r="G246" s="29" t="s">
        <v>828</v>
      </c>
      <c r="H246" s="29" t="s">
        <v>134</v>
      </c>
      <c r="I246" s="120">
        <v>45694</v>
      </c>
      <c r="K246" s="29"/>
      <c r="L246" s="29"/>
      <c r="M246" s="29"/>
      <c r="N246" s="29"/>
      <c r="O246" s="29"/>
      <c r="P246" s="29"/>
      <c r="Q246" s="81"/>
      <c r="R246" s="29" t="s">
        <v>880</v>
      </c>
      <c r="S246" s="123"/>
    </row>
    <row r="247" spans="1:19">
      <c r="A247" s="29" t="s">
        <v>859</v>
      </c>
      <c r="C247" s="29">
        <v>37505094</v>
      </c>
      <c r="G247" s="29" t="s">
        <v>828</v>
      </c>
      <c r="H247" s="29" t="s">
        <v>134</v>
      </c>
      <c r="I247" s="120">
        <v>45694</v>
      </c>
      <c r="K247" s="29"/>
      <c r="L247" s="29"/>
      <c r="M247" s="29"/>
      <c r="N247" s="29"/>
      <c r="O247" s="29"/>
      <c r="P247" s="29"/>
      <c r="Q247" s="81"/>
      <c r="R247" s="29" t="s">
        <v>881</v>
      </c>
      <c r="S247" s="123"/>
    </row>
    <row r="248" spans="1:19">
      <c r="A248" s="29" t="s">
        <v>859</v>
      </c>
      <c r="C248" s="29">
        <v>37505037</v>
      </c>
      <c r="G248" s="29" t="s">
        <v>828</v>
      </c>
      <c r="H248" s="29" t="s">
        <v>134</v>
      </c>
      <c r="I248" s="120">
        <v>45694</v>
      </c>
      <c r="K248" s="29"/>
      <c r="L248" s="29"/>
      <c r="M248" s="29"/>
      <c r="N248" s="29"/>
      <c r="O248" s="29"/>
      <c r="P248" s="29"/>
      <c r="Q248" s="81"/>
      <c r="R248" s="29" t="s">
        <v>882</v>
      </c>
      <c r="S248" s="123"/>
    </row>
    <row r="249" spans="1:19">
      <c r="A249" s="29" t="s">
        <v>859</v>
      </c>
      <c r="C249" s="29">
        <v>37502907</v>
      </c>
      <c r="G249" s="29" t="s">
        <v>828</v>
      </c>
      <c r="H249" s="29" t="s">
        <v>134</v>
      </c>
      <c r="I249" s="120">
        <v>45694</v>
      </c>
      <c r="K249" s="29"/>
      <c r="L249" s="29"/>
      <c r="M249" s="29"/>
      <c r="N249" s="29"/>
      <c r="O249" s="29"/>
      <c r="P249" s="29"/>
      <c r="Q249" s="81"/>
      <c r="R249" s="29" t="s">
        <v>883</v>
      </c>
      <c r="S249" s="123"/>
    </row>
    <row r="250" spans="1:19">
      <c r="A250" s="29" t="s">
        <v>859</v>
      </c>
      <c r="C250" s="29">
        <v>37502781</v>
      </c>
      <c r="G250" s="29" t="s">
        <v>828</v>
      </c>
      <c r="H250" s="29" t="s">
        <v>134</v>
      </c>
      <c r="I250" s="120">
        <v>45694</v>
      </c>
      <c r="K250" s="29"/>
      <c r="L250" s="29"/>
      <c r="M250" s="29"/>
      <c r="N250" s="29"/>
      <c r="O250" s="29"/>
      <c r="P250" s="29"/>
      <c r="Q250" s="81"/>
      <c r="R250" s="29" t="s">
        <v>884</v>
      </c>
      <c r="S250" s="123"/>
    </row>
    <row r="251" spans="1:19">
      <c r="A251" s="29" t="s">
        <v>859</v>
      </c>
      <c r="C251" s="29">
        <v>37504943</v>
      </c>
      <c r="G251" s="29" t="s">
        <v>828</v>
      </c>
      <c r="H251" s="29" t="s">
        <v>134</v>
      </c>
      <c r="I251" s="120">
        <v>45693</v>
      </c>
      <c r="K251" s="29"/>
      <c r="L251" s="29"/>
      <c r="M251" s="29"/>
      <c r="N251" s="29"/>
      <c r="O251" s="29"/>
      <c r="P251" s="29"/>
      <c r="Q251" s="81"/>
      <c r="R251" s="29" t="s">
        <v>885</v>
      </c>
      <c r="S251" s="123"/>
    </row>
    <row r="252" spans="1:19">
      <c r="A252" s="29" t="s">
        <v>859</v>
      </c>
      <c r="C252" s="29">
        <v>35509618</v>
      </c>
      <c r="G252" s="29" t="s">
        <v>828</v>
      </c>
      <c r="H252" s="29" t="s">
        <v>134</v>
      </c>
      <c r="I252" s="120">
        <v>45691</v>
      </c>
      <c r="P252" s="134"/>
      <c r="R252" s="29" t="s">
        <v>869</v>
      </c>
    </row>
    <row r="253" spans="1:19">
      <c r="A253" s="29" t="s">
        <v>859</v>
      </c>
      <c r="C253" s="29">
        <v>35509633</v>
      </c>
      <c r="G253" s="29" t="s">
        <v>828</v>
      </c>
      <c r="H253" s="29" t="s">
        <v>134</v>
      </c>
      <c r="I253" s="120">
        <v>45691</v>
      </c>
      <c r="P253" s="134"/>
      <c r="R253" s="29" t="s">
        <v>870</v>
      </c>
    </row>
    <row r="254" spans="1:19">
      <c r="A254" s="29" t="s">
        <v>859</v>
      </c>
      <c r="C254" s="29">
        <v>35509658</v>
      </c>
      <c r="G254" s="29" t="s">
        <v>828</v>
      </c>
      <c r="H254" s="29" t="s">
        <v>134</v>
      </c>
      <c r="I254" s="120">
        <v>45691</v>
      </c>
      <c r="P254" s="134"/>
      <c r="R254" s="29" t="s">
        <v>871</v>
      </c>
    </row>
    <row r="255" spans="1:19">
      <c r="A255" s="29" t="s">
        <v>859</v>
      </c>
      <c r="C255" s="29">
        <v>37506123</v>
      </c>
      <c r="G255" s="29" t="s">
        <v>828</v>
      </c>
      <c r="H255" s="29" t="s">
        <v>134</v>
      </c>
      <c r="I255" s="120">
        <v>45694</v>
      </c>
      <c r="P255" s="134"/>
      <c r="R255" s="29" t="s">
        <v>860</v>
      </c>
    </row>
    <row r="256" spans="1:19">
      <c r="A256" s="29" t="s">
        <v>859</v>
      </c>
      <c r="C256" s="29">
        <v>37506111</v>
      </c>
      <c r="G256" s="29" t="s">
        <v>828</v>
      </c>
      <c r="H256" s="29" t="s">
        <v>134</v>
      </c>
      <c r="I256" s="120">
        <v>45694</v>
      </c>
      <c r="P256" s="134"/>
      <c r="R256" s="29" t="s">
        <v>877</v>
      </c>
    </row>
    <row r="257" spans="1:18">
      <c r="A257" s="29" t="s">
        <v>859</v>
      </c>
      <c r="C257" s="29">
        <v>37506073</v>
      </c>
      <c r="G257" s="29" t="s">
        <v>828</v>
      </c>
      <c r="H257" s="29" t="s">
        <v>134</v>
      </c>
      <c r="I257" s="120">
        <v>45694</v>
      </c>
      <c r="P257" s="134"/>
      <c r="R257" s="29" t="s">
        <v>877</v>
      </c>
    </row>
    <row r="258" spans="1:18">
      <c r="A258" s="29" t="s">
        <v>859</v>
      </c>
      <c r="C258" s="29">
        <v>37506056</v>
      </c>
      <c r="G258" s="29" t="s">
        <v>828</v>
      </c>
      <c r="H258" s="29" t="s">
        <v>134</v>
      </c>
      <c r="I258" s="120">
        <v>45694</v>
      </c>
      <c r="P258" s="134"/>
      <c r="R258" s="29" t="s">
        <v>874</v>
      </c>
    </row>
    <row r="259" spans="1:18">
      <c r="A259" s="29" t="s">
        <v>859</v>
      </c>
      <c r="C259" s="29">
        <v>37506038</v>
      </c>
      <c r="G259" s="29" t="s">
        <v>828</v>
      </c>
      <c r="H259" s="29" t="s">
        <v>134</v>
      </c>
      <c r="I259" s="120">
        <v>45694</v>
      </c>
      <c r="P259" s="134"/>
      <c r="R259" s="29" t="s">
        <v>872</v>
      </c>
    </row>
    <row r="260" spans="1:18">
      <c r="A260" s="29" t="s">
        <v>859</v>
      </c>
      <c r="C260" s="29">
        <v>37505985</v>
      </c>
      <c r="G260" s="29" t="s">
        <v>828</v>
      </c>
      <c r="H260" s="29" t="s">
        <v>134</v>
      </c>
      <c r="I260" s="120">
        <v>45694</v>
      </c>
      <c r="P260" s="134"/>
      <c r="R260" s="29" t="s">
        <v>873</v>
      </c>
    </row>
    <row r="261" spans="1:18">
      <c r="A261" s="29" t="s">
        <v>859</v>
      </c>
      <c r="C261" s="29">
        <v>37505961</v>
      </c>
      <c r="G261" s="29" t="s">
        <v>828</v>
      </c>
      <c r="H261" s="29" t="s">
        <v>134</v>
      </c>
      <c r="I261" s="120">
        <v>45694</v>
      </c>
      <c r="P261" s="134"/>
      <c r="R261" s="29" t="s">
        <v>874</v>
      </c>
    </row>
    <row r="262" spans="1:18">
      <c r="A262" s="29" t="s">
        <v>859</v>
      </c>
      <c r="C262" s="29">
        <v>37505929</v>
      </c>
      <c r="G262" s="29" t="s">
        <v>828</v>
      </c>
      <c r="H262" s="29" t="s">
        <v>134</v>
      </c>
      <c r="I262" s="120">
        <v>45694</v>
      </c>
      <c r="P262" s="134"/>
      <c r="R262" s="29" t="s">
        <v>865</v>
      </c>
    </row>
    <row r="263" spans="1:18">
      <c r="A263" s="29" t="s">
        <v>859</v>
      </c>
      <c r="C263" s="29">
        <v>37505902</v>
      </c>
      <c r="G263" s="29" t="s">
        <v>828</v>
      </c>
      <c r="H263" s="29" t="s">
        <v>134</v>
      </c>
      <c r="I263" s="120">
        <v>45694</v>
      </c>
      <c r="P263" s="134"/>
      <c r="R263" s="29" t="s">
        <v>865</v>
      </c>
    </row>
    <row r="264" spans="1:18">
      <c r="A264" s="29" t="s">
        <v>383</v>
      </c>
      <c r="C264" s="29">
        <v>37505890</v>
      </c>
      <c r="G264" s="29" t="s">
        <v>828</v>
      </c>
      <c r="H264" s="29" t="s">
        <v>295</v>
      </c>
      <c r="I264" s="120">
        <v>45694</v>
      </c>
      <c r="P264" s="134"/>
      <c r="R264" s="29" t="s">
        <v>861</v>
      </c>
    </row>
    <row r="265" spans="1:18">
      <c r="A265" s="29" t="s">
        <v>383</v>
      </c>
      <c r="C265" s="29">
        <v>37505866</v>
      </c>
      <c r="G265" s="29" t="s">
        <v>828</v>
      </c>
      <c r="H265" s="29" t="s">
        <v>295</v>
      </c>
      <c r="I265" s="120">
        <v>45694</v>
      </c>
      <c r="P265" s="134"/>
      <c r="R265" s="29" t="s">
        <v>862</v>
      </c>
    </row>
    <row r="266" spans="1:18">
      <c r="A266" s="29" t="s">
        <v>859</v>
      </c>
      <c r="C266" s="29">
        <v>37505858</v>
      </c>
      <c r="G266" s="29" t="s">
        <v>828</v>
      </c>
      <c r="H266" s="29" t="s">
        <v>134</v>
      </c>
      <c r="I266" s="120">
        <v>45694</v>
      </c>
      <c r="P266" s="134"/>
      <c r="R266" s="29" t="s">
        <v>865</v>
      </c>
    </row>
    <row r="267" spans="1:18">
      <c r="A267" s="29" t="s">
        <v>383</v>
      </c>
      <c r="C267" s="29">
        <v>37505767</v>
      </c>
      <c r="G267" s="29" t="s">
        <v>828</v>
      </c>
      <c r="H267" s="29" t="s">
        <v>295</v>
      </c>
      <c r="I267" s="120">
        <v>45694</v>
      </c>
      <c r="P267" s="134"/>
      <c r="R267" s="29" t="s">
        <v>863</v>
      </c>
    </row>
    <row r="268" spans="1:18">
      <c r="A268" s="29" t="s">
        <v>383</v>
      </c>
      <c r="C268" s="29">
        <v>37505730</v>
      </c>
      <c r="G268" s="29" t="s">
        <v>828</v>
      </c>
      <c r="H268" s="29" t="s">
        <v>295</v>
      </c>
      <c r="I268" s="120">
        <v>45694</v>
      </c>
      <c r="P268" s="134"/>
      <c r="R268" s="29" t="s">
        <v>863</v>
      </c>
    </row>
    <row r="269" spans="1:18">
      <c r="A269" s="29" t="s">
        <v>383</v>
      </c>
      <c r="C269" s="29">
        <v>37505708</v>
      </c>
      <c r="G269" s="29" t="s">
        <v>828</v>
      </c>
      <c r="H269" s="29" t="s">
        <v>295</v>
      </c>
      <c r="I269" s="120">
        <v>45694</v>
      </c>
      <c r="P269" s="134"/>
      <c r="R269" s="29" t="s">
        <v>863</v>
      </c>
    </row>
    <row r="270" spans="1:18">
      <c r="A270" s="29" t="s">
        <v>383</v>
      </c>
      <c r="C270" s="29">
        <v>37505692</v>
      </c>
      <c r="G270" s="29" t="s">
        <v>828</v>
      </c>
      <c r="H270" s="29" t="s">
        <v>295</v>
      </c>
      <c r="I270" s="120">
        <v>45694</v>
      </c>
      <c r="P270" s="134"/>
      <c r="R270" s="29" t="s">
        <v>864</v>
      </c>
    </row>
    <row r="271" spans="1:18">
      <c r="A271" s="29" t="s">
        <v>859</v>
      </c>
      <c r="C271" s="29">
        <v>37505682</v>
      </c>
      <c r="G271" s="29" t="s">
        <v>828</v>
      </c>
      <c r="H271" s="29" t="s">
        <v>134</v>
      </c>
      <c r="I271" s="120">
        <v>45694</v>
      </c>
      <c r="P271" s="134"/>
      <c r="R271" s="29" t="s">
        <v>865</v>
      </c>
    </row>
    <row r="272" spans="1:18">
      <c r="A272" s="29" t="s">
        <v>383</v>
      </c>
      <c r="C272" s="29">
        <v>37505653</v>
      </c>
      <c r="G272" s="29" t="s">
        <v>828</v>
      </c>
      <c r="H272" s="29" t="s">
        <v>295</v>
      </c>
      <c r="I272" s="120">
        <v>45694</v>
      </c>
      <c r="P272" s="134"/>
      <c r="R272" s="29" t="s">
        <v>866</v>
      </c>
    </row>
    <row r="273" spans="1:18">
      <c r="A273" s="29" t="s">
        <v>859</v>
      </c>
      <c r="C273" s="29">
        <v>37505642</v>
      </c>
      <c r="G273" s="29" t="s">
        <v>828</v>
      </c>
      <c r="H273" s="29" t="s">
        <v>134</v>
      </c>
      <c r="I273" s="120">
        <v>45694</v>
      </c>
      <c r="P273" s="134"/>
      <c r="R273" s="29" t="s">
        <v>875</v>
      </c>
    </row>
    <row r="274" spans="1:18">
      <c r="A274" s="29" t="s">
        <v>383</v>
      </c>
      <c r="C274" s="29">
        <v>37505640</v>
      </c>
      <c r="G274" s="29" t="s">
        <v>828</v>
      </c>
      <c r="H274" s="29" t="s">
        <v>295</v>
      </c>
      <c r="I274" s="120">
        <v>45694</v>
      </c>
      <c r="P274" s="134"/>
      <c r="R274" s="29" t="s">
        <v>876</v>
      </c>
    </row>
    <row r="275" spans="1:18">
      <c r="A275" s="29" t="s">
        <v>859</v>
      </c>
      <c r="C275" s="29">
        <v>37505599</v>
      </c>
      <c r="G275" s="29" t="s">
        <v>828</v>
      </c>
      <c r="H275" s="29" t="s">
        <v>134</v>
      </c>
      <c r="I275" s="120">
        <v>45694</v>
      </c>
      <c r="P275" s="134"/>
      <c r="R275" s="29" t="s">
        <v>867</v>
      </c>
    </row>
    <row r="276" spans="1:18">
      <c r="A276" s="29" t="s">
        <v>859</v>
      </c>
      <c r="C276" s="29">
        <v>37505280</v>
      </c>
      <c r="G276" s="29" t="s">
        <v>828</v>
      </c>
      <c r="H276" s="29" t="s">
        <v>134</v>
      </c>
      <c r="I276" s="120">
        <v>45694</v>
      </c>
      <c r="P276" s="134"/>
      <c r="R276" s="29" t="s">
        <v>867</v>
      </c>
    </row>
    <row r="277" spans="1:18">
      <c r="A277" s="29" t="s">
        <v>859</v>
      </c>
      <c r="C277" s="29">
        <v>37505252</v>
      </c>
      <c r="G277" s="29" t="s">
        <v>828</v>
      </c>
      <c r="H277" s="29" t="s">
        <v>134</v>
      </c>
      <c r="I277" s="120">
        <v>45694</v>
      </c>
      <c r="P277" s="134"/>
      <c r="R277" s="29" t="s">
        <v>867</v>
      </c>
    </row>
    <row r="278" spans="1:18">
      <c r="A278" s="29" t="s">
        <v>859</v>
      </c>
      <c r="C278" s="29">
        <v>37505229</v>
      </c>
      <c r="G278" s="29" t="s">
        <v>828</v>
      </c>
      <c r="H278" s="29" t="s">
        <v>134</v>
      </c>
      <c r="I278" s="120">
        <v>45694</v>
      </c>
      <c r="P278" s="134"/>
      <c r="R278" s="29" t="s">
        <v>878</v>
      </c>
    </row>
    <row r="279" spans="1:18">
      <c r="A279" s="29" t="s">
        <v>859</v>
      </c>
      <c r="C279" s="29">
        <v>37505213</v>
      </c>
      <c r="G279" s="29" t="s">
        <v>828</v>
      </c>
      <c r="H279" s="29" t="s">
        <v>134</v>
      </c>
      <c r="I279" s="120">
        <v>45694</v>
      </c>
      <c r="P279" s="134"/>
      <c r="R279" s="29" t="s">
        <v>879</v>
      </c>
    </row>
    <row r="280" spans="1:18">
      <c r="A280" s="29" t="s">
        <v>859</v>
      </c>
      <c r="C280" s="29">
        <v>37505183</v>
      </c>
      <c r="G280" s="29" t="s">
        <v>828</v>
      </c>
      <c r="H280" s="29" t="s">
        <v>134</v>
      </c>
      <c r="I280" s="120">
        <v>45694</v>
      </c>
      <c r="P280" s="134"/>
      <c r="R280" s="29" t="s">
        <v>880</v>
      </c>
    </row>
    <row r="281" spans="1:18">
      <c r="A281" s="29" t="s">
        <v>859</v>
      </c>
      <c r="C281" s="29">
        <v>37505094</v>
      </c>
      <c r="G281" s="29" t="s">
        <v>828</v>
      </c>
      <c r="H281" s="29" t="s">
        <v>134</v>
      </c>
      <c r="I281" s="120">
        <v>45694</v>
      </c>
      <c r="P281" s="134"/>
      <c r="R281" s="29" t="s">
        <v>881</v>
      </c>
    </row>
    <row r="282" spans="1:18">
      <c r="A282" s="29" t="s">
        <v>859</v>
      </c>
      <c r="C282" s="29">
        <v>37505037</v>
      </c>
      <c r="G282" s="29" t="s">
        <v>828</v>
      </c>
      <c r="H282" s="29" t="s">
        <v>134</v>
      </c>
      <c r="I282" s="120">
        <v>45694</v>
      </c>
      <c r="P282" s="134"/>
      <c r="R282" s="29" t="s">
        <v>882</v>
      </c>
    </row>
    <row r="283" spans="1:18">
      <c r="A283" s="29" t="s">
        <v>859</v>
      </c>
      <c r="C283" s="29">
        <v>37502907</v>
      </c>
      <c r="G283" s="29" t="s">
        <v>828</v>
      </c>
      <c r="H283" s="29" t="s">
        <v>134</v>
      </c>
      <c r="I283" s="120">
        <v>45694</v>
      </c>
      <c r="P283" s="134"/>
      <c r="R283" s="29" t="s">
        <v>883</v>
      </c>
    </row>
    <row r="284" spans="1:18">
      <c r="A284" s="29" t="s">
        <v>859</v>
      </c>
      <c r="C284" s="29">
        <v>37502781</v>
      </c>
      <c r="G284" s="29" t="s">
        <v>828</v>
      </c>
      <c r="H284" s="29" t="s">
        <v>134</v>
      </c>
      <c r="I284" s="120">
        <v>45694</v>
      </c>
      <c r="P284" s="134"/>
      <c r="R284" s="29" t="s">
        <v>884</v>
      </c>
    </row>
    <row r="285" spans="1:18">
      <c r="A285" s="29" t="s">
        <v>859</v>
      </c>
      <c r="C285" s="29">
        <v>36501750</v>
      </c>
      <c r="G285" s="29" t="s">
        <v>828</v>
      </c>
      <c r="H285" s="29" t="s">
        <v>134</v>
      </c>
      <c r="I285" s="120">
        <v>45692</v>
      </c>
      <c r="P285" s="134"/>
      <c r="R285" s="29" t="s">
        <v>868</v>
      </c>
    </row>
    <row r="286" spans="1:18">
      <c r="A286" s="29" t="s">
        <v>859</v>
      </c>
      <c r="C286" s="29">
        <v>36501703</v>
      </c>
      <c r="G286" s="29" t="s">
        <v>828</v>
      </c>
      <c r="H286" s="29" t="s">
        <v>134</v>
      </c>
      <c r="I286" s="120">
        <v>45692</v>
      </c>
      <c r="P286" s="134"/>
      <c r="R286" s="29" t="s">
        <v>438</v>
      </c>
    </row>
    <row r="287" spans="1:18">
      <c r="A287" s="29" t="s">
        <v>859</v>
      </c>
      <c r="C287" s="29">
        <v>36501220</v>
      </c>
      <c r="G287" s="29" t="s">
        <v>828</v>
      </c>
      <c r="H287" s="29" t="s">
        <v>134</v>
      </c>
      <c r="I287" s="120">
        <v>45692</v>
      </c>
      <c r="P287" s="134"/>
      <c r="R287" s="29" t="s">
        <v>475</v>
      </c>
    </row>
    <row r="288" spans="1:18">
      <c r="A288" s="29" t="s">
        <v>442</v>
      </c>
      <c r="C288" s="29">
        <v>36508939</v>
      </c>
      <c r="G288" s="29" t="s">
        <v>828</v>
      </c>
      <c r="H288" s="147" t="s">
        <v>443</v>
      </c>
      <c r="I288" s="120">
        <v>45692</v>
      </c>
      <c r="P288" s="134"/>
      <c r="R288" s="29" t="s">
        <v>511</v>
      </c>
    </row>
    <row r="289" spans="1:18">
      <c r="A289" s="29" t="s">
        <v>442</v>
      </c>
      <c r="C289" s="29">
        <v>36508971</v>
      </c>
      <c r="G289" s="29" t="s">
        <v>828</v>
      </c>
      <c r="H289" s="147" t="s">
        <v>443</v>
      </c>
      <c r="I289" s="120">
        <v>45692</v>
      </c>
      <c r="P289" s="134"/>
      <c r="R289" s="29" t="s">
        <v>509</v>
      </c>
    </row>
    <row r="290" spans="1:18">
      <c r="A290" s="29" t="s">
        <v>442</v>
      </c>
      <c r="C290" s="29">
        <v>36509009</v>
      </c>
      <c r="G290" s="29" t="s">
        <v>828</v>
      </c>
      <c r="H290" s="147" t="s">
        <v>443</v>
      </c>
      <c r="I290" s="120">
        <v>45692</v>
      </c>
      <c r="P290" s="134"/>
      <c r="R290" s="29" t="s">
        <v>886</v>
      </c>
    </row>
    <row r="291" spans="1:18">
      <c r="A291" s="29" t="s">
        <v>442</v>
      </c>
      <c r="C291" s="29">
        <v>36509029</v>
      </c>
      <c r="G291" s="29" t="s">
        <v>828</v>
      </c>
      <c r="H291" s="147" t="s">
        <v>443</v>
      </c>
      <c r="I291" s="120">
        <v>45692</v>
      </c>
      <c r="P291" s="134"/>
      <c r="R291" s="29" t="s">
        <v>887</v>
      </c>
    </row>
    <row r="292" spans="1:18">
      <c r="A292" s="29" t="s">
        <v>442</v>
      </c>
      <c r="C292" s="29">
        <v>37508603</v>
      </c>
      <c r="G292" s="29" t="s">
        <v>828</v>
      </c>
      <c r="H292" s="147" t="s">
        <v>443</v>
      </c>
      <c r="I292" s="120">
        <v>45692</v>
      </c>
      <c r="P292" s="134"/>
      <c r="R292" s="29" t="s">
        <v>887</v>
      </c>
    </row>
    <row r="293" spans="1:18">
      <c r="A293" s="29" t="s">
        <v>442</v>
      </c>
      <c r="C293" s="29">
        <v>37508593</v>
      </c>
      <c r="G293" s="29" t="s">
        <v>828</v>
      </c>
      <c r="H293" s="147" t="s">
        <v>443</v>
      </c>
      <c r="I293" s="120">
        <v>45692</v>
      </c>
      <c r="P293" s="134"/>
      <c r="R293" s="29" t="s">
        <v>886</v>
      </c>
    </row>
    <row r="294" spans="1:18">
      <c r="A294" s="29" t="s">
        <v>442</v>
      </c>
      <c r="C294" s="29">
        <v>36508894</v>
      </c>
      <c r="G294" s="29" t="s">
        <v>828</v>
      </c>
      <c r="H294" s="147" t="s">
        <v>443</v>
      </c>
      <c r="I294" s="120">
        <v>45692</v>
      </c>
      <c r="P294" s="134"/>
      <c r="R294" s="29" t="s">
        <v>512</v>
      </c>
    </row>
    <row r="295" spans="1:18">
      <c r="A295" s="29" t="s">
        <v>442</v>
      </c>
      <c r="C295" s="29">
        <v>36508864</v>
      </c>
      <c r="G295" s="29" t="s">
        <v>828</v>
      </c>
      <c r="H295" s="147" t="s">
        <v>443</v>
      </c>
      <c r="I295" s="120">
        <v>45692</v>
      </c>
      <c r="P295" s="134"/>
      <c r="R295" s="29" t="s">
        <v>514</v>
      </c>
    </row>
    <row r="296" spans="1:18">
      <c r="A296" s="29" t="s">
        <v>294</v>
      </c>
      <c r="C296" s="29">
        <v>36505090</v>
      </c>
      <c r="G296" s="29" t="s">
        <v>828</v>
      </c>
      <c r="H296" s="29" t="s">
        <v>319</v>
      </c>
      <c r="I296" s="120">
        <v>45692</v>
      </c>
      <c r="P296" s="134"/>
      <c r="R296" s="29" t="s">
        <v>888</v>
      </c>
    </row>
    <row r="297" spans="1:18">
      <c r="A297" s="29" t="s">
        <v>294</v>
      </c>
      <c r="C297" s="29">
        <v>36505041</v>
      </c>
      <c r="G297" s="29" t="s">
        <v>828</v>
      </c>
      <c r="H297" s="29" t="s">
        <v>319</v>
      </c>
      <c r="I297" s="120">
        <v>45692</v>
      </c>
      <c r="P297" s="134"/>
      <c r="R297" s="29" t="s">
        <v>889</v>
      </c>
    </row>
    <row r="298" spans="1:18">
      <c r="A298" s="29" t="s">
        <v>294</v>
      </c>
      <c r="C298" s="29">
        <v>36505003</v>
      </c>
      <c r="G298" s="29" t="s">
        <v>828</v>
      </c>
      <c r="H298" s="29" t="s">
        <v>319</v>
      </c>
      <c r="I298" s="120">
        <v>45692</v>
      </c>
      <c r="P298" s="134"/>
      <c r="R298" s="29" t="s">
        <v>890</v>
      </c>
    </row>
    <row r="299" spans="1:18">
      <c r="A299" s="29" t="s">
        <v>294</v>
      </c>
      <c r="C299" s="29">
        <v>36504973</v>
      </c>
      <c r="G299" s="29" t="s">
        <v>828</v>
      </c>
      <c r="H299" s="29" t="s">
        <v>319</v>
      </c>
      <c r="I299" s="120">
        <v>45692</v>
      </c>
      <c r="P299" s="134"/>
      <c r="R299" s="29" t="s">
        <v>891</v>
      </c>
    </row>
    <row r="300" spans="1:18">
      <c r="A300" s="29" t="s">
        <v>294</v>
      </c>
      <c r="C300" s="29">
        <v>36504920</v>
      </c>
      <c r="G300" s="29" t="s">
        <v>828</v>
      </c>
      <c r="H300" s="29" t="s">
        <v>319</v>
      </c>
      <c r="I300" s="120">
        <v>45692</v>
      </c>
      <c r="P300" s="134"/>
      <c r="R300" s="29" t="s">
        <v>892</v>
      </c>
    </row>
    <row r="301" spans="1:18">
      <c r="A301" s="29" t="s">
        <v>294</v>
      </c>
      <c r="C301" s="29">
        <v>36504794</v>
      </c>
      <c r="G301" s="29" t="s">
        <v>828</v>
      </c>
      <c r="H301" s="29" t="s">
        <v>319</v>
      </c>
      <c r="I301" s="120">
        <v>45692</v>
      </c>
      <c r="P301" s="134"/>
      <c r="R301" s="29" t="s">
        <v>893</v>
      </c>
    </row>
    <row r="302" spans="1:18">
      <c r="A302" s="29" t="s">
        <v>442</v>
      </c>
      <c r="C302" s="29">
        <v>36500830</v>
      </c>
      <c r="G302" s="29" t="s">
        <v>828</v>
      </c>
      <c r="H302" s="147" t="s">
        <v>443</v>
      </c>
      <c r="I302" s="120">
        <v>45692</v>
      </c>
      <c r="P302" s="134"/>
      <c r="R302" s="29" t="s">
        <v>894</v>
      </c>
    </row>
    <row r="303" spans="1:18">
      <c r="A303" s="29" t="s">
        <v>370</v>
      </c>
      <c r="C303" s="29">
        <v>36500028</v>
      </c>
      <c r="G303" s="29" t="s">
        <v>828</v>
      </c>
      <c r="H303" s="29" t="s">
        <v>371</v>
      </c>
      <c r="I303" s="120">
        <v>45692</v>
      </c>
      <c r="P303" s="134"/>
      <c r="R303" s="29" t="s">
        <v>377</v>
      </c>
    </row>
    <row r="304" spans="1:18">
      <c r="A304" s="29" t="s">
        <v>370</v>
      </c>
      <c r="C304" s="29">
        <v>36500027</v>
      </c>
      <c r="G304" s="29" t="s">
        <v>828</v>
      </c>
      <c r="H304" s="29" t="s">
        <v>371</v>
      </c>
      <c r="I304" s="120">
        <v>45692</v>
      </c>
      <c r="P304" s="134"/>
      <c r="R304" s="29" t="s">
        <v>378</v>
      </c>
    </row>
    <row r="305" spans="1:18">
      <c r="A305" s="29" t="s">
        <v>370</v>
      </c>
      <c r="C305" s="29">
        <v>36500026</v>
      </c>
      <c r="G305" s="29" t="s">
        <v>828</v>
      </c>
      <c r="H305" s="29" t="s">
        <v>371</v>
      </c>
      <c r="I305" s="120">
        <v>45692</v>
      </c>
      <c r="P305" s="134"/>
      <c r="R305" s="29" t="s">
        <v>379</v>
      </c>
    </row>
    <row r="306" spans="1:18">
      <c r="A306" s="29" t="s">
        <v>370</v>
      </c>
      <c r="C306" s="29">
        <v>36500024</v>
      </c>
      <c r="G306" s="29" t="s">
        <v>828</v>
      </c>
      <c r="H306" s="29" t="s">
        <v>371</v>
      </c>
      <c r="I306" s="120">
        <v>45692</v>
      </c>
      <c r="P306" s="134"/>
      <c r="R306" s="29" t="s">
        <v>380</v>
      </c>
    </row>
    <row r="307" spans="1:18">
      <c r="A307" s="29" t="s">
        <v>370</v>
      </c>
      <c r="C307" s="29">
        <v>36500023</v>
      </c>
      <c r="G307" s="29" t="s">
        <v>828</v>
      </c>
      <c r="H307" s="29" t="s">
        <v>371</v>
      </c>
      <c r="I307" s="120">
        <v>45692</v>
      </c>
      <c r="P307" s="134"/>
      <c r="R307" s="29" t="s">
        <v>381</v>
      </c>
    </row>
    <row r="308" spans="1:18">
      <c r="A308" s="29" t="s">
        <v>370</v>
      </c>
      <c r="C308" s="29">
        <v>36500022</v>
      </c>
      <c r="G308" s="29" t="s">
        <v>828</v>
      </c>
      <c r="H308" s="29" t="s">
        <v>371</v>
      </c>
      <c r="I308" s="120">
        <v>45692</v>
      </c>
      <c r="P308" s="134"/>
      <c r="R308" s="29" t="s">
        <v>382</v>
      </c>
    </row>
    <row r="309" spans="1:18">
      <c r="A309" s="29" t="s">
        <v>370</v>
      </c>
      <c r="C309" s="29">
        <v>36500021</v>
      </c>
      <c r="G309" s="29" t="s">
        <v>828</v>
      </c>
      <c r="H309" s="29" t="s">
        <v>371</v>
      </c>
      <c r="I309" s="120">
        <v>45692</v>
      </c>
      <c r="P309" s="134"/>
      <c r="R309" s="29" t="s">
        <v>376</v>
      </c>
    </row>
    <row r="310" spans="1:18">
      <c r="A310" s="29" t="s">
        <v>370</v>
      </c>
      <c r="C310" s="29">
        <v>36500020</v>
      </c>
      <c r="G310" s="29" t="s">
        <v>828</v>
      </c>
      <c r="H310" s="29" t="s">
        <v>371</v>
      </c>
      <c r="I310" s="120">
        <v>45692</v>
      </c>
      <c r="P310" s="134"/>
      <c r="R310" s="29" t="s">
        <v>375</v>
      </c>
    </row>
    <row r="311" spans="1:18" ht="201.75">
      <c r="A311" s="147" t="s">
        <v>442</v>
      </c>
      <c r="B311" s="147"/>
      <c r="C311" s="150">
        <v>36508864</v>
      </c>
      <c r="G311" s="29" t="s">
        <v>828</v>
      </c>
      <c r="H311" s="147" t="s">
        <v>443</v>
      </c>
      <c r="I311" s="148">
        <v>45693</v>
      </c>
      <c r="P311" s="134"/>
      <c r="R311" s="149" t="s">
        <v>895</v>
      </c>
    </row>
    <row r="312" spans="1:18" ht="216.75">
      <c r="A312" s="147" t="s">
        <v>442</v>
      </c>
      <c r="B312" s="147"/>
      <c r="C312" s="150">
        <v>36508894</v>
      </c>
      <c r="G312" s="29" t="s">
        <v>828</v>
      </c>
      <c r="H312" s="147" t="s">
        <v>443</v>
      </c>
      <c r="I312" s="148">
        <v>45693</v>
      </c>
      <c r="P312" s="134"/>
      <c r="R312" s="149" t="s">
        <v>896</v>
      </c>
    </row>
    <row r="313" spans="1:18" ht="201.75">
      <c r="A313" s="147" t="s">
        <v>442</v>
      </c>
      <c r="B313" s="147"/>
      <c r="C313" s="150">
        <v>36508918</v>
      </c>
      <c r="G313" s="29" t="s">
        <v>828</v>
      </c>
      <c r="H313" s="147" t="s">
        <v>443</v>
      </c>
      <c r="I313" s="148">
        <v>45693</v>
      </c>
      <c r="P313" s="134"/>
      <c r="R313" s="149" t="s">
        <v>897</v>
      </c>
    </row>
    <row r="314" spans="1:18" ht="201.75">
      <c r="A314" s="147" t="s">
        <v>442</v>
      </c>
      <c r="B314" s="147"/>
      <c r="C314" s="150">
        <v>36508939</v>
      </c>
      <c r="G314" s="29" t="s">
        <v>828</v>
      </c>
      <c r="H314" s="147" t="s">
        <v>443</v>
      </c>
      <c r="I314" s="148">
        <v>45693</v>
      </c>
      <c r="P314" s="134"/>
      <c r="R314" s="149" t="s">
        <v>898</v>
      </c>
    </row>
    <row r="315" spans="1:18" ht="201.75">
      <c r="A315" s="147" t="s">
        <v>442</v>
      </c>
      <c r="B315" s="147"/>
      <c r="C315" s="150">
        <v>36508971</v>
      </c>
      <c r="G315" s="29" t="s">
        <v>828</v>
      </c>
      <c r="H315" s="147" t="s">
        <v>443</v>
      </c>
      <c r="I315" s="148">
        <v>45693</v>
      </c>
      <c r="P315" s="134"/>
      <c r="R315" s="149" t="s">
        <v>899</v>
      </c>
    </row>
    <row r="316" spans="1:18" ht="216.75">
      <c r="A316" s="147" t="s">
        <v>442</v>
      </c>
      <c r="B316" s="147"/>
      <c r="C316" s="150">
        <v>36509009</v>
      </c>
      <c r="G316" s="29" t="s">
        <v>828</v>
      </c>
      <c r="H316" s="147" t="s">
        <v>443</v>
      </c>
      <c r="I316" s="148">
        <v>45693</v>
      </c>
      <c r="P316" s="134"/>
      <c r="R316" s="149" t="s">
        <v>900</v>
      </c>
    </row>
    <row r="317" spans="1:18" ht="201.75">
      <c r="A317" s="147" t="s">
        <v>442</v>
      </c>
      <c r="B317" s="147"/>
      <c r="C317" s="150">
        <v>36509029</v>
      </c>
      <c r="G317" s="29" t="s">
        <v>828</v>
      </c>
      <c r="H317" s="147" t="s">
        <v>443</v>
      </c>
      <c r="I317" s="148">
        <v>45693</v>
      </c>
      <c r="P317" s="134"/>
      <c r="R317" s="149" t="s">
        <v>901</v>
      </c>
    </row>
    <row r="318" spans="1:18">
      <c r="A318" s="147" t="s">
        <v>294</v>
      </c>
      <c r="B318" s="147"/>
      <c r="C318" s="150">
        <v>36504794</v>
      </c>
      <c r="G318" s="29" t="s">
        <v>828</v>
      </c>
      <c r="H318" s="29" t="s">
        <v>319</v>
      </c>
      <c r="I318" s="148">
        <v>45693</v>
      </c>
      <c r="P318" s="134"/>
      <c r="R318" s="149" t="s">
        <v>646</v>
      </c>
    </row>
    <row r="319" spans="1:18">
      <c r="A319" s="147" t="s">
        <v>294</v>
      </c>
      <c r="B319" s="147"/>
      <c r="C319" s="150">
        <v>36504920</v>
      </c>
      <c r="G319" s="29" t="s">
        <v>828</v>
      </c>
      <c r="H319" s="29" t="s">
        <v>319</v>
      </c>
      <c r="I319" s="148">
        <v>45693</v>
      </c>
      <c r="P319" s="134"/>
      <c r="R319" s="149" t="s">
        <v>647</v>
      </c>
    </row>
    <row r="320" spans="1:18">
      <c r="A320" s="147" t="s">
        <v>294</v>
      </c>
      <c r="B320" s="147"/>
      <c r="C320" s="150">
        <v>36504973</v>
      </c>
      <c r="G320" s="29" t="s">
        <v>828</v>
      </c>
      <c r="H320" s="29" t="s">
        <v>319</v>
      </c>
      <c r="I320" s="148">
        <v>45693</v>
      </c>
      <c r="P320" s="134"/>
      <c r="R320" s="149" t="s">
        <v>648</v>
      </c>
    </row>
    <row r="321" spans="1:18">
      <c r="A321" s="147" t="s">
        <v>294</v>
      </c>
      <c r="B321" s="147"/>
      <c r="C321" s="150">
        <v>36505003</v>
      </c>
      <c r="G321" s="29" t="s">
        <v>828</v>
      </c>
      <c r="H321" s="29" t="s">
        <v>319</v>
      </c>
      <c r="I321" s="148">
        <v>45693</v>
      </c>
      <c r="P321" s="134"/>
      <c r="R321" s="149" t="s">
        <v>649</v>
      </c>
    </row>
    <row r="322" spans="1:18">
      <c r="A322" s="147" t="s">
        <v>294</v>
      </c>
      <c r="B322" s="147"/>
      <c r="C322" s="150">
        <v>36505041</v>
      </c>
      <c r="G322" s="29" t="s">
        <v>828</v>
      </c>
      <c r="H322" s="29" t="s">
        <v>319</v>
      </c>
      <c r="I322" s="148">
        <v>45693</v>
      </c>
      <c r="P322" s="134"/>
      <c r="R322" s="149" t="s">
        <v>650</v>
      </c>
    </row>
    <row r="323" spans="1:18">
      <c r="A323" s="147" t="s">
        <v>294</v>
      </c>
      <c r="B323" s="147"/>
      <c r="C323" s="150">
        <v>36505090</v>
      </c>
      <c r="G323" s="29" t="s">
        <v>828</v>
      </c>
      <c r="H323" s="29" t="s">
        <v>319</v>
      </c>
      <c r="I323" s="148">
        <v>45693</v>
      </c>
      <c r="P323" s="134"/>
      <c r="R323" s="149" t="s">
        <v>651</v>
      </c>
    </row>
    <row r="324" spans="1:18">
      <c r="A324" s="29" t="s">
        <v>370</v>
      </c>
      <c r="C324" s="29">
        <v>37508582</v>
      </c>
      <c r="G324" s="29" t="s">
        <v>828</v>
      </c>
      <c r="H324" s="29" t="s">
        <v>371</v>
      </c>
      <c r="I324" s="120">
        <v>45693</v>
      </c>
      <c r="P324" s="134"/>
      <c r="R324" s="29" t="s">
        <v>481</v>
      </c>
    </row>
    <row r="325" spans="1:18">
      <c r="A325" s="29" t="s">
        <v>370</v>
      </c>
      <c r="C325" s="29">
        <v>37508534</v>
      </c>
      <c r="G325" s="29" t="s">
        <v>828</v>
      </c>
      <c r="H325" s="29" t="s">
        <v>371</v>
      </c>
      <c r="I325" s="120">
        <v>45693</v>
      </c>
      <c r="P325" s="134"/>
      <c r="R325" s="29" t="s">
        <v>483</v>
      </c>
    </row>
    <row r="326" spans="1:18">
      <c r="A326" s="29" t="s">
        <v>370</v>
      </c>
      <c r="C326" s="29">
        <v>37508555</v>
      </c>
      <c r="G326" s="29" t="s">
        <v>828</v>
      </c>
      <c r="H326" s="29" t="s">
        <v>371</v>
      </c>
      <c r="I326" s="120">
        <v>45693</v>
      </c>
      <c r="P326" s="134"/>
      <c r="R326" s="29" t="s">
        <v>482</v>
      </c>
    </row>
    <row r="327" spans="1:18">
      <c r="A327" s="29" t="s">
        <v>370</v>
      </c>
      <c r="C327" s="29">
        <v>37508444</v>
      </c>
      <c r="G327" s="29" t="s">
        <v>828</v>
      </c>
      <c r="H327" s="29" t="s">
        <v>371</v>
      </c>
      <c r="I327" s="120">
        <v>45693</v>
      </c>
      <c r="P327" s="134"/>
      <c r="R327" s="29" t="s">
        <v>485</v>
      </c>
    </row>
    <row r="328" spans="1:18">
      <c r="A328" s="29" t="s">
        <v>370</v>
      </c>
      <c r="C328" s="29">
        <v>37508509</v>
      </c>
      <c r="G328" s="29" t="s">
        <v>828</v>
      </c>
      <c r="H328" s="29" t="s">
        <v>371</v>
      </c>
      <c r="I328" s="120">
        <v>45693</v>
      </c>
      <c r="P328" s="134"/>
      <c r="R328" s="29" t="s">
        <v>484</v>
      </c>
    </row>
    <row r="329" spans="1:18">
      <c r="A329" s="29" t="s">
        <v>370</v>
      </c>
      <c r="C329" s="29">
        <v>37508419</v>
      </c>
      <c r="G329" s="29" t="s">
        <v>828</v>
      </c>
      <c r="H329" s="29" t="s">
        <v>371</v>
      </c>
      <c r="I329" s="120">
        <v>45693</v>
      </c>
      <c r="P329" s="134"/>
      <c r="R329" s="29" t="s">
        <v>486</v>
      </c>
    </row>
    <row r="330" spans="1:18">
      <c r="A330" s="29" t="s">
        <v>370</v>
      </c>
      <c r="C330" s="29">
        <v>37508391</v>
      </c>
      <c r="G330" s="29" t="s">
        <v>828</v>
      </c>
      <c r="H330" s="29" t="s">
        <v>371</v>
      </c>
      <c r="I330" s="120">
        <v>45693</v>
      </c>
      <c r="P330" s="134"/>
      <c r="R330" s="29" t="s">
        <v>487</v>
      </c>
    </row>
    <row r="331" spans="1:18">
      <c r="A331" s="29" t="s">
        <v>370</v>
      </c>
      <c r="C331" s="29">
        <v>37508358</v>
      </c>
      <c r="G331" s="29" t="s">
        <v>828</v>
      </c>
      <c r="H331" s="29" t="s">
        <v>371</v>
      </c>
      <c r="I331" s="120">
        <v>45693</v>
      </c>
      <c r="P331" s="134"/>
      <c r="R331" s="29" t="s">
        <v>488</v>
      </c>
    </row>
    <row r="332" spans="1:18">
      <c r="A332" s="29" t="s">
        <v>859</v>
      </c>
      <c r="C332" s="29">
        <v>37504943</v>
      </c>
      <c r="G332" s="29" t="s">
        <v>828</v>
      </c>
      <c r="H332" s="29" t="s">
        <v>134</v>
      </c>
      <c r="I332" s="120">
        <v>45693</v>
      </c>
      <c r="P332" s="134"/>
      <c r="R332" s="29" t="s">
        <v>885</v>
      </c>
    </row>
    <row r="333" spans="1:18">
      <c r="A333" s="84" t="s">
        <v>691</v>
      </c>
      <c r="B333" s="84"/>
      <c r="C333" s="84">
        <v>34509810</v>
      </c>
      <c r="G333" s="84" t="s">
        <v>828</v>
      </c>
      <c r="H333" s="88" t="s">
        <v>362</v>
      </c>
      <c r="I333" s="85">
        <v>45691</v>
      </c>
      <c r="P333" s="134"/>
      <c r="R333" s="84" t="s">
        <v>692</v>
      </c>
    </row>
    <row r="334" spans="1:18">
      <c r="A334" s="84" t="s">
        <v>691</v>
      </c>
      <c r="B334" s="84"/>
      <c r="C334" s="84">
        <v>34509844</v>
      </c>
      <c r="G334" s="84" t="s">
        <v>828</v>
      </c>
      <c r="H334" s="88" t="s">
        <v>362</v>
      </c>
      <c r="I334" s="85">
        <v>45691</v>
      </c>
      <c r="P334" s="134"/>
      <c r="R334" s="84" t="s">
        <v>693</v>
      </c>
    </row>
    <row r="335" spans="1:18">
      <c r="A335" s="84" t="s">
        <v>691</v>
      </c>
      <c r="B335" s="84"/>
      <c r="C335" s="84">
        <v>34509930</v>
      </c>
      <c r="G335" s="84" t="s">
        <v>828</v>
      </c>
      <c r="H335" s="88" t="s">
        <v>362</v>
      </c>
      <c r="I335" s="85">
        <v>45691</v>
      </c>
      <c r="P335" s="134"/>
      <c r="R335" s="84" t="s">
        <v>694</v>
      </c>
    </row>
    <row r="336" spans="1:18">
      <c r="A336" s="84" t="s">
        <v>691</v>
      </c>
      <c r="B336" s="84"/>
      <c r="C336" s="84">
        <v>34509957</v>
      </c>
      <c r="G336" s="84" t="s">
        <v>828</v>
      </c>
      <c r="H336" s="88" t="s">
        <v>362</v>
      </c>
      <c r="I336" s="85">
        <v>45691</v>
      </c>
      <c r="P336" s="134"/>
      <c r="R336" s="84" t="s">
        <v>695</v>
      </c>
    </row>
    <row r="337" spans="1:19">
      <c r="A337" s="84" t="s">
        <v>361</v>
      </c>
      <c r="B337" s="84"/>
      <c r="C337" s="84">
        <v>18500302</v>
      </c>
      <c r="G337" s="84" t="s">
        <v>828</v>
      </c>
      <c r="H337" s="88" t="s">
        <v>362</v>
      </c>
      <c r="I337" s="85">
        <v>45675</v>
      </c>
      <c r="P337" s="134"/>
      <c r="R337" s="84" t="s">
        <v>684</v>
      </c>
    </row>
    <row r="338" spans="1:19">
      <c r="A338" s="84" t="s">
        <v>361</v>
      </c>
      <c r="B338" s="84"/>
      <c r="C338" s="84">
        <v>18500307</v>
      </c>
      <c r="G338" s="84" t="s">
        <v>828</v>
      </c>
      <c r="H338" s="88" t="s">
        <v>362</v>
      </c>
      <c r="I338" s="85">
        <v>45675</v>
      </c>
      <c r="P338" s="134"/>
      <c r="R338" s="84" t="s">
        <v>685</v>
      </c>
    </row>
    <row r="339" spans="1:19">
      <c r="A339" s="84" t="s">
        <v>361</v>
      </c>
      <c r="B339" s="84"/>
      <c r="C339" s="84">
        <v>18500310</v>
      </c>
      <c r="G339" s="84" t="s">
        <v>828</v>
      </c>
      <c r="H339" s="88" t="s">
        <v>362</v>
      </c>
      <c r="I339" s="85">
        <v>45675</v>
      </c>
      <c r="P339" s="134"/>
      <c r="R339" s="84" t="s">
        <v>686</v>
      </c>
    </row>
    <row r="340" spans="1:19">
      <c r="A340" s="84" t="s">
        <v>361</v>
      </c>
      <c r="B340" s="84"/>
      <c r="C340" s="84">
        <v>18500314</v>
      </c>
      <c r="G340" s="84" t="s">
        <v>828</v>
      </c>
      <c r="H340" s="88" t="s">
        <v>362</v>
      </c>
      <c r="I340" s="85">
        <v>45675</v>
      </c>
      <c r="P340" s="134"/>
      <c r="R340" s="84" t="s">
        <v>687</v>
      </c>
    </row>
    <row r="341" spans="1:19">
      <c r="A341" s="84" t="s">
        <v>361</v>
      </c>
      <c r="B341" s="84"/>
      <c r="C341" s="84">
        <v>18500316</v>
      </c>
      <c r="G341" s="84" t="s">
        <v>828</v>
      </c>
      <c r="H341" s="88" t="s">
        <v>362</v>
      </c>
      <c r="I341" s="85">
        <v>45675</v>
      </c>
      <c r="P341" s="134"/>
      <c r="R341" s="84" t="s">
        <v>688</v>
      </c>
    </row>
    <row r="342" spans="1:19">
      <c r="A342" s="84" t="s">
        <v>361</v>
      </c>
      <c r="B342" s="84"/>
      <c r="C342" s="84">
        <v>18500318</v>
      </c>
      <c r="G342" s="84" t="s">
        <v>828</v>
      </c>
      <c r="H342" s="88" t="s">
        <v>362</v>
      </c>
      <c r="I342" s="85">
        <v>45675</v>
      </c>
      <c r="P342" s="134"/>
      <c r="R342" s="84" t="s">
        <v>689</v>
      </c>
    </row>
    <row r="343" spans="1:19">
      <c r="A343" s="84" t="s">
        <v>361</v>
      </c>
      <c r="B343" s="84"/>
      <c r="C343" s="84">
        <v>18500320</v>
      </c>
      <c r="G343" s="84" t="s">
        <v>828</v>
      </c>
      <c r="H343" s="88" t="s">
        <v>362</v>
      </c>
      <c r="I343" s="85">
        <v>45675</v>
      </c>
      <c r="P343" s="134"/>
      <c r="R343" s="84" t="s">
        <v>690</v>
      </c>
    </row>
    <row r="344" spans="1:19">
      <c r="A344" s="29" t="s">
        <v>361</v>
      </c>
      <c r="C344" s="29">
        <v>30504564</v>
      </c>
      <c r="G344" s="29" t="s">
        <v>828</v>
      </c>
      <c r="H344" s="29" t="s">
        <v>362</v>
      </c>
      <c r="I344" s="120">
        <v>45686</v>
      </c>
      <c r="K344" s="29"/>
      <c r="L344" s="29"/>
      <c r="M344" s="29"/>
      <c r="N344" s="29"/>
      <c r="O344" s="29"/>
      <c r="P344" s="29"/>
      <c r="Q344" s="81"/>
      <c r="R344" s="29" t="s">
        <v>363</v>
      </c>
      <c r="S344" s="123"/>
    </row>
    <row r="345" spans="1:19">
      <c r="A345" s="29" t="s">
        <v>361</v>
      </c>
      <c r="C345" s="29">
        <v>30504222</v>
      </c>
      <c r="G345" s="29" t="s">
        <v>828</v>
      </c>
      <c r="H345" s="29" t="s">
        <v>362</v>
      </c>
      <c r="I345" s="120">
        <v>45686</v>
      </c>
      <c r="K345" s="29"/>
      <c r="L345" s="29"/>
      <c r="M345" s="29"/>
      <c r="N345" s="29"/>
      <c r="O345" s="29"/>
      <c r="P345" s="29"/>
      <c r="Q345" s="81"/>
      <c r="R345" s="29" t="s">
        <v>364</v>
      </c>
      <c r="S345" s="123"/>
    </row>
    <row r="346" spans="1:19">
      <c r="A346" s="29" t="s">
        <v>902</v>
      </c>
      <c r="C346" s="29">
        <v>36504999</v>
      </c>
      <c r="G346" s="29" t="s">
        <v>821</v>
      </c>
      <c r="H346" s="29" t="s">
        <v>903</v>
      </c>
      <c r="I346" s="120">
        <v>45692</v>
      </c>
      <c r="K346" s="29"/>
      <c r="L346" s="29"/>
      <c r="M346" s="29"/>
      <c r="N346" s="29"/>
      <c r="O346" s="29"/>
      <c r="P346" s="29"/>
      <c r="Q346" s="81"/>
      <c r="R346" s="29" t="s">
        <v>904</v>
      </c>
      <c r="S346" s="123"/>
    </row>
    <row r="347" spans="1:19" ht="15.75">
      <c r="A347" s="29" t="s">
        <v>902</v>
      </c>
      <c r="C347" s="121">
        <v>36505340</v>
      </c>
      <c r="G347" s="29" t="s">
        <v>821</v>
      </c>
      <c r="H347" s="29" t="s">
        <v>320</v>
      </c>
      <c r="I347" s="120">
        <v>45692</v>
      </c>
      <c r="K347" s="29"/>
      <c r="L347" s="29"/>
      <c r="M347" s="29"/>
      <c r="N347" s="29"/>
      <c r="O347" s="29"/>
      <c r="P347" s="29"/>
      <c r="Q347" s="81"/>
      <c r="R347" s="29"/>
      <c r="S347" s="123"/>
    </row>
    <row r="348" spans="1:19" ht="15.75">
      <c r="A348" s="29" t="s">
        <v>902</v>
      </c>
      <c r="C348" s="121">
        <v>36505390</v>
      </c>
      <c r="G348" s="29" t="s">
        <v>821</v>
      </c>
      <c r="H348" s="29" t="s">
        <v>320</v>
      </c>
      <c r="I348" s="120">
        <v>45692</v>
      </c>
      <c r="K348" s="29"/>
      <c r="L348" s="29"/>
      <c r="M348" s="29"/>
      <c r="N348" s="29"/>
      <c r="O348" s="29"/>
      <c r="P348" s="29"/>
      <c r="Q348" s="81"/>
      <c r="R348" s="29"/>
      <c r="S348" s="123"/>
    </row>
    <row r="349" spans="1:19" ht="15.75">
      <c r="A349" s="29" t="s">
        <v>902</v>
      </c>
      <c r="C349" s="121">
        <v>36505446</v>
      </c>
      <c r="G349" s="29" t="s">
        <v>821</v>
      </c>
      <c r="H349" s="29" t="s">
        <v>320</v>
      </c>
      <c r="I349" s="120">
        <v>45692</v>
      </c>
      <c r="K349" s="29"/>
      <c r="L349" s="29"/>
      <c r="M349" s="29"/>
      <c r="N349" s="29"/>
      <c r="O349" s="29"/>
      <c r="P349" s="29"/>
      <c r="Q349" s="81"/>
      <c r="R349" s="29"/>
      <c r="S349" s="123"/>
    </row>
    <row r="350" spans="1:19" ht="15.75">
      <c r="A350" s="29" t="s">
        <v>902</v>
      </c>
      <c r="C350" s="121">
        <v>36505501</v>
      </c>
      <c r="G350" s="29" t="s">
        <v>821</v>
      </c>
      <c r="H350" s="29" t="s">
        <v>320</v>
      </c>
      <c r="I350" s="120">
        <v>45692</v>
      </c>
      <c r="K350" s="29"/>
      <c r="L350" s="29"/>
      <c r="M350" s="29"/>
      <c r="N350" s="29"/>
      <c r="O350" s="29"/>
      <c r="P350" s="29"/>
      <c r="Q350" s="81"/>
      <c r="R350" s="29"/>
      <c r="S350" s="123"/>
    </row>
    <row r="351" spans="1:19" ht="15.75">
      <c r="A351" s="29" t="s">
        <v>902</v>
      </c>
      <c r="C351" s="121">
        <v>36504194</v>
      </c>
      <c r="G351" s="29" t="s">
        <v>821</v>
      </c>
      <c r="H351" s="29" t="s">
        <v>320</v>
      </c>
      <c r="I351" s="120">
        <v>45692</v>
      </c>
      <c r="K351" s="29"/>
      <c r="L351" s="29"/>
      <c r="M351" s="29"/>
      <c r="N351" s="29"/>
      <c r="O351" s="29"/>
      <c r="P351" s="29"/>
      <c r="Q351" s="81"/>
      <c r="R351" s="29"/>
      <c r="S351" s="123"/>
    </row>
    <row r="352" spans="1:19" ht="15.75">
      <c r="A352" s="29" t="s">
        <v>902</v>
      </c>
      <c r="C352" s="121">
        <v>36504399</v>
      </c>
      <c r="G352" s="29" t="s">
        <v>821</v>
      </c>
      <c r="H352" s="29" t="s">
        <v>320</v>
      </c>
      <c r="I352" s="120">
        <v>45692</v>
      </c>
      <c r="K352" s="29"/>
      <c r="L352" s="29"/>
      <c r="M352" s="29"/>
      <c r="N352" s="29"/>
      <c r="O352" s="29"/>
      <c r="P352" s="29"/>
      <c r="Q352" s="81"/>
      <c r="R352" s="29"/>
      <c r="S352" s="123"/>
    </row>
    <row r="353" spans="1:19" ht="15.75">
      <c r="A353" s="29" t="s">
        <v>902</v>
      </c>
      <c r="C353" s="121">
        <v>36504493</v>
      </c>
      <c r="G353" s="29" t="s">
        <v>821</v>
      </c>
      <c r="H353" s="29" t="s">
        <v>320</v>
      </c>
      <c r="I353" s="120">
        <v>45692</v>
      </c>
      <c r="K353" s="29"/>
      <c r="L353" s="29"/>
      <c r="M353" s="29"/>
      <c r="N353" s="29"/>
      <c r="O353" s="29"/>
      <c r="P353" s="29"/>
      <c r="Q353" s="81"/>
      <c r="R353" s="29"/>
      <c r="S353" s="123"/>
    </row>
    <row r="354" spans="1:19" ht="15.75">
      <c r="A354" s="29" t="s">
        <v>902</v>
      </c>
      <c r="C354" s="121">
        <v>36504549</v>
      </c>
      <c r="G354" s="29" t="s">
        <v>821</v>
      </c>
      <c r="H354" s="29" t="s">
        <v>320</v>
      </c>
      <c r="I354" s="120">
        <v>45692</v>
      </c>
      <c r="K354" s="29"/>
      <c r="L354" s="29"/>
      <c r="M354" s="29"/>
      <c r="N354" s="29"/>
      <c r="O354" s="29"/>
      <c r="P354" s="29"/>
      <c r="Q354" s="81"/>
      <c r="R354" s="29"/>
      <c r="S354" s="123"/>
    </row>
    <row r="355" spans="1:19" ht="15.75">
      <c r="A355" s="29" t="s">
        <v>902</v>
      </c>
      <c r="C355" s="121">
        <v>36504718</v>
      </c>
      <c r="G355" s="29" t="s">
        <v>821</v>
      </c>
      <c r="H355" s="29" t="s">
        <v>320</v>
      </c>
      <c r="I355" s="120">
        <v>45692</v>
      </c>
      <c r="K355" s="29"/>
      <c r="L355" s="29"/>
      <c r="M355" s="29"/>
      <c r="N355" s="29"/>
      <c r="O355" s="29"/>
      <c r="P355" s="29"/>
      <c r="Q355" s="81"/>
      <c r="R355" s="29"/>
      <c r="S355" s="123"/>
    </row>
    <row r="356" spans="1:19">
      <c r="A356" s="29" t="s">
        <v>902</v>
      </c>
      <c r="C356" s="29">
        <v>36505051</v>
      </c>
      <c r="G356" s="29" t="s">
        <v>821</v>
      </c>
      <c r="H356" s="29" t="s">
        <v>903</v>
      </c>
      <c r="I356" s="120">
        <v>45692</v>
      </c>
      <c r="K356" s="29"/>
      <c r="L356" s="29"/>
      <c r="M356" s="29"/>
      <c r="N356" s="29"/>
      <c r="O356" s="29"/>
      <c r="P356" s="29"/>
      <c r="Q356" s="81"/>
      <c r="R356" s="29" t="s">
        <v>905</v>
      </c>
      <c r="S356" s="123"/>
    </row>
    <row r="357" spans="1:19">
      <c r="A357" s="29" t="s">
        <v>902</v>
      </c>
      <c r="C357" s="29">
        <v>36505051</v>
      </c>
      <c r="G357" s="29" t="s">
        <v>821</v>
      </c>
      <c r="H357" s="29" t="s">
        <v>903</v>
      </c>
      <c r="I357" s="120">
        <v>45692</v>
      </c>
      <c r="K357" s="29"/>
      <c r="L357" s="29"/>
      <c r="M357" s="29"/>
      <c r="N357" s="29"/>
      <c r="O357" s="29"/>
      <c r="P357" s="29"/>
      <c r="Q357" s="81"/>
      <c r="R357" s="29" t="s">
        <v>905</v>
      </c>
      <c r="S357" s="123"/>
    </row>
    <row r="358" spans="1:19">
      <c r="A358" s="29" t="s">
        <v>902</v>
      </c>
      <c r="C358" s="29">
        <v>36501604</v>
      </c>
      <c r="G358" s="29" t="s">
        <v>821</v>
      </c>
      <c r="H358" s="29" t="s">
        <v>490</v>
      </c>
      <c r="I358" s="120">
        <v>45692</v>
      </c>
      <c r="K358" s="29"/>
      <c r="L358" s="29"/>
      <c r="M358" s="29"/>
      <c r="N358" s="29"/>
      <c r="O358" s="29"/>
      <c r="P358" s="29"/>
      <c r="Q358" s="81"/>
      <c r="R358" s="29" t="s">
        <v>906</v>
      </c>
      <c r="S358" s="123"/>
    </row>
    <row r="359" spans="1:19">
      <c r="A359" s="29" t="s">
        <v>902</v>
      </c>
      <c r="C359" s="29">
        <v>36505501</v>
      </c>
      <c r="G359" s="29" t="s">
        <v>821</v>
      </c>
      <c r="H359" s="29" t="s">
        <v>490</v>
      </c>
      <c r="I359" s="120">
        <v>45692</v>
      </c>
      <c r="K359" s="29"/>
      <c r="L359" s="29"/>
      <c r="M359" s="29"/>
      <c r="N359" s="29"/>
      <c r="O359" s="29"/>
      <c r="P359" s="29"/>
      <c r="Q359" s="81"/>
      <c r="R359" s="29" t="s">
        <v>907</v>
      </c>
      <c r="S359" s="123"/>
    </row>
    <row r="360" spans="1:19">
      <c r="A360" s="29" t="s">
        <v>902</v>
      </c>
      <c r="C360" s="29">
        <v>36505446</v>
      </c>
      <c r="G360" s="29" t="s">
        <v>821</v>
      </c>
      <c r="H360" s="29" t="s">
        <v>490</v>
      </c>
      <c r="I360" s="120">
        <v>45692</v>
      </c>
      <c r="K360" s="29"/>
      <c r="L360" s="29"/>
      <c r="M360" s="29"/>
      <c r="N360" s="29"/>
      <c r="O360" s="29"/>
      <c r="P360" s="29"/>
      <c r="Q360" s="81"/>
      <c r="R360" s="29" t="s">
        <v>908</v>
      </c>
      <c r="S360" s="123"/>
    </row>
    <row r="361" spans="1:19">
      <c r="A361" s="29" t="s">
        <v>902</v>
      </c>
      <c r="C361" s="29">
        <v>36505390</v>
      </c>
      <c r="G361" s="29" t="s">
        <v>821</v>
      </c>
      <c r="H361" s="29" t="s">
        <v>490</v>
      </c>
      <c r="I361" s="120">
        <v>45692</v>
      </c>
      <c r="K361" s="29"/>
      <c r="L361" s="29"/>
      <c r="M361" s="29"/>
      <c r="N361" s="29"/>
      <c r="O361" s="29"/>
      <c r="P361" s="29"/>
      <c r="Q361" s="81"/>
      <c r="R361" s="29" t="s">
        <v>908</v>
      </c>
      <c r="S361" s="123"/>
    </row>
    <row r="362" spans="1:19">
      <c r="A362" s="29" t="s">
        <v>902</v>
      </c>
      <c r="C362" s="29">
        <v>36505340</v>
      </c>
      <c r="G362" s="29" t="s">
        <v>821</v>
      </c>
      <c r="H362" s="29" t="s">
        <v>490</v>
      </c>
      <c r="I362" s="120">
        <v>45692</v>
      </c>
      <c r="K362" s="29"/>
      <c r="L362" s="29"/>
      <c r="M362" s="29"/>
      <c r="N362" s="29"/>
      <c r="O362" s="29"/>
      <c r="P362" s="29"/>
      <c r="Q362" s="81"/>
      <c r="R362" s="29" t="s">
        <v>909</v>
      </c>
      <c r="S362" s="123"/>
    </row>
    <row r="363" spans="1:19">
      <c r="A363" s="29" t="s">
        <v>902</v>
      </c>
      <c r="C363" s="29">
        <v>36505299</v>
      </c>
      <c r="G363" s="29" t="s">
        <v>821</v>
      </c>
      <c r="H363" s="29" t="s">
        <v>490</v>
      </c>
      <c r="I363" s="120">
        <v>45692</v>
      </c>
      <c r="K363" s="29"/>
      <c r="L363" s="29"/>
      <c r="M363" s="29"/>
      <c r="N363" s="29"/>
      <c r="O363" s="29"/>
      <c r="P363" s="29"/>
      <c r="Q363" s="81"/>
      <c r="R363" s="29" t="s">
        <v>910</v>
      </c>
      <c r="S363" s="123"/>
    </row>
    <row r="364" spans="1:19">
      <c r="A364" s="29" t="s">
        <v>902</v>
      </c>
      <c r="C364" s="29">
        <v>36505254</v>
      </c>
      <c r="G364" s="29" t="s">
        <v>821</v>
      </c>
      <c r="H364" s="29" t="s">
        <v>490</v>
      </c>
      <c r="I364" s="120">
        <v>45692</v>
      </c>
      <c r="K364" s="29"/>
      <c r="L364" s="29"/>
      <c r="M364" s="29"/>
      <c r="N364" s="29"/>
      <c r="O364" s="29"/>
      <c r="P364" s="29"/>
      <c r="Q364" s="81"/>
      <c r="R364" s="29" t="s">
        <v>911</v>
      </c>
      <c r="S364" s="123"/>
    </row>
    <row r="365" spans="1:19">
      <c r="A365" s="29" t="s">
        <v>902</v>
      </c>
      <c r="C365" s="29">
        <v>36505184</v>
      </c>
      <c r="G365" s="29" t="s">
        <v>821</v>
      </c>
      <c r="H365" s="29" t="s">
        <v>490</v>
      </c>
      <c r="I365" s="120">
        <v>45692</v>
      </c>
      <c r="K365" s="29"/>
      <c r="L365" s="29"/>
      <c r="M365" s="29"/>
      <c r="N365" s="29"/>
      <c r="O365" s="29"/>
      <c r="P365" s="29"/>
      <c r="Q365" s="81"/>
      <c r="R365" s="29" t="s">
        <v>912</v>
      </c>
      <c r="S365" s="123"/>
    </row>
    <row r="366" spans="1:19" ht="15.75">
      <c r="A366" s="29" t="s">
        <v>902</v>
      </c>
      <c r="C366" s="121">
        <v>36504303</v>
      </c>
      <c r="G366" s="29" t="s">
        <v>821</v>
      </c>
      <c r="H366" s="29" t="s">
        <v>320</v>
      </c>
      <c r="I366" s="120">
        <v>45692</v>
      </c>
      <c r="P366" s="134"/>
      <c r="R366" s="29"/>
    </row>
    <row r="367" spans="1:19" ht="15.75">
      <c r="A367" s="29" t="s">
        <v>902</v>
      </c>
      <c r="C367" s="121">
        <v>36504399</v>
      </c>
      <c r="G367" s="29" t="s">
        <v>821</v>
      </c>
      <c r="H367" s="29" t="s">
        <v>320</v>
      </c>
      <c r="I367" s="120">
        <v>45692</v>
      </c>
      <c r="P367" s="134"/>
      <c r="R367" s="29"/>
    </row>
    <row r="368" spans="1:19" ht="15.75">
      <c r="A368" s="29" t="s">
        <v>902</v>
      </c>
      <c r="C368" s="121">
        <v>36504493</v>
      </c>
      <c r="G368" s="29" t="s">
        <v>821</v>
      </c>
      <c r="H368" s="29" t="s">
        <v>320</v>
      </c>
      <c r="I368" s="120">
        <v>45692</v>
      </c>
      <c r="P368" s="134"/>
      <c r="R368" s="29"/>
    </row>
    <row r="369" spans="1:18" ht="15.75">
      <c r="A369" s="29" t="s">
        <v>902</v>
      </c>
      <c r="C369" s="121">
        <v>36504549</v>
      </c>
      <c r="G369" s="29" t="s">
        <v>821</v>
      </c>
      <c r="H369" s="29" t="s">
        <v>320</v>
      </c>
      <c r="I369" s="120">
        <v>45692</v>
      </c>
      <c r="P369" s="134"/>
      <c r="R369" s="29"/>
    </row>
    <row r="370" spans="1:18" ht="15.75">
      <c r="A370" s="29" t="s">
        <v>902</v>
      </c>
      <c r="C370" s="121">
        <v>36504718</v>
      </c>
      <c r="G370" s="29" t="s">
        <v>821</v>
      </c>
      <c r="H370" s="29" t="s">
        <v>320</v>
      </c>
      <c r="I370" s="120">
        <v>45692</v>
      </c>
      <c r="P370" s="134"/>
      <c r="R370" s="29"/>
    </row>
    <row r="371" spans="1:18" ht="15.75">
      <c r="A371" s="29" t="s">
        <v>902</v>
      </c>
      <c r="C371" s="121">
        <v>36504907</v>
      </c>
      <c r="G371" s="29" t="s">
        <v>821</v>
      </c>
      <c r="H371" s="29" t="s">
        <v>320</v>
      </c>
      <c r="I371" s="120">
        <v>45692</v>
      </c>
      <c r="P371" s="134"/>
      <c r="R371" s="29"/>
    </row>
    <row r="372" spans="1:18">
      <c r="A372" s="29" t="s">
        <v>902</v>
      </c>
      <c r="C372" s="29">
        <v>36504999</v>
      </c>
      <c r="G372" s="29" t="s">
        <v>821</v>
      </c>
      <c r="H372" s="29" t="s">
        <v>903</v>
      </c>
      <c r="I372" s="120">
        <v>45692</v>
      </c>
      <c r="P372" s="134"/>
      <c r="R372" s="29" t="s">
        <v>904</v>
      </c>
    </row>
    <row r="373" spans="1:18">
      <c r="A373" s="29" t="s">
        <v>902</v>
      </c>
      <c r="C373" s="29">
        <v>36505051</v>
      </c>
      <c r="G373" s="29" t="s">
        <v>821</v>
      </c>
      <c r="H373" s="29" t="s">
        <v>903</v>
      </c>
      <c r="I373" s="120">
        <v>45692</v>
      </c>
      <c r="P373" s="134"/>
      <c r="R373" s="29" t="s">
        <v>905</v>
      </c>
    </row>
    <row r="374" spans="1:18">
      <c r="A374" s="29" t="s">
        <v>902</v>
      </c>
      <c r="C374" s="29">
        <v>36505051</v>
      </c>
      <c r="G374" s="29" t="s">
        <v>821</v>
      </c>
      <c r="H374" s="29" t="s">
        <v>903</v>
      </c>
      <c r="I374" s="120">
        <v>45692</v>
      </c>
      <c r="P374" s="134"/>
      <c r="R374" s="29" t="s">
        <v>905</v>
      </c>
    </row>
    <row r="375" spans="1:18">
      <c r="A375" s="29" t="s">
        <v>902</v>
      </c>
      <c r="C375" s="29">
        <v>36505123</v>
      </c>
      <c r="G375" s="29" t="s">
        <v>821</v>
      </c>
      <c r="H375" s="29" t="s">
        <v>903</v>
      </c>
      <c r="I375" s="120">
        <v>45694</v>
      </c>
      <c r="P375" s="134"/>
      <c r="R375" s="29" t="s">
        <v>913</v>
      </c>
    </row>
    <row r="376" spans="1:18">
      <c r="A376" s="29" t="s">
        <v>902</v>
      </c>
      <c r="C376" s="29">
        <v>36505184</v>
      </c>
      <c r="G376" s="29" t="s">
        <v>821</v>
      </c>
      <c r="H376" s="29" t="s">
        <v>490</v>
      </c>
      <c r="I376" s="120">
        <v>45692</v>
      </c>
      <c r="P376" s="134"/>
      <c r="R376" s="29" t="s">
        <v>912</v>
      </c>
    </row>
    <row r="377" spans="1:18">
      <c r="A377" s="29" t="s">
        <v>902</v>
      </c>
      <c r="C377" s="29">
        <v>36505254</v>
      </c>
      <c r="G377" s="29" t="s">
        <v>821</v>
      </c>
      <c r="H377" s="29" t="s">
        <v>490</v>
      </c>
      <c r="I377" s="120">
        <v>45692</v>
      </c>
      <c r="P377" s="134"/>
      <c r="R377" s="29" t="s">
        <v>911</v>
      </c>
    </row>
    <row r="378" spans="1:18">
      <c r="A378" s="29" t="s">
        <v>902</v>
      </c>
      <c r="C378" s="29">
        <v>36505299</v>
      </c>
      <c r="G378" s="29" t="s">
        <v>821</v>
      </c>
      <c r="H378" s="29" t="s">
        <v>490</v>
      </c>
      <c r="I378" s="120">
        <v>45692</v>
      </c>
      <c r="P378" s="134"/>
      <c r="R378" s="29" t="s">
        <v>910</v>
      </c>
    </row>
    <row r="379" spans="1:18" ht="15.75">
      <c r="A379" s="29" t="s">
        <v>902</v>
      </c>
      <c r="C379" s="121">
        <v>36505340</v>
      </c>
      <c r="G379" s="29" t="s">
        <v>821</v>
      </c>
      <c r="H379" s="29" t="s">
        <v>320</v>
      </c>
      <c r="I379" s="120">
        <v>45692</v>
      </c>
      <c r="P379" s="134"/>
      <c r="R379" s="29"/>
    </row>
    <row r="380" spans="1:18">
      <c r="A380" s="29" t="s">
        <v>902</v>
      </c>
      <c r="C380" s="29">
        <v>36505340</v>
      </c>
      <c r="G380" s="29" t="s">
        <v>821</v>
      </c>
      <c r="H380" s="29" t="s">
        <v>490</v>
      </c>
      <c r="I380" s="120">
        <v>45692</v>
      </c>
      <c r="P380" s="134"/>
      <c r="R380" s="29" t="s">
        <v>909</v>
      </c>
    </row>
    <row r="381" spans="1:18" ht="15.75">
      <c r="A381" s="29" t="s">
        <v>902</v>
      </c>
      <c r="C381" s="121">
        <v>36505390</v>
      </c>
      <c r="G381" s="29" t="s">
        <v>821</v>
      </c>
      <c r="H381" s="29" t="s">
        <v>320</v>
      </c>
      <c r="I381" s="120">
        <v>45692</v>
      </c>
      <c r="P381" s="134"/>
      <c r="R381" s="29"/>
    </row>
    <row r="382" spans="1:18">
      <c r="A382" s="29" t="s">
        <v>902</v>
      </c>
      <c r="C382" s="29">
        <v>36505390</v>
      </c>
      <c r="G382" s="29" t="s">
        <v>821</v>
      </c>
      <c r="H382" s="29" t="s">
        <v>490</v>
      </c>
      <c r="I382" s="120">
        <v>45692</v>
      </c>
      <c r="P382" s="134"/>
      <c r="R382" s="29" t="s">
        <v>908</v>
      </c>
    </row>
    <row r="383" spans="1:18" ht="15.75">
      <c r="A383" s="29" t="s">
        <v>902</v>
      </c>
      <c r="C383" s="121">
        <v>36505446</v>
      </c>
      <c r="G383" s="29" t="s">
        <v>821</v>
      </c>
      <c r="H383" s="29" t="s">
        <v>320</v>
      </c>
      <c r="I383" s="120">
        <v>45692</v>
      </c>
      <c r="P383" s="134"/>
      <c r="R383" s="29"/>
    </row>
    <row r="384" spans="1:18">
      <c r="A384" s="29" t="s">
        <v>902</v>
      </c>
      <c r="C384" s="29">
        <v>36505446</v>
      </c>
      <c r="G384" s="29" t="s">
        <v>821</v>
      </c>
      <c r="H384" s="29" t="s">
        <v>490</v>
      </c>
      <c r="I384" s="120">
        <v>45692</v>
      </c>
      <c r="P384" s="134"/>
      <c r="R384" s="29" t="s">
        <v>908</v>
      </c>
    </row>
    <row r="385" spans="1:19" ht="15.75">
      <c r="A385" s="29" t="s">
        <v>902</v>
      </c>
      <c r="C385" s="121">
        <v>36505501</v>
      </c>
      <c r="G385" s="29" t="s">
        <v>821</v>
      </c>
      <c r="H385" s="29" t="s">
        <v>320</v>
      </c>
      <c r="I385" s="120">
        <v>45692</v>
      </c>
      <c r="P385" s="134"/>
      <c r="R385" s="29"/>
    </row>
    <row r="386" spans="1:19">
      <c r="A386" s="29" t="s">
        <v>902</v>
      </c>
      <c r="C386" s="29">
        <v>36505501</v>
      </c>
      <c r="G386" s="29" t="s">
        <v>821</v>
      </c>
      <c r="H386" s="29" t="s">
        <v>490</v>
      </c>
      <c r="I386" s="120">
        <v>45692</v>
      </c>
      <c r="P386" s="134"/>
      <c r="R386" s="29" t="s">
        <v>907</v>
      </c>
    </row>
    <row r="387" spans="1:19">
      <c r="A387" s="29" t="s">
        <v>902</v>
      </c>
      <c r="C387" s="29">
        <v>36505123</v>
      </c>
      <c r="G387" s="29" t="s">
        <v>821</v>
      </c>
      <c r="H387" s="29" t="s">
        <v>903</v>
      </c>
      <c r="I387" s="120">
        <v>45694</v>
      </c>
      <c r="K387" s="29"/>
      <c r="L387" s="29"/>
      <c r="M387" s="29"/>
      <c r="N387" s="29"/>
      <c r="O387" s="29"/>
      <c r="P387" s="29"/>
      <c r="Q387" s="81"/>
      <c r="R387" s="29" t="s">
        <v>913</v>
      </c>
      <c r="S387" s="123"/>
    </row>
    <row r="388" spans="1:19">
      <c r="A388" s="29" t="s">
        <v>902</v>
      </c>
      <c r="C388" s="29">
        <v>36501604</v>
      </c>
      <c r="G388" s="29" t="s">
        <v>821</v>
      </c>
      <c r="H388" s="29" t="s">
        <v>490</v>
      </c>
      <c r="I388" s="120">
        <v>45692</v>
      </c>
      <c r="P388" s="134"/>
      <c r="R388" s="29" t="s">
        <v>906</v>
      </c>
    </row>
    <row r="389" spans="1:19">
      <c r="A389" s="41" t="s">
        <v>824</v>
      </c>
      <c r="B389" s="41"/>
      <c r="C389" s="41">
        <v>50507785</v>
      </c>
      <c r="G389" s="29" t="s">
        <v>821</v>
      </c>
      <c r="H389" s="29" t="s">
        <v>200</v>
      </c>
      <c r="I389" s="120">
        <v>45707</v>
      </c>
      <c r="P389" s="134"/>
      <c r="R389" s="41" t="s">
        <v>914</v>
      </c>
    </row>
    <row r="390" spans="1:19">
      <c r="A390" s="41" t="s">
        <v>824</v>
      </c>
      <c r="B390" s="41"/>
      <c r="C390" s="41">
        <v>50507819</v>
      </c>
      <c r="G390" s="29" t="s">
        <v>821</v>
      </c>
      <c r="H390" s="29" t="s">
        <v>200</v>
      </c>
      <c r="I390" s="120">
        <v>45707</v>
      </c>
      <c r="P390" s="134"/>
      <c r="R390" s="41" t="s">
        <v>915</v>
      </c>
    </row>
    <row r="391" spans="1:19">
      <c r="A391" s="41" t="s">
        <v>824</v>
      </c>
      <c r="B391" s="41"/>
      <c r="C391" s="41">
        <v>50507838</v>
      </c>
      <c r="G391" s="29" t="s">
        <v>821</v>
      </c>
      <c r="H391" s="29" t="s">
        <v>200</v>
      </c>
      <c r="I391" s="120">
        <v>45707</v>
      </c>
      <c r="P391" s="134"/>
      <c r="R391" s="41" t="s">
        <v>916</v>
      </c>
    </row>
    <row r="392" spans="1:19">
      <c r="A392" s="41" t="s">
        <v>824</v>
      </c>
      <c r="B392" s="41"/>
      <c r="C392" s="41">
        <v>50507640</v>
      </c>
      <c r="G392" s="29" t="s">
        <v>821</v>
      </c>
      <c r="H392" s="29" t="s">
        <v>200</v>
      </c>
      <c r="I392" s="120">
        <v>45707</v>
      </c>
      <c r="P392" s="134"/>
      <c r="R392" s="41" t="s">
        <v>917</v>
      </c>
    </row>
    <row r="393" spans="1:19">
      <c r="A393" s="41" t="s">
        <v>824</v>
      </c>
      <c r="B393" s="41"/>
      <c r="C393" s="41">
        <v>50507678</v>
      </c>
      <c r="G393" s="29" t="s">
        <v>821</v>
      </c>
      <c r="H393" s="29" t="s">
        <v>200</v>
      </c>
      <c r="I393" s="120">
        <v>45707</v>
      </c>
      <c r="P393" s="134"/>
      <c r="R393" s="41" t="s">
        <v>918</v>
      </c>
    </row>
    <row r="394" spans="1:19">
      <c r="A394" s="41" t="s">
        <v>824</v>
      </c>
      <c r="B394" s="41"/>
      <c r="C394" s="41">
        <v>50507713</v>
      </c>
      <c r="G394" s="29" t="s">
        <v>821</v>
      </c>
      <c r="H394" s="29" t="s">
        <v>200</v>
      </c>
      <c r="I394" s="120">
        <v>45707</v>
      </c>
      <c r="P394" s="134"/>
      <c r="R394" s="41" t="s">
        <v>919</v>
      </c>
    </row>
    <row r="395" spans="1:19">
      <c r="A395" s="41" t="s">
        <v>824</v>
      </c>
      <c r="B395" s="41"/>
      <c r="C395" s="41">
        <v>50507757</v>
      </c>
      <c r="G395" s="29" t="s">
        <v>821</v>
      </c>
      <c r="H395" s="29" t="s">
        <v>200</v>
      </c>
      <c r="I395" s="120">
        <v>45707</v>
      </c>
      <c r="P395" s="134"/>
      <c r="R395" s="41" t="s">
        <v>920</v>
      </c>
    </row>
    <row r="396" spans="1:19">
      <c r="A396" s="41" t="s">
        <v>824</v>
      </c>
      <c r="B396" s="41"/>
      <c r="C396" s="41">
        <v>50507609</v>
      </c>
      <c r="G396" s="29" t="s">
        <v>821</v>
      </c>
      <c r="H396" s="29" t="s">
        <v>100</v>
      </c>
      <c r="I396" s="42">
        <v>45707</v>
      </c>
      <c r="P396" s="134"/>
      <c r="R396" s="41" t="s">
        <v>825</v>
      </c>
    </row>
    <row r="397" spans="1:19">
      <c r="A397" s="41" t="s">
        <v>824</v>
      </c>
      <c r="B397" s="41"/>
      <c r="C397" s="41">
        <v>50507859</v>
      </c>
      <c r="G397" s="29" t="s">
        <v>821</v>
      </c>
      <c r="H397" s="29" t="s">
        <v>100</v>
      </c>
      <c r="I397" s="42">
        <v>45707</v>
      </c>
      <c r="P397" s="134"/>
      <c r="R397" s="41" t="s">
        <v>826</v>
      </c>
    </row>
    <row r="398" spans="1:19">
      <c r="A398" s="41" t="s">
        <v>824</v>
      </c>
      <c r="B398" s="41"/>
      <c r="C398" s="41">
        <v>50507785</v>
      </c>
      <c r="G398" s="29" t="s">
        <v>821</v>
      </c>
      <c r="H398" s="29" t="s">
        <v>100</v>
      </c>
      <c r="I398" s="42">
        <v>45707</v>
      </c>
      <c r="P398" s="134"/>
      <c r="R398" s="41" t="s">
        <v>914</v>
      </c>
    </row>
    <row r="399" spans="1:19">
      <c r="A399" s="41" t="s">
        <v>824</v>
      </c>
      <c r="B399" s="41"/>
      <c r="C399" s="41">
        <v>50507819</v>
      </c>
      <c r="G399" s="29" t="s">
        <v>821</v>
      </c>
      <c r="H399" s="29" t="s">
        <v>100</v>
      </c>
      <c r="I399" s="42">
        <v>45707</v>
      </c>
      <c r="P399" s="134"/>
      <c r="R399" s="41" t="s">
        <v>915</v>
      </c>
    </row>
    <row r="400" spans="1:19">
      <c r="A400" s="41" t="s">
        <v>824</v>
      </c>
      <c r="B400" s="41"/>
      <c r="C400" s="41">
        <v>50507838</v>
      </c>
      <c r="G400" s="29" t="s">
        <v>821</v>
      </c>
      <c r="H400" s="29" t="s">
        <v>100</v>
      </c>
      <c r="I400" s="42">
        <v>45707</v>
      </c>
      <c r="P400" s="134"/>
      <c r="R400" s="41" t="s">
        <v>916</v>
      </c>
    </row>
    <row r="401" spans="1:18">
      <c r="A401" s="41" t="s">
        <v>824</v>
      </c>
      <c r="B401" s="41"/>
      <c r="C401" s="41">
        <v>50507640</v>
      </c>
      <c r="G401" s="29" t="s">
        <v>821</v>
      </c>
      <c r="H401" s="29" t="s">
        <v>100</v>
      </c>
      <c r="I401" s="42">
        <v>45707</v>
      </c>
      <c r="P401" s="134"/>
      <c r="R401" s="41" t="s">
        <v>917</v>
      </c>
    </row>
    <row r="402" spans="1:18">
      <c r="A402" s="41" t="s">
        <v>824</v>
      </c>
      <c r="B402" s="41"/>
      <c r="C402" s="41">
        <v>50507678</v>
      </c>
      <c r="G402" s="29" t="s">
        <v>821</v>
      </c>
      <c r="H402" s="29" t="s">
        <v>100</v>
      </c>
      <c r="I402" s="42">
        <v>45707</v>
      </c>
      <c r="P402" s="134"/>
      <c r="R402" s="41" t="s">
        <v>918</v>
      </c>
    </row>
    <row r="403" spans="1:18">
      <c r="A403" s="41" t="s">
        <v>824</v>
      </c>
      <c r="B403" s="41"/>
      <c r="C403" s="41">
        <v>50507713</v>
      </c>
      <c r="G403" s="29" t="s">
        <v>821</v>
      </c>
      <c r="H403" s="29" t="s">
        <v>100</v>
      </c>
      <c r="I403" s="42">
        <v>45707</v>
      </c>
      <c r="P403" s="134"/>
      <c r="R403" s="41" t="s">
        <v>919</v>
      </c>
    </row>
    <row r="404" spans="1:18">
      <c r="A404" s="41" t="s">
        <v>824</v>
      </c>
      <c r="B404" s="41"/>
      <c r="C404" s="41">
        <v>50507757</v>
      </c>
      <c r="G404" s="29" t="s">
        <v>821</v>
      </c>
      <c r="H404" s="29" t="s">
        <v>100</v>
      </c>
      <c r="I404" s="42">
        <v>45707</v>
      </c>
      <c r="P404" s="134"/>
      <c r="R404" s="41" t="s">
        <v>920</v>
      </c>
    </row>
    <row r="405" spans="1:18">
      <c r="A405" s="41" t="s">
        <v>824</v>
      </c>
      <c r="B405" s="41"/>
      <c r="C405" s="41">
        <v>50507609</v>
      </c>
      <c r="G405" s="29" t="s">
        <v>821</v>
      </c>
      <c r="H405" s="29" t="s">
        <v>100</v>
      </c>
      <c r="I405" s="42">
        <v>45707</v>
      </c>
      <c r="P405" s="134"/>
      <c r="R405" s="41" t="s">
        <v>825</v>
      </c>
    </row>
    <row r="406" spans="1:18">
      <c r="A406" s="41" t="s">
        <v>824</v>
      </c>
      <c r="B406" s="41"/>
      <c r="C406" s="41">
        <v>50507859</v>
      </c>
      <c r="G406" s="29" t="s">
        <v>821</v>
      </c>
      <c r="H406" s="29" t="s">
        <v>100</v>
      </c>
      <c r="I406" s="42">
        <v>45707</v>
      </c>
      <c r="P406" s="134"/>
      <c r="R406" s="41" t="s">
        <v>826</v>
      </c>
    </row>
    <row r="407" spans="1:18">
      <c r="A407" s="41" t="s">
        <v>824</v>
      </c>
      <c r="B407" s="41"/>
      <c r="C407" s="41">
        <v>50507785</v>
      </c>
      <c r="G407" s="29" t="s">
        <v>821</v>
      </c>
      <c r="H407" s="29" t="s">
        <v>100</v>
      </c>
      <c r="I407" s="42">
        <v>45707</v>
      </c>
      <c r="P407" s="134"/>
      <c r="R407" s="41" t="s">
        <v>914</v>
      </c>
    </row>
    <row r="408" spans="1:18">
      <c r="A408" s="41" t="s">
        <v>824</v>
      </c>
      <c r="B408" s="41"/>
      <c r="C408" s="41">
        <v>50507819</v>
      </c>
      <c r="G408" s="29" t="s">
        <v>821</v>
      </c>
      <c r="H408" s="29" t="s">
        <v>100</v>
      </c>
      <c r="I408" s="42">
        <v>45707</v>
      </c>
      <c r="P408" s="134"/>
      <c r="R408" s="41" t="s">
        <v>915</v>
      </c>
    </row>
    <row r="409" spans="1:18">
      <c r="A409" s="41" t="s">
        <v>824</v>
      </c>
      <c r="B409" s="41"/>
      <c r="C409" s="41">
        <v>50507838</v>
      </c>
      <c r="G409" s="29" t="s">
        <v>821</v>
      </c>
      <c r="H409" s="29" t="s">
        <v>100</v>
      </c>
      <c r="I409" s="42">
        <v>45707</v>
      </c>
      <c r="P409" s="134"/>
      <c r="R409" s="41" t="s">
        <v>916</v>
      </c>
    </row>
    <row r="410" spans="1:18">
      <c r="A410" s="41" t="s">
        <v>824</v>
      </c>
      <c r="B410" s="41"/>
      <c r="C410" s="41">
        <v>50507640</v>
      </c>
      <c r="G410" s="29" t="s">
        <v>821</v>
      </c>
      <c r="H410" s="29" t="s">
        <v>100</v>
      </c>
      <c r="I410" s="42">
        <v>45707</v>
      </c>
      <c r="P410" s="134"/>
      <c r="R410" s="41" t="s">
        <v>917</v>
      </c>
    </row>
    <row r="411" spans="1:18">
      <c r="A411" s="41" t="s">
        <v>824</v>
      </c>
      <c r="B411" s="41"/>
      <c r="C411" s="41">
        <v>50507678</v>
      </c>
      <c r="G411" s="29" t="s">
        <v>821</v>
      </c>
      <c r="H411" s="29" t="s">
        <v>100</v>
      </c>
      <c r="I411" s="42">
        <v>45707</v>
      </c>
      <c r="P411" s="134"/>
      <c r="R411" s="41" t="s">
        <v>918</v>
      </c>
    </row>
    <row r="412" spans="1:18">
      <c r="A412" s="41" t="s">
        <v>824</v>
      </c>
      <c r="B412" s="41"/>
      <c r="C412" s="41">
        <v>50507713</v>
      </c>
      <c r="G412" s="29" t="s">
        <v>821</v>
      </c>
      <c r="H412" s="29" t="s">
        <v>100</v>
      </c>
      <c r="I412" s="42">
        <v>45707</v>
      </c>
      <c r="P412" s="134"/>
      <c r="R412" s="41" t="s">
        <v>919</v>
      </c>
    </row>
    <row r="413" spans="1:18">
      <c r="A413" s="41" t="s">
        <v>824</v>
      </c>
      <c r="B413" s="41"/>
      <c r="C413" s="41">
        <v>50507757</v>
      </c>
      <c r="G413" s="29" t="s">
        <v>821</v>
      </c>
      <c r="H413" s="29" t="s">
        <v>100</v>
      </c>
      <c r="I413" s="42">
        <v>45707</v>
      </c>
      <c r="P413" s="134"/>
      <c r="R413" s="41" t="s">
        <v>920</v>
      </c>
    </row>
    <row r="414" spans="1:18">
      <c r="A414" s="41" t="s">
        <v>824</v>
      </c>
      <c r="B414" s="41"/>
      <c r="C414" s="41">
        <v>50507609</v>
      </c>
      <c r="G414" s="29" t="s">
        <v>821</v>
      </c>
      <c r="H414" s="29" t="s">
        <v>200</v>
      </c>
      <c r="I414" s="120">
        <v>45707</v>
      </c>
      <c r="K414" s="29"/>
      <c r="L414" s="29"/>
      <c r="M414" s="29"/>
      <c r="N414" s="29"/>
      <c r="P414" s="134"/>
      <c r="R414" s="41" t="s">
        <v>825</v>
      </c>
    </row>
    <row r="415" spans="1:18">
      <c r="A415" s="41" t="s">
        <v>824</v>
      </c>
      <c r="B415" s="41"/>
      <c r="C415" s="41">
        <v>50507859</v>
      </c>
      <c r="G415" s="29" t="s">
        <v>821</v>
      </c>
      <c r="H415" s="29" t="s">
        <v>200</v>
      </c>
      <c r="I415" s="120">
        <v>45707</v>
      </c>
      <c r="K415" s="29"/>
      <c r="L415" s="29"/>
      <c r="M415" s="29"/>
      <c r="N415" s="29"/>
      <c r="P415" s="134"/>
      <c r="R415" s="41" t="s">
        <v>826</v>
      </c>
    </row>
    <row r="416" spans="1:18">
      <c r="A416" s="41" t="s">
        <v>824</v>
      </c>
      <c r="B416" s="41"/>
      <c r="C416" s="41">
        <v>50507785</v>
      </c>
      <c r="G416" s="29" t="s">
        <v>821</v>
      </c>
      <c r="H416" s="29" t="s">
        <v>200</v>
      </c>
      <c r="I416" s="120">
        <v>45707</v>
      </c>
      <c r="K416" s="29"/>
      <c r="L416" s="29"/>
      <c r="M416" s="29"/>
      <c r="N416" s="29"/>
      <c r="P416" s="134"/>
      <c r="R416" s="41" t="s">
        <v>914</v>
      </c>
    </row>
    <row r="417" spans="1:19">
      <c r="A417" s="41" t="s">
        <v>824</v>
      </c>
      <c r="B417" s="41"/>
      <c r="C417" s="41">
        <v>50507819</v>
      </c>
      <c r="G417" s="29" t="s">
        <v>821</v>
      </c>
      <c r="H417" s="29" t="s">
        <v>200</v>
      </c>
      <c r="I417" s="120">
        <v>45707</v>
      </c>
      <c r="K417" s="29"/>
      <c r="L417" s="29"/>
      <c r="M417" s="29"/>
      <c r="N417" s="29"/>
      <c r="P417" s="134"/>
      <c r="R417" s="41" t="s">
        <v>915</v>
      </c>
    </row>
    <row r="418" spans="1:19">
      <c r="A418" s="41" t="s">
        <v>824</v>
      </c>
      <c r="B418" s="41"/>
      <c r="C418" s="41">
        <v>50507838</v>
      </c>
      <c r="G418" s="29" t="s">
        <v>821</v>
      </c>
      <c r="H418" s="29" t="s">
        <v>200</v>
      </c>
      <c r="I418" s="120">
        <v>45707</v>
      </c>
      <c r="K418" s="29"/>
      <c r="L418" s="29"/>
      <c r="M418" s="29"/>
      <c r="N418" s="29"/>
      <c r="P418" s="134"/>
      <c r="R418" s="41" t="s">
        <v>916</v>
      </c>
    </row>
    <row r="419" spans="1:19">
      <c r="A419" s="41" t="s">
        <v>824</v>
      </c>
      <c r="B419" s="41"/>
      <c r="C419" s="41">
        <v>50507640</v>
      </c>
      <c r="G419" s="29" t="s">
        <v>821</v>
      </c>
      <c r="H419" s="29" t="s">
        <v>200</v>
      </c>
      <c r="I419" s="120">
        <v>45707</v>
      </c>
      <c r="K419" s="29"/>
      <c r="L419" s="29"/>
      <c r="M419" s="29"/>
      <c r="N419" s="29"/>
      <c r="P419" s="134"/>
      <c r="R419" s="41" t="s">
        <v>917</v>
      </c>
    </row>
    <row r="420" spans="1:19">
      <c r="A420" s="41" t="s">
        <v>824</v>
      </c>
      <c r="B420" s="41"/>
      <c r="C420" s="41">
        <v>50507678</v>
      </c>
      <c r="G420" s="29" t="s">
        <v>821</v>
      </c>
      <c r="H420" s="29" t="s">
        <v>200</v>
      </c>
      <c r="I420" s="120">
        <v>45707</v>
      </c>
      <c r="K420" s="29"/>
      <c r="L420" s="29"/>
      <c r="M420" s="29"/>
      <c r="N420" s="29"/>
      <c r="P420" s="134"/>
      <c r="R420" s="41" t="s">
        <v>918</v>
      </c>
    </row>
    <row r="421" spans="1:19">
      <c r="A421" s="41" t="s">
        <v>824</v>
      </c>
      <c r="B421" s="41"/>
      <c r="C421" s="41">
        <v>50507713</v>
      </c>
      <c r="G421" s="29" t="s">
        <v>821</v>
      </c>
      <c r="H421" s="29" t="s">
        <v>200</v>
      </c>
      <c r="I421" s="120">
        <v>45707</v>
      </c>
      <c r="K421" s="29"/>
      <c r="L421" s="29"/>
      <c r="M421" s="29"/>
      <c r="N421" s="29"/>
      <c r="P421" s="134"/>
      <c r="R421" s="41" t="s">
        <v>919</v>
      </c>
    </row>
    <row r="422" spans="1:19">
      <c r="A422" s="41" t="s">
        <v>824</v>
      </c>
      <c r="B422" s="41"/>
      <c r="C422" s="41">
        <v>50507757</v>
      </c>
      <c r="G422" s="29" t="s">
        <v>821</v>
      </c>
      <c r="H422" s="29" t="s">
        <v>200</v>
      </c>
      <c r="I422" s="120">
        <v>45707</v>
      </c>
      <c r="K422" s="29"/>
      <c r="L422" s="29"/>
      <c r="M422" s="29"/>
      <c r="N422" s="29"/>
      <c r="P422" s="134"/>
      <c r="R422" s="41" t="s">
        <v>920</v>
      </c>
    </row>
    <row r="423" spans="1:19">
      <c r="A423" s="147" t="s">
        <v>921</v>
      </c>
      <c r="B423" s="147"/>
      <c r="C423" s="29">
        <v>6508035</v>
      </c>
      <c r="G423" s="29" t="s">
        <v>821</v>
      </c>
      <c r="H423" s="29" t="s">
        <v>922</v>
      </c>
      <c r="I423" s="120">
        <v>45659</v>
      </c>
      <c r="K423" s="29"/>
      <c r="L423" s="29"/>
      <c r="M423" s="29"/>
      <c r="N423" s="29"/>
      <c r="O423" s="29"/>
      <c r="P423" s="29"/>
      <c r="Q423" s="81"/>
      <c r="R423" s="29"/>
      <c r="S423" s="123"/>
    </row>
    <row r="424" spans="1:19">
      <c r="A424" s="147" t="s">
        <v>921</v>
      </c>
      <c r="B424" s="147"/>
      <c r="C424" s="29">
        <v>6508102</v>
      </c>
      <c r="G424" s="29" t="s">
        <v>821</v>
      </c>
      <c r="H424" s="29" t="s">
        <v>922</v>
      </c>
      <c r="I424" s="120">
        <v>45659</v>
      </c>
      <c r="K424" s="29"/>
      <c r="L424" s="29"/>
      <c r="M424" s="29"/>
      <c r="N424" s="29"/>
      <c r="O424" s="29"/>
      <c r="P424" s="29"/>
      <c r="Q424" s="81"/>
      <c r="R424" s="29"/>
      <c r="S424" s="123"/>
    </row>
    <row r="425" spans="1:19">
      <c r="A425" s="147" t="s">
        <v>921</v>
      </c>
      <c r="B425" s="147"/>
      <c r="C425" s="29">
        <v>6508109</v>
      </c>
      <c r="G425" s="29" t="s">
        <v>821</v>
      </c>
      <c r="H425" s="29" t="s">
        <v>922</v>
      </c>
      <c r="I425" s="120">
        <v>45659</v>
      </c>
      <c r="K425" s="29"/>
      <c r="L425" s="29"/>
      <c r="M425" s="29"/>
      <c r="N425" s="29"/>
      <c r="O425" s="29"/>
      <c r="P425" s="29"/>
      <c r="Q425" s="81"/>
      <c r="R425" s="29"/>
      <c r="S425" s="123"/>
    </row>
    <row r="426" spans="1:19">
      <c r="A426" s="147" t="s">
        <v>921</v>
      </c>
      <c r="B426" s="147"/>
      <c r="C426" s="29">
        <v>6508118</v>
      </c>
      <c r="G426" s="29" t="s">
        <v>821</v>
      </c>
      <c r="H426" s="29" t="s">
        <v>922</v>
      </c>
      <c r="I426" s="120">
        <v>45659</v>
      </c>
      <c r="K426" s="29"/>
      <c r="L426" s="29"/>
      <c r="M426" s="29"/>
      <c r="N426" s="29"/>
      <c r="O426" s="29"/>
      <c r="P426" s="29"/>
      <c r="Q426" s="81"/>
      <c r="R426" s="29"/>
      <c r="S426" s="123"/>
    </row>
    <row r="427" spans="1:19">
      <c r="A427" s="147" t="s">
        <v>921</v>
      </c>
      <c r="B427" s="147"/>
      <c r="C427" s="29">
        <v>6508147</v>
      </c>
      <c r="G427" s="29" t="s">
        <v>821</v>
      </c>
      <c r="H427" s="29" t="s">
        <v>922</v>
      </c>
      <c r="I427" s="120">
        <v>45659</v>
      </c>
      <c r="K427" s="29"/>
      <c r="L427" s="29"/>
      <c r="M427" s="29"/>
      <c r="N427" s="29"/>
      <c r="O427" s="29"/>
      <c r="P427" s="29"/>
      <c r="Q427" s="81"/>
      <c r="R427" s="29"/>
      <c r="S427" s="123"/>
    </row>
    <row r="428" spans="1:19">
      <c r="A428" s="147" t="s">
        <v>921</v>
      </c>
      <c r="B428" s="147"/>
      <c r="C428" s="29">
        <v>6508194</v>
      </c>
      <c r="G428" s="29" t="s">
        <v>821</v>
      </c>
      <c r="H428" s="29" t="s">
        <v>922</v>
      </c>
      <c r="I428" s="120">
        <v>45659</v>
      </c>
      <c r="K428" s="29"/>
      <c r="L428" s="29"/>
      <c r="M428" s="29"/>
      <c r="N428" s="29"/>
      <c r="O428" s="29"/>
      <c r="P428" s="29"/>
      <c r="Q428" s="81"/>
      <c r="R428" s="29"/>
      <c r="S428" s="123"/>
    </row>
    <row r="429" spans="1:19">
      <c r="A429" s="147" t="s">
        <v>921</v>
      </c>
      <c r="B429" s="147"/>
      <c r="C429" s="29">
        <v>6508205</v>
      </c>
      <c r="G429" s="29" t="s">
        <v>821</v>
      </c>
      <c r="H429" s="29" t="s">
        <v>922</v>
      </c>
      <c r="I429" s="120">
        <v>45659</v>
      </c>
      <c r="K429" s="29"/>
      <c r="L429" s="29"/>
      <c r="M429" s="29"/>
      <c r="N429" s="29"/>
      <c r="O429" s="29"/>
      <c r="P429" s="29"/>
      <c r="Q429" s="81"/>
      <c r="R429" s="29"/>
      <c r="S429" s="123"/>
    </row>
    <row r="430" spans="1:19">
      <c r="A430" s="147" t="s">
        <v>921</v>
      </c>
      <c r="B430" s="147"/>
      <c r="C430" s="29">
        <v>6508233</v>
      </c>
      <c r="G430" s="29" t="s">
        <v>821</v>
      </c>
      <c r="H430" s="29" t="s">
        <v>922</v>
      </c>
      <c r="I430" s="120">
        <v>45659</v>
      </c>
      <c r="K430" s="29"/>
      <c r="L430" s="29"/>
      <c r="M430" s="29"/>
      <c r="N430" s="29"/>
      <c r="O430" s="29"/>
      <c r="P430" s="29"/>
      <c r="Q430" s="81"/>
      <c r="R430" s="29"/>
      <c r="S430" s="123"/>
    </row>
    <row r="431" spans="1:19">
      <c r="A431" s="147" t="s">
        <v>921</v>
      </c>
      <c r="B431" s="147"/>
      <c r="C431" s="29">
        <v>6508247</v>
      </c>
      <c r="G431" s="29" t="s">
        <v>821</v>
      </c>
      <c r="H431" s="29" t="s">
        <v>922</v>
      </c>
      <c r="I431" s="120">
        <v>45659</v>
      </c>
      <c r="K431" s="29"/>
      <c r="L431" s="29"/>
      <c r="M431" s="29"/>
      <c r="N431" s="29"/>
      <c r="O431" s="29"/>
      <c r="P431" s="29"/>
      <c r="Q431" s="81"/>
      <c r="R431" s="29"/>
      <c r="S431" s="123"/>
    </row>
    <row r="432" spans="1:19">
      <c r="A432" s="147" t="s">
        <v>921</v>
      </c>
      <c r="B432" s="147"/>
      <c r="C432" s="29">
        <v>6508254</v>
      </c>
      <c r="G432" s="29" t="s">
        <v>821</v>
      </c>
      <c r="H432" s="29" t="s">
        <v>922</v>
      </c>
      <c r="I432" s="120">
        <v>45659</v>
      </c>
      <c r="K432" s="29"/>
      <c r="L432" s="29"/>
      <c r="M432" s="29"/>
      <c r="N432" s="29"/>
      <c r="O432" s="29"/>
      <c r="P432" s="29"/>
      <c r="Q432" s="81"/>
      <c r="R432" s="29"/>
      <c r="S432" s="123"/>
    </row>
    <row r="433" spans="1:19">
      <c r="A433" s="147" t="s">
        <v>921</v>
      </c>
      <c r="B433" s="147"/>
      <c r="C433" s="29">
        <v>6508313</v>
      </c>
      <c r="G433" s="29" t="s">
        <v>821</v>
      </c>
      <c r="H433" s="29" t="s">
        <v>922</v>
      </c>
      <c r="I433" s="120">
        <v>45659</v>
      </c>
      <c r="K433" s="29"/>
      <c r="L433" s="29"/>
      <c r="M433" s="29"/>
      <c r="N433" s="29"/>
      <c r="O433" s="29"/>
      <c r="P433" s="29"/>
      <c r="Q433" s="81"/>
      <c r="R433" s="29"/>
      <c r="S433" s="123"/>
    </row>
    <row r="434" spans="1:19">
      <c r="A434" s="147" t="s">
        <v>921</v>
      </c>
      <c r="B434" s="147"/>
      <c r="C434" s="29">
        <v>6508324</v>
      </c>
      <c r="G434" s="29" t="s">
        <v>821</v>
      </c>
      <c r="H434" s="29" t="s">
        <v>922</v>
      </c>
      <c r="I434" s="120">
        <v>45659</v>
      </c>
      <c r="K434" s="29"/>
      <c r="L434" s="29"/>
      <c r="M434" s="29"/>
      <c r="N434" s="29"/>
      <c r="O434" s="29"/>
      <c r="P434" s="29"/>
      <c r="Q434" s="81"/>
      <c r="R434" s="29"/>
      <c r="S434" s="123"/>
    </row>
    <row r="435" spans="1:19">
      <c r="A435" s="147" t="s">
        <v>921</v>
      </c>
      <c r="B435" s="147"/>
      <c r="C435" s="29">
        <v>6508339</v>
      </c>
      <c r="G435" s="29" t="s">
        <v>821</v>
      </c>
      <c r="H435" s="29" t="s">
        <v>922</v>
      </c>
      <c r="I435" s="120">
        <v>45659</v>
      </c>
      <c r="K435" s="29"/>
      <c r="L435" s="29"/>
      <c r="M435" s="29"/>
      <c r="N435" s="29"/>
      <c r="O435" s="29"/>
      <c r="P435" s="29"/>
      <c r="Q435" s="81"/>
      <c r="R435" s="29"/>
      <c r="S435" s="123"/>
    </row>
    <row r="436" spans="1:19">
      <c r="A436" s="147" t="s">
        <v>921</v>
      </c>
      <c r="B436" s="147"/>
      <c r="C436" s="29">
        <v>6508357</v>
      </c>
      <c r="G436" s="29" t="s">
        <v>821</v>
      </c>
      <c r="H436" s="29" t="s">
        <v>922</v>
      </c>
      <c r="I436" s="120">
        <v>45659</v>
      </c>
      <c r="K436" s="29"/>
      <c r="L436" s="29"/>
      <c r="M436" s="29"/>
      <c r="N436" s="29"/>
      <c r="O436" s="29"/>
      <c r="P436" s="29"/>
      <c r="Q436" s="81"/>
      <c r="R436" s="29"/>
      <c r="S436" s="123"/>
    </row>
    <row r="437" spans="1:19">
      <c r="A437" s="147" t="s">
        <v>921</v>
      </c>
      <c r="B437" s="147"/>
      <c r="C437" s="29">
        <v>6508367</v>
      </c>
      <c r="G437" s="29" t="s">
        <v>821</v>
      </c>
      <c r="H437" s="29" t="s">
        <v>922</v>
      </c>
      <c r="I437" s="120">
        <v>45659</v>
      </c>
      <c r="K437" s="29"/>
      <c r="L437" s="29"/>
      <c r="M437" s="29"/>
      <c r="N437" s="29"/>
      <c r="O437" s="29"/>
      <c r="P437" s="29"/>
      <c r="Q437" s="81"/>
      <c r="R437" s="29"/>
      <c r="S437" s="123"/>
    </row>
    <row r="438" spans="1:19">
      <c r="A438" s="147" t="s">
        <v>921</v>
      </c>
      <c r="B438" s="147"/>
      <c r="C438" s="29">
        <v>6508375</v>
      </c>
      <c r="G438" s="29" t="s">
        <v>821</v>
      </c>
      <c r="H438" s="29" t="s">
        <v>922</v>
      </c>
      <c r="I438" s="120">
        <v>45659</v>
      </c>
      <c r="K438" s="29"/>
      <c r="L438" s="29"/>
      <c r="M438" s="29"/>
      <c r="N438" s="29"/>
      <c r="O438" s="29"/>
      <c r="P438" s="29"/>
      <c r="Q438" s="81"/>
      <c r="R438" s="29"/>
      <c r="S438" s="123"/>
    </row>
    <row r="439" spans="1:19">
      <c r="A439" s="147" t="s">
        <v>921</v>
      </c>
      <c r="B439" s="147"/>
      <c r="C439" s="29">
        <v>6508420</v>
      </c>
      <c r="G439" s="29" t="s">
        <v>821</v>
      </c>
      <c r="H439" s="29" t="s">
        <v>922</v>
      </c>
      <c r="I439" s="120">
        <v>45659</v>
      </c>
      <c r="K439" s="29"/>
      <c r="L439" s="29"/>
      <c r="M439" s="29"/>
      <c r="N439" s="29"/>
      <c r="O439" s="29"/>
      <c r="P439" s="29"/>
      <c r="Q439" s="81"/>
      <c r="R439" s="29"/>
      <c r="S439" s="123"/>
    </row>
    <row r="440" spans="1:19">
      <c r="A440" s="147" t="s">
        <v>921</v>
      </c>
      <c r="B440" s="147"/>
      <c r="C440" s="29">
        <v>6508410</v>
      </c>
      <c r="G440" s="29" t="s">
        <v>821</v>
      </c>
      <c r="H440" s="29" t="s">
        <v>922</v>
      </c>
      <c r="I440" s="120">
        <v>45659</v>
      </c>
      <c r="K440" s="29"/>
      <c r="L440" s="29"/>
      <c r="M440" s="29"/>
      <c r="N440" s="29"/>
      <c r="O440" s="29"/>
      <c r="P440" s="29"/>
      <c r="Q440" s="81"/>
      <c r="R440" s="29"/>
      <c r="S440" s="123"/>
    </row>
    <row r="441" spans="1:19">
      <c r="A441" s="147" t="s">
        <v>921</v>
      </c>
      <c r="B441" s="147"/>
      <c r="C441" s="29">
        <v>6508430</v>
      </c>
      <c r="G441" s="29" t="s">
        <v>821</v>
      </c>
      <c r="H441" s="29" t="s">
        <v>922</v>
      </c>
      <c r="I441" s="120">
        <v>45659</v>
      </c>
      <c r="K441" s="29"/>
      <c r="L441" s="29"/>
      <c r="M441" s="29"/>
      <c r="N441" s="29"/>
      <c r="O441" s="29"/>
      <c r="P441" s="29"/>
      <c r="Q441" s="81"/>
      <c r="R441" s="29"/>
      <c r="S441" s="123"/>
    </row>
    <row r="442" spans="1:19">
      <c r="A442" s="147" t="s">
        <v>921</v>
      </c>
      <c r="B442" s="147"/>
      <c r="C442" s="29">
        <v>6508443</v>
      </c>
      <c r="G442" s="29" t="s">
        <v>821</v>
      </c>
      <c r="H442" s="29" t="s">
        <v>922</v>
      </c>
      <c r="I442" s="120">
        <v>45659</v>
      </c>
      <c r="K442" s="29"/>
      <c r="L442" s="29"/>
      <c r="M442" s="29"/>
      <c r="N442" s="29"/>
      <c r="O442" s="29"/>
      <c r="P442" s="29"/>
      <c r="Q442" s="81"/>
      <c r="R442" s="29"/>
      <c r="S442" s="123"/>
    </row>
    <row r="443" spans="1:19">
      <c r="A443" s="147" t="s">
        <v>921</v>
      </c>
      <c r="B443" s="147"/>
      <c r="C443" s="29">
        <v>6508466</v>
      </c>
      <c r="G443" s="29" t="s">
        <v>821</v>
      </c>
      <c r="H443" s="29" t="s">
        <v>922</v>
      </c>
      <c r="I443" s="120">
        <v>45659</v>
      </c>
      <c r="K443" s="29"/>
      <c r="L443" s="29"/>
      <c r="M443" s="29"/>
      <c r="N443" s="29"/>
      <c r="O443" s="29"/>
      <c r="P443" s="29"/>
      <c r="Q443" s="81"/>
      <c r="R443" s="29"/>
      <c r="S443" s="123"/>
    </row>
    <row r="444" spans="1:19">
      <c r="A444" s="147" t="s">
        <v>921</v>
      </c>
      <c r="B444" s="147"/>
      <c r="C444" s="29">
        <v>6508486</v>
      </c>
      <c r="G444" s="29" t="s">
        <v>821</v>
      </c>
      <c r="H444" s="29" t="s">
        <v>922</v>
      </c>
      <c r="I444" s="120">
        <v>45659</v>
      </c>
      <c r="K444" s="29"/>
      <c r="L444" s="29"/>
      <c r="M444" s="29"/>
      <c r="N444" s="29"/>
      <c r="O444" s="29"/>
      <c r="P444" s="29"/>
      <c r="Q444" s="81"/>
      <c r="R444" s="29"/>
      <c r="S444" s="123"/>
    </row>
    <row r="445" spans="1:19">
      <c r="A445" s="147" t="s">
        <v>921</v>
      </c>
      <c r="B445" s="147"/>
      <c r="C445" s="29">
        <v>6508492</v>
      </c>
      <c r="G445" s="29" t="s">
        <v>821</v>
      </c>
      <c r="H445" s="29" t="s">
        <v>922</v>
      </c>
      <c r="I445" s="120">
        <v>45659</v>
      </c>
      <c r="K445" s="29"/>
      <c r="L445" s="29"/>
      <c r="M445" s="29"/>
      <c r="N445" s="29"/>
      <c r="O445" s="29"/>
      <c r="P445" s="29"/>
      <c r="Q445" s="81"/>
      <c r="R445" s="29"/>
      <c r="S445" s="123"/>
    </row>
    <row r="446" spans="1:19">
      <c r="A446" s="147" t="s">
        <v>921</v>
      </c>
      <c r="B446" s="147"/>
      <c r="C446" s="29">
        <v>6508513</v>
      </c>
      <c r="G446" s="29" t="s">
        <v>821</v>
      </c>
      <c r="H446" s="29" t="s">
        <v>922</v>
      </c>
      <c r="I446" s="120">
        <v>45659</v>
      </c>
      <c r="K446" s="29"/>
      <c r="L446" s="29"/>
      <c r="M446" s="29"/>
      <c r="N446" s="29"/>
      <c r="O446" s="29"/>
      <c r="P446" s="29"/>
      <c r="Q446" s="81"/>
      <c r="R446" s="29"/>
      <c r="S446" s="123"/>
    </row>
    <row r="447" spans="1:19">
      <c r="A447" s="147" t="s">
        <v>921</v>
      </c>
      <c r="B447" s="147"/>
      <c r="C447" s="29">
        <v>6508521</v>
      </c>
      <c r="G447" s="29" t="s">
        <v>821</v>
      </c>
      <c r="H447" s="29" t="s">
        <v>922</v>
      </c>
      <c r="I447" s="120">
        <v>45659</v>
      </c>
      <c r="K447" s="29"/>
      <c r="L447" s="29"/>
      <c r="M447" s="29"/>
      <c r="N447" s="29"/>
      <c r="O447" s="29"/>
      <c r="P447" s="29"/>
      <c r="Q447" s="81"/>
      <c r="R447" s="29"/>
      <c r="S447" s="123"/>
    </row>
    <row r="448" spans="1:19">
      <c r="A448" s="29" t="s">
        <v>921</v>
      </c>
      <c r="C448" s="29">
        <v>35500215</v>
      </c>
      <c r="G448" s="29" t="s">
        <v>821</v>
      </c>
      <c r="H448" s="29" t="s">
        <v>320</v>
      </c>
      <c r="I448" s="120">
        <v>45659</v>
      </c>
      <c r="K448" s="29"/>
      <c r="L448" s="29"/>
      <c r="M448" s="29"/>
      <c r="N448" s="29"/>
      <c r="O448" s="29"/>
      <c r="P448" s="29"/>
      <c r="Q448" s="81"/>
      <c r="R448" s="29" t="s">
        <v>923</v>
      </c>
      <c r="S448" s="123"/>
    </row>
    <row r="449" spans="1:19">
      <c r="A449" s="29" t="s">
        <v>921</v>
      </c>
      <c r="C449" s="29">
        <v>31503960</v>
      </c>
      <c r="G449" s="29" t="s">
        <v>821</v>
      </c>
      <c r="H449" s="29" t="s">
        <v>320</v>
      </c>
      <c r="I449" s="120">
        <v>45659</v>
      </c>
      <c r="K449" s="29"/>
      <c r="L449" s="29"/>
      <c r="M449" s="29"/>
      <c r="N449" s="29"/>
      <c r="O449" s="29"/>
      <c r="P449" s="29"/>
      <c r="Q449" s="81"/>
      <c r="R449" s="29" t="s">
        <v>924</v>
      </c>
      <c r="S449" s="123"/>
    </row>
    <row r="450" spans="1:19">
      <c r="A450" s="29" t="s">
        <v>921</v>
      </c>
      <c r="C450" s="29">
        <v>32500495</v>
      </c>
      <c r="G450" s="29" t="s">
        <v>821</v>
      </c>
      <c r="H450" s="29" t="s">
        <v>320</v>
      </c>
      <c r="I450" s="120">
        <v>45659</v>
      </c>
      <c r="K450" s="29"/>
      <c r="L450" s="29"/>
      <c r="M450" s="29"/>
      <c r="N450" s="29"/>
      <c r="O450" s="29"/>
      <c r="P450" s="29"/>
      <c r="Q450" s="81"/>
      <c r="R450" s="29" t="s">
        <v>925</v>
      </c>
      <c r="S450" s="123"/>
    </row>
    <row r="451" spans="1:19">
      <c r="A451" s="29" t="s">
        <v>921</v>
      </c>
      <c r="C451" s="29">
        <v>35500151</v>
      </c>
      <c r="G451" s="29" t="s">
        <v>821</v>
      </c>
      <c r="H451" s="29" t="s">
        <v>320</v>
      </c>
      <c r="I451" s="120">
        <v>45659</v>
      </c>
      <c r="K451" s="29"/>
      <c r="L451" s="29"/>
      <c r="M451" s="29"/>
      <c r="N451" s="29"/>
      <c r="O451" s="29"/>
      <c r="P451" s="29"/>
      <c r="Q451" s="81"/>
      <c r="R451" s="29" t="s">
        <v>926</v>
      </c>
      <c r="S451" s="123"/>
    </row>
    <row r="452" spans="1:19">
      <c r="A452" s="147" t="s">
        <v>921</v>
      </c>
      <c r="B452" s="147"/>
      <c r="C452" s="29">
        <v>6508035</v>
      </c>
      <c r="G452" s="29" t="s">
        <v>821</v>
      </c>
      <c r="H452" s="29" t="s">
        <v>922</v>
      </c>
      <c r="I452" s="120">
        <v>45659</v>
      </c>
      <c r="P452" s="134"/>
      <c r="R452" s="29"/>
    </row>
    <row r="453" spans="1:19">
      <c r="A453" s="147" t="s">
        <v>921</v>
      </c>
      <c r="B453" s="147"/>
      <c r="C453" s="29">
        <v>6508102</v>
      </c>
      <c r="G453" s="29" t="s">
        <v>821</v>
      </c>
      <c r="H453" s="29" t="s">
        <v>922</v>
      </c>
      <c r="I453" s="120">
        <v>45659</v>
      </c>
      <c r="P453" s="134"/>
      <c r="R453" s="29"/>
    </row>
    <row r="454" spans="1:19">
      <c r="A454" s="147" t="s">
        <v>921</v>
      </c>
      <c r="B454" s="147"/>
      <c r="C454" s="29">
        <v>6508109</v>
      </c>
      <c r="G454" s="29" t="s">
        <v>821</v>
      </c>
      <c r="H454" s="29" t="s">
        <v>922</v>
      </c>
      <c r="I454" s="120">
        <v>45659</v>
      </c>
      <c r="P454" s="134"/>
      <c r="R454" s="29"/>
    </row>
    <row r="455" spans="1:19">
      <c r="A455" s="147" t="s">
        <v>921</v>
      </c>
      <c r="B455" s="147"/>
      <c r="C455" s="29">
        <v>6508118</v>
      </c>
      <c r="G455" s="29" t="s">
        <v>821</v>
      </c>
      <c r="H455" s="29" t="s">
        <v>922</v>
      </c>
      <c r="I455" s="120">
        <v>45659</v>
      </c>
      <c r="P455" s="134"/>
      <c r="R455" s="29"/>
    </row>
    <row r="456" spans="1:19">
      <c r="A456" s="147" t="s">
        <v>921</v>
      </c>
      <c r="B456" s="147"/>
      <c r="C456" s="29">
        <v>6508147</v>
      </c>
      <c r="G456" s="29" t="s">
        <v>821</v>
      </c>
      <c r="H456" s="29" t="s">
        <v>922</v>
      </c>
      <c r="I456" s="120">
        <v>45659</v>
      </c>
      <c r="P456" s="134"/>
      <c r="R456" s="29"/>
    </row>
    <row r="457" spans="1:19">
      <c r="A457" s="147" t="s">
        <v>921</v>
      </c>
      <c r="B457" s="147"/>
      <c r="C457" s="29">
        <v>6508194</v>
      </c>
      <c r="G457" s="29" t="s">
        <v>821</v>
      </c>
      <c r="H457" s="29" t="s">
        <v>922</v>
      </c>
      <c r="I457" s="120">
        <v>45659</v>
      </c>
      <c r="P457" s="134"/>
      <c r="R457" s="29"/>
    </row>
    <row r="458" spans="1:19">
      <c r="A458" s="147" t="s">
        <v>921</v>
      </c>
      <c r="B458" s="147"/>
      <c r="C458" s="29">
        <v>6508205</v>
      </c>
      <c r="G458" s="29" t="s">
        <v>821</v>
      </c>
      <c r="H458" s="29" t="s">
        <v>922</v>
      </c>
      <c r="I458" s="120">
        <v>45659</v>
      </c>
      <c r="P458" s="134"/>
      <c r="R458" s="29"/>
    </row>
    <row r="459" spans="1:19">
      <c r="A459" s="147" t="s">
        <v>921</v>
      </c>
      <c r="B459" s="147"/>
      <c r="C459" s="29">
        <v>6508233</v>
      </c>
      <c r="G459" s="29" t="s">
        <v>821</v>
      </c>
      <c r="H459" s="29" t="s">
        <v>922</v>
      </c>
      <c r="I459" s="120">
        <v>45659</v>
      </c>
      <c r="P459" s="134"/>
      <c r="R459" s="29"/>
    </row>
    <row r="460" spans="1:19">
      <c r="A460" s="147" t="s">
        <v>921</v>
      </c>
      <c r="B460" s="147"/>
      <c r="C460" s="29">
        <v>6508247</v>
      </c>
      <c r="G460" s="29" t="s">
        <v>821</v>
      </c>
      <c r="H460" s="29" t="s">
        <v>922</v>
      </c>
      <c r="I460" s="120">
        <v>45659</v>
      </c>
      <c r="P460" s="134"/>
      <c r="R460" s="29"/>
    </row>
    <row r="461" spans="1:19">
      <c r="A461" s="147" t="s">
        <v>921</v>
      </c>
      <c r="B461" s="147"/>
      <c r="C461" s="29">
        <v>6508254</v>
      </c>
      <c r="G461" s="29" t="s">
        <v>821</v>
      </c>
      <c r="H461" s="29" t="s">
        <v>922</v>
      </c>
      <c r="I461" s="120">
        <v>45659</v>
      </c>
      <c r="P461" s="134"/>
      <c r="R461" s="29"/>
    </row>
    <row r="462" spans="1:19">
      <c r="A462" s="147" t="s">
        <v>921</v>
      </c>
      <c r="B462" s="147"/>
      <c r="C462" s="29">
        <v>6508313</v>
      </c>
      <c r="G462" s="29" t="s">
        <v>821</v>
      </c>
      <c r="H462" s="29" t="s">
        <v>922</v>
      </c>
      <c r="I462" s="120">
        <v>45659</v>
      </c>
      <c r="P462" s="134"/>
      <c r="R462" s="29"/>
    </row>
    <row r="463" spans="1:19">
      <c r="A463" s="147" t="s">
        <v>921</v>
      </c>
      <c r="B463" s="147"/>
      <c r="C463" s="29">
        <v>6508324</v>
      </c>
      <c r="G463" s="29" t="s">
        <v>821</v>
      </c>
      <c r="H463" s="29" t="s">
        <v>922</v>
      </c>
      <c r="I463" s="120">
        <v>45659</v>
      </c>
      <c r="P463" s="134"/>
      <c r="R463" s="29"/>
    </row>
    <row r="464" spans="1:19">
      <c r="A464" s="147" t="s">
        <v>921</v>
      </c>
      <c r="B464" s="147"/>
      <c r="C464" s="29">
        <v>6508339</v>
      </c>
      <c r="G464" s="29" t="s">
        <v>821</v>
      </c>
      <c r="H464" s="29" t="s">
        <v>922</v>
      </c>
      <c r="I464" s="120">
        <v>45659</v>
      </c>
      <c r="P464" s="134"/>
      <c r="R464" s="29"/>
    </row>
    <row r="465" spans="1:18">
      <c r="A465" s="147" t="s">
        <v>921</v>
      </c>
      <c r="B465" s="147"/>
      <c r="C465" s="29">
        <v>6508357</v>
      </c>
      <c r="G465" s="29" t="s">
        <v>821</v>
      </c>
      <c r="H465" s="29" t="s">
        <v>922</v>
      </c>
      <c r="I465" s="120">
        <v>45659</v>
      </c>
      <c r="P465" s="134"/>
      <c r="R465" s="29"/>
    </row>
    <row r="466" spans="1:18">
      <c r="A466" s="147" t="s">
        <v>921</v>
      </c>
      <c r="B466" s="147"/>
      <c r="C466" s="29">
        <v>6508367</v>
      </c>
      <c r="G466" s="29" t="s">
        <v>821</v>
      </c>
      <c r="H466" s="29" t="s">
        <v>922</v>
      </c>
      <c r="I466" s="120">
        <v>45659</v>
      </c>
      <c r="P466" s="134"/>
      <c r="R466" s="29"/>
    </row>
    <row r="467" spans="1:18">
      <c r="A467" s="147" t="s">
        <v>921</v>
      </c>
      <c r="B467" s="147"/>
      <c r="C467" s="29">
        <v>6508375</v>
      </c>
      <c r="G467" s="29" t="s">
        <v>821</v>
      </c>
      <c r="H467" s="29" t="s">
        <v>922</v>
      </c>
      <c r="I467" s="120">
        <v>45659</v>
      </c>
      <c r="P467" s="134"/>
      <c r="R467" s="29"/>
    </row>
    <row r="468" spans="1:18">
      <c r="A468" s="147" t="s">
        <v>921</v>
      </c>
      <c r="B468" s="147"/>
      <c r="C468" s="29">
        <v>6508420</v>
      </c>
      <c r="G468" s="29" t="s">
        <v>821</v>
      </c>
      <c r="H468" s="29" t="s">
        <v>922</v>
      </c>
      <c r="I468" s="120">
        <v>45659</v>
      </c>
      <c r="P468" s="134"/>
      <c r="R468" s="29"/>
    </row>
    <row r="469" spans="1:18">
      <c r="A469" s="147" t="s">
        <v>921</v>
      </c>
      <c r="B469" s="147"/>
      <c r="C469" s="29">
        <v>6508410</v>
      </c>
      <c r="G469" s="29" t="s">
        <v>821</v>
      </c>
      <c r="H469" s="29" t="s">
        <v>922</v>
      </c>
      <c r="I469" s="120">
        <v>45659</v>
      </c>
      <c r="P469" s="134"/>
      <c r="R469" s="29"/>
    </row>
    <row r="470" spans="1:18">
      <c r="A470" s="147" t="s">
        <v>921</v>
      </c>
      <c r="B470" s="147"/>
      <c r="C470" s="29">
        <v>6508430</v>
      </c>
      <c r="G470" s="29" t="s">
        <v>821</v>
      </c>
      <c r="H470" s="29" t="s">
        <v>922</v>
      </c>
      <c r="I470" s="120">
        <v>45659</v>
      </c>
      <c r="P470" s="134"/>
      <c r="R470" s="29"/>
    </row>
    <row r="471" spans="1:18">
      <c r="A471" s="147" t="s">
        <v>921</v>
      </c>
      <c r="B471" s="147"/>
      <c r="C471" s="29">
        <v>6508443</v>
      </c>
      <c r="G471" s="29" t="s">
        <v>821</v>
      </c>
      <c r="H471" s="29" t="s">
        <v>922</v>
      </c>
      <c r="I471" s="120">
        <v>45659</v>
      </c>
      <c r="P471" s="134"/>
      <c r="R471" s="29"/>
    </row>
    <row r="472" spans="1:18">
      <c r="A472" s="147" t="s">
        <v>921</v>
      </c>
      <c r="B472" s="147"/>
      <c r="C472" s="29">
        <v>6508466</v>
      </c>
      <c r="G472" s="29" t="s">
        <v>821</v>
      </c>
      <c r="H472" s="29" t="s">
        <v>922</v>
      </c>
      <c r="I472" s="120">
        <v>45659</v>
      </c>
      <c r="P472" s="134"/>
      <c r="R472" s="29"/>
    </row>
    <row r="473" spans="1:18">
      <c r="A473" s="147" t="s">
        <v>921</v>
      </c>
      <c r="B473" s="147"/>
      <c r="C473" s="29">
        <v>6508486</v>
      </c>
      <c r="G473" s="29" t="s">
        <v>821</v>
      </c>
      <c r="H473" s="29" t="s">
        <v>922</v>
      </c>
      <c r="I473" s="120">
        <v>45659</v>
      </c>
      <c r="P473" s="134"/>
      <c r="R473" s="29"/>
    </row>
    <row r="474" spans="1:18">
      <c r="A474" s="147" t="s">
        <v>921</v>
      </c>
      <c r="B474" s="147"/>
      <c r="C474" s="29">
        <v>6508492</v>
      </c>
      <c r="G474" s="29" t="s">
        <v>821</v>
      </c>
      <c r="H474" s="29" t="s">
        <v>922</v>
      </c>
      <c r="I474" s="120">
        <v>45659</v>
      </c>
      <c r="P474" s="134"/>
      <c r="R474" s="29"/>
    </row>
    <row r="475" spans="1:18">
      <c r="A475" s="147" t="s">
        <v>921</v>
      </c>
      <c r="B475" s="147"/>
      <c r="C475" s="29">
        <v>6508513</v>
      </c>
      <c r="G475" s="29" t="s">
        <v>821</v>
      </c>
      <c r="H475" s="29" t="s">
        <v>922</v>
      </c>
      <c r="I475" s="120">
        <v>45659</v>
      </c>
      <c r="P475" s="134"/>
      <c r="R475" s="29"/>
    </row>
    <row r="476" spans="1:18">
      <c r="A476" s="147" t="s">
        <v>921</v>
      </c>
      <c r="B476" s="147"/>
      <c r="C476" s="29">
        <v>6508521</v>
      </c>
      <c r="G476" s="29" t="s">
        <v>821</v>
      </c>
      <c r="H476" s="29" t="s">
        <v>922</v>
      </c>
      <c r="I476" s="120">
        <v>45659</v>
      </c>
      <c r="P476" s="134"/>
      <c r="R476" s="29"/>
    </row>
    <row r="477" spans="1:18">
      <c r="A477" s="29" t="s">
        <v>921</v>
      </c>
      <c r="C477" s="29">
        <v>35500215</v>
      </c>
      <c r="G477" s="29" t="s">
        <v>821</v>
      </c>
      <c r="H477" s="29" t="s">
        <v>927</v>
      </c>
      <c r="I477" s="120">
        <v>45659</v>
      </c>
      <c r="P477" s="134"/>
      <c r="R477" s="29" t="s">
        <v>923</v>
      </c>
    </row>
    <row r="478" spans="1:18">
      <c r="A478" s="29" t="s">
        <v>921</v>
      </c>
      <c r="C478" s="29">
        <v>31503960</v>
      </c>
      <c r="G478" s="29" t="s">
        <v>821</v>
      </c>
      <c r="H478" s="29" t="s">
        <v>927</v>
      </c>
      <c r="I478" s="120">
        <v>45659</v>
      </c>
      <c r="P478" s="134"/>
      <c r="R478" s="29" t="s">
        <v>924</v>
      </c>
    </row>
    <row r="479" spans="1:18">
      <c r="A479" s="29" t="s">
        <v>921</v>
      </c>
      <c r="C479" s="29">
        <v>32500495</v>
      </c>
      <c r="G479" s="29" t="s">
        <v>821</v>
      </c>
      <c r="H479" s="29" t="s">
        <v>927</v>
      </c>
      <c r="I479" s="120">
        <v>45659</v>
      </c>
      <c r="P479" s="134"/>
      <c r="R479" s="29" t="s">
        <v>925</v>
      </c>
    </row>
    <row r="480" spans="1:18">
      <c r="A480" s="29" t="s">
        <v>921</v>
      </c>
      <c r="C480" s="29">
        <v>35500151</v>
      </c>
      <c r="G480" s="29" t="s">
        <v>821</v>
      </c>
      <c r="H480" s="29" t="s">
        <v>927</v>
      </c>
      <c r="I480" s="120">
        <v>45659</v>
      </c>
      <c r="P480" s="134"/>
      <c r="R480" s="29" t="s">
        <v>926</v>
      </c>
    </row>
    <row r="481" spans="1:19">
      <c r="A481" s="147" t="s">
        <v>928</v>
      </c>
      <c r="B481" s="147"/>
      <c r="C481" s="29">
        <v>16507757</v>
      </c>
      <c r="G481" s="29" t="s">
        <v>821</v>
      </c>
      <c r="H481" s="29" t="s">
        <v>929</v>
      </c>
      <c r="I481" s="120">
        <v>45673</v>
      </c>
      <c r="K481" s="29"/>
      <c r="L481" s="29"/>
      <c r="M481" s="29"/>
      <c r="N481" s="29"/>
      <c r="O481" s="29"/>
      <c r="P481" s="29"/>
      <c r="Q481" s="81"/>
      <c r="R481" s="29"/>
      <c r="S481" s="123"/>
    </row>
    <row r="482" spans="1:19">
      <c r="A482" s="147" t="s">
        <v>928</v>
      </c>
      <c r="B482" s="147"/>
      <c r="C482" s="29">
        <v>16507726</v>
      </c>
      <c r="G482" s="29" t="s">
        <v>821</v>
      </c>
      <c r="H482" s="29" t="s">
        <v>929</v>
      </c>
      <c r="I482" s="120">
        <v>45673</v>
      </c>
      <c r="K482" s="29"/>
      <c r="L482" s="29"/>
      <c r="M482" s="29"/>
      <c r="N482" s="29"/>
      <c r="O482" s="29"/>
      <c r="P482" s="29"/>
      <c r="Q482" s="81"/>
      <c r="R482" s="29"/>
      <c r="S482" s="123"/>
    </row>
    <row r="483" spans="1:19">
      <c r="A483" s="147" t="s">
        <v>928</v>
      </c>
      <c r="B483" s="147"/>
      <c r="C483" s="29">
        <v>16507808</v>
      </c>
      <c r="G483" s="29" t="s">
        <v>821</v>
      </c>
      <c r="H483" s="29" t="s">
        <v>929</v>
      </c>
      <c r="I483" s="120">
        <v>45673</v>
      </c>
      <c r="K483" s="29"/>
      <c r="L483" s="29"/>
      <c r="M483" s="29"/>
      <c r="N483" s="29"/>
      <c r="O483" s="29"/>
      <c r="P483" s="29"/>
      <c r="Q483" s="81"/>
      <c r="R483" s="29"/>
      <c r="S483" s="123"/>
    </row>
    <row r="484" spans="1:19">
      <c r="A484" s="147" t="s">
        <v>928</v>
      </c>
      <c r="B484" s="147"/>
      <c r="C484" s="29">
        <v>16507786</v>
      </c>
      <c r="G484" s="29" t="s">
        <v>821</v>
      </c>
      <c r="H484" s="29" t="s">
        <v>929</v>
      </c>
      <c r="I484" s="120">
        <v>45673</v>
      </c>
      <c r="K484" s="29"/>
      <c r="L484" s="29"/>
      <c r="M484" s="29"/>
      <c r="N484" s="29"/>
      <c r="O484" s="29"/>
      <c r="P484" s="29"/>
      <c r="Q484" s="81"/>
      <c r="R484" s="29"/>
      <c r="S484" s="123"/>
    </row>
    <row r="485" spans="1:19">
      <c r="A485" s="147" t="s">
        <v>928</v>
      </c>
      <c r="B485" s="147"/>
      <c r="C485" s="29">
        <v>35500151</v>
      </c>
      <c r="G485" s="29" t="s">
        <v>821</v>
      </c>
      <c r="H485" s="29" t="s">
        <v>320</v>
      </c>
      <c r="I485" s="120">
        <v>45692</v>
      </c>
      <c r="K485" s="29"/>
      <c r="L485" s="29"/>
      <c r="M485" s="29"/>
      <c r="N485" s="29"/>
      <c r="O485" s="29"/>
      <c r="P485" s="29"/>
      <c r="Q485" s="81"/>
      <c r="R485" s="29"/>
      <c r="S485" s="123"/>
    </row>
    <row r="486" spans="1:19">
      <c r="A486" s="147" t="s">
        <v>928</v>
      </c>
      <c r="B486" s="147"/>
      <c r="C486" s="29">
        <v>16507757</v>
      </c>
      <c r="G486" s="29" t="s">
        <v>821</v>
      </c>
      <c r="H486" s="29" t="s">
        <v>929</v>
      </c>
      <c r="I486" s="120">
        <v>45673</v>
      </c>
      <c r="P486" s="134"/>
    </row>
    <row r="487" spans="1:19">
      <c r="A487" s="147" t="s">
        <v>928</v>
      </c>
      <c r="B487" s="147"/>
      <c r="C487" s="29">
        <v>16507726</v>
      </c>
      <c r="G487" s="29" t="s">
        <v>821</v>
      </c>
      <c r="H487" s="29" t="s">
        <v>929</v>
      </c>
      <c r="I487" s="120">
        <v>45673</v>
      </c>
      <c r="P487" s="134"/>
    </row>
    <row r="488" spans="1:19">
      <c r="A488" s="147" t="s">
        <v>928</v>
      </c>
      <c r="B488" s="147"/>
      <c r="C488" s="29">
        <v>16507786</v>
      </c>
      <c r="G488" s="29" t="s">
        <v>821</v>
      </c>
      <c r="H488" s="29" t="s">
        <v>929</v>
      </c>
      <c r="I488" s="120">
        <v>45673</v>
      </c>
      <c r="P488" s="134"/>
    </row>
    <row r="489" spans="1:19">
      <c r="A489" s="147" t="s">
        <v>928</v>
      </c>
      <c r="B489" s="147"/>
      <c r="C489" s="29">
        <v>35500151</v>
      </c>
      <c r="G489" s="29" t="s">
        <v>821</v>
      </c>
      <c r="H489" s="29" t="s">
        <v>320</v>
      </c>
      <c r="I489" s="120">
        <v>45692</v>
      </c>
      <c r="P489" s="134"/>
    </row>
    <row r="490" spans="1:19">
      <c r="A490" s="147" t="s">
        <v>930</v>
      </c>
      <c r="B490" s="147"/>
      <c r="C490" s="29">
        <v>21507458</v>
      </c>
      <c r="G490" s="29" t="s">
        <v>821</v>
      </c>
      <c r="H490" s="29" t="s">
        <v>320</v>
      </c>
      <c r="I490" s="120">
        <v>45678</v>
      </c>
      <c r="K490" s="29"/>
      <c r="L490" s="29"/>
      <c r="M490" s="29"/>
      <c r="N490" s="29"/>
      <c r="O490" s="29"/>
      <c r="P490" s="29"/>
      <c r="Q490" s="81"/>
      <c r="R490" s="29"/>
      <c r="S490" s="123"/>
    </row>
    <row r="491" spans="1:19">
      <c r="A491" s="147" t="s">
        <v>930</v>
      </c>
      <c r="B491" s="147"/>
      <c r="C491" s="29">
        <v>21507496</v>
      </c>
      <c r="G491" s="29" t="s">
        <v>821</v>
      </c>
      <c r="H491" s="29" t="s">
        <v>320</v>
      </c>
      <c r="I491" s="120">
        <v>45678</v>
      </c>
      <c r="K491" s="29"/>
      <c r="L491" s="29"/>
      <c r="M491" s="29"/>
      <c r="N491" s="29"/>
      <c r="O491" s="29"/>
      <c r="P491" s="29"/>
      <c r="Q491" s="81"/>
      <c r="R491" s="29"/>
      <c r="S491" s="123"/>
    </row>
    <row r="492" spans="1:19">
      <c r="A492" s="147" t="s">
        <v>930</v>
      </c>
      <c r="B492" s="147"/>
      <c r="C492" s="29">
        <v>21507508</v>
      </c>
      <c r="G492" s="29" t="s">
        <v>821</v>
      </c>
      <c r="H492" s="29" t="s">
        <v>320</v>
      </c>
      <c r="I492" s="120">
        <v>45678</v>
      </c>
      <c r="K492" s="29"/>
      <c r="L492" s="29"/>
      <c r="M492" s="29"/>
      <c r="N492" s="29"/>
      <c r="O492" s="29"/>
      <c r="P492" s="29"/>
      <c r="Q492" s="81"/>
      <c r="R492" s="29"/>
      <c r="S492" s="123"/>
    </row>
    <row r="493" spans="1:19">
      <c r="A493" s="147" t="s">
        <v>930</v>
      </c>
      <c r="B493" s="147"/>
      <c r="C493" s="29">
        <v>21507522</v>
      </c>
      <c r="G493" s="29" t="s">
        <v>821</v>
      </c>
      <c r="H493" s="29" t="s">
        <v>320</v>
      </c>
      <c r="I493" s="120">
        <v>45678</v>
      </c>
      <c r="K493" s="29"/>
      <c r="L493" s="29"/>
      <c r="M493" s="29"/>
      <c r="N493" s="29"/>
      <c r="O493" s="29"/>
      <c r="P493" s="29"/>
      <c r="Q493" s="81"/>
      <c r="R493" s="29"/>
      <c r="S493" s="123"/>
    </row>
    <row r="494" spans="1:19">
      <c r="A494" s="147" t="s">
        <v>930</v>
      </c>
      <c r="B494" s="147"/>
      <c r="C494" s="29">
        <v>15508079</v>
      </c>
      <c r="G494" s="29" t="s">
        <v>821</v>
      </c>
      <c r="H494" s="29" t="s">
        <v>200</v>
      </c>
      <c r="I494" s="120">
        <v>45672</v>
      </c>
      <c r="K494" s="29"/>
      <c r="L494" s="29"/>
      <c r="M494" s="29"/>
      <c r="N494" s="29"/>
      <c r="O494" s="29"/>
      <c r="P494" s="29"/>
      <c r="Q494" s="81"/>
      <c r="R494" s="29"/>
      <c r="S494" s="123"/>
    </row>
    <row r="495" spans="1:19">
      <c r="A495" s="147" t="s">
        <v>930</v>
      </c>
      <c r="B495" s="147"/>
      <c r="C495" s="29">
        <v>15508117</v>
      </c>
      <c r="G495" s="29" t="s">
        <v>821</v>
      </c>
      <c r="H495" s="29" t="s">
        <v>200</v>
      </c>
      <c r="I495" s="120">
        <v>45672</v>
      </c>
      <c r="K495" s="29"/>
      <c r="L495" s="29"/>
      <c r="M495" s="29"/>
      <c r="N495" s="29"/>
      <c r="O495" s="29"/>
      <c r="P495" s="29"/>
      <c r="Q495" s="81"/>
      <c r="R495" s="29"/>
      <c r="S495" s="123"/>
    </row>
    <row r="496" spans="1:19">
      <c r="A496" s="147" t="s">
        <v>930</v>
      </c>
      <c r="B496" s="147"/>
      <c r="C496" s="29">
        <v>15508166</v>
      </c>
      <c r="G496" s="29" t="s">
        <v>821</v>
      </c>
      <c r="H496" s="29" t="s">
        <v>200</v>
      </c>
      <c r="I496" s="120">
        <v>45672</v>
      </c>
      <c r="K496" s="29"/>
      <c r="L496" s="29"/>
      <c r="M496" s="29"/>
      <c r="N496" s="29"/>
      <c r="O496" s="29"/>
      <c r="P496" s="29"/>
      <c r="Q496" s="81"/>
      <c r="R496" s="29"/>
      <c r="S496" s="123"/>
    </row>
    <row r="497" spans="1:19">
      <c r="A497" s="147" t="s">
        <v>930</v>
      </c>
      <c r="B497" s="147"/>
      <c r="C497" s="29">
        <v>15508197</v>
      </c>
      <c r="G497" s="29" t="s">
        <v>821</v>
      </c>
      <c r="H497" s="29" t="s">
        <v>200</v>
      </c>
      <c r="I497" s="120">
        <v>45672</v>
      </c>
      <c r="K497" s="29"/>
      <c r="L497" s="29"/>
      <c r="M497" s="29"/>
      <c r="N497" s="29"/>
      <c r="O497" s="29"/>
      <c r="P497" s="29"/>
      <c r="Q497" s="81"/>
      <c r="R497" s="29"/>
      <c r="S497" s="123"/>
    </row>
    <row r="498" spans="1:19">
      <c r="A498" s="147" t="s">
        <v>930</v>
      </c>
      <c r="B498" s="147"/>
      <c r="C498" s="29">
        <v>15508138</v>
      </c>
      <c r="G498" s="29" t="s">
        <v>821</v>
      </c>
      <c r="H498" s="29" t="s">
        <v>200</v>
      </c>
      <c r="I498" s="120">
        <v>45672</v>
      </c>
      <c r="K498" s="29"/>
      <c r="L498" s="29"/>
      <c r="M498" s="29"/>
      <c r="N498" s="29"/>
      <c r="O498" s="29"/>
      <c r="P498" s="29"/>
      <c r="Q498" s="81"/>
      <c r="R498" s="29"/>
      <c r="S498" s="123"/>
    </row>
    <row r="499" spans="1:19">
      <c r="A499" s="147" t="s">
        <v>930</v>
      </c>
      <c r="B499" s="147"/>
      <c r="C499" s="29">
        <v>15508079</v>
      </c>
      <c r="G499" s="29" t="s">
        <v>821</v>
      </c>
      <c r="H499" s="29" t="s">
        <v>200</v>
      </c>
      <c r="I499" s="120">
        <v>45672</v>
      </c>
      <c r="P499" s="134"/>
    </row>
    <row r="500" spans="1:19">
      <c r="A500" s="147" t="s">
        <v>930</v>
      </c>
      <c r="B500" s="147"/>
      <c r="C500" s="29">
        <v>15508117</v>
      </c>
      <c r="G500" s="29" t="s">
        <v>821</v>
      </c>
      <c r="H500" s="29" t="s">
        <v>200</v>
      </c>
      <c r="I500" s="120">
        <v>45672</v>
      </c>
      <c r="P500" s="134"/>
    </row>
    <row r="501" spans="1:19">
      <c r="A501" s="147" t="s">
        <v>930</v>
      </c>
      <c r="B501" s="147"/>
      <c r="C501" s="29">
        <v>15508166</v>
      </c>
      <c r="G501" s="29" t="s">
        <v>821</v>
      </c>
      <c r="H501" s="29" t="s">
        <v>200</v>
      </c>
      <c r="I501" s="120">
        <v>45672</v>
      </c>
      <c r="P501" s="134"/>
    </row>
    <row r="502" spans="1:19">
      <c r="A502" s="147" t="s">
        <v>930</v>
      </c>
      <c r="B502" s="147"/>
      <c r="C502" s="29">
        <v>15508197</v>
      </c>
      <c r="G502" s="29" t="s">
        <v>821</v>
      </c>
      <c r="H502" s="29" t="s">
        <v>200</v>
      </c>
      <c r="I502" s="120">
        <v>45672</v>
      </c>
      <c r="P502" s="134"/>
    </row>
    <row r="503" spans="1:19">
      <c r="A503" s="147" t="s">
        <v>930</v>
      </c>
      <c r="B503" s="147"/>
      <c r="C503" s="29">
        <v>15508138</v>
      </c>
      <c r="G503" s="29" t="s">
        <v>821</v>
      </c>
      <c r="H503" s="29" t="s">
        <v>200</v>
      </c>
      <c r="I503" s="120">
        <v>45672</v>
      </c>
      <c r="P503" s="134"/>
    </row>
    <row r="504" spans="1:19">
      <c r="A504" s="147" t="s">
        <v>930</v>
      </c>
      <c r="B504" s="147"/>
      <c r="C504" s="29">
        <v>21507458</v>
      </c>
      <c r="G504" s="29" t="s">
        <v>821</v>
      </c>
      <c r="H504" s="29" t="s">
        <v>320</v>
      </c>
      <c r="I504" s="120">
        <v>45678</v>
      </c>
      <c r="P504" s="134"/>
    </row>
    <row r="505" spans="1:19">
      <c r="A505" s="147" t="s">
        <v>930</v>
      </c>
      <c r="B505" s="147"/>
      <c r="C505" s="29">
        <v>21507496</v>
      </c>
      <c r="G505" s="29" t="s">
        <v>821</v>
      </c>
      <c r="H505" s="29" t="s">
        <v>320</v>
      </c>
      <c r="I505" s="120">
        <v>45678</v>
      </c>
      <c r="P505" s="134"/>
    </row>
    <row r="506" spans="1:19">
      <c r="A506" s="147" t="s">
        <v>930</v>
      </c>
      <c r="B506" s="147"/>
      <c r="C506" s="29">
        <v>21507508</v>
      </c>
      <c r="G506" s="29" t="s">
        <v>821</v>
      </c>
      <c r="H506" s="29" t="s">
        <v>320</v>
      </c>
      <c r="I506" s="120">
        <v>45678</v>
      </c>
      <c r="P506" s="134"/>
    </row>
    <row r="507" spans="1:19">
      <c r="A507" s="147" t="s">
        <v>930</v>
      </c>
      <c r="B507" s="147"/>
      <c r="C507" s="29">
        <v>21507522</v>
      </c>
      <c r="G507" s="29" t="s">
        <v>821</v>
      </c>
      <c r="H507" s="29" t="s">
        <v>320</v>
      </c>
      <c r="I507" s="120">
        <v>45678</v>
      </c>
      <c r="P507" s="134"/>
    </row>
    <row r="508" spans="1:19">
      <c r="A508" s="147" t="s">
        <v>931</v>
      </c>
      <c r="B508" s="147"/>
      <c r="C508" s="29">
        <v>15508269</v>
      </c>
      <c r="G508" s="29" t="s">
        <v>821</v>
      </c>
      <c r="H508" s="29" t="s">
        <v>200</v>
      </c>
      <c r="I508" s="120">
        <v>45672</v>
      </c>
      <c r="P508" s="134"/>
    </row>
    <row r="509" spans="1:19">
      <c r="A509" s="147" t="s">
        <v>931</v>
      </c>
      <c r="B509" s="147"/>
      <c r="C509" s="29">
        <v>15508306</v>
      </c>
      <c r="G509" s="29" t="s">
        <v>821</v>
      </c>
      <c r="H509" s="29" t="s">
        <v>200</v>
      </c>
      <c r="I509" s="120">
        <v>45672</v>
      </c>
      <c r="P509" s="134"/>
    </row>
    <row r="510" spans="1:19">
      <c r="A510" s="147" t="s">
        <v>931</v>
      </c>
      <c r="B510" s="147"/>
      <c r="C510" s="29">
        <v>15508345</v>
      </c>
      <c r="G510" s="29" t="s">
        <v>821</v>
      </c>
      <c r="H510" s="29" t="s">
        <v>200</v>
      </c>
      <c r="I510" s="120">
        <v>45672</v>
      </c>
      <c r="P510" s="134"/>
    </row>
    <row r="511" spans="1:19">
      <c r="A511" s="147" t="s">
        <v>931</v>
      </c>
      <c r="B511" s="147"/>
      <c r="C511" s="29">
        <v>15508377</v>
      </c>
      <c r="G511" s="29" t="s">
        <v>821</v>
      </c>
      <c r="H511" s="29" t="s">
        <v>200</v>
      </c>
      <c r="I511" s="120">
        <v>45672</v>
      </c>
      <c r="P511" s="134"/>
    </row>
    <row r="512" spans="1:19">
      <c r="A512" s="147" t="s">
        <v>931</v>
      </c>
      <c r="B512" s="147"/>
      <c r="C512" s="29">
        <v>21507541</v>
      </c>
      <c r="G512" s="29" t="s">
        <v>821</v>
      </c>
      <c r="H512" s="29" t="s">
        <v>320</v>
      </c>
      <c r="I512" s="120">
        <v>45678</v>
      </c>
      <c r="P512" s="134"/>
    </row>
    <row r="513" spans="1:19">
      <c r="A513" s="147" t="s">
        <v>931</v>
      </c>
      <c r="B513" s="147"/>
      <c r="C513" s="29">
        <v>21507542</v>
      </c>
      <c r="G513" s="29" t="s">
        <v>821</v>
      </c>
      <c r="H513" s="29" t="s">
        <v>320</v>
      </c>
      <c r="I513" s="120">
        <v>45678</v>
      </c>
      <c r="P513" s="134"/>
    </row>
    <row r="514" spans="1:19">
      <c r="A514" s="147" t="s">
        <v>931</v>
      </c>
      <c r="B514" s="147"/>
      <c r="C514" s="29">
        <v>21507549</v>
      </c>
      <c r="G514" s="29" t="s">
        <v>821</v>
      </c>
      <c r="H514" s="29" t="s">
        <v>320</v>
      </c>
      <c r="I514" s="120">
        <v>45678</v>
      </c>
      <c r="P514" s="134"/>
    </row>
    <row r="515" spans="1:19">
      <c r="A515" s="147" t="s">
        <v>931</v>
      </c>
      <c r="B515" s="147"/>
      <c r="C515" s="29">
        <v>21507541</v>
      </c>
      <c r="G515" s="29" t="s">
        <v>821</v>
      </c>
      <c r="H515" s="29" t="s">
        <v>320</v>
      </c>
      <c r="I515" s="120">
        <v>45678</v>
      </c>
      <c r="K515" s="29"/>
      <c r="L515" s="29"/>
      <c r="M515" s="29"/>
      <c r="N515" s="29"/>
      <c r="O515" s="29"/>
      <c r="P515" s="29"/>
      <c r="Q515" s="81"/>
      <c r="R515" s="29"/>
      <c r="S515" s="123"/>
    </row>
    <row r="516" spans="1:19">
      <c r="A516" s="147" t="s">
        <v>931</v>
      </c>
      <c r="B516" s="147"/>
      <c r="C516" s="29">
        <v>21507542</v>
      </c>
      <c r="G516" s="29" t="s">
        <v>821</v>
      </c>
      <c r="H516" s="29" t="s">
        <v>320</v>
      </c>
      <c r="I516" s="120">
        <v>45678</v>
      </c>
      <c r="K516" s="29"/>
      <c r="L516" s="29"/>
      <c r="M516" s="29"/>
      <c r="N516" s="29"/>
      <c r="O516" s="29"/>
      <c r="P516" s="29"/>
      <c r="Q516" s="81"/>
      <c r="R516" s="29"/>
      <c r="S516" s="123"/>
    </row>
    <row r="517" spans="1:19">
      <c r="A517" s="147" t="s">
        <v>931</v>
      </c>
      <c r="B517" s="147"/>
      <c r="C517" s="29">
        <v>21507549</v>
      </c>
      <c r="G517" s="29" t="s">
        <v>821</v>
      </c>
      <c r="H517" s="29" t="s">
        <v>320</v>
      </c>
      <c r="I517" s="120">
        <v>45678</v>
      </c>
      <c r="K517" s="29"/>
      <c r="L517" s="29"/>
      <c r="M517" s="29"/>
      <c r="N517" s="29"/>
      <c r="O517" s="29"/>
      <c r="P517" s="29"/>
      <c r="Q517" s="81"/>
      <c r="R517" s="29"/>
      <c r="S517" s="123"/>
    </row>
    <row r="518" spans="1:19">
      <c r="A518" s="147" t="s">
        <v>931</v>
      </c>
      <c r="B518" s="147"/>
      <c r="C518" s="29">
        <v>21507550</v>
      </c>
      <c r="G518" s="29" t="s">
        <v>821</v>
      </c>
      <c r="H518" s="29" t="s">
        <v>320</v>
      </c>
      <c r="I518" s="120">
        <v>45678</v>
      </c>
      <c r="K518" s="29"/>
      <c r="L518" s="29"/>
      <c r="M518" s="29"/>
      <c r="N518" s="29"/>
      <c r="O518" s="29"/>
      <c r="P518" s="29"/>
      <c r="Q518" s="81"/>
      <c r="R518" s="29"/>
      <c r="S518" s="123"/>
    </row>
    <row r="519" spans="1:19">
      <c r="A519" s="147" t="s">
        <v>931</v>
      </c>
      <c r="B519" s="147"/>
      <c r="C519" s="29">
        <v>15508269</v>
      </c>
      <c r="G519" s="29" t="s">
        <v>821</v>
      </c>
      <c r="H519" s="29" t="s">
        <v>200</v>
      </c>
      <c r="I519" s="120">
        <v>45672</v>
      </c>
      <c r="K519" s="29"/>
      <c r="L519" s="29"/>
      <c r="M519" s="29"/>
      <c r="N519" s="29"/>
      <c r="O519" s="29"/>
      <c r="P519" s="29"/>
      <c r="Q519" s="81"/>
      <c r="R519" s="29"/>
      <c r="S519" s="123"/>
    </row>
    <row r="520" spans="1:19">
      <c r="A520" s="147" t="s">
        <v>931</v>
      </c>
      <c r="B520" s="147"/>
      <c r="C520" s="29">
        <v>15508306</v>
      </c>
      <c r="G520" s="29" t="s">
        <v>821</v>
      </c>
      <c r="H520" s="29" t="s">
        <v>200</v>
      </c>
      <c r="I520" s="120">
        <v>45672</v>
      </c>
      <c r="K520" s="29"/>
      <c r="L520" s="29"/>
      <c r="M520" s="29"/>
      <c r="N520" s="29"/>
      <c r="O520" s="29"/>
      <c r="P520" s="29"/>
      <c r="Q520" s="81"/>
      <c r="R520" s="29"/>
      <c r="S520" s="123"/>
    </row>
    <row r="521" spans="1:19">
      <c r="A521" s="147" t="s">
        <v>931</v>
      </c>
      <c r="B521" s="147"/>
      <c r="C521" s="29">
        <v>15508345</v>
      </c>
      <c r="G521" s="29" t="s">
        <v>821</v>
      </c>
      <c r="H521" s="29" t="s">
        <v>200</v>
      </c>
      <c r="I521" s="120">
        <v>45672</v>
      </c>
      <c r="K521" s="29"/>
      <c r="L521" s="29"/>
      <c r="M521" s="29"/>
      <c r="N521" s="29"/>
      <c r="O521" s="29"/>
      <c r="P521" s="29"/>
      <c r="Q521" s="81"/>
      <c r="R521" s="29"/>
      <c r="S521" s="123"/>
    </row>
    <row r="522" spans="1:19">
      <c r="A522" s="147" t="s">
        <v>931</v>
      </c>
      <c r="B522" s="147"/>
      <c r="C522" s="29">
        <v>15508377</v>
      </c>
      <c r="G522" s="29" t="s">
        <v>821</v>
      </c>
      <c r="H522" s="29" t="s">
        <v>200</v>
      </c>
      <c r="I522" s="120">
        <v>45672</v>
      </c>
      <c r="K522" s="29"/>
      <c r="L522" s="29"/>
      <c r="M522" s="29"/>
      <c r="N522" s="29"/>
      <c r="O522" s="29"/>
      <c r="P522" s="29"/>
      <c r="Q522" s="81"/>
      <c r="R522" s="29"/>
      <c r="S522" s="123"/>
    </row>
    <row r="523" spans="1:19">
      <c r="A523" s="29" t="s">
        <v>932</v>
      </c>
      <c r="C523" s="29">
        <v>83503643</v>
      </c>
      <c r="G523" s="29" t="s">
        <v>828</v>
      </c>
      <c r="H523" s="29" t="s">
        <v>38</v>
      </c>
      <c r="I523" s="120">
        <v>45740</v>
      </c>
      <c r="J523" s="120">
        <f>WORKDAY(I523, 3)</f>
        <v>45743</v>
      </c>
      <c r="K523" s="120"/>
      <c r="L523" s="120"/>
      <c r="M523" s="120"/>
      <c r="N523" s="29"/>
      <c r="O523" s="29" t="s">
        <v>933</v>
      </c>
      <c r="P523" s="29"/>
      <c r="Q523" s="81">
        <v>250</v>
      </c>
    </row>
    <row r="524" spans="1:19">
      <c r="A524" s="151" t="s">
        <v>294</v>
      </c>
      <c r="B524" s="151"/>
      <c r="C524" s="29">
        <v>10507009</v>
      </c>
      <c r="G524" s="29" t="s">
        <v>828</v>
      </c>
      <c r="H524" s="29" t="s">
        <v>295</v>
      </c>
      <c r="I524" s="120">
        <v>45658</v>
      </c>
      <c r="J524" s="120">
        <f>WORKDAY(I524, 3)</f>
        <v>45663</v>
      </c>
      <c r="K524" s="120"/>
      <c r="L524" s="120"/>
      <c r="M524" s="120"/>
      <c r="N524" s="120"/>
      <c r="O524" s="119" t="s">
        <v>934</v>
      </c>
      <c r="P524" s="120"/>
      <c r="Q524" s="135"/>
      <c r="R524" s="29"/>
      <c r="S524" s="123"/>
    </row>
    <row r="525" spans="1:19">
      <c r="A525" s="147" t="s">
        <v>294</v>
      </c>
      <c r="B525" s="147"/>
      <c r="C525" s="29">
        <v>10507037</v>
      </c>
      <c r="G525" s="29" t="s">
        <v>828</v>
      </c>
      <c r="H525" s="29" t="s">
        <v>295</v>
      </c>
      <c r="I525" s="120">
        <v>45658</v>
      </c>
      <c r="J525" s="120">
        <f>WORKDAY(I525, 3)</f>
        <v>45663</v>
      </c>
      <c r="K525" s="120"/>
      <c r="L525" s="120"/>
      <c r="M525" s="120"/>
      <c r="N525" s="120"/>
      <c r="O525" s="119" t="s">
        <v>934</v>
      </c>
      <c r="P525" s="120"/>
      <c r="Q525" s="135"/>
      <c r="R525" s="29"/>
      <c r="S525" s="123"/>
    </row>
    <row r="526" spans="1:19">
      <c r="A526" s="147" t="s">
        <v>294</v>
      </c>
      <c r="B526" s="147"/>
      <c r="C526" s="29">
        <v>10507027</v>
      </c>
      <c r="G526" s="29" t="s">
        <v>828</v>
      </c>
      <c r="H526" s="29" t="s">
        <v>295</v>
      </c>
      <c r="I526" s="120">
        <v>45658</v>
      </c>
      <c r="J526" s="120">
        <f>WORKDAY(I526, 3)</f>
        <v>45663</v>
      </c>
      <c r="K526" s="120"/>
      <c r="L526" s="120"/>
      <c r="M526" s="120"/>
      <c r="N526" s="120"/>
      <c r="O526" s="119" t="s">
        <v>934</v>
      </c>
      <c r="P526" s="120"/>
      <c r="Q526" s="135"/>
      <c r="R526" s="29"/>
      <c r="S526" s="123"/>
    </row>
    <row r="527" spans="1:19">
      <c r="A527" s="147" t="s">
        <v>294</v>
      </c>
      <c r="B527" s="147"/>
      <c r="C527" s="29">
        <v>10507008</v>
      </c>
      <c r="G527" s="29" t="s">
        <v>828</v>
      </c>
      <c r="H527" s="29" t="s">
        <v>295</v>
      </c>
      <c r="I527" s="120">
        <v>45658</v>
      </c>
      <c r="J527" s="120">
        <f>WORKDAY(I527, 3)</f>
        <v>45663</v>
      </c>
      <c r="K527" s="120"/>
      <c r="L527" s="120"/>
      <c r="M527" s="120"/>
      <c r="N527" s="120"/>
      <c r="O527" s="119" t="s">
        <v>934</v>
      </c>
      <c r="P527" s="120"/>
      <c r="Q527" s="135"/>
      <c r="R527" s="29"/>
      <c r="S527" s="123"/>
    </row>
    <row r="528" spans="1:19">
      <c r="A528" s="147" t="s">
        <v>294</v>
      </c>
      <c r="B528" s="147"/>
      <c r="C528" s="29">
        <v>10507102</v>
      </c>
      <c r="G528" s="29" t="s">
        <v>828</v>
      </c>
      <c r="H528" s="29" t="s">
        <v>295</v>
      </c>
      <c r="I528" s="120">
        <v>45658</v>
      </c>
      <c r="J528" s="120">
        <f>WORKDAY(I528, 3)</f>
        <v>45663</v>
      </c>
      <c r="K528" s="120"/>
      <c r="L528" s="120"/>
      <c r="M528" s="120"/>
      <c r="N528" s="120"/>
      <c r="O528" s="119" t="s">
        <v>934</v>
      </c>
      <c r="P528" s="120"/>
      <c r="Q528" s="135"/>
      <c r="R528" s="29"/>
      <c r="S528" s="123"/>
    </row>
    <row r="529" spans="1:19">
      <c r="A529" s="147" t="s">
        <v>294</v>
      </c>
      <c r="B529" s="147"/>
      <c r="C529" s="29">
        <v>10507007</v>
      </c>
      <c r="G529" s="29" t="s">
        <v>828</v>
      </c>
      <c r="H529" s="29" t="s">
        <v>295</v>
      </c>
      <c r="I529" s="120">
        <v>45658</v>
      </c>
      <c r="J529" s="120">
        <f>WORKDAY(I529, 3)</f>
        <v>45663</v>
      </c>
      <c r="K529" s="120"/>
      <c r="L529" s="120"/>
      <c r="M529" s="120"/>
      <c r="N529" s="120"/>
      <c r="O529" s="119" t="s">
        <v>934</v>
      </c>
      <c r="P529" s="120"/>
      <c r="Q529" s="135"/>
      <c r="R529" s="29"/>
      <c r="S529" s="123"/>
    </row>
    <row r="530" spans="1:19">
      <c r="A530" s="147" t="s">
        <v>294</v>
      </c>
      <c r="B530" s="147"/>
      <c r="C530" s="29">
        <v>10507014</v>
      </c>
      <c r="G530" s="29" t="s">
        <v>828</v>
      </c>
      <c r="H530" s="29" t="s">
        <v>295</v>
      </c>
      <c r="I530" s="120">
        <v>45658</v>
      </c>
      <c r="J530" s="120">
        <f>WORKDAY(I530, 3)</f>
        <v>45663</v>
      </c>
      <c r="K530" s="120"/>
      <c r="L530" s="120"/>
      <c r="M530" s="120"/>
      <c r="N530" s="120"/>
      <c r="O530" s="119" t="s">
        <v>934</v>
      </c>
      <c r="P530" s="120"/>
      <c r="Q530" s="135"/>
      <c r="R530" s="29"/>
      <c r="S530" s="123"/>
    </row>
    <row r="531" spans="1:19">
      <c r="A531" s="147" t="s">
        <v>935</v>
      </c>
      <c r="B531" s="147"/>
      <c r="C531" s="29">
        <v>6508533</v>
      </c>
      <c r="G531" s="29" t="s">
        <v>821</v>
      </c>
      <c r="H531" s="29" t="s">
        <v>922</v>
      </c>
      <c r="I531" s="120">
        <v>45659</v>
      </c>
      <c r="J531" s="120">
        <f>WORKDAY(I531, 3)</f>
        <v>45664</v>
      </c>
      <c r="K531" s="120"/>
      <c r="L531" s="120"/>
      <c r="M531" s="120"/>
      <c r="N531" s="120"/>
      <c r="O531" s="119" t="s">
        <v>934</v>
      </c>
      <c r="P531" s="120"/>
      <c r="Q531" s="135"/>
      <c r="R531" s="29"/>
      <c r="S531" s="123"/>
    </row>
    <row r="532" spans="1:19">
      <c r="A532" s="147" t="s">
        <v>935</v>
      </c>
      <c r="B532" s="147"/>
      <c r="C532" s="29">
        <v>6506107</v>
      </c>
      <c r="G532" s="29" t="s">
        <v>821</v>
      </c>
      <c r="H532" s="29" t="s">
        <v>922</v>
      </c>
      <c r="I532" s="120">
        <v>45659</v>
      </c>
      <c r="J532" s="120">
        <f>WORKDAY(I532, 3)</f>
        <v>45664</v>
      </c>
      <c r="K532" s="120"/>
      <c r="L532" s="120"/>
      <c r="M532" s="120"/>
      <c r="N532" s="120"/>
      <c r="O532" s="119" t="s">
        <v>934</v>
      </c>
      <c r="P532" s="120"/>
      <c r="Q532" s="135"/>
      <c r="R532" s="29"/>
      <c r="S532" s="123"/>
    </row>
    <row r="533" spans="1:19">
      <c r="A533" s="147" t="s">
        <v>935</v>
      </c>
      <c r="B533" s="147"/>
      <c r="C533" s="29">
        <v>6506134</v>
      </c>
      <c r="G533" s="29" t="s">
        <v>821</v>
      </c>
      <c r="H533" s="29" t="s">
        <v>922</v>
      </c>
      <c r="I533" s="120">
        <v>45659</v>
      </c>
      <c r="J533" s="120">
        <f>WORKDAY(I533, 3)</f>
        <v>45664</v>
      </c>
      <c r="K533" s="120"/>
      <c r="L533" s="120"/>
      <c r="M533" s="120"/>
      <c r="N533" s="120"/>
      <c r="O533" s="119" t="s">
        <v>934</v>
      </c>
      <c r="P533" s="120"/>
      <c r="Q533" s="135"/>
      <c r="R533" s="29"/>
      <c r="S533" s="123"/>
    </row>
    <row r="534" spans="1:19">
      <c r="A534" s="147" t="s">
        <v>935</v>
      </c>
      <c r="B534" s="147"/>
      <c r="C534" s="29">
        <v>6506217</v>
      </c>
      <c r="G534" s="29" t="s">
        <v>821</v>
      </c>
      <c r="H534" s="29" t="s">
        <v>922</v>
      </c>
      <c r="I534" s="120">
        <v>45659</v>
      </c>
      <c r="J534" s="120">
        <f>WORKDAY(I534, 3)</f>
        <v>45664</v>
      </c>
      <c r="K534" s="120"/>
      <c r="L534" s="120"/>
      <c r="M534" s="120"/>
      <c r="N534" s="120"/>
      <c r="O534" s="119" t="s">
        <v>934</v>
      </c>
      <c r="P534" s="120"/>
      <c r="Q534" s="135"/>
      <c r="R534" s="29"/>
      <c r="S534" s="123"/>
    </row>
    <row r="535" spans="1:19">
      <c r="A535" s="147" t="s">
        <v>935</v>
      </c>
      <c r="B535" s="147"/>
      <c r="C535" s="29">
        <v>6506261</v>
      </c>
      <c r="G535" s="29" t="s">
        <v>821</v>
      </c>
      <c r="H535" s="29" t="s">
        <v>922</v>
      </c>
      <c r="I535" s="120">
        <v>45659</v>
      </c>
      <c r="J535" s="120">
        <f>WORKDAY(I535, 3)</f>
        <v>45664</v>
      </c>
      <c r="K535" s="120"/>
      <c r="L535" s="120"/>
      <c r="M535" s="120"/>
      <c r="N535" s="120"/>
      <c r="O535" s="119" t="s">
        <v>934</v>
      </c>
      <c r="P535" s="120"/>
      <c r="Q535" s="135"/>
      <c r="R535" s="29"/>
      <c r="S535" s="123"/>
    </row>
    <row r="536" spans="1:19">
      <c r="A536" s="147" t="s">
        <v>935</v>
      </c>
      <c r="B536" s="147"/>
      <c r="C536" s="29">
        <v>6506316</v>
      </c>
      <c r="G536" s="29" t="s">
        <v>821</v>
      </c>
      <c r="H536" s="29" t="s">
        <v>922</v>
      </c>
      <c r="I536" s="120">
        <v>45659</v>
      </c>
      <c r="J536" s="120">
        <f>WORKDAY(I536, 3)</f>
        <v>45664</v>
      </c>
      <c r="K536" s="120"/>
      <c r="L536" s="120"/>
      <c r="M536" s="120"/>
      <c r="N536" s="120"/>
      <c r="O536" s="119" t="s">
        <v>934</v>
      </c>
      <c r="P536" s="120"/>
      <c r="Q536" s="135"/>
      <c r="R536" s="29"/>
      <c r="S536" s="123"/>
    </row>
    <row r="537" spans="1:19">
      <c r="A537" s="147" t="s">
        <v>935</v>
      </c>
      <c r="B537" s="147"/>
      <c r="C537" s="29">
        <v>6506332</v>
      </c>
      <c r="G537" s="29" t="s">
        <v>821</v>
      </c>
      <c r="H537" s="29" t="s">
        <v>922</v>
      </c>
      <c r="I537" s="120">
        <v>45659</v>
      </c>
      <c r="J537" s="120">
        <f>WORKDAY(I537, 3)</f>
        <v>45664</v>
      </c>
      <c r="K537" s="120"/>
      <c r="L537" s="120"/>
      <c r="M537" s="120"/>
      <c r="N537" s="120"/>
      <c r="O537" s="119" t="s">
        <v>934</v>
      </c>
      <c r="P537" s="120"/>
      <c r="Q537" s="135"/>
      <c r="R537" s="29"/>
      <c r="S537" s="123"/>
    </row>
    <row r="538" spans="1:19">
      <c r="A538" s="147" t="s">
        <v>935</v>
      </c>
      <c r="B538" s="147"/>
      <c r="C538" s="29">
        <v>6506420</v>
      </c>
      <c r="G538" s="29" t="s">
        <v>821</v>
      </c>
      <c r="H538" s="29" t="s">
        <v>922</v>
      </c>
      <c r="I538" s="120">
        <v>45659</v>
      </c>
      <c r="J538" s="120">
        <f>WORKDAY(I538, 3)</f>
        <v>45664</v>
      </c>
      <c r="K538" s="120"/>
      <c r="L538" s="120"/>
      <c r="M538" s="120"/>
      <c r="N538" s="120"/>
      <c r="O538" s="119" t="s">
        <v>934</v>
      </c>
      <c r="P538" s="120"/>
      <c r="Q538" s="135"/>
      <c r="R538" s="29"/>
      <c r="S538" s="123"/>
    </row>
    <row r="539" spans="1:19">
      <c r="A539" s="147" t="s">
        <v>935</v>
      </c>
      <c r="B539" s="147"/>
      <c r="C539" s="29">
        <v>6506478</v>
      </c>
      <c r="G539" s="29" t="s">
        <v>821</v>
      </c>
      <c r="H539" s="29" t="s">
        <v>922</v>
      </c>
      <c r="I539" s="120">
        <v>45659</v>
      </c>
      <c r="J539" s="120">
        <f>WORKDAY(I539, 3)</f>
        <v>45664</v>
      </c>
      <c r="K539" s="120"/>
      <c r="L539" s="120"/>
      <c r="M539" s="120"/>
      <c r="N539" s="120"/>
      <c r="O539" s="119" t="s">
        <v>934</v>
      </c>
      <c r="P539" s="120"/>
      <c r="Q539" s="135"/>
      <c r="R539" s="29"/>
      <c r="S539" s="123"/>
    </row>
    <row r="540" spans="1:19">
      <c r="A540" s="147" t="s">
        <v>935</v>
      </c>
      <c r="B540" s="147"/>
      <c r="C540" s="29">
        <v>6508047</v>
      </c>
      <c r="G540" s="29" t="s">
        <v>821</v>
      </c>
      <c r="H540" s="29" t="s">
        <v>922</v>
      </c>
      <c r="I540" s="120">
        <v>45659</v>
      </c>
      <c r="J540" s="120">
        <f>WORKDAY(I540, 3)</f>
        <v>45664</v>
      </c>
      <c r="K540" s="120"/>
      <c r="L540" s="120"/>
      <c r="M540" s="120"/>
      <c r="N540" s="120"/>
      <c r="O540" s="119" t="s">
        <v>934</v>
      </c>
      <c r="P540" s="120"/>
      <c r="Q540" s="135"/>
      <c r="R540" s="29"/>
      <c r="S540" s="123"/>
    </row>
    <row r="541" spans="1:19">
      <c r="A541" s="147" t="s">
        <v>935</v>
      </c>
      <c r="B541" s="147"/>
      <c r="C541" s="29">
        <v>6506487</v>
      </c>
      <c r="G541" s="29" t="s">
        <v>821</v>
      </c>
      <c r="H541" s="29" t="s">
        <v>922</v>
      </c>
      <c r="I541" s="120">
        <v>45659</v>
      </c>
      <c r="J541" s="120">
        <f>WORKDAY(I541, 3)</f>
        <v>45664</v>
      </c>
      <c r="K541" s="120"/>
      <c r="L541" s="120"/>
      <c r="M541" s="120"/>
      <c r="N541" s="120"/>
      <c r="O541" s="119" t="s">
        <v>934</v>
      </c>
      <c r="P541" s="120"/>
      <c r="Q541" s="135"/>
      <c r="R541" s="29"/>
      <c r="S541" s="123"/>
    </row>
    <row r="542" spans="1:19">
      <c r="A542" s="147" t="s">
        <v>935</v>
      </c>
      <c r="B542" s="147"/>
      <c r="C542" s="29">
        <v>6506502</v>
      </c>
      <c r="G542" s="29" t="s">
        <v>821</v>
      </c>
      <c r="H542" s="29" t="s">
        <v>922</v>
      </c>
      <c r="I542" s="120">
        <v>45659</v>
      </c>
      <c r="J542" s="120">
        <f>WORKDAY(I542, 3)</f>
        <v>45664</v>
      </c>
      <c r="K542" s="120"/>
      <c r="L542" s="120"/>
      <c r="M542" s="120"/>
      <c r="N542" s="120"/>
      <c r="O542" s="119" t="s">
        <v>934</v>
      </c>
      <c r="P542" s="120"/>
      <c r="Q542" s="135"/>
      <c r="R542" s="29"/>
      <c r="S542" s="123"/>
    </row>
    <row r="543" spans="1:19">
      <c r="A543" s="147" t="s">
        <v>935</v>
      </c>
      <c r="B543" s="147"/>
      <c r="C543" s="29">
        <v>6506520</v>
      </c>
      <c r="G543" s="29" t="s">
        <v>821</v>
      </c>
      <c r="H543" s="29" t="s">
        <v>922</v>
      </c>
      <c r="I543" s="120">
        <v>45659</v>
      </c>
      <c r="J543" s="120">
        <f>WORKDAY(I543, 3)</f>
        <v>45664</v>
      </c>
      <c r="K543" s="120"/>
      <c r="L543" s="120"/>
      <c r="M543" s="120"/>
      <c r="N543" s="120"/>
      <c r="O543" s="119" t="s">
        <v>934</v>
      </c>
      <c r="P543" s="120"/>
      <c r="Q543" s="135"/>
      <c r="R543" s="29"/>
      <c r="S543" s="123"/>
    </row>
    <row r="544" spans="1:19">
      <c r="A544" s="147" t="s">
        <v>294</v>
      </c>
      <c r="B544" s="147"/>
      <c r="C544" s="29">
        <v>9504725</v>
      </c>
      <c r="G544" s="29" t="s">
        <v>828</v>
      </c>
      <c r="H544" s="127" t="s">
        <v>296</v>
      </c>
      <c r="I544" s="120">
        <v>45666</v>
      </c>
      <c r="J544" s="120">
        <f>WORKDAY(I544, 3)</f>
        <v>45671</v>
      </c>
      <c r="K544" s="120"/>
      <c r="L544" s="120"/>
      <c r="M544" s="120"/>
      <c r="N544" s="120"/>
      <c r="O544" s="119" t="s">
        <v>934</v>
      </c>
      <c r="P544" s="120"/>
      <c r="Q544" s="135"/>
      <c r="R544" s="127" t="s">
        <v>297</v>
      </c>
      <c r="S544" s="123"/>
    </row>
    <row r="545" spans="1:19" ht="29.25">
      <c r="A545" s="147" t="s">
        <v>294</v>
      </c>
      <c r="B545" s="147"/>
      <c r="C545" s="29">
        <v>9502380</v>
      </c>
      <c r="G545" s="29" t="s">
        <v>828</v>
      </c>
      <c r="H545" s="127" t="s">
        <v>296</v>
      </c>
      <c r="I545" s="120">
        <v>45666</v>
      </c>
      <c r="J545" s="120">
        <f>WORKDAY(I545, 3)</f>
        <v>45671</v>
      </c>
      <c r="K545" s="120"/>
      <c r="L545" s="120"/>
      <c r="M545" s="120"/>
      <c r="N545" s="120"/>
      <c r="O545" s="119" t="s">
        <v>934</v>
      </c>
      <c r="P545" s="120"/>
      <c r="Q545" s="135"/>
      <c r="R545" s="127" t="s">
        <v>298</v>
      </c>
      <c r="S545" s="123"/>
    </row>
    <row r="546" spans="1:19" ht="29.25">
      <c r="A546" s="147" t="s">
        <v>294</v>
      </c>
      <c r="B546" s="147"/>
      <c r="C546" s="29">
        <v>9501187</v>
      </c>
      <c r="G546" s="29" t="s">
        <v>828</v>
      </c>
      <c r="H546" s="127" t="s">
        <v>296</v>
      </c>
      <c r="I546" s="120">
        <v>45666</v>
      </c>
      <c r="J546" s="120">
        <f>WORKDAY(I546, 3)</f>
        <v>45671</v>
      </c>
      <c r="K546" s="120"/>
      <c r="L546" s="120"/>
      <c r="M546" s="120"/>
      <c r="N546" s="120"/>
      <c r="O546" s="119" t="s">
        <v>934</v>
      </c>
      <c r="P546" s="120"/>
      <c r="Q546" s="135"/>
      <c r="R546" s="127" t="s">
        <v>299</v>
      </c>
      <c r="S546" s="123"/>
    </row>
    <row r="547" spans="1:19">
      <c r="A547" s="147" t="s">
        <v>294</v>
      </c>
      <c r="B547" s="147"/>
      <c r="C547" s="29">
        <v>10507009</v>
      </c>
      <c r="G547" s="29" t="s">
        <v>828</v>
      </c>
      <c r="H547" s="29" t="s">
        <v>295</v>
      </c>
      <c r="I547" s="120">
        <v>45667</v>
      </c>
      <c r="J547" s="120">
        <f>WORKDAY(I547, 3)</f>
        <v>45672</v>
      </c>
      <c r="K547" s="120"/>
      <c r="L547" s="120"/>
      <c r="M547" s="120"/>
      <c r="N547" s="120"/>
      <c r="O547" s="119" t="s">
        <v>934</v>
      </c>
      <c r="P547" s="120"/>
      <c r="Q547" s="135"/>
      <c r="R547" s="29" t="s">
        <v>300</v>
      </c>
      <c r="S547" s="123"/>
    </row>
    <row r="548" spans="1:19">
      <c r="A548" s="147" t="s">
        <v>294</v>
      </c>
      <c r="B548" s="147"/>
      <c r="C548" s="29">
        <v>10507014</v>
      </c>
      <c r="G548" s="29" t="s">
        <v>828</v>
      </c>
      <c r="H548" s="29" t="s">
        <v>295</v>
      </c>
      <c r="I548" s="120">
        <v>45667</v>
      </c>
      <c r="J548" s="120">
        <f>WORKDAY(I548, 3)</f>
        <v>45672</v>
      </c>
      <c r="K548" s="120"/>
      <c r="L548" s="120"/>
      <c r="M548" s="120"/>
      <c r="N548" s="120"/>
      <c r="O548" s="119" t="s">
        <v>934</v>
      </c>
      <c r="P548" s="120"/>
      <c r="Q548" s="135"/>
      <c r="R548" s="29" t="s">
        <v>300</v>
      </c>
      <c r="S548" s="123"/>
    </row>
    <row r="549" spans="1:19">
      <c r="A549" s="147" t="s">
        <v>294</v>
      </c>
      <c r="B549" s="147"/>
      <c r="C549" s="29">
        <v>10507027</v>
      </c>
      <c r="G549" s="29" t="s">
        <v>828</v>
      </c>
      <c r="H549" s="29" t="s">
        <v>295</v>
      </c>
      <c r="I549" s="120">
        <v>45667</v>
      </c>
      <c r="J549" s="120">
        <f>WORKDAY(I549, 3)</f>
        <v>45672</v>
      </c>
      <c r="K549" s="120"/>
      <c r="L549" s="120"/>
      <c r="M549" s="120"/>
      <c r="N549" s="120"/>
      <c r="O549" s="119" t="s">
        <v>934</v>
      </c>
      <c r="P549" s="120"/>
      <c r="Q549" s="135"/>
      <c r="R549" s="29" t="s">
        <v>300</v>
      </c>
      <c r="S549" s="123"/>
    </row>
    <row r="550" spans="1:19">
      <c r="A550" s="147" t="s">
        <v>294</v>
      </c>
      <c r="B550" s="147"/>
      <c r="C550" s="29">
        <v>10507008</v>
      </c>
      <c r="G550" s="29" t="s">
        <v>828</v>
      </c>
      <c r="H550" s="29" t="s">
        <v>295</v>
      </c>
      <c r="I550" s="120">
        <v>45667</v>
      </c>
      <c r="J550" s="120">
        <f>WORKDAY(I550, 3)</f>
        <v>45672</v>
      </c>
      <c r="K550" s="120"/>
      <c r="L550" s="120"/>
      <c r="M550" s="120"/>
      <c r="N550" s="120"/>
      <c r="O550" s="119" t="s">
        <v>934</v>
      </c>
      <c r="P550" s="120"/>
      <c r="Q550" s="135"/>
      <c r="R550" s="29" t="s">
        <v>300</v>
      </c>
      <c r="S550" s="123"/>
    </row>
    <row r="551" spans="1:19">
      <c r="A551" s="147" t="s">
        <v>294</v>
      </c>
      <c r="B551" s="147"/>
      <c r="C551" s="29">
        <v>10507003</v>
      </c>
      <c r="G551" s="29" t="s">
        <v>828</v>
      </c>
      <c r="H551" s="29" t="s">
        <v>295</v>
      </c>
      <c r="I551" s="120">
        <v>45667</v>
      </c>
      <c r="J551" s="120">
        <f>WORKDAY(I551, 3)</f>
        <v>45672</v>
      </c>
      <c r="K551" s="120"/>
      <c r="L551" s="120"/>
      <c r="M551" s="120"/>
      <c r="N551" s="120"/>
      <c r="O551" s="119" t="s">
        <v>934</v>
      </c>
      <c r="P551" s="120"/>
      <c r="Q551" s="135"/>
      <c r="R551" s="29" t="s">
        <v>300</v>
      </c>
      <c r="S551" s="123"/>
    </row>
    <row r="552" spans="1:19">
      <c r="A552" s="147" t="s">
        <v>294</v>
      </c>
      <c r="B552" s="147"/>
      <c r="C552" s="29">
        <v>8509919</v>
      </c>
      <c r="G552" s="29" t="s">
        <v>828</v>
      </c>
      <c r="H552" s="127" t="s">
        <v>296</v>
      </c>
      <c r="I552" s="120">
        <v>45668</v>
      </c>
      <c r="J552" s="120">
        <f>WORKDAY(I552, 3)</f>
        <v>45672</v>
      </c>
      <c r="K552" s="120"/>
      <c r="L552" s="120"/>
      <c r="M552" s="120"/>
      <c r="N552" s="120"/>
      <c r="O552" s="119" t="s">
        <v>934</v>
      </c>
      <c r="P552" s="120"/>
      <c r="Q552" s="135"/>
      <c r="R552" s="127" t="s">
        <v>301</v>
      </c>
      <c r="S552" s="123"/>
    </row>
    <row r="553" spans="1:19" ht="29.25">
      <c r="A553" s="147" t="s">
        <v>294</v>
      </c>
      <c r="B553" s="147"/>
      <c r="C553" s="29">
        <v>8509573</v>
      </c>
      <c r="G553" s="29" t="s">
        <v>828</v>
      </c>
      <c r="H553" s="127" t="s">
        <v>296</v>
      </c>
      <c r="I553" s="120">
        <v>45668</v>
      </c>
      <c r="J553" s="120">
        <f>WORKDAY(I553, 3)</f>
        <v>45672</v>
      </c>
      <c r="K553" s="120"/>
      <c r="L553" s="120"/>
      <c r="M553" s="120"/>
      <c r="N553" s="120"/>
      <c r="O553" s="119" t="s">
        <v>934</v>
      </c>
      <c r="P553" s="120"/>
      <c r="Q553" s="135"/>
      <c r="R553" s="127" t="s">
        <v>302</v>
      </c>
      <c r="S553" s="123"/>
    </row>
    <row r="554" spans="1:19" ht="29.25">
      <c r="A554" s="147" t="s">
        <v>294</v>
      </c>
      <c r="B554" s="147"/>
      <c r="C554" s="29">
        <v>14509553</v>
      </c>
      <c r="G554" s="29" t="s">
        <v>828</v>
      </c>
      <c r="H554" s="127" t="s">
        <v>296</v>
      </c>
      <c r="I554" s="120">
        <v>45671</v>
      </c>
      <c r="J554" s="120">
        <f>WORKDAY(I554, 3)</f>
        <v>45674</v>
      </c>
      <c r="K554" s="120"/>
      <c r="L554" s="120"/>
      <c r="M554" s="120"/>
      <c r="N554" s="120"/>
      <c r="O554" s="119" t="s">
        <v>934</v>
      </c>
      <c r="P554" s="120"/>
      <c r="Q554" s="135"/>
      <c r="R554" s="127" t="s">
        <v>303</v>
      </c>
      <c r="S554" s="123"/>
    </row>
    <row r="555" spans="1:19">
      <c r="A555" s="147" t="s">
        <v>294</v>
      </c>
      <c r="B555" s="147"/>
      <c r="C555" s="29">
        <v>14509533</v>
      </c>
      <c r="G555" s="29" t="s">
        <v>828</v>
      </c>
      <c r="H555" s="127" t="s">
        <v>296</v>
      </c>
      <c r="I555" s="120">
        <v>45671</v>
      </c>
      <c r="J555" s="120">
        <f>WORKDAY(I555, 3)</f>
        <v>45674</v>
      </c>
      <c r="K555" s="120"/>
      <c r="L555" s="120"/>
      <c r="M555" s="120"/>
      <c r="N555" s="120"/>
      <c r="O555" s="119" t="s">
        <v>934</v>
      </c>
      <c r="P555" s="120"/>
      <c r="Q555" s="135"/>
      <c r="R555" s="127" t="s">
        <v>304</v>
      </c>
      <c r="S555" s="123"/>
    </row>
    <row r="556" spans="1:19">
      <c r="A556" s="147" t="s">
        <v>294</v>
      </c>
      <c r="B556" s="147"/>
      <c r="C556" s="29">
        <v>14509506</v>
      </c>
      <c r="G556" s="29" t="s">
        <v>828</v>
      </c>
      <c r="H556" s="127" t="s">
        <v>296</v>
      </c>
      <c r="I556" s="120">
        <v>45671</v>
      </c>
      <c r="J556" s="120">
        <f>WORKDAY(I556, 3)</f>
        <v>45674</v>
      </c>
      <c r="K556" s="120"/>
      <c r="L556" s="120"/>
      <c r="M556" s="120"/>
      <c r="N556" s="120"/>
      <c r="O556" s="119" t="s">
        <v>934</v>
      </c>
      <c r="P556" s="120"/>
      <c r="Q556" s="135"/>
      <c r="R556" s="127" t="s">
        <v>305</v>
      </c>
      <c r="S556" s="123"/>
    </row>
    <row r="557" spans="1:19">
      <c r="A557" s="147" t="s">
        <v>294</v>
      </c>
      <c r="B557" s="147"/>
      <c r="C557" s="29">
        <v>14509481</v>
      </c>
      <c r="G557" s="29" t="s">
        <v>828</v>
      </c>
      <c r="H557" s="127" t="s">
        <v>296</v>
      </c>
      <c r="I557" s="120">
        <v>45671</v>
      </c>
      <c r="J557" s="120">
        <f>WORKDAY(I557, 3)</f>
        <v>45674</v>
      </c>
      <c r="K557" s="120"/>
      <c r="L557" s="120"/>
      <c r="M557" s="120"/>
      <c r="N557" s="120"/>
      <c r="O557" s="119" t="s">
        <v>934</v>
      </c>
      <c r="P557" s="120"/>
      <c r="Q557" s="135"/>
      <c r="R557" s="127" t="s">
        <v>306</v>
      </c>
      <c r="S557" s="123"/>
    </row>
    <row r="558" spans="1:19">
      <c r="A558" s="147" t="s">
        <v>294</v>
      </c>
      <c r="B558" s="147"/>
      <c r="C558" s="29">
        <v>9504332</v>
      </c>
      <c r="G558" s="29" t="s">
        <v>828</v>
      </c>
      <c r="H558" s="127" t="s">
        <v>296</v>
      </c>
      <c r="I558" s="120">
        <v>45671</v>
      </c>
      <c r="J558" s="120">
        <f>WORKDAY(I558, 3)</f>
        <v>45674</v>
      </c>
      <c r="K558" s="120"/>
      <c r="L558" s="120"/>
      <c r="M558" s="120"/>
      <c r="N558" s="120"/>
      <c r="O558" s="119" t="s">
        <v>934</v>
      </c>
      <c r="P558" s="120"/>
      <c r="Q558" s="135"/>
      <c r="R558" s="127" t="s">
        <v>307</v>
      </c>
      <c r="S558" s="123"/>
    </row>
    <row r="559" spans="1:19" ht="29.25">
      <c r="A559" s="147" t="s">
        <v>294</v>
      </c>
      <c r="B559" s="147"/>
      <c r="C559" s="29">
        <v>14509608</v>
      </c>
      <c r="G559" s="29" t="s">
        <v>828</v>
      </c>
      <c r="H559" s="127" t="s">
        <v>296</v>
      </c>
      <c r="I559" s="120">
        <v>45671</v>
      </c>
      <c r="J559" s="120">
        <f>WORKDAY(I559, 3)</f>
        <v>45674</v>
      </c>
      <c r="K559" s="120"/>
      <c r="L559" s="120"/>
      <c r="M559" s="120"/>
      <c r="N559" s="120"/>
      <c r="O559" s="119" t="s">
        <v>934</v>
      </c>
      <c r="P559" s="120"/>
      <c r="Q559" s="135"/>
      <c r="R559" s="127" t="s">
        <v>308</v>
      </c>
      <c r="S559" s="123"/>
    </row>
    <row r="560" spans="1:19" ht="29.25">
      <c r="A560" s="147" t="s">
        <v>294</v>
      </c>
      <c r="B560" s="147"/>
      <c r="C560" s="29">
        <v>14509573</v>
      </c>
      <c r="G560" s="29" t="s">
        <v>828</v>
      </c>
      <c r="H560" s="127" t="s">
        <v>296</v>
      </c>
      <c r="I560" s="120">
        <v>45671</v>
      </c>
      <c r="J560" s="120">
        <f>WORKDAY(I560, 3)</f>
        <v>45674</v>
      </c>
      <c r="K560" s="120"/>
      <c r="L560" s="120"/>
      <c r="M560" s="120"/>
      <c r="N560" s="120"/>
      <c r="O560" s="119" t="s">
        <v>934</v>
      </c>
      <c r="P560" s="120"/>
      <c r="Q560" s="135"/>
      <c r="R560" s="127" t="s">
        <v>309</v>
      </c>
      <c r="S560" s="123"/>
    </row>
    <row r="561" spans="1:19">
      <c r="A561" s="147" t="s">
        <v>294</v>
      </c>
      <c r="B561" s="147"/>
      <c r="C561" s="29">
        <v>14509450</v>
      </c>
      <c r="G561" s="29" t="s">
        <v>828</v>
      </c>
      <c r="H561" s="127" t="s">
        <v>296</v>
      </c>
      <c r="I561" s="120">
        <v>45671</v>
      </c>
      <c r="J561" s="120">
        <f>WORKDAY(I561, 3)</f>
        <v>45674</v>
      </c>
      <c r="K561" s="120"/>
      <c r="L561" s="120"/>
      <c r="M561" s="120"/>
      <c r="N561" s="120"/>
      <c r="O561" s="119" t="s">
        <v>934</v>
      </c>
      <c r="P561" s="120"/>
      <c r="Q561" s="135"/>
      <c r="R561" s="127" t="s">
        <v>310</v>
      </c>
      <c r="S561" s="123"/>
    </row>
    <row r="562" spans="1:19">
      <c r="A562" s="147" t="s">
        <v>936</v>
      </c>
      <c r="B562" s="147"/>
      <c r="C562" s="41">
        <v>16500038</v>
      </c>
      <c r="D562" s="41"/>
      <c r="F562" s="41"/>
      <c r="G562" s="29" t="s">
        <v>821</v>
      </c>
      <c r="H562" s="29" t="s">
        <v>320</v>
      </c>
      <c r="I562" s="120">
        <v>45673</v>
      </c>
      <c r="J562" s="120">
        <f>WORKDAY(I562, 3)</f>
        <v>45678</v>
      </c>
      <c r="K562" s="120"/>
      <c r="L562" s="120"/>
      <c r="M562" s="120"/>
      <c r="N562" s="120"/>
      <c r="O562" s="119" t="s">
        <v>934</v>
      </c>
      <c r="P562" s="120"/>
      <c r="Q562" s="135"/>
      <c r="R562" s="29" t="s">
        <v>937</v>
      </c>
      <c r="S562" s="123"/>
    </row>
    <row r="563" spans="1:19">
      <c r="A563" s="147" t="s">
        <v>936</v>
      </c>
      <c r="B563" s="147"/>
      <c r="C563" s="29">
        <v>16500048</v>
      </c>
      <c r="G563" s="29" t="s">
        <v>821</v>
      </c>
      <c r="H563" s="29" t="s">
        <v>320</v>
      </c>
      <c r="I563" s="120">
        <v>45673</v>
      </c>
      <c r="J563" s="120">
        <f>WORKDAY(I563, 3)</f>
        <v>45678</v>
      </c>
      <c r="K563" s="120"/>
      <c r="L563" s="120"/>
      <c r="M563" s="120"/>
      <c r="N563" s="120"/>
      <c r="O563" s="119" t="s">
        <v>934</v>
      </c>
      <c r="P563" s="120"/>
      <c r="Q563" s="135"/>
      <c r="R563" s="29" t="s">
        <v>938</v>
      </c>
      <c r="S563" s="123"/>
    </row>
    <row r="564" spans="1:19">
      <c r="A564" s="147" t="s">
        <v>936</v>
      </c>
      <c r="B564" s="147"/>
      <c r="C564" s="29">
        <v>16509247</v>
      </c>
      <c r="G564" s="29" t="s">
        <v>821</v>
      </c>
      <c r="H564" s="29" t="s">
        <v>320</v>
      </c>
      <c r="I564" s="120">
        <v>45673</v>
      </c>
      <c r="J564" s="120">
        <f>WORKDAY(I564, 3)</f>
        <v>45678</v>
      </c>
      <c r="K564" s="120"/>
      <c r="L564" s="120"/>
      <c r="M564" s="120"/>
      <c r="N564" s="120"/>
      <c r="O564" s="119" t="s">
        <v>934</v>
      </c>
      <c r="P564" s="120"/>
      <c r="Q564" s="135"/>
      <c r="R564" s="29" t="s">
        <v>939</v>
      </c>
      <c r="S564" s="123"/>
    </row>
    <row r="565" spans="1:19">
      <c r="A565" s="147" t="s">
        <v>936</v>
      </c>
      <c r="B565" s="147"/>
      <c r="C565" s="29">
        <v>16509177</v>
      </c>
      <c r="G565" s="29" t="s">
        <v>821</v>
      </c>
      <c r="H565" s="29" t="s">
        <v>320</v>
      </c>
      <c r="I565" s="120">
        <v>45673</v>
      </c>
      <c r="J565" s="120">
        <f>WORKDAY(I565, 3)</f>
        <v>45678</v>
      </c>
      <c r="K565" s="120"/>
      <c r="L565" s="120"/>
      <c r="M565" s="120"/>
      <c r="N565" s="120"/>
      <c r="O565" s="119" t="s">
        <v>934</v>
      </c>
      <c r="P565" s="120"/>
      <c r="Q565" s="135"/>
      <c r="R565" s="29" t="s">
        <v>940</v>
      </c>
      <c r="S565" s="123"/>
    </row>
    <row r="566" spans="1:19">
      <c r="A566" s="147" t="s">
        <v>936</v>
      </c>
      <c r="B566" s="147"/>
      <c r="C566" s="29">
        <v>16509169</v>
      </c>
      <c r="G566" s="29" t="s">
        <v>821</v>
      </c>
      <c r="H566" s="29" t="s">
        <v>320</v>
      </c>
      <c r="I566" s="120">
        <v>45673</v>
      </c>
      <c r="J566" s="120">
        <f>WORKDAY(I566, 3)</f>
        <v>45678</v>
      </c>
      <c r="K566" s="120"/>
      <c r="L566" s="120"/>
      <c r="M566" s="120"/>
      <c r="N566" s="120"/>
      <c r="O566" s="119" t="s">
        <v>934</v>
      </c>
      <c r="P566" s="120"/>
      <c r="Q566" s="135"/>
      <c r="R566" s="29" t="s">
        <v>941</v>
      </c>
      <c r="S566" s="123"/>
    </row>
    <row r="567" spans="1:19">
      <c r="A567" s="147" t="s">
        <v>936</v>
      </c>
      <c r="B567" s="147"/>
      <c r="C567" s="29">
        <v>16508362</v>
      </c>
      <c r="G567" s="29" t="s">
        <v>821</v>
      </c>
      <c r="H567" s="29" t="s">
        <v>320</v>
      </c>
      <c r="I567" s="120">
        <v>45673</v>
      </c>
      <c r="J567" s="120">
        <f>WORKDAY(I567, 3)</f>
        <v>45678</v>
      </c>
      <c r="K567" s="120"/>
      <c r="L567" s="120"/>
      <c r="M567" s="120"/>
      <c r="N567" s="120"/>
      <c r="O567" s="119" t="s">
        <v>934</v>
      </c>
      <c r="P567" s="120"/>
      <c r="Q567" s="135"/>
      <c r="R567" s="29" t="s">
        <v>942</v>
      </c>
      <c r="S567" s="123"/>
    </row>
    <row r="568" spans="1:19">
      <c r="A568" s="29" t="s">
        <v>294</v>
      </c>
      <c r="C568" s="29">
        <v>17507042</v>
      </c>
      <c r="G568" s="29" t="s">
        <v>828</v>
      </c>
      <c r="H568" s="29" t="s">
        <v>312</v>
      </c>
      <c r="I568" s="120">
        <v>45674</v>
      </c>
      <c r="J568" s="120">
        <f>WORKDAY(I568, 3)</f>
        <v>45679</v>
      </c>
      <c r="K568" s="120"/>
      <c r="L568" s="120"/>
      <c r="M568" s="120"/>
      <c r="N568" s="120"/>
      <c r="O568" s="119" t="s">
        <v>934</v>
      </c>
      <c r="P568" s="120"/>
      <c r="Q568" s="135"/>
      <c r="R568" s="29"/>
      <c r="S568" s="123"/>
    </row>
    <row r="569" spans="1:19">
      <c r="A569" s="29" t="s">
        <v>294</v>
      </c>
      <c r="C569" s="29">
        <v>17507045</v>
      </c>
      <c r="G569" s="29" t="s">
        <v>828</v>
      </c>
      <c r="H569" s="29" t="s">
        <v>312</v>
      </c>
      <c r="I569" s="120">
        <v>45674</v>
      </c>
      <c r="J569" s="120">
        <f>WORKDAY(I569, 3)</f>
        <v>45679</v>
      </c>
      <c r="K569" s="120"/>
      <c r="L569" s="120"/>
      <c r="M569" s="120"/>
      <c r="N569" s="120"/>
      <c r="O569" s="119" t="s">
        <v>934</v>
      </c>
      <c r="P569" s="120"/>
      <c r="Q569" s="135"/>
      <c r="R569" s="29"/>
      <c r="S569" s="123"/>
    </row>
    <row r="570" spans="1:19">
      <c r="A570" s="29" t="s">
        <v>294</v>
      </c>
      <c r="C570" s="29">
        <v>17507052</v>
      </c>
      <c r="G570" s="29" t="s">
        <v>828</v>
      </c>
      <c r="H570" s="29" t="s">
        <v>312</v>
      </c>
      <c r="I570" s="120">
        <v>45674</v>
      </c>
      <c r="J570" s="120">
        <f>WORKDAY(I570, 3)</f>
        <v>45679</v>
      </c>
      <c r="K570" s="120"/>
      <c r="L570" s="120"/>
      <c r="M570" s="120"/>
      <c r="N570" s="120"/>
      <c r="O570" s="119" t="s">
        <v>934</v>
      </c>
      <c r="P570" s="120"/>
      <c r="Q570" s="135"/>
      <c r="R570" s="29"/>
      <c r="S570" s="123"/>
    </row>
    <row r="571" spans="1:19">
      <c r="A571" s="29" t="s">
        <v>294</v>
      </c>
      <c r="C571" s="29">
        <v>17507041</v>
      </c>
      <c r="G571" s="29" t="s">
        <v>828</v>
      </c>
      <c r="H571" s="29" t="s">
        <v>312</v>
      </c>
      <c r="I571" s="120">
        <v>45674</v>
      </c>
      <c r="J571" s="120">
        <f>WORKDAY(I571, 3)</f>
        <v>45679</v>
      </c>
      <c r="K571" s="120"/>
      <c r="L571" s="120"/>
      <c r="M571" s="120"/>
      <c r="N571" s="120"/>
      <c r="O571" s="119" t="s">
        <v>934</v>
      </c>
      <c r="P571" s="120"/>
      <c r="Q571" s="135"/>
      <c r="R571" s="29"/>
      <c r="S571" s="123"/>
    </row>
    <row r="572" spans="1:19">
      <c r="A572" s="29" t="s">
        <v>294</v>
      </c>
      <c r="C572" s="29">
        <v>17507047</v>
      </c>
      <c r="G572" s="29" t="s">
        <v>828</v>
      </c>
      <c r="H572" s="29" t="s">
        <v>312</v>
      </c>
      <c r="I572" s="120">
        <v>45674</v>
      </c>
      <c r="J572" s="120">
        <f>WORKDAY(I572, 3)</f>
        <v>45679</v>
      </c>
      <c r="K572" s="120"/>
      <c r="L572" s="120"/>
      <c r="M572" s="120"/>
      <c r="N572" s="120"/>
      <c r="O572" s="119" t="s">
        <v>934</v>
      </c>
      <c r="P572" s="120"/>
      <c r="Q572" s="135"/>
      <c r="R572" s="29"/>
      <c r="S572" s="123"/>
    </row>
    <row r="573" spans="1:19">
      <c r="A573" s="29" t="s">
        <v>294</v>
      </c>
      <c r="C573" s="29">
        <v>17507044</v>
      </c>
      <c r="G573" s="29" t="s">
        <v>828</v>
      </c>
      <c r="H573" s="29" t="s">
        <v>312</v>
      </c>
      <c r="I573" s="120">
        <v>45674</v>
      </c>
      <c r="J573" s="120">
        <f>WORKDAY(I573, 3)</f>
        <v>45679</v>
      </c>
      <c r="K573" s="120"/>
      <c r="L573" s="120"/>
      <c r="M573" s="120"/>
      <c r="N573" s="120"/>
      <c r="O573" s="119" t="s">
        <v>934</v>
      </c>
      <c r="P573" s="120"/>
      <c r="Q573" s="135"/>
      <c r="R573" s="29"/>
      <c r="S573" s="123"/>
    </row>
    <row r="574" spans="1:19">
      <c r="A574" s="29" t="s">
        <v>294</v>
      </c>
      <c r="C574" s="29">
        <v>18500390</v>
      </c>
      <c r="G574" s="29" t="s">
        <v>828</v>
      </c>
      <c r="H574" s="29" t="s">
        <v>312</v>
      </c>
      <c r="I574" s="120">
        <v>45674</v>
      </c>
      <c r="J574" s="120">
        <f>WORKDAY(I574, 3)</f>
        <v>45679</v>
      </c>
      <c r="K574" s="120"/>
      <c r="L574" s="120"/>
      <c r="M574" s="120"/>
      <c r="N574" s="120"/>
      <c r="O574" s="119" t="s">
        <v>934</v>
      </c>
      <c r="P574" s="120"/>
      <c r="Q574" s="135"/>
      <c r="R574" s="29"/>
      <c r="S574" s="123"/>
    </row>
    <row r="575" spans="1:19">
      <c r="A575" s="29" t="s">
        <v>294</v>
      </c>
      <c r="C575" s="29">
        <v>18500398</v>
      </c>
      <c r="G575" s="29" t="s">
        <v>828</v>
      </c>
      <c r="H575" s="29" t="s">
        <v>312</v>
      </c>
      <c r="I575" s="120">
        <v>45674</v>
      </c>
      <c r="J575" s="120">
        <f>WORKDAY(I575, 3)</f>
        <v>45679</v>
      </c>
      <c r="K575" s="120"/>
      <c r="L575" s="120"/>
      <c r="M575" s="120"/>
      <c r="N575" s="120"/>
      <c r="O575" s="119" t="s">
        <v>934</v>
      </c>
      <c r="P575" s="120"/>
      <c r="Q575" s="135"/>
      <c r="R575" s="29"/>
      <c r="S575" s="123"/>
    </row>
    <row r="576" spans="1:19">
      <c r="A576" s="29" t="s">
        <v>294</v>
      </c>
      <c r="C576" s="29">
        <v>18500403</v>
      </c>
      <c r="G576" s="29" t="s">
        <v>828</v>
      </c>
      <c r="H576" s="29" t="s">
        <v>312</v>
      </c>
      <c r="I576" s="120">
        <v>45674</v>
      </c>
      <c r="J576" s="120">
        <f>WORKDAY(I576, 3)</f>
        <v>45679</v>
      </c>
      <c r="K576" s="120"/>
      <c r="L576" s="120"/>
      <c r="M576" s="120"/>
      <c r="N576" s="120"/>
      <c r="O576" s="119" t="s">
        <v>934</v>
      </c>
      <c r="P576" s="120"/>
      <c r="Q576" s="135"/>
      <c r="R576" s="29"/>
      <c r="S576" s="123"/>
    </row>
    <row r="577" spans="1:19">
      <c r="A577" s="29" t="s">
        <v>314</v>
      </c>
      <c r="C577" s="29">
        <v>18500450</v>
      </c>
      <c r="G577" s="29" t="s">
        <v>828</v>
      </c>
      <c r="H577" s="29" t="s">
        <v>296</v>
      </c>
      <c r="I577" s="120">
        <v>45675</v>
      </c>
      <c r="J577" s="120">
        <f>WORKDAY(I577, 3)</f>
        <v>45679</v>
      </c>
      <c r="K577" s="120"/>
      <c r="L577" s="120"/>
      <c r="M577" s="120"/>
      <c r="N577" s="120"/>
      <c r="O577" s="119" t="s">
        <v>934</v>
      </c>
      <c r="P577" s="120"/>
      <c r="Q577" s="135"/>
      <c r="R577" s="29"/>
      <c r="S577" s="123"/>
    </row>
    <row r="578" spans="1:19">
      <c r="A578" s="29" t="s">
        <v>314</v>
      </c>
      <c r="C578" s="29">
        <v>18500435</v>
      </c>
      <c r="G578" s="29" t="s">
        <v>828</v>
      </c>
      <c r="H578" s="29" t="s">
        <v>296</v>
      </c>
      <c r="I578" s="120">
        <v>45675</v>
      </c>
      <c r="J578" s="120">
        <f>WORKDAY(I578, 3)</f>
        <v>45679</v>
      </c>
      <c r="K578" s="120"/>
      <c r="L578" s="120"/>
      <c r="M578" s="120"/>
      <c r="N578" s="120"/>
      <c r="O578" s="119" t="s">
        <v>934</v>
      </c>
      <c r="P578" s="120"/>
      <c r="Q578" s="135"/>
      <c r="R578" s="29"/>
      <c r="S578" s="123"/>
    </row>
    <row r="579" spans="1:19">
      <c r="A579" s="29" t="s">
        <v>314</v>
      </c>
      <c r="C579" s="29">
        <v>18500418</v>
      </c>
      <c r="G579" s="29" t="s">
        <v>828</v>
      </c>
      <c r="H579" s="29" t="s">
        <v>296</v>
      </c>
      <c r="I579" s="120">
        <v>45675</v>
      </c>
      <c r="J579" s="120">
        <f>WORKDAY(I579, 3)</f>
        <v>45679</v>
      </c>
      <c r="K579" s="120"/>
      <c r="L579" s="120"/>
      <c r="M579" s="120"/>
      <c r="N579" s="120"/>
      <c r="O579" s="119" t="s">
        <v>934</v>
      </c>
      <c r="P579" s="120"/>
      <c r="Q579" s="135"/>
      <c r="R579" s="29"/>
      <c r="S579" s="123"/>
    </row>
    <row r="580" spans="1:19">
      <c r="A580" s="29" t="s">
        <v>314</v>
      </c>
      <c r="C580" s="29">
        <v>18500457</v>
      </c>
      <c r="G580" s="29" t="s">
        <v>828</v>
      </c>
      <c r="H580" s="29" t="s">
        <v>296</v>
      </c>
      <c r="I580" s="120">
        <v>45675</v>
      </c>
      <c r="J580" s="120">
        <f>WORKDAY(I580, 3)</f>
        <v>45679</v>
      </c>
      <c r="K580" s="120"/>
      <c r="L580" s="120"/>
      <c r="M580" s="120"/>
      <c r="N580" s="120"/>
      <c r="O580" s="119" t="s">
        <v>934</v>
      </c>
      <c r="P580" s="120"/>
      <c r="Q580" s="135"/>
      <c r="R580" s="29"/>
      <c r="S580" s="123"/>
    </row>
    <row r="581" spans="1:19">
      <c r="A581" s="29" t="s">
        <v>294</v>
      </c>
      <c r="C581" s="29">
        <v>18500404</v>
      </c>
      <c r="G581" s="29" t="s">
        <v>828</v>
      </c>
      <c r="H581" s="29" t="s">
        <v>312</v>
      </c>
      <c r="I581" s="120">
        <v>45675</v>
      </c>
      <c r="J581" s="120">
        <f>WORKDAY(I581, 3)</f>
        <v>45679</v>
      </c>
      <c r="K581" s="120"/>
      <c r="L581" s="120"/>
      <c r="M581" s="120"/>
      <c r="N581" s="120"/>
      <c r="O581" s="119" t="s">
        <v>934</v>
      </c>
      <c r="P581" s="120"/>
      <c r="Q581" s="135"/>
      <c r="R581" s="29"/>
      <c r="S581" s="123"/>
    </row>
    <row r="582" spans="1:19">
      <c r="A582" s="29" t="s">
        <v>294</v>
      </c>
      <c r="C582" s="29">
        <v>18500420</v>
      </c>
      <c r="G582" s="29" t="s">
        <v>828</v>
      </c>
      <c r="H582" s="29" t="s">
        <v>312</v>
      </c>
      <c r="I582" s="120">
        <v>45675</v>
      </c>
      <c r="J582" s="120">
        <f>WORKDAY(I582, 3)</f>
        <v>45679</v>
      </c>
      <c r="K582" s="120"/>
      <c r="L582" s="120"/>
      <c r="M582" s="120"/>
      <c r="N582" s="120"/>
      <c r="O582" s="119" t="s">
        <v>934</v>
      </c>
      <c r="P582" s="120"/>
      <c r="Q582" s="135"/>
      <c r="R582" s="29"/>
      <c r="S582" s="123"/>
    </row>
    <row r="583" spans="1:19">
      <c r="A583" s="29" t="s">
        <v>294</v>
      </c>
      <c r="C583" s="29">
        <v>18500460</v>
      </c>
      <c r="G583" s="29" t="s">
        <v>828</v>
      </c>
      <c r="H583" s="29" t="s">
        <v>312</v>
      </c>
      <c r="I583" s="120">
        <v>45675</v>
      </c>
      <c r="J583" s="120">
        <f>WORKDAY(I583, 3)</f>
        <v>45679</v>
      </c>
      <c r="K583" s="120"/>
      <c r="L583" s="120"/>
      <c r="M583" s="120"/>
      <c r="N583" s="120"/>
      <c r="O583" s="119" t="s">
        <v>934</v>
      </c>
      <c r="P583" s="120"/>
      <c r="Q583" s="135"/>
      <c r="R583" s="29"/>
      <c r="S583" s="123"/>
    </row>
    <row r="584" spans="1:19">
      <c r="A584" s="29" t="s">
        <v>294</v>
      </c>
      <c r="C584" s="29">
        <v>18500464</v>
      </c>
      <c r="G584" s="29" t="s">
        <v>828</v>
      </c>
      <c r="H584" s="29" t="s">
        <v>312</v>
      </c>
      <c r="I584" s="120">
        <v>45675</v>
      </c>
      <c r="J584" s="120">
        <f>WORKDAY(I584, 3)</f>
        <v>45679</v>
      </c>
      <c r="K584" s="120"/>
      <c r="L584" s="120"/>
      <c r="M584" s="120"/>
      <c r="N584" s="120"/>
      <c r="O584" s="119" t="s">
        <v>934</v>
      </c>
      <c r="P584" s="120"/>
      <c r="Q584" s="135"/>
      <c r="R584" s="29"/>
      <c r="S584" s="123"/>
    </row>
    <row r="585" spans="1:19">
      <c r="A585" s="29" t="s">
        <v>294</v>
      </c>
      <c r="C585" s="29">
        <v>18500456</v>
      </c>
      <c r="G585" s="29" t="s">
        <v>828</v>
      </c>
      <c r="H585" s="29" t="s">
        <v>312</v>
      </c>
      <c r="I585" s="120">
        <v>45675</v>
      </c>
      <c r="J585" s="120">
        <f>WORKDAY(I585, 3)</f>
        <v>45679</v>
      </c>
      <c r="K585" s="120"/>
      <c r="L585" s="120"/>
      <c r="M585" s="120"/>
      <c r="N585" s="120"/>
      <c r="O585" s="119" t="s">
        <v>934</v>
      </c>
      <c r="P585" s="120"/>
      <c r="Q585" s="135"/>
      <c r="R585" s="29"/>
      <c r="S585" s="123"/>
    </row>
    <row r="586" spans="1:19">
      <c r="A586" s="29" t="s">
        <v>315</v>
      </c>
      <c r="C586" s="29">
        <v>18500500</v>
      </c>
      <c r="G586" s="29" t="s">
        <v>828</v>
      </c>
      <c r="H586" s="29" t="s">
        <v>312</v>
      </c>
      <c r="I586" s="120">
        <v>45675</v>
      </c>
      <c r="J586" s="120">
        <f>WORKDAY(I586, 3)</f>
        <v>45679</v>
      </c>
      <c r="K586" s="120"/>
      <c r="L586" s="120"/>
      <c r="M586" s="120"/>
      <c r="N586" s="120"/>
      <c r="O586" s="119" t="s">
        <v>934</v>
      </c>
      <c r="P586" s="120"/>
      <c r="Q586" s="135"/>
      <c r="R586" s="29"/>
      <c r="S586" s="123"/>
    </row>
    <row r="587" spans="1:19">
      <c r="A587" s="29" t="s">
        <v>315</v>
      </c>
      <c r="C587" s="29">
        <v>18500497</v>
      </c>
      <c r="G587" s="29" t="s">
        <v>828</v>
      </c>
      <c r="H587" s="29" t="s">
        <v>312</v>
      </c>
      <c r="I587" s="120">
        <v>45675</v>
      </c>
      <c r="J587" s="120">
        <f>WORKDAY(I587, 3)</f>
        <v>45679</v>
      </c>
      <c r="K587" s="120"/>
      <c r="L587" s="120"/>
      <c r="M587" s="120"/>
      <c r="N587" s="120"/>
      <c r="O587" s="119" t="s">
        <v>934</v>
      </c>
      <c r="P587" s="120"/>
      <c r="Q587" s="135"/>
      <c r="R587" s="29"/>
      <c r="S587" s="123"/>
    </row>
    <row r="588" spans="1:19">
      <c r="A588" s="29" t="s">
        <v>315</v>
      </c>
      <c r="C588" s="29">
        <v>18500494</v>
      </c>
      <c r="G588" s="29" t="s">
        <v>828</v>
      </c>
      <c r="H588" s="29" t="s">
        <v>312</v>
      </c>
      <c r="I588" s="120">
        <v>45675</v>
      </c>
      <c r="J588" s="120">
        <f>WORKDAY(I588, 3)</f>
        <v>45679</v>
      </c>
      <c r="K588" s="120"/>
      <c r="L588" s="120"/>
      <c r="M588" s="120"/>
      <c r="N588" s="120"/>
      <c r="O588" s="119" t="s">
        <v>934</v>
      </c>
      <c r="P588" s="120"/>
      <c r="Q588" s="135"/>
      <c r="R588" s="29"/>
      <c r="S588" s="123"/>
    </row>
    <row r="589" spans="1:19">
      <c r="A589" s="29" t="s">
        <v>315</v>
      </c>
      <c r="C589" s="29">
        <v>18500492</v>
      </c>
      <c r="G589" s="29" t="s">
        <v>828</v>
      </c>
      <c r="H589" s="29" t="s">
        <v>312</v>
      </c>
      <c r="I589" s="120">
        <v>45675</v>
      </c>
      <c r="J589" s="120">
        <f>WORKDAY(I589, 3)</f>
        <v>45679</v>
      </c>
      <c r="K589" s="120"/>
      <c r="L589" s="120"/>
      <c r="M589" s="120"/>
      <c r="N589" s="120"/>
      <c r="O589" s="119" t="s">
        <v>934</v>
      </c>
      <c r="P589" s="120"/>
      <c r="Q589" s="135"/>
      <c r="R589" s="29"/>
      <c r="S589" s="123"/>
    </row>
    <row r="590" spans="1:19">
      <c r="A590" s="29" t="s">
        <v>315</v>
      </c>
      <c r="C590" s="29">
        <v>18500484</v>
      </c>
      <c r="G590" s="29" t="s">
        <v>828</v>
      </c>
      <c r="H590" s="29" t="s">
        <v>312</v>
      </c>
      <c r="I590" s="120">
        <v>45675</v>
      </c>
      <c r="J590" s="120">
        <f>WORKDAY(I590, 3)</f>
        <v>45679</v>
      </c>
      <c r="K590" s="120"/>
      <c r="L590" s="120"/>
      <c r="M590" s="120"/>
      <c r="N590" s="120"/>
      <c r="O590" s="119" t="s">
        <v>934</v>
      </c>
      <c r="P590" s="120"/>
      <c r="Q590" s="135"/>
      <c r="R590" s="29"/>
      <c r="S590" s="123"/>
    </row>
    <row r="591" spans="1:19">
      <c r="A591" s="29" t="s">
        <v>315</v>
      </c>
      <c r="C591" s="29">
        <v>18500512</v>
      </c>
      <c r="G591" s="29" t="s">
        <v>828</v>
      </c>
      <c r="H591" s="29" t="s">
        <v>312</v>
      </c>
      <c r="I591" s="120">
        <v>45675</v>
      </c>
      <c r="J591" s="120">
        <f>WORKDAY(I591, 3)</f>
        <v>45679</v>
      </c>
      <c r="K591" s="120"/>
      <c r="L591" s="120"/>
      <c r="M591" s="120"/>
      <c r="N591" s="120"/>
      <c r="O591" s="119" t="s">
        <v>934</v>
      </c>
      <c r="P591" s="120"/>
      <c r="Q591" s="135"/>
      <c r="R591" s="29"/>
      <c r="S591" s="123"/>
    </row>
    <row r="592" spans="1:19">
      <c r="A592" s="29" t="s">
        <v>315</v>
      </c>
      <c r="C592" s="29">
        <v>18500511</v>
      </c>
      <c r="G592" s="29" t="s">
        <v>828</v>
      </c>
      <c r="H592" s="29" t="s">
        <v>312</v>
      </c>
      <c r="I592" s="120">
        <v>45675</v>
      </c>
      <c r="J592" s="120">
        <f>WORKDAY(I592, 3)</f>
        <v>45679</v>
      </c>
      <c r="K592" s="120"/>
      <c r="L592" s="120"/>
      <c r="M592" s="120"/>
      <c r="N592" s="120"/>
      <c r="O592" s="119" t="s">
        <v>934</v>
      </c>
      <c r="P592" s="120"/>
      <c r="Q592" s="135"/>
      <c r="R592" s="29"/>
      <c r="S592" s="123"/>
    </row>
    <row r="593" spans="1:19">
      <c r="A593" s="29" t="s">
        <v>315</v>
      </c>
      <c r="C593" s="29">
        <v>18500510</v>
      </c>
      <c r="G593" s="29" t="s">
        <v>828</v>
      </c>
      <c r="H593" s="29" t="s">
        <v>312</v>
      </c>
      <c r="I593" s="120">
        <v>45675</v>
      </c>
      <c r="J593" s="120">
        <f>WORKDAY(I593, 3)</f>
        <v>45679</v>
      </c>
      <c r="K593" s="120"/>
      <c r="L593" s="120"/>
      <c r="M593" s="120"/>
      <c r="N593" s="120"/>
      <c r="O593" s="119" t="s">
        <v>934</v>
      </c>
      <c r="P593" s="120"/>
      <c r="Q593" s="135"/>
      <c r="R593" s="29"/>
      <c r="S593" s="123"/>
    </row>
    <row r="594" spans="1:19">
      <c r="A594" s="29" t="s">
        <v>315</v>
      </c>
      <c r="C594" s="29">
        <v>18500507</v>
      </c>
      <c r="G594" s="29" t="s">
        <v>828</v>
      </c>
      <c r="H594" s="29" t="s">
        <v>312</v>
      </c>
      <c r="I594" s="120">
        <v>45675</v>
      </c>
      <c r="J594" s="120">
        <f>WORKDAY(I594, 3)</f>
        <v>45679</v>
      </c>
      <c r="K594" s="120"/>
      <c r="L594" s="120"/>
      <c r="M594" s="120"/>
      <c r="N594" s="120"/>
      <c r="O594" s="119" t="s">
        <v>934</v>
      </c>
      <c r="P594" s="120"/>
      <c r="Q594" s="135"/>
      <c r="R594" s="29"/>
      <c r="S594" s="123"/>
    </row>
    <row r="595" spans="1:19">
      <c r="A595" s="147" t="s">
        <v>316</v>
      </c>
      <c r="B595" s="147"/>
      <c r="C595" s="29">
        <v>21507573</v>
      </c>
      <c r="G595" s="29" t="s">
        <v>828</v>
      </c>
      <c r="H595" s="29" t="s">
        <v>296</v>
      </c>
      <c r="I595" s="120">
        <v>45679</v>
      </c>
      <c r="J595" s="120">
        <f>WORKDAY(I595, 3)</f>
        <v>45684</v>
      </c>
      <c r="K595" s="120"/>
      <c r="L595" s="120"/>
      <c r="M595" s="120"/>
      <c r="N595" s="120"/>
      <c r="O595" s="119" t="s">
        <v>934</v>
      </c>
      <c r="P595" s="120"/>
      <c r="Q595" s="135"/>
      <c r="R595" s="29"/>
      <c r="S595" s="123"/>
    </row>
    <row r="596" spans="1:19">
      <c r="A596" s="147" t="s">
        <v>316</v>
      </c>
      <c r="B596" s="147"/>
      <c r="C596" s="29">
        <v>21507579</v>
      </c>
      <c r="G596" s="29" t="s">
        <v>828</v>
      </c>
      <c r="H596" s="29" t="s">
        <v>296</v>
      </c>
      <c r="I596" s="120">
        <v>45679</v>
      </c>
      <c r="J596" s="120">
        <f>WORKDAY(I596, 3)</f>
        <v>45684</v>
      </c>
      <c r="K596" s="120"/>
      <c r="L596" s="120"/>
      <c r="M596" s="120"/>
      <c r="N596" s="120"/>
      <c r="O596" s="119" t="s">
        <v>934</v>
      </c>
      <c r="P596" s="120"/>
      <c r="Q596" s="135"/>
      <c r="R596" s="29"/>
      <c r="S596" s="123"/>
    </row>
    <row r="597" spans="1:19">
      <c r="A597" s="147" t="s">
        <v>316</v>
      </c>
      <c r="B597" s="147"/>
      <c r="C597" s="29">
        <v>21507599</v>
      </c>
      <c r="G597" s="29" t="s">
        <v>828</v>
      </c>
      <c r="H597" s="29" t="s">
        <v>296</v>
      </c>
      <c r="I597" s="120">
        <v>45679</v>
      </c>
      <c r="J597" s="120">
        <f>WORKDAY(I597, 3)</f>
        <v>45684</v>
      </c>
      <c r="K597" s="120"/>
      <c r="L597" s="120"/>
      <c r="M597" s="120"/>
      <c r="N597" s="120"/>
      <c r="O597" s="119" t="s">
        <v>934</v>
      </c>
      <c r="P597" s="120"/>
      <c r="Q597" s="135"/>
      <c r="R597" s="29"/>
      <c r="S597" s="123"/>
    </row>
    <row r="598" spans="1:19">
      <c r="A598" s="147" t="s">
        <v>316</v>
      </c>
      <c r="B598" s="147"/>
      <c r="C598" s="29">
        <v>22500644</v>
      </c>
      <c r="G598" s="29" t="s">
        <v>828</v>
      </c>
      <c r="H598" s="29" t="s">
        <v>296</v>
      </c>
      <c r="I598" s="120">
        <v>45679</v>
      </c>
      <c r="J598" s="120">
        <f>WORKDAY(I598, 3)</f>
        <v>45684</v>
      </c>
      <c r="K598" s="120"/>
      <c r="L598" s="120"/>
      <c r="M598" s="120"/>
      <c r="N598" s="120"/>
      <c r="O598" s="119" t="s">
        <v>934</v>
      </c>
      <c r="P598" s="120"/>
      <c r="Q598" s="135"/>
      <c r="R598" s="29"/>
      <c r="S598" s="123"/>
    </row>
    <row r="599" spans="1:19">
      <c r="A599" s="147" t="s">
        <v>294</v>
      </c>
      <c r="B599" s="147"/>
      <c r="C599" s="29">
        <v>23507043</v>
      </c>
      <c r="G599" s="29" t="s">
        <v>828</v>
      </c>
      <c r="H599" s="29" t="s">
        <v>319</v>
      </c>
      <c r="I599" s="120">
        <v>45680</v>
      </c>
      <c r="J599" s="120">
        <f>WORKDAY(I599, 3)</f>
        <v>45685</v>
      </c>
      <c r="K599" s="120"/>
      <c r="L599" s="120"/>
      <c r="M599" s="120"/>
      <c r="N599" s="120">
        <v>45686</v>
      </c>
      <c r="O599" s="119" t="s">
        <v>10</v>
      </c>
      <c r="P599" s="152"/>
      <c r="Q599" s="153"/>
      <c r="R599" s="29"/>
      <c r="S599" s="123"/>
    </row>
    <row r="600" spans="1:19">
      <c r="A600" s="147" t="s">
        <v>294</v>
      </c>
      <c r="B600" s="147"/>
      <c r="C600" s="29">
        <v>23507048</v>
      </c>
      <c r="G600" s="29" t="s">
        <v>828</v>
      </c>
      <c r="H600" s="29" t="s">
        <v>319</v>
      </c>
      <c r="I600" s="120">
        <v>45680</v>
      </c>
      <c r="J600" s="120">
        <f>WORKDAY(I600, 3)</f>
        <v>45685</v>
      </c>
      <c r="K600" s="120"/>
      <c r="L600" s="120"/>
      <c r="M600" s="120"/>
      <c r="N600" s="120">
        <v>45685</v>
      </c>
      <c r="O600" s="119" t="s">
        <v>10</v>
      </c>
      <c r="P600" s="152"/>
      <c r="Q600" s="153"/>
      <c r="R600" s="29"/>
      <c r="S600" s="123"/>
    </row>
    <row r="601" spans="1:19">
      <c r="A601" s="147" t="s">
        <v>294</v>
      </c>
      <c r="B601" s="147"/>
      <c r="C601" s="29">
        <v>23507056</v>
      </c>
      <c r="G601" s="29" t="s">
        <v>828</v>
      </c>
      <c r="H601" s="29" t="s">
        <v>319</v>
      </c>
      <c r="I601" s="120">
        <v>45680</v>
      </c>
      <c r="J601" s="120">
        <f>WORKDAY(I601, 3)</f>
        <v>45685</v>
      </c>
      <c r="K601" s="120"/>
      <c r="L601" s="120"/>
      <c r="M601" s="120"/>
      <c r="N601" s="120">
        <v>45685</v>
      </c>
      <c r="O601" s="119" t="s">
        <v>10</v>
      </c>
      <c r="P601" s="152"/>
      <c r="Q601" s="153"/>
      <c r="R601" s="29"/>
      <c r="S601" s="123"/>
    </row>
    <row r="602" spans="1:19">
      <c r="A602" s="147" t="s">
        <v>294</v>
      </c>
      <c r="B602" s="147"/>
      <c r="C602" s="29">
        <v>23507059</v>
      </c>
      <c r="G602" s="29" t="s">
        <v>828</v>
      </c>
      <c r="H602" s="29" t="s">
        <v>319</v>
      </c>
      <c r="I602" s="120">
        <v>45680</v>
      </c>
      <c r="J602" s="120">
        <f>WORKDAY(I602, 3)</f>
        <v>45685</v>
      </c>
      <c r="K602" s="120"/>
      <c r="L602" s="120"/>
      <c r="M602" s="120"/>
      <c r="N602" s="120">
        <v>45685</v>
      </c>
      <c r="O602" s="119" t="s">
        <v>10</v>
      </c>
      <c r="P602" s="152"/>
      <c r="Q602" s="153"/>
      <c r="R602" s="29"/>
      <c r="S602" s="123"/>
    </row>
    <row r="603" spans="1:19">
      <c r="A603" s="147" t="s">
        <v>294</v>
      </c>
      <c r="B603" s="147"/>
      <c r="C603" s="29">
        <v>23507062</v>
      </c>
      <c r="G603" s="29" t="s">
        <v>828</v>
      </c>
      <c r="H603" s="29" t="s">
        <v>319</v>
      </c>
      <c r="I603" s="120">
        <v>45680</v>
      </c>
      <c r="J603" s="120">
        <f>WORKDAY(I603, 3)</f>
        <v>45685</v>
      </c>
      <c r="K603" s="120"/>
      <c r="L603" s="120"/>
      <c r="M603" s="120"/>
      <c r="N603" s="120">
        <v>45685</v>
      </c>
      <c r="O603" s="119" t="s">
        <v>10</v>
      </c>
      <c r="P603" s="152"/>
      <c r="Q603" s="153"/>
      <c r="R603" s="29"/>
      <c r="S603" s="123"/>
    </row>
    <row r="604" spans="1:19">
      <c r="A604" s="147" t="s">
        <v>294</v>
      </c>
      <c r="B604" s="147"/>
      <c r="C604" s="29">
        <v>23507159</v>
      </c>
      <c r="G604" s="29" t="s">
        <v>828</v>
      </c>
      <c r="H604" s="29" t="s">
        <v>319</v>
      </c>
      <c r="I604" s="120">
        <v>45680</v>
      </c>
      <c r="J604" s="120">
        <f>WORKDAY(I604, 3)</f>
        <v>45685</v>
      </c>
      <c r="K604" s="120"/>
      <c r="L604" s="120"/>
      <c r="M604" s="120"/>
      <c r="N604" s="120">
        <v>45686</v>
      </c>
      <c r="O604" s="119" t="s">
        <v>10</v>
      </c>
      <c r="P604" s="152"/>
      <c r="Q604" s="153"/>
      <c r="R604" s="29"/>
      <c r="S604" s="123"/>
    </row>
    <row r="605" spans="1:19">
      <c r="A605" s="147" t="s">
        <v>294</v>
      </c>
      <c r="B605" s="147"/>
      <c r="C605" s="29">
        <v>23507163</v>
      </c>
      <c r="G605" s="29" t="s">
        <v>828</v>
      </c>
      <c r="H605" s="29" t="s">
        <v>319</v>
      </c>
      <c r="I605" s="120">
        <v>45680</v>
      </c>
      <c r="J605" s="120">
        <f>WORKDAY(I605, 3)</f>
        <v>45685</v>
      </c>
      <c r="K605" s="120"/>
      <c r="L605" s="120"/>
      <c r="M605" s="120"/>
      <c r="N605" s="120">
        <v>45686</v>
      </c>
      <c r="O605" s="119" t="s">
        <v>10</v>
      </c>
      <c r="P605" s="152"/>
      <c r="Q605" s="153"/>
      <c r="R605" s="29"/>
      <c r="S605" s="123"/>
    </row>
    <row r="606" spans="1:19">
      <c r="A606" s="147" t="s">
        <v>294</v>
      </c>
      <c r="B606" s="147"/>
      <c r="C606" s="29">
        <v>23507171</v>
      </c>
      <c r="G606" s="29" t="s">
        <v>828</v>
      </c>
      <c r="H606" s="29" t="s">
        <v>319</v>
      </c>
      <c r="I606" s="120">
        <v>45680</v>
      </c>
      <c r="J606" s="120">
        <f>WORKDAY(I606, 3)</f>
        <v>45685</v>
      </c>
      <c r="K606" s="120"/>
      <c r="L606" s="120"/>
      <c r="M606" s="120"/>
      <c r="N606" s="120">
        <v>45686</v>
      </c>
      <c r="O606" s="119" t="s">
        <v>10</v>
      </c>
      <c r="P606" s="152"/>
      <c r="Q606" s="153"/>
      <c r="R606" s="29"/>
      <c r="S606" s="123"/>
    </row>
    <row r="607" spans="1:19">
      <c r="A607" s="147" t="s">
        <v>294</v>
      </c>
      <c r="B607" s="147"/>
      <c r="C607" s="29">
        <v>23507179</v>
      </c>
      <c r="G607" s="29" t="s">
        <v>828</v>
      </c>
      <c r="H607" s="29" t="s">
        <v>319</v>
      </c>
      <c r="I607" s="120">
        <v>45680</v>
      </c>
      <c r="J607" s="120">
        <f>WORKDAY(I607, 3)</f>
        <v>45685</v>
      </c>
      <c r="K607" s="120"/>
      <c r="L607" s="120"/>
      <c r="M607" s="120"/>
      <c r="N607" s="120">
        <v>45686</v>
      </c>
      <c r="O607" s="119" t="s">
        <v>10</v>
      </c>
      <c r="P607" s="152"/>
      <c r="Q607" s="153"/>
      <c r="S607" s="123"/>
    </row>
    <row r="608" spans="1:19">
      <c r="A608" s="147" t="s">
        <v>294</v>
      </c>
      <c r="B608" s="147"/>
      <c r="C608" s="29">
        <v>23507191</v>
      </c>
      <c r="G608" s="29" t="s">
        <v>828</v>
      </c>
      <c r="H608" s="29" t="s">
        <v>319</v>
      </c>
      <c r="I608" s="120">
        <v>45680</v>
      </c>
      <c r="J608" s="120">
        <f>WORKDAY(I608, 3)</f>
        <v>45685</v>
      </c>
      <c r="K608" s="120"/>
      <c r="L608" s="120"/>
      <c r="M608" s="120"/>
      <c r="N608" s="120">
        <v>45686</v>
      </c>
      <c r="O608" s="119" t="s">
        <v>10</v>
      </c>
      <c r="P608" s="152"/>
      <c r="Q608" s="153"/>
      <c r="R608" s="29"/>
      <c r="S608" s="123"/>
    </row>
    <row r="609" spans="1:19">
      <c r="A609" s="147" t="s">
        <v>294</v>
      </c>
      <c r="B609" s="147"/>
      <c r="C609" s="29">
        <v>23507136</v>
      </c>
      <c r="G609" s="29" t="s">
        <v>828</v>
      </c>
      <c r="H609" s="29" t="s">
        <v>319</v>
      </c>
      <c r="I609" s="120">
        <v>45680</v>
      </c>
      <c r="J609" s="120">
        <f>WORKDAY(I609, 3)</f>
        <v>45685</v>
      </c>
      <c r="K609" s="120"/>
      <c r="L609" s="120"/>
      <c r="M609" s="120"/>
      <c r="N609" s="120">
        <v>45685</v>
      </c>
      <c r="O609" s="119" t="s">
        <v>10</v>
      </c>
      <c r="P609" s="152"/>
      <c r="Q609" s="153"/>
      <c r="R609" s="29"/>
      <c r="S609" s="123"/>
    </row>
    <row r="610" spans="1:19">
      <c r="A610" s="147" t="s">
        <v>294</v>
      </c>
      <c r="B610" s="147"/>
      <c r="C610" s="29">
        <v>23507151</v>
      </c>
      <c r="G610" s="29" t="s">
        <v>828</v>
      </c>
      <c r="H610" s="29" t="s">
        <v>319</v>
      </c>
      <c r="I610" s="120">
        <v>45680</v>
      </c>
      <c r="J610" s="120">
        <f>WORKDAY(I610, 3)</f>
        <v>45685</v>
      </c>
      <c r="K610" s="120"/>
      <c r="L610" s="120"/>
      <c r="M610" s="120"/>
      <c r="N610" s="120">
        <v>45685</v>
      </c>
      <c r="O610" s="119" t="s">
        <v>10</v>
      </c>
      <c r="P610" s="152"/>
      <c r="Q610" s="153"/>
      <c r="R610" s="29"/>
      <c r="S610" s="123"/>
    </row>
    <row r="611" spans="1:19">
      <c r="A611" s="147" t="s">
        <v>294</v>
      </c>
      <c r="B611" s="147"/>
      <c r="C611" s="29">
        <v>23507194</v>
      </c>
      <c r="G611" s="29" t="s">
        <v>828</v>
      </c>
      <c r="H611" s="29" t="s">
        <v>319</v>
      </c>
      <c r="I611" s="120">
        <v>45680</v>
      </c>
      <c r="J611" s="120">
        <f>WORKDAY(I611, 3)</f>
        <v>45685</v>
      </c>
      <c r="K611" s="120"/>
      <c r="L611" s="120"/>
      <c r="M611" s="120"/>
      <c r="N611" s="120">
        <v>45686</v>
      </c>
      <c r="O611" s="119" t="s">
        <v>10</v>
      </c>
      <c r="P611" s="152"/>
      <c r="Q611" s="153"/>
      <c r="R611" s="29"/>
      <c r="S611" s="123"/>
    </row>
    <row r="612" spans="1:19">
      <c r="A612" s="147" t="s">
        <v>294</v>
      </c>
      <c r="B612" s="147"/>
      <c r="C612" s="29">
        <v>23506914</v>
      </c>
      <c r="G612" s="29" t="s">
        <v>828</v>
      </c>
      <c r="H612" s="29" t="s">
        <v>319</v>
      </c>
      <c r="I612" s="120">
        <v>45680</v>
      </c>
      <c r="J612" s="120">
        <f>WORKDAY(I612, 3)</f>
        <v>45685</v>
      </c>
      <c r="K612" s="120"/>
      <c r="L612" s="120"/>
      <c r="M612" s="120"/>
      <c r="N612" s="120">
        <v>45684</v>
      </c>
      <c r="O612" s="119" t="s">
        <v>10</v>
      </c>
      <c r="P612" s="152"/>
      <c r="Q612" s="153"/>
      <c r="R612" s="29"/>
      <c r="S612" s="123"/>
    </row>
    <row r="613" spans="1:19">
      <c r="A613" s="147" t="s">
        <v>294</v>
      </c>
      <c r="B613" s="147"/>
      <c r="C613" s="29">
        <v>23506922</v>
      </c>
      <c r="G613" s="29" t="s">
        <v>828</v>
      </c>
      <c r="H613" s="29" t="s">
        <v>319</v>
      </c>
      <c r="I613" s="120">
        <v>45680</v>
      </c>
      <c r="J613" s="120">
        <f>WORKDAY(I613, 3)</f>
        <v>45685</v>
      </c>
      <c r="K613" s="120"/>
      <c r="L613" s="120"/>
      <c r="M613" s="120"/>
      <c r="N613" s="120">
        <v>45685</v>
      </c>
      <c r="O613" s="119" t="s">
        <v>10</v>
      </c>
      <c r="P613" s="152"/>
      <c r="Q613" s="153"/>
      <c r="R613" s="29"/>
      <c r="S613" s="123"/>
    </row>
    <row r="614" spans="1:19">
      <c r="A614" s="147" t="s">
        <v>294</v>
      </c>
      <c r="B614" s="147"/>
      <c r="C614" s="29">
        <v>23507031</v>
      </c>
      <c r="G614" s="29" t="s">
        <v>828</v>
      </c>
      <c r="H614" s="29" t="s">
        <v>319</v>
      </c>
      <c r="I614" s="120">
        <v>45680</v>
      </c>
      <c r="J614" s="120">
        <f>WORKDAY(I614, 3)</f>
        <v>45685</v>
      </c>
      <c r="K614" s="120"/>
      <c r="L614" s="120"/>
      <c r="M614" s="120"/>
      <c r="N614" s="120">
        <v>45685</v>
      </c>
      <c r="O614" s="119" t="s">
        <v>10</v>
      </c>
      <c r="P614" s="152"/>
      <c r="Q614" s="153"/>
      <c r="R614" s="29"/>
      <c r="S614" s="123"/>
    </row>
    <row r="615" spans="1:19">
      <c r="A615" s="147" t="s">
        <v>294</v>
      </c>
      <c r="B615" s="147"/>
      <c r="C615" s="29">
        <v>23506945</v>
      </c>
      <c r="G615" s="29" t="s">
        <v>828</v>
      </c>
      <c r="H615" s="29" t="s">
        <v>319</v>
      </c>
      <c r="I615" s="120">
        <v>45680</v>
      </c>
      <c r="J615" s="120">
        <f>WORKDAY(I615, 3)</f>
        <v>45685</v>
      </c>
      <c r="K615" s="120"/>
      <c r="L615" s="120"/>
      <c r="M615" s="120"/>
      <c r="N615" s="120">
        <v>45685</v>
      </c>
      <c r="O615" s="119" t="s">
        <v>10</v>
      </c>
      <c r="P615" s="152"/>
      <c r="Q615" s="153"/>
      <c r="R615" s="29"/>
      <c r="S615" s="123"/>
    </row>
    <row r="616" spans="1:19">
      <c r="A616" s="147" t="s">
        <v>294</v>
      </c>
      <c r="B616" s="147"/>
      <c r="C616" s="29">
        <v>23507034</v>
      </c>
      <c r="G616" s="29" t="s">
        <v>828</v>
      </c>
      <c r="H616" s="29" t="s">
        <v>319</v>
      </c>
      <c r="I616" s="120">
        <v>45680</v>
      </c>
      <c r="J616" s="120">
        <f>WORKDAY(I616, 3)</f>
        <v>45685</v>
      </c>
      <c r="K616" s="120"/>
      <c r="L616" s="120"/>
      <c r="M616" s="120"/>
      <c r="N616" s="120">
        <v>45685</v>
      </c>
      <c r="O616" s="119" t="s">
        <v>10</v>
      </c>
      <c r="P616" s="152"/>
      <c r="Q616" s="153"/>
      <c r="R616" s="29"/>
      <c r="S616" s="123"/>
    </row>
    <row r="617" spans="1:19">
      <c r="A617" s="147" t="s">
        <v>294</v>
      </c>
      <c r="B617" s="147"/>
      <c r="C617" s="29">
        <v>23507035</v>
      </c>
      <c r="G617" s="29" t="s">
        <v>828</v>
      </c>
      <c r="H617" s="29" t="s">
        <v>319</v>
      </c>
      <c r="I617" s="120">
        <v>45680</v>
      </c>
      <c r="J617" s="120">
        <f>WORKDAY(I617, 3)</f>
        <v>45685</v>
      </c>
      <c r="K617" s="120"/>
      <c r="L617" s="120"/>
      <c r="M617" s="120"/>
      <c r="N617" s="120">
        <v>45686</v>
      </c>
      <c r="O617" s="119" t="s">
        <v>10</v>
      </c>
      <c r="P617" s="152"/>
      <c r="Q617" s="153"/>
      <c r="R617" s="29"/>
      <c r="S617" s="123"/>
    </row>
    <row r="618" spans="1:19">
      <c r="A618" s="147" t="s">
        <v>294</v>
      </c>
      <c r="B618" s="147"/>
      <c r="C618" s="29">
        <v>23507066</v>
      </c>
      <c r="G618" s="29" t="s">
        <v>828</v>
      </c>
      <c r="H618" s="29" t="s">
        <v>319</v>
      </c>
      <c r="I618" s="120">
        <v>45680</v>
      </c>
      <c r="J618" s="120">
        <f>WORKDAY(I618, 3)</f>
        <v>45685</v>
      </c>
      <c r="K618" s="120"/>
      <c r="L618" s="120"/>
      <c r="M618" s="120"/>
      <c r="N618" s="120">
        <v>45684</v>
      </c>
      <c r="O618" s="119" t="s">
        <v>10</v>
      </c>
      <c r="P618" s="152"/>
      <c r="Q618" s="153"/>
      <c r="R618" s="29"/>
      <c r="S618" s="123"/>
    </row>
    <row r="619" spans="1:19">
      <c r="A619" s="147" t="s">
        <v>294</v>
      </c>
      <c r="B619" s="147"/>
      <c r="C619" s="29">
        <v>23507071</v>
      </c>
      <c r="G619" s="29" t="s">
        <v>828</v>
      </c>
      <c r="H619" s="29" t="s">
        <v>319</v>
      </c>
      <c r="I619" s="120">
        <v>45680</v>
      </c>
      <c r="J619" s="120">
        <f>WORKDAY(I619, 3)</f>
        <v>45685</v>
      </c>
      <c r="K619" s="120"/>
      <c r="L619" s="120"/>
      <c r="M619" s="120"/>
      <c r="N619" s="120">
        <v>45684</v>
      </c>
      <c r="O619" s="119" t="s">
        <v>10</v>
      </c>
      <c r="P619" s="152"/>
      <c r="Q619" s="153"/>
      <c r="R619" s="29"/>
      <c r="S619" s="123"/>
    </row>
    <row r="620" spans="1:19">
      <c r="A620" s="147" t="s">
        <v>294</v>
      </c>
      <c r="B620" s="147"/>
      <c r="C620" s="29">
        <v>23507082</v>
      </c>
      <c r="G620" s="29" t="s">
        <v>828</v>
      </c>
      <c r="H620" s="29" t="s">
        <v>319</v>
      </c>
      <c r="I620" s="120">
        <v>45680</v>
      </c>
      <c r="J620" s="120">
        <f>WORKDAY(I620, 3)</f>
        <v>45685</v>
      </c>
      <c r="K620" s="120"/>
      <c r="L620" s="120"/>
      <c r="M620" s="120"/>
      <c r="N620" s="120">
        <v>45685</v>
      </c>
      <c r="O620" s="119" t="s">
        <v>10</v>
      </c>
      <c r="P620" s="152"/>
      <c r="Q620" s="153"/>
      <c r="R620" s="29"/>
      <c r="S620" s="123"/>
    </row>
    <row r="621" spans="1:19">
      <c r="A621" s="147" t="s">
        <v>294</v>
      </c>
      <c r="B621" s="147"/>
      <c r="C621" s="29">
        <v>23507111</v>
      </c>
      <c r="G621" s="29" t="s">
        <v>828</v>
      </c>
      <c r="H621" s="29" t="s">
        <v>319</v>
      </c>
      <c r="I621" s="120">
        <v>45680</v>
      </c>
      <c r="J621" s="120">
        <f>WORKDAY(I621, 3)</f>
        <v>45685</v>
      </c>
      <c r="K621" s="120"/>
      <c r="L621" s="120"/>
      <c r="M621" s="120"/>
      <c r="N621" s="120">
        <v>45685</v>
      </c>
      <c r="O621" s="119" t="s">
        <v>10</v>
      </c>
      <c r="P621" s="152"/>
      <c r="Q621" s="153"/>
      <c r="R621" s="29"/>
      <c r="S621" s="123"/>
    </row>
    <row r="622" spans="1:19">
      <c r="A622" s="147" t="s">
        <v>294</v>
      </c>
      <c r="B622" s="147"/>
      <c r="C622" s="29">
        <v>23507030</v>
      </c>
      <c r="G622" s="29" t="s">
        <v>828</v>
      </c>
      <c r="H622" s="29" t="s">
        <v>319</v>
      </c>
      <c r="I622" s="120">
        <v>45680</v>
      </c>
      <c r="J622" s="120">
        <f>WORKDAY(I622, 3)</f>
        <v>45685</v>
      </c>
      <c r="K622" s="120"/>
      <c r="L622" s="120"/>
      <c r="M622" s="120"/>
      <c r="N622" s="120">
        <v>45707</v>
      </c>
      <c r="O622" s="119" t="s">
        <v>10</v>
      </c>
      <c r="P622" s="152"/>
      <c r="Q622" s="153"/>
      <c r="R622" s="29"/>
      <c r="S622" s="123"/>
    </row>
    <row r="623" spans="1:19">
      <c r="A623" s="147" t="s">
        <v>294</v>
      </c>
      <c r="B623" s="147"/>
      <c r="C623" s="29">
        <v>23507088</v>
      </c>
      <c r="G623" s="29" t="s">
        <v>828</v>
      </c>
      <c r="H623" s="29" t="s">
        <v>319</v>
      </c>
      <c r="I623" s="120">
        <v>45680</v>
      </c>
      <c r="J623" s="120">
        <f>WORKDAY(I623, 3)</f>
        <v>45685</v>
      </c>
      <c r="K623" s="120"/>
      <c r="L623" s="120"/>
      <c r="M623" s="120"/>
      <c r="N623" s="120">
        <v>45693</v>
      </c>
      <c r="O623" s="119" t="s">
        <v>10</v>
      </c>
      <c r="P623" s="152"/>
      <c r="Q623" s="153"/>
      <c r="R623" s="29"/>
      <c r="S623" s="123"/>
    </row>
    <row r="624" spans="1:19">
      <c r="A624" s="147" t="s">
        <v>294</v>
      </c>
      <c r="B624" s="147"/>
      <c r="C624" s="29">
        <v>23507092</v>
      </c>
      <c r="G624" s="29" t="s">
        <v>828</v>
      </c>
      <c r="H624" s="29" t="s">
        <v>319</v>
      </c>
      <c r="I624" s="120">
        <v>45680</v>
      </c>
      <c r="J624" s="120">
        <f>WORKDAY(I624, 3)</f>
        <v>45685</v>
      </c>
      <c r="K624" s="120"/>
      <c r="L624" s="120"/>
      <c r="M624" s="120"/>
      <c r="N624" s="120">
        <v>45693</v>
      </c>
      <c r="O624" s="119" t="s">
        <v>10</v>
      </c>
      <c r="P624" s="152"/>
      <c r="Q624" s="153"/>
      <c r="R624" s="29"/>
      <c r="S624" s="123"/>
    </row>
    <row r="625" spans="1:19">
      <c r="A625" s="147" t="s">
        <v>294</v>
      </c>
      <c r="B625" s="147"/>
      <c r="C625" s="29">
        <v>23507096</v>
      </c>
      <c r="G625" s="29" t="s">
        <v>828</v>
      </c>
      <c r="H625" s="29" t="s">
        <v>319</v>
      </c>
      <c r="I625" s="120">
        <v>45680</v>
      </c>
      <c r="J625" s="120">
        <f>WORKDAY(I625, 3)</f>
        <v>45685</v>
      </c>
      <c r="K625" s="120"/>
      <c r="L625" s="120"/>
      <c r="M625" s="120"/>
      <c r="N625" s="120">
        <v>45687</v>
      </c>
      <c r="O625" s="119" t="s">
        <v>10</v>
      </c>
      <c r="P625" s="152"/>
      <c r="Q625" s="153"/>
      <c r="R625" s="29"/>
      <c r="S625" s="123"/>
    </row>
    <row r="626" spans="1:19">
      <c r="A626" s="147" t="s">
        <v>294</v>
      </c>
      <c r="B626" s="147"/>
      <c r="C626" s="29">
        <v>23507104</v>
      </c>
      <c r="G626" s="29" t="s">
        <v>828</v>
      </c>
      <c r="H626" s="29" t="s">
        <v>319</v>
      </c>
      <c r="I626" s="120">
        <v>45680</v>
      </c>
      <c r="J626" s="120">
        <f>WORKDAY(I626, 3)</f>
        <v>45685</v>
      </c>
      <c r="K626" s="120"/>
      <c r="L626" s="120"/>
      <c r="M626" s="120"/>
      <c r="N626" s="120">
        <v>45687</v>
      </c>
      <c r="O626" s="119" t="s">
        <v>10</v>
      </c>
      <c r="P626" s="152"/>
      <c r="Q626" s="153"/>
      <c r="R626" s="29"/>
      <c r="S626" s="123"/>
    </row>
    <row r="627" spans="1:19">
      <c r="A627" s="29" t="s">
        <v>316</v>
      </c>
      <c r="C627" s="29">
        <v>29507354</v>
      </c>
      <c r="G627" s="29" t="s">
        <v>828</v>
      </c>
      <c r="H627" s="29" t="s">
        <v>320</v>
      </c>
      <c r="I627" s="120">
        <v>45684</v>
      </c>
      <c r="J627" s="120">
        <f>WORKDAY(I627, 3)</f>
        <v>45687</v>
      </c>
      <c r="K627" s="120"/>
      <c r="L627" s="120"/>
      <c r="M627" s="120"/>
      <c r="N627" s="120"/>
      <c r="O627" s="119" t="s">
        <v>934</v>
      </c>
      <c r="P627" s="120"/>
      <c r="Q627" s="135"/>
      <c r="R627" s="29" t="s">
        <v>321</v>
      </c>
      <c r="S627" s="123"/>
    </row>
    <row r="628" spans="1:19">
      <c r="A628" s="29" t="s">
        <v>316</v>
      </c>
      <c r="C628" s="29">
        <v>28507244</v>
      </c>
      <c r="G628" s="29" t="s">
        <v>828</v>
      </c>
      <c r="H628" s="29" t="s">
        <v>320</v>
      </c>
      <c r="I628" s="120">
        <v>45684</v>
      </c>
      <c r="J628" s="120">
        <f>WORKDAY(I628, 3)</f>
        <v>45687</v>
      </c>
      <c r="K628" s="120"/>
      <c r="L628" s="120"/>
      <c r="M628" s="120"/>
      <c r="N628" s="120"/>
      <c r="O628" s="119" t="s">
        <v>934</v>
      </c>
      <c r="P628" s="120"/>
      <c r="Q628" s="135"/>
      <c r="R628" s="29" t="s">
        <v>322</v>
      </c>
      <c r="S628" s="123"/>
    </row>
    <row r="629" spans="1:19">
      <c r="A629" s="29" t="s">
        <v>316</v>
      </c>
      <c r="C629" s="29">
        <v>28506894</v>
      </c>
      <c r="G629" s="29" t="s">
        <v>828</v>
      </c>
      <c r="H629" s="29" t="s">
        <v>320</v>
      </c>
      <c r="I629" s="120">
        <v>45684</v>
      </c>
      <c r="J629" s="120">
        <f>WORKDAY(I629, 3)</f>
        <v>45687</v>
      </c>
      <c r="K629" s="120"/>
      <c r="L629" s="120"/>
      <c r="M629" s="120"/>
      <c r="N629" s="120"/>
      <c r="O629" s="119" t="s">
        <v>934</v>
      </c>
      <c r="P629" s="120"/>
      <c r="Q629" s="135"/>
      <c r="R629" s="29" t="s">
        <v>323</v>
      </c>
      <c r="S629" s="123"/>
    </row>
    <row r="630" spans="1:19">
      <c r="A630" s="29" t="s">
        <v>316</v>
      </c>
      <c r="C630" s="29">
        <v>28506868</v>
      </c>
      <c r="G630" s="29" t="s">
        <v>828</v>
      </c>
      <c r="H630" s="29" t="s">
        <v>320</v>
      </c>
      <c r="I630" s="120">
        <v>45684</v>
      </c>
      <c r="J630" s="120">
        <f>WORKDAY(I630, 3)</f>
        <v>45687</v>
      </c>
      <c r="K630" s="120"/>
      <c r="L630" s="120"/>
      <c r="M630" s="120"/>
      <c r="N630" s="120"/>
      <c r="O630" s="119" t="s">
        <v>934</v>
      </c>
      <c r="P630" s="120"/>
      <c r="Q630" s="135"/>
      <c r="R630" s="29" t="s">
        <v>324</v>
      </c>
      <c r="S630" s="123"/>
    </row>
    <row r="631" spans="1:19">
      <c r="A631" s="29" t="s">
        <v>316</v>
      </c>
      <c r="C631" s="29">
        <v>28506849</v>
      </c>
      <c r="G631" s="29" t="s">
        <v>828</v>
      </c>
      <c r="H631" s="29" t="s">
        <v>320</v>
      </c>
      <c r="I631" s="120">
        <v>45684</v>
      </c>
      <c r="J631" s="120">
        <f>WORKDAY(I631, 3)</f>
        <v>45687</v>
      </c>
      <c r="K631" s="120"/>
      <c r="L631" s="120"/>
      <c r="M631" s="120"/>
      <c r="N631" s="120"/>
      <c r="O631" s="119" t="s">
        <v>934</v>
      </c>
      <c r="P631" s="120"/>
      <c r="Q631" s="135"/>
      <c r="R631" s="29" t="s">
        <v>325</v>
      </c>
      <c r="S631" s="123"/>
    </row>
    <row r="632" spans="1:19">
      <c r="A632" s="29" t="s">
        <v>316</v>
      </c>
      <c r="C632" s="29">
        <v>28506322</v>
      </c>
      <c r="G632" s="29" t="s">
        <v>828</v>
      </c>
      <c r="H632" s="29" t="s">
        <v>320</v>
      </c>
      <c r="I632" s="120">
        <v>45684</v>
      </c>
      <c r="J632" s="120">
        <f>WORKDAY(I632, 3)</f>
        <v>45687</v>
      </c>
      <c r="K632" s="120"/>
      <c r="L632" s="120"/>
      <c r="M632" s="120"/>
      <c r="N632" s="120"/>
      <c r="O632" s="119" t="s">
        <v>934</v>
      </c>
      <c r="P632" s="120"/>
      <c r="Q632" s="135"/>
      <c r="R632" s="29" t="s">
        <v>325</v>
      </c>
      <c r="S632" s="123"/>
    </row>
    <row r="633" spans="1:19">
      <c r="A633" s="29" t="s">
        <v>316</v>
      </c>
      <c r="C633" s="29">
        <v>28506204</v>
      </c>
      <c r="G633" s="29" t="s">
        <v>828</v>
      </c>
      <c r="H633" s="29" t="s">
        <v>320</v>
      </c>
      <c r="I633" s="120">
        <v>45684</v>
      </c>
      <c r="J633" s="120">
        <f>WORKDAY(I633, 3)</f>
        <v>45687</v>
      </c>
      <c r="K633" s="120"/>
      <c r="L633" s="120"/>
      <c r="M633" s="120"/>
      <c r="N633" s="120"/>
      <c r="O633" s="119" t="s">
        <v>934</v>
      </c>
      <c r="P633" s="120"/>
      <c r="Q633" s="135"/>
      <c r="R633" s="29" t="s">
        <v>326</v>
      </c>
      <c r="S633" s="123"/>
    </row>
    <row r="634" spans="1:19">
      <c r="A634" s="29" t="s">
        <v>316</v>
      </c>
      <c r="C634" s="29">
        <v>28506093</v>
      </c>
      <c r="G634" s="29" t="s">
        <v>828</v>
      </c>
      <c r="H634" s="29" t="s">
        <v>320</v>
      </c>
      <c r="I634" s="120">
        <v>45684</v>
      </c>
      <c r="J634" s="120">
        <f>WORKDAY(I634, 3)</f>
        <v>45687</v>
      </c>
      <c r="K634" s="120"/>
      <c r="L634" s="120"/>
      <c r="M634" s="120"/>
      <c r="N634" s="120"/>
      <c r="O634" s="119" t="s">
        <v>934</v>
      </c>
      <c r="P634" s="120"/>
      <c r="Q634" s="135"/>
      <c r="R634" s="29" t="s">
        <v>327</v>
      </c>
      <c r="S634" s="123"/>
    </row>
    <row r="635" spans="1:19">
      <c r="A635" s="29" t="s">
        <v>316</v>
      </c>
      <c r="C635" s="29">
        <v>28506035</v>
      </c>
      <c r="G635" s="29" t="s">
        <v>828</v>
      </c>
      <c r="H635" s="29" t="s">
        <v>320</v>
      </c>
      <c r="I635" s="120">
        <v>45684</v>
      </c>
      <c r="J635" s="120">
        <f>WORKDAY(I635, 3)</f>
        <v>45687</v>
      </c>
      <c r="K635" s="120"/>
      <c r="L635" s="120"/>
      <c r="M635" s="120"/>
      <c r="N635" s="120"/>
      <c r="O635" s="119" t="s">
        <v>934</v>
      </c>
      <c r="P635" s="120"/>
      <c r="Q635" s="135"/>
      <c r="R635" s="29" t="s">
        <v>327</v>
      </c>
      <c r="S635" s="123"/>
    </row>
    <row r="636" spans="1:19">
      <c r="A636" s="29" t="s">
        <v>316</v>
      </c>
      <c r="C636" s="29">
        <v>28505069</v>
      </c>
      <c r="G636" s="29" t="s">
        <v>828</v>
      </c>
      <c r="H636" s="29" t="s">
        <v>320</v>
      </c>
      <c r="I636" s="120">
        <v>45684</v>
      </c>
      <c r="J636" s="120">
        <f>WORKDAY(I636, 3)</f>
        <v>45687</v>
      </c>
      <c r="K636" s="120"/>
      <c r="L636" s="120"/>
      <c r="M636" s="120"/>
      <c r="N636" s="120"/>
      <c r="O636" s="119" t="s">
        <v>934</v>
      </c>
      <c r="P636" s="120"/>
      <c r="Q636" s="135"/>
      <c r="R636" s="29" t="s">
        <v>328</v>
      </c>
      <c r="S636" s="123"/>
    </row>
    <row r="637" spans="1:19">
      <c r="A637" s="29" t="s">
        <v>316</v>
      </c>
      <c r="C637" s="29">
        <v>28505038</v>
      </c>
      <c r="G637" s="29" t="s">
        <v>828</v>
      </c>
      <c r="H637" s="29" t="s">
        <v>320</v>
      </c>
      <c r="I637" s="120">
        <v>45684</v>
      </c>
      <c r="J637" s="120">
        <f>WORKDAY(I637, 3)</f>
        <v>45687</v>
      </c>
      <c r="K637" s="120"/>
      <c r="L637" s="120"/>
      <c r="M637" s="120"/>
      <c r="N637" s="120"/>
      <c r="O637" s="119" t="s">
        <v>934</v>
      </c>
      <c r="P637" s="120"/>
      <c r="Q637" s="135"/>
      <c r="R637" s="29" t="s">
        <v>329</v>
      </c>
      <c r="S637" s="123"/>
    </row>
    <row r="638" spans="1:19">
      <c r="A638" s="29" t="s">
        <v>316</v>
      </c>
      <c r="C638" s="29">
        <v>28504900</v>
      </c>
      <c r="G638" s="29" t="s">
        <v>828</v>
      </c>
      <c r="H638" s="29" t="s">
        <v>320</v>
      </c>
      <c r="I638" s="120">
        <v>45684</v>
      </c>
      <c r="J638" s="120">
        <f>WORKDAY(I638, 3)</f>
        <v>45687</v>
      </c>
      <c r="K638" s="120"/>
      <c r="L638" s="120"/>
      <c r="M638" s="120"/>
      <c r="N638" s="120"/>
      <c r="O638" s="119" t="s">
        <v>934</v>
      </c>
      <c r="P638" s="120"/>
      <c r="Q638" s="135"/>
      <c r="R638" s="29" t="s">
        <v>330</v>
      </c>
      <c r="S638" s="123"/>
    </row>
    <row r="639" spans="1:19">
      <c r="A639" s="29" t="s">
        <v>316</v>
      </c>
      <c r="C639" s="29">
        <v>28504725</v>
      </c>
      <c r="G639" s="29" t="s">
        <v>828</v>
      </c>
      <c r="H639" s="29" t="s">
        <v>320</v>
      </c>
      <c r="I639" s="120">
        <v>45684</v>
      </c>
      <c r="J639" s="120">
        <f>WORKDAY(I639, 3)</f>
        <v>45687</v>
      </c>
      <c r="K639" s="120"/>
      <c r="L639" s="120"/>
      <c r="M639" s="120"/>
      <c r="N639" s="120"/>
      <c r="O639" s="119" t="s">
        <v>934</v>
      </c>
      <c r="P639" s="120"/>
      <c r="Q639" s="135"/>
      <c r="R639" s="29" t="s">
        <v>331</v>
      </c>
      <c r="S639" s="123"/>
    </row>
    <row r="640" spans="1:19">
      <c r="A640" s="29" t="s">
        <v>339</v>
      </c>
      <c r="C640" s="29">
        <v>30508309</v>
      </c>
      <c r="G640" s="29" t="s">
        <v>828</v>
      </c>
      <c r="H640" s="29" t="s">
        <v>319</v>
      </c>
      <c r="I640" s="120">
        <v>45686</v>
      </c>
      <c r="J640" s="120">
        <f>WORKDAY(I640, 3)</f>
        <v>45691</v>
      </c>
      <c r="K640" s="120"/>
      <c r="L640" s="120"/>
      <c r="M640" s="120"/>
      <c r="N640" s="120"/>
      <c r="O640" s="119" t="s">
        <v>934</v>
      </c>
      <c r="P640" s="120"/>
      <c r="Q640" s="135"/>
      <c r="R640" s="29" t="s">
        <v>340</v>
      </c>
      <c r="S640" s="123"/>
    </row>
    <row r="641" spans="1:19">
      <c r="A641" s="29" t="s">
        <v>339</v>
      </c>
      <c r="C641" s="29">
        <v>30508305</v>
      </c>
      <c r="G641" s="29" t="s">
        <v>828</v>
      </c>
      <c r="H641" s="29" t="s">
        <v>319</v>
      </c>
      <c r="I641" s="120">
        <v>45686</v>
      </c>
      <c r="J641" s="120">
        <f>WORKDAY(I641, 3)</f>
        <v>45691</v>
      </c>
      <c r="K641" s="120"/>
      <c r="L641" s="120"/>
      <c r="M641" s="120"/>
      <c r="N641" s="120"/>
      <c r="O641" s="119" t="s">
        <v>934</v>
      </c>
      <c r="P641" s="120"/>
      <c r="Q641" s="135"/>
      <c r="R641" s="29" t="s">
        <v>341</v>
      </c>
      <c r="S641" s="123"/>
    </row>
    <row r="642" spans="1:19">
      <c r="A642" s="29" t="s">
        <v>339</v>
      </c>
      <c r="C642" s="29">
        <v>30508300</v>
      </c>
      <c r="G642" s="29" t="s">
        <v>828</v>
      </c>
      <c r="H642" s="29" t="s">
        <v>319</v>
      </c>
      <c r="I642" s="120">
        <v>45686</v>
      </c>
      <c r="J642" s="120">
        <f>WORKDAY(I642, 3)</f>
        <v>45691</v>
      </c>
      <c r="K642" s="120"/>
      <c r="L642" s="120"/>
      <c r="M642" s="120"/>
      <c r="N642" s="120"/>
      <c r="O642" s="119" t="s">
        <v>934</v>
      </c>
      <c r="P642" s="120"/>
      <c r="Q642" s="135"/>
      <c r="R642" s="29" t="s">
        <v>342</v>
      </c>
      <c r="S642" s="123"/>
    </row>
    <row r="643" spans="1:19">
      <c r="A643" s="29" t="s">
        <v>339</v>
      </c>
      <c r="C643" s="29">
        <v>30508297</v>
      </c>
      <c r="G643" s="29" t="s">
        <v>828</v>
      </c>
      <c r="H643" s="29" t="s">
        <v>319</v>
      </c>
      <c r="I643" s="120">
        <v>45686</v>
      </c>
      <c r="J643" s="120">
        <f>WORKDAY(I643, 3)</f>
        <v>45691</v>
      </c>
      <c r="K643" s="120"/>
      <c r="L643" s="120"/>
      <c r="M643" s="120"/>
      <c r="N643" s="120"/>
      <c r="O643" s="119" t="s">
        <v>934</v>
      </c>
      <c r="P643" s="120"/>
      <c r="Q643" s="135"/>
      <c r="R643" s="29" t="s">
        <v>342</v>
      </c>
      <c r="S643" s="123"/>
    </row>
    <row r="644" spans="1:19">
      <c r="A644" s="29" t="s">
        <v>339</v>
      </c>
      <c r="C644" s="29">
        <v>30508294</v>
      </c>
      <c r="G644" s="29" t="s">
        <v>828</v>
      </c>
      <c r="H644" s="29" t="s">
        <v>319</v>
      </c>
      <c r="I644" s="120">
        <v>45686</v>
      </c>
      <c r="J644" s="120">
        <f>WORKDAY(I644, 3)</f>
        <v>45691</v>
      </c>
      <c r="K644" s="120"/>
      <c r="L644" s="120"/>
      <c r="M644" s="120"/>
      <c r="N644" s="120"/>
      <c r="O644" s="119" t="s">
        <v>934</v>
      </c>
      <c r="P644" s="120"/>
      <c r="Q644" s="135"/>
      <c r="R644" s="29" t="s">
        <v>343</v>
      </c>
      <c r="S644" s="123"/>
    </row>
    <row r="645" spans="1:19">
      <c r="A645" s="29" t="s">
        <v>339</v>
      </c>
      <c r="C645" s="29">
        <v>30508293</v>
      </c>
      <c r="G645" s="29" t="s">
        <v>828</v>
      </c>
      <c r="H645" s="29" t="s">
        <v>319</v>
      </c>
      <c r="I645" s="120">
        <v>45686</v>
      </c>
      <c r="J645" s="120">
        <f>WORKDAY(I645, 3)</f>
        <v>45691</v>
      </c>
      <c r="K645" s="120"/>
      <c r="L645" s="120"/>
      <c r="M645" s="120"/>
      <c r="N645" s="120"/>
      <c r="O645" s="119" t="s">
        <v>934</v>
      </c>
      <c r="P645" s="120"/>
      <c r="Q645" s="135"/>
      <c r="R645" s="29" t="s">
        <v>344</v>
      </c>
      <c r="S645" s="123"/>
    </row>
    <row r="646" spans="1:19">
      <c r="A646" s="29" t="s">
        <v>339</v>
      </c>
      <c r="C646" s="29">
        <v>30508290</v>
      </c>
      <c r="G646" s="29" t="s">
        <v>828</v>
      </c>
      <c r="H646" s="29" t="s">
        <v>319</v>
      </c>
      <c r="I646" s="120">
        <v>45686</v>
      </c>
      <c r="J646" s="120">
        <f>WORKDAY(I646, 3)</f>
        <v>45691</v>
      </c>
      <c r="K646" s="120"/>
      <c r="L646" s="120"/>
      <c r="M646" s="120"/>
      <c r="N646" s="120"/>
      <c r="O646" s="119" t="s">
        <v>934</v>
      </c>
      <c r="P646" s="120"/>
      <c r="Q646" s="135"/>
      <c r="R646" s="29" t="s">
        <v>345</v>
      </c>
      <c r="S646" s="123"/>
    </row>
    <row r="647" spans="1:19">
      <c r="A647" s="29" t="s">
        <v>339</v>
      </c>
      <c r="C647" s="29">
        <v>30508289</v>
      </c>
      <c r="G647" s="29" t="s">
        <v>828</v>
      </c>
      <c r="H647" s="29" t="s">
        <v>319</v>
      </c>
      <c r="I647" s="120">
        <v>45686</v>
      </c>
      <c r="J647" s="120">
        <f>WORKDAY(I647, 3)</f>
        <v>45691</v>
      </c>
      <c r="K647" s="120"/>
      <c r="L647" s="120"/>
      <c r="M647" s="120"/>
      <c r="N647" s="120"/>
      <c r="O647" s="119" t="s">
        <v>934</v>
      </c>
      <c r="P647" s="120"/>
      <c r="Q647" s="135"/>
      <c r="R647" s="29" t="s">
        <v>345</v>
      </c>
      <c r="S647" s="123"/>
    </row>
    <row r="648" spans="1:19">
      <c r="A648" s="29" t="s">
        <v>339</v>
      </c>
      <c r="C648" s="29">
        <v>30508284</v>
      </c>
      <c r="G648" s="29" t="s">
        <v>828</v>
      </c>
      <c r="H648" s="29" t="s">
        <v>319</v>
      </c>
      <c r="I648" s="120">
        <v>45686</v>
      </c>
      <c r="J648" s="120">
        <f>WORKDAY(I648, 3)</f>
        <v>45691</v>
      </c>
      <c r="K648" s="120"/>
      <c r="L648" s="120"/>
      <c r="M648" s="120"/>
      <c r="N648" s="120"/>
      <c r="O648" s="119" t="s">
        <v>934</v>
      </c>
      <c r="P648" s="120"/>
      <c r="Q648" s="135"/>
      <c r="R648" s="29" t="s">
        <v>346</v>
      </c>
      <c r="S648" s="123"/>
    </row>
    <row r="649" spans="1:19">
      <c r="A649" s="29" t="s">
        <v>339</v>
      </c>
      <c r="C649" s="29">
        <v>30508281</v>
      </c>
      <c r="G649" s="29" t="s">
        <v>828</v>
      </c>
      <c r="H649" s="29" t="s">
        <v>319</v>
      </c>
      <c r="I649" s="120">
        <v>45686</v>
      </c>
      <c r="J649" s="120">
        <f>WORKDAY(I649, 3)</f>
        <v>45691</v>
      </c>
      <c r="K649" s="120"/>
      <c r="L649" s="120"/>
      <c r="M649" s="120"/>
      <c r="N649" s="120"/>
      <c r="O649" s="119" t="s">
        <v>934</v>
      </c>
      <c r="P649" s="120"/>
      <c r="Q649" s="135"/>
      <c r="R649" s="29" t="s">
        <v>347</v>
      </c>
      <c r="S649" s="123"/>
    </row>
    <row r="650" spans="1:19">
      <c r="A650" s="29" t="s">
        <v>339</v>
      </c>
      <c r="C650" s="29">
        <v>30508277</v>
      </c>
      <c r="G650" s="29" t="s">
        <v>828</v>
      </c>
      <c r="H650" s="29" t="s">
        <v>319</v>
      </c>
      <c r="I650" s="120">
        <v>45686</v>
      </c>
      <c r="J650" s="120">
        <f>WORKDAY(I650, 3)</f>
        <v>45691</v>
      </c>
      <c r="K650" s="120"/>
      <c r="L650" s="120"/>
      <c r="M650" s="120"/>
      <c r="N650" s="120"/>
      <c r="O650" s="119" t="s">
        <v>934</v>
      </c>
      <c r="P650" s="120"/>
      <c r="Q650" s="135"/>
      <c r="R650" s="29" t="s">
        <v>348</v>
      </c>
      <c r="S650" s="123"/>
    </row>
    <row r="651" spans="1:19">
      <c r="A651" s="29" t="s">
        <v>339</v>
      </c>
      <c r="C651" s="29">
        <v>30508275</v>
      </c>
      <c r="G651" s="29" t="s">
        <v>828</v>
      </c>
      <c r="H651" s="29" t="s">
        <v>319</v>
      </c>
      <c r="I651" s="120">
        <v>45686</v>
      </c>
      <c r="J651" s="120">
        <f>WORKDAY(I651, 3)</f>
        <v>45691</v>
      </c>
      <c r="K651" s="120"/>
      <c r="L651" s="120"/>
      <c r="M651" s="120"/>
      <c r="N651" s="120"/>
      <c r="O651" s="119" t="s">
        <v>934</v>
      </c>
      <c r="P651" s="120"/>
      <c r="Q651" s="135"/>
      <c r="R651" s="29" t="s">
        <v>348</v>
      </c>
      <c r="S651" s="123"/>
    </row>
    <row r="652" spans="1:19">
      <c r="A652" s="29" t="s">
        <v>339</v>
      </c>
      <c r="C652" s="29">
        <v>30508271</v>
      </c>
      <c r="G652" s="29" t="s">
        <v>828</v>
      </c>
      <c r="H652" s="29" t="s">
        <v>319</v>
      </c>
      <c r="I652" s="120">
        <v>45686</v>
      </c>
      <c r="J652" s="120">
        <f>WORKDAY(I652, 3)</f>
        <v>45691</v>
      </c>
      <c r="K652" s="120"/>
      <c r="L652" s="120"/>
      <c r="M652" s="120"/>
      <c r="N652" s="120"/>
      <c r="O652" s="119" t="s">
        <v>934</v>
      </c>
      <c r="P652" s="120"/>
      <c r="Q652" s="135"/>
      <c r="R652" s="29" t="s">
        <v>349</v>
      </c>
      <c r="S652" s="123"/>
    </row>
    <row r="653" spans="1:19">
      <c r="A653" s="29" t="s">
        <v>339</v>
      </c>
      <c r="C653" s="29">
        <v>30508265</v>
      </c>
      <c r="G653" s="29" t="s">
        <v>828</v>
      </c>
      <c r="H653" s="29" t="s">
        <v>319</v>
      </c>
      <c r="I653" s="120">
        <v>45686</v>
      </c>
      <c r="J653" s="120">
        <f>WORKDAY(I653, 3)</f>
        <v>45691</v>
      </c>
      <c r="K653" s="120"/>
      <c r="L653" s="120"/>
      <c r="M653" s="120"/>
      <c r="N653" s="120"/>
      <c r="O653" s="119" t="s">
        <v>934</v>
      </c>
      <c r="P653" s="120"/>
      <c r="Q653" s="135"/>
      <c r="R653" s="29" t="s">
        <v>348</v>
      </c>
      <c r="S653" s="123"/>
    </row>
    <row r="654" spans="1:19">
      <c r="A654" s="29" t="s">
        <v>339</v>
      </c>
      <c r="C654" s="29">
        <v>30508261</v>
      </c>
      <c r="G654" s="29" t="s">
        <v>828</v>
      </c>
      <c r="H654" s="29" t="s">
        <v>319</v>
      </c>
      <c r="I654" s="120">
        <v>45686</v>
      </c>
      <c r="J654" s="120">
        <f>WORKDAY(I654, 3)</f>
        <v>45691</v>
      </c>
      <c r="K654" s="120"/>
      <c r="L654" s="120"/>
      <c r="M654" s="120"/>
      <c r="N654" s="120"/>
      <c r="O654" s="119" t="s">
        <v>934</v>
      </c>
      <c r="P654" s="120"/>
      <c r="Q654" s="135"/>
      <c r="R654" s="29" t="s">
        <v>350</v>
      </c>
      <c r="S654" s="123"/>
    </row>
    <row r="655" spans="1:19">
      <c r="A655" s="29" t="s">
        <v>339</v>
      </c>
      <c r="C655" s="29">
        <v>30508258</v>
      </c>
      <c r="G655" s="29" t="s">
        <v>828</v>
      </c>
      <c r="H655" s="29" t="s">
        <v>319</v>
      </c>
      <c r="I655" s="120">
        <v>45686</v>
      </c>
      <c r="J655" s="120">
        <f>WORKDAY(I655, 3)</f>
        <v>45691</v>
      </c>
      <c r="K655" s="120"/>
      <c r="L655" s="120"/>
      <c r="M655" s="120"/>
      <c r="N655" s="120"/>
      <c r="O655" s="119" t="s">
        <v>934</v>
      </c>
      <c r="P655" s="120"/>
      <c r="Q655" s="135"/>
      <c r="R655" s="29" t="s">
        <v>351</v>
      </c>
      <c r="S655" s="123"/>
    </row>
    <row r="656" spans="1:19">
      <c r="A656" s="29" t="s">
        <v>339</v>
      </c>
      <c r="C656" s="29">
        <v>30508255</v>
      </c>
      <c r="G656" s="29" t="s">
        <v>828</v>
      </c>
      <c r="H656" s="29" t="s">
        <v>319</v>
      </c>
      <c r="I656" s="120">
        <v>45686</v>
      </c>
      <c r="J656" s="120">
        <f>WORKDAY(I656, 3)</f>
        <v>45691</v>
      </c>
      <c r="K656" s="120"/>
      <c r="L656" s="120"/>
      <c r="M656" s="120"/>
      <c r="N656" s="120"/>
      <c r="O656" s="119" t="s">
        <v>934</v>
      </c>
      <c r="P656" s="120"/>
      <c r="Q656" s="135"/>
      <c r="R656" s="29" t="s">
        <v>352</v>
      </c>
      <c r="S656" s="123"/>
    </row>
    <row r="657" spans="1:19">
      <c r="A657" s="29" t="s">
        <v>339</v>
      </c>
      <c r="C657" s="29">
        <v>30508249</v>
      </c>
      <c r="G657" s="29" t="s">
        <v>828</v>
      </c>
      <c r="H657" s="29" t="s">
        <v>319</v>
      </c>
      <c r="I657" s="120">
        <v>45686</v>
      </c>
      <c r="J657" s="120">
        <f>WORKDAY(I657, 3)</f>
        <v>45691</v>
      </c>
      <c r="K657" s="120"/>
      <c r="L657" s="120"/>
      <c r="M657" s="120"/>
      <c r="N657" s="120"/>
      <c r="O657" s="119" t="s">
        <v>934</v>
      </c>
      <c r="P657" s="120"/>
      <c r="Q657" s="135"/>
      <c r="R657" s="29" t="s">
        <v>353</v>
      </c>
      <c r="S657" s="123"/>
    </row>
    <row r="658" spans="1:19">
      <c r="A658" s="29" t="s">
        <v>339</v>
      </c>
      <c r="C658" s="29">
        <v>30508244</v>
      </c>
      <c r="G658" s="29" t="s">
        <v>828</v>
      </c>
      <c r="H658" s="29" t="s">
        <v>319</v>
      </c>
      <c r="I658" s="120">
        <v>45686</v>
      </c>
      <c r="J658" s="120">
        <f>WORKDAY(I658, 3)</f>
        <v>45691</v>
      </c>
      <c r="K658" s="120"/>
      <c r="L658" s="120"/>
      <c r="M658" s="120"/>
      <c r="N658" s="120"/>
      <c r="O658" s="119" t="s">
        <v>934</v>
      </c>
      <c r="P658" s="120"/>
      <c r="Q658" s="135"/>
      <c r="R658" s="29" t="s">
        <v>351</v>
      </c>
      <c r="S658" s="123"/>
    </row>
    <row r="659" spans="1:19">
      <c r="A659" s="29" t="s">
        <v>339</v>
      </c>
      <c r="C659" s="29">
        <v>30508237</v>
      </c>
      <c r="G659" s="29" t="s">
        <v>828</v>
      </c>
      <c r="H659" s="29" t="s">
        <v>319</v>
      </c>
      <c r="I659" s="120">
        <v>45686</v>
      </c>
      <c r="J659" s="120">
        <f>WORKDAY(I659, 3)</f>
        <v>45691</v>
      </c>
      <c r="K659" s="120"/>
      <c r="L659" s="120"/>
      <c r="M659" s="120"/>
      <c r="N659" s="120"/>
      <c r="O659" s="119" t="s">
        <v>934</v>
      </c>
      <c r="P659" s="120"/>
      <c r="Q659" s="135"/>
      <c r="R659" s="29" t="s">
        <v>354</v>
      </c>
      <c r="S659" s="123"/>
    </row>
    <row r="660" spans="1:19">
      <c r="A660" s="29" t="s">
        <v>339</v>
      </c>
      <c r="C660" s="29">
        <v>30508222</v>
      </c>
      <c r="G660" s="29" t="s">
        <v>828</v>
      </c>
      <c r="H660" s="29" t="s">
        <v>319</v>
      </c>
      <c r="I660" s="120">
        <v>45686</v>
      </c>
      <c r="J660" s="120">
        <f>WORKDAY(I660, 3)</f>
        <v>45691</v>
      </c>
      <c r="K660" s="120"/>
      <c r="L660" s="120"/>
      <c r="M660" s="120"/>
      <c r="N660" s="120"/>
      <c r="O660" s="119" t="s">
        <v>934</v>
      </c>
      <c r="P660" s="120"/>
      <c r="Q660" s="135"/>
      <c r="R660" s="29" t="s">
        <v>355</v>
      </c>
      <c r="S660" s="123"/>
    </row>
    <row r="661" spans="1:19">
      <c r="A661" s="29" t="s">
        <v>339</v>
      </c>
      <c r="C661" s="29">
        <v>30508211</v>
      </c>
      <c r="G661" s="29" t="s">
        <v>828</v>
      </c>
      <c r="H661" s="29" t="s">
        <v>319</v>
      </c>
      <c r="I661" s="120">
        <v>45686</v>
      </c>
      <c r="J661" s="120">
        <f>WORKDAY(I661, 3)</f>
        <v>45691</v>
      </c>
      <c r="K661" s="120"/>
      <c r="L661" s="120"/>
      <c r="M661" s="120"/>
      <c r="N661" s="120"/>
      <c r="O661" s="119" t="s">
        <v>934</v>
      </c>
      <c r="P661" s="120"/>
      <c r="Q661" s="135"/>
      <c r="R661" s="29" t="s">
        <v>356</v>
      </c>
      <c r="S661" s="123"/>
    </row>
    <row r="662" spans="1:19">
      <c r="A662" s="29" t="s">
        <v>339</v>
      </c>
      <c r="C662" s="29">
        <v>30508208</v>
      </c>
      <c r="G662" s="29" t="s">
        <v>828</v>
      </c>
      <c r="H662" s="29" t="s">
        <v>319</v>
      </c>
      <c r="I662" s="120">
        <v>45686</v>
      </c>
      <c r="J662" s="120">
        <f>WORKDAY(I662, 3)</f>
        <v>45691</v>
      </c>
      <c r="K662" s="120"/>
      <c r="L662" s="120"/>
      <c r="M662" s="120"/>
      <c r="N662" s="120"/>
      <c r="O662" s="119" t="s">
        <v>934</v>
      </c>
      <c r="P662" s="120"/>
      <c r="Q662" s="135"/>
      <c r="R662" s="29" t="s">
        <v>357</v>
      </c>
      <c r="S662" s="123"/>
    </row>
    <row r="663" spans="1:19">
      <c r="A663" s="29" t="s">
        <v>339</v>
      </c>
      <c r="C663" s="29">
        <v>30508205</v>
      </c>
      <c r="G663" s="29" t="s">
        <v>828</v>
      </c>
      <c r="H663" s="29" t="s">
        <v>319</v>
      </c>
      <c r="I663" s="120">
        <v>45686</v>
      </c>
      <c r="J663" s="120">
        <f>WORKDAY(I663, 3)</f>
        <v>45691</v>
      </c>
      <c r="K663" s="120"/>
      <c r="L663" s="120"/>
      <c r="M663" s="120"/>
      <c r="N663" s="120"/>
      <c r="O663" s="119" t="s">
        <v>934</v>
      </c>
      <c r="P663" s="120"/>
      <c r="Q663" s="135"/>
      <c r="R663" s="29" t="s">
        <v>358</v>
      </c>
      <c r="S663" s="123"/>
    </row>
    <row r="664" spans="1:19">
      <c r="A664" s="29" t="s">
        <v>339</v>
      </c>
      <c r="C664" s="29">
        <v>30508203</v>
      </c>
      <c r="G664" s="29" t="s">
        <v>828</v>
      </c>
      <c r="H664" s="29" t="s">
        <v>319</v>
      </c>
      <c r="I664" s="120">
        <v>45686</v>
      </c>
      <c r="J664" s="120">
        <f>WORKDAY(I664, 3)</f>
        <v>45691</v>
      </c>
      <c r="K664" s="120"/>
      <c r="L664" s="120"/>
      <c r="M664" s="120"/>
      <c r="N664" s="120"/>
      <c r="O664" s="119" t="s">
        <v>934</v>
      </c>
      <c r="P664" s="120"/>
      <c r="Q664" s="135"/>
      <c r="R664" s="29" t="s">
        <v>359</v>
      </c>
      <c r="S664" s="123"/>
    </row>
    <row r="665" spans="1:19">
      <c r="A665" s="29" t="s">
        <v>339</v>
      </c>
      <c r="C665" s="29">
        <v>30508196</v>
      </c>
      <c r="G665" s="29" t="s">
        <v>828</v>
      </c>
      <c r="H665" s="29" t="s">
        <v>319</v>
      </c>
      <c r="I665" s="120">
        <v>45686</v>
      </c>
      <c r="J665" s="120">
        <f>WORKDAY(I665, 3)</f>
        <v>45691</v>
      </c>
      <c r="K665" s="120"/>
      <c r="L665" s="120"/>
      <c r="M665" s="120"/>
      <c r="N665" s="120"/>
      <c r="O665" s="119" t="s">
        <v>934</v>
      </c>
      <c r="P665" s="120"/>
      <c r="Q665" s="135"/>
      <c r="R665" s="29" t="s">
        <v>360</v>
      </c>
      <c r="S665" s="123"/>
    </row>
    <row r="666" spans="1:19">
      <c r="A666" s="29" t="s">
        <v>339</v>
      </c>
      <c r="C666" s="29">
        <v>30508192</v>
      </c>
      <c r="G666" s="29" t="s">
        <v>828</v>
      </c>
      <c r="H666" s="29" t="s">
        <v>319</v>
      </c>
      <c r="I666" s="120">
        <v>45686</v>
      </c>
      <c r="J666" s="120">
        <f>WORKDAY(I666, 3)</f>
        <v>45691</v>
      </c>
      <c r="K666" s="120"/>
      <c r="L666" s="120"/>
      <c r="M666" s="120"/>
      <c r="N666" s="120"/>
      <c r="O666" s="119" t="s">
        <v>934</v>
      </c>
      <c r="P666" s="120"/>
      <c r="Q666" s="135"/>
      <c r="R666" s="29" t="s">
        <v>360</v>
      </c>
      <c r="S666" s="123"/>
    </row>
    <row r="667" spans="1:19">
      <c r="A667" s="29" t="s">
        <v>316</v>
      </c>
      <c r="C667" s="29">
        <v>30503694</v>
      </c>
      <c r="G667" s="29" t="s">
        <v>828</v>
      </c>
      <c r="H667" s="29" t="s">
        <v>320</v>
      </c>
      <c r="I667" s="120">
        <v>45686</v>
      </c>
      <c r="J667" s="120">
        <f>WORKDAY(I667, 3)</f>
        <v>45691</v>
      </c>
      <c r="K667" s="120"/>
      <c r="L667" s="120"/>
      <c r="M667" s="120"/>
      <c r="N667" s="120"/>
      <c r="O667" s="119" t="s">
        <v>934</v>
      </c>
      <c r="P667" s="120"/>
      <c r="Q667" s="135"/>
      <c r="R667" s="29" t="s">
        <v>365</v>
      </c>
      <c r="S667" s="123"/>
    </row>
    <row r="668" spans="1:19">
      <c r="A668" s="29" t="s">
        <v>316</v>
      </c>
      <c r="C668" s="29">
        <v>30503155</v>
      </c>
      <c r="G668" s="29" t="s">
        <v>828</v>
      </c>
      <c r="H668" s="29" t="s">
        <v>320</v>
      </c>
      <c r="I668" s="120">
        <v>45686</v>
      </c>
      <c r="J668" s="120">
        <f>WORKDAY(I668, 3)</f>
        <v>45691</v>
      </c>
      <c r="K668" s="120"/>
      <c r="L668" s="120"/>
      <c r="M668" s="120"/>
      <c r="N668" s="120"/>
      <c r="O668" s="119" t="s">
        <v>934</v>
      </c>
      <c r="P668" s="120"/>
      <c r="Q668" s="135"/>
      <c r="R668" s="29" t="s">
        <v>366</v>
      </c>
      <c r="S668" s="123"/>
    </row>
    <row r="669" spans="1:19">
      <c r="A669" s="29" t="s">
        <v>316</v>
      </c>
      <c r="C669" s="29">
        <v>30502388</v>
      </c>
      <c r="G669" s="29" t="s">
        <v>828</v>
      </c>
      <c r="H669" s="29" t="s">
        <v>320</v>
      </c>
      <c r="I669" s="120">
        <v>45686</v>
      </c>
      <c r="J669" s="120">
        <f>WORKDAY(I669, 3)</f>
        <v>45691</v>
      </c>
      <c r="K669" s="120"/>
      <c r="L669" s="120"/>
      <c r="M669" s="120"/>
      <c r="N669" s="120"/>
      <c r="O669" s="119" t="s">
        <v>934</v>
      </c>
      <c r="P669" s="120"/>
      <c r="Q669" s="135"/>
      <c r="R669" s="29" t="s">
        <v>367</v>
      </c>
      <c r="S669" s="123"/>
    </row>
    <row r="670" spans="1:19">
      <c r="A670" s="29" t="s">
        <v>316</v>
      </c>
      <c r="C670" s="29">
        <v>30502328</v>
      </c>
      <c r="G670" s="29" t="s">
        <v>828</v>
      </c>
      <c r="H670" s="29" t="s">
        <v>320</v>
      </c>
      <c r="I670" s="120">
        <v>45686</v>
      </c>
      <c r="J670" s="120">
        <f>WORKDAY(I670, 3)</f>
        <v>45691</v>
      </c>
      <c r="K670" s="120"/>
      <c r="L670" s="120"/>
      <c r="M670" s="120"/>
      <c r="N670" s="120"/>
      <c r="O670" s="119" t="s">
        <v>934</v>
      </c>
      <c r="P670" s="120"/>
      <c r="Q670" s="135"/>
      <c r="R670" s="29" t="s">
        <v>368</v>
      </c>
      <c r="S670" s="123"/>
    </row>
    <row r="671" spans="1:19">
      <c r="A671" s="29" t="s">
        <v>316</v>
      </c>
      <c r="C671" s="29">
        <v>30502052</v>
      </c>
      <c r="G671" s="29" t="s">
        <v>828</v>
      </c>
      <c r="H671" s="29" t="s">
        <v>320</v>
      </c>
      <c r="I671" s="120">
        <v>45686</v>
      </c>
      <c r="J671" s="120">
        <f>WORKDAY(I671, 3)</f>
        <v>45691</v>
      </c>
      <c r="K671" s="120"/>
      <c r="L671" s="120"/>
      <c r="M671" s="120"/>
      <c r="N671" s="120"/>
      <c r="O671" s="119" t="s">
        <v>934</v>
      </c>
      <c r="P671" s="120"/>
      <c r="Q671" s="135"/>
      <c r="R671" s="29" t="s">
        <v>369</v>
      </c>
      <c r="S671" s="123"/>
    </row>
    <row r="672" spans="1:19">
      <c r="A672" s="147" t="s">
        <v>339</v>
      </c>
      <c r="B672" s="147"/>
      <c r="C672" s="29">
        <v>31500021</v>
      </c>
      <c r="G672" s="29" t="s">
        <v>828</v>
      </c>
      <c r="H672" s="29" t="s">
        <v>319</v>
      </c>
      <c r="I672" s="120">
        <v>45688</v>
      </c>
      <c r="J672" s="120">
        <f>WORKDAY(I672, 3)</f>
        <v>45693</v>
      </c>
      <c r="K672" s="120"/>
      <c r="L672" s="120"/>
      <c r="M672" s="120"/>
      <c r="N672" s="120">
        <v>45703</v>
      </c>
      <c r="O672" s="119" t="s">
        <v>10</v>
      </c>
      <c r="P672" s="152"/>
      <c r="Q672" s="153"/>
      <c r="R672" s="29"/>
      <c r="S672" s="123"/>
    </row>
    <row r="673" spans="1:19">
      <c r="A673" s="147" t="s">
        <v>339</v>
      </c>
      <c r="B673" s="147"/>
      <c r="C673" s="29">
        <v>31500022</v>
      </c>
      <c r="G673" s="29" t="s">
        <v>828</v>
      </c>
      <c r="H673" s="29" t="s">
        <v>319</v>
      </c>
      <c r="I673" s="120">
        <v>45688</v>
      </c>
      <c r="J673" s="120">
        <f>WORKDAY(I673, 3)</f>
        <v>45693</v>
      </c>
      <c r="K673" s="120"/>
      <c r="L673" s="120"/>
      <c r="M673" s="120"/>
      <c r="N673" s="120">
        <v>45692</v>
      </c>
      <c r="O673" s="119" t="s">
        <v>10</v>
      </c>
      <c r="P673" s="152"/>
      <c r="Q673" s="153"/>
      <c r="R673" s="29"/>
      <c r="S673" s="123"/>
    </row>
    <row r="674" spans="1:19">
      <c r="A674" s="147" t="s">
        <v>339</v>
      </c>
      <c r="B674" s="147"/>
      <c r="C674" s="29">
        <v>31500023</v>
      </c>
      <c r="G674" s="29" t="s">
        <v>828</v>
      </c>
      <c r="H674" s="29" t="s">
        <v>319</v>
      </c>
      <c r="I674" s="120">
        <v>45688</v>
      </c>
      <c r="J674" s="120">
        <f>WORKDAY(I674, 3)</f>
        <v>45693</v>
      </c>
      <c r="K674" s="120"/>
      <c r="L674" s="120"/>
      <c r="M674" s="120"/>
      <c r="N674" s="120">
        <v>45692</v>
      </c>
      <c r="O674" s="119" t="s">
        <v>10</v>
      </c>
      <c r="P674" s="152"/>
      <c r="Q674" s="153"/>
      <c r="R674" s="29"/>
      <c r="S674" s="123"/>
    </row>
    <row r="675" spans="1:19">
      <c r="A675" s="147" t="s">
        <v>339</v>
      </c>
      <c r="B675" s="147"/>
      <c r="C675" s="29">
        <v>31500025</v>
      </c>
      <c r="G675" s="29" t="s">
        <v>828</v>
      </c>
      <c r="H675" s="29" t="s">
        <v>319</v>
      </c>
      <c r="I675" s="120">
        <v>45688</v>
      </c>
      <c r="J675" s="120">
        <f>WORKDAY(I675, 3)</f>
        <v>45693</v>
      </c>
      <c r="K675" s="120"/>
      <c r="L675" s="120"/>
      <c r="M675" s="120"/>
      <c r="N675" s="120">
        <v>45696</v>
      </c>
      <c r="O675" s="119" t="s">
        <v>10</v>
      </c>
      <c r="P675" s="152"/>
      <c r="Q675" s="153"/>
      <c r="R675" s="29"/>
      <c r="S675" s="123"/>
    </row>
    <row r="676" spans="1:19">
      <c r="A676" s="147" t="s">
        <v>339</v>
      </c>
      <c r="B676" s="147"/>
      <c r="C676" s="29">
        <v>31500028</v>
      </c>
      <c r="G676" s="29" t="s">
        <v>828</v>
      </c>
      <c r="H676" s="29" t="s">
        <v>319</v>
      </c>
      <c r="I676" s="120">
        <v>45688</v>
      </c>
      <c r="J676" s="120">
        <f>WORKDAY(I676, 3)</f>
        <v>45693</v>
      </c>
      <c r="K676" s="120"/>
      <c r="L676" s="120"/>
      <c r="M676" s="120"/>
      <c r="N676" s="120">
        <v>45696</v>
      </c>
      <c r="O676" s="119" t="s">
        <v>10</v>
      </c>
      <c r="P676" s="152"/>
      <c r="Q676" s="153"/>
      <c r="R676" s="29"/>
      <c r="S676" s="123"/>
    </row>
    <row r="677" spans="1:19">
      <c r="A677" s="147" t="s">
        <v>339</v>
      </c>
      <c r="B677" s="147"/>
      <c r="C677" s="29">
        <v>31500031</v>
      </c>
      <c r="G677" s="29" t="s">
        <v>828</v>
      </c>
      <c r="H677" s="29" t="s">
        <v>319</v>
      </c>
      <c r="I677" s="120">
        <v>45688</v>
      </c>
      <c r="J677" s="120">
        <f>WORKDAY(I677, 3)</f>
        <v>45693</v>
      </c>
      <c r="K677" s="120"/>
      <c r="L677" s="120"/>
      <c r="M677" s="120"/>
      <c r="N677" s="120">
        <v>45696</v>
      </c>
      <c r="O677" s="119" t="s">
        <v>10</v>
      </c>
      <c r="P677" s="152"/>
      <c r="Q677" s="153"/>
      <c r="R677" s="29"/>
      <c r="S677" s="123"/>
    </row>
    <row r="678" spans="1:19">
      <c r="A678" s="147" t="s">
        <v>339</v>
      </c>
      <c r="B678" s="147"/>
      <c r="C678" s="29">
        <v>31500033</v>
      </c>
      <c r="G678" s="29" t="s">
        <v>828</v>
      </c>
      <c r="H678" s="29" t="s">
        <v>319</v>
      </c>
      <c r="I678" s="120">
        <v>45688</v>
      </c>
      <c r="J678" s="120">
        <f>WORKDAY(I678, 3)</f>
        <v>45693</v>
      </c>
      <c r="K678" s="120"/>
      <c r="L678" s="120"/>
      <c r="M678" s="120"/>
      <c r="N678" s="120">
        <v>45696</v>
      </c>
      <c r="O678" s="119" t="s">
        <v>10</v>
      </c>
      <c r="P678" s="152"/>
      <c r="Q678" s="153"/>
      <c r="R678" s="29"/>
      <c r="S678" s="123"/>
    </row>
    <row r="679" spans="1:19">
      <c r="A679" s="147" t="s">
        <v>339</v>
      </c>
      <c r="B679" s="147"/>
      <c r="C679" s="29">
        <v>31500035</v>
      </c>
      <c r="G679" s="29" t="s">
        <v>828</v>
      </c>
      <c r="H679" s="29" t="s">
        <v>319</v>
      </c>
      <c r="I679" s="120">
        <v>45688</v>
      </c>
      <c r="J679" s="120">
        <f>WORKDAY(I679, 3)</f>
        <v>45693</v>
      </c>
      <c r="K679" s="120"/>
      <c r="L679" s="120"/>
      <c r="M679" s="120"/>
      <c r="N679" s="120">
        <v>45698</v>
      </c>
      <c r="O679" s="119" t="s">
        <v>10</v>
      </c>
      <c r="P679" s="152"/>
      <c r="Q679" s="153"/>
      <c r="R679" s="29"/>
      <c r="S679" s="123"/>
    </row>
    <row r="680" spans="1:19">
      <c r="A680" s="147" t="s">
        <v>339</v>
      </c>
      <c r="B680" s="147"/>
      <c r="C680" s="29">
        <v>31500036</v>
      </c>
      <c r="G680" s="29" t="s">
        <v>828</v>
      </c>
      <c r="H680" s="29" t="s">
        <v>319</v>
      </c>
      <c r="I680" s="120">
        <v>45688</v>
      </c>
      <c r="J680" s="120">
        <f>WORKDAY(I680, 3)</f>
        <v>45693</v>
      </c>
      <c r="K680" s="120"/>
      <c r="L680" s="120"/>
      <c r="M680" s="120"/>
      <c r="N680" s="120">
        <v>45699</v>
      </c>
      <c r="O680" s="119" t="s">
        <v>10</v>
      </c>
      <c r="P680" s="152"/>
      <c r="Q680" s="153"/>
      <c r="R680" s="29"/>
      <c r="S680" s="123"/>
    </row>
    <row r="681" spans="1:19">
      <c r="A681" s="147" t="s">
        <v>339</v>
      </c>
      <c r="B681" s="147"/>
      <c r="C681" s="29">
        <v>31500037</v>
      </c>
      <c r="G681" s="29" t="s">
        <v>828</v>
      </c>
      <c r="H681" s="29" t="s">
        <v>319</v>
      </c>
      <c r="I681" s="120">
        <v>45688</v>
      </c>
      <c r="J681" s="120">
        <f>WORKDAY(I681, 3)</f>
        <v>45693</v>
      </c>
      <c r="K681" s="120"/>
      <c r="L681" s="120"/>
      <c r="M681" s="120"/>
      <c r="N681" s="120">
        <v>45703</v>
      </c>
      <c r="O681" s="119" t="s">
        <v>10</v>
      </c>
      <c r="P681" s="152"/>
      <c r="Q681" s="153"/>
      <c r="R681" s="29"/>
      <c r="S681" s="123"/>
    </row>
    <row r="682" spans="1:19">
      <c r="A682" s="147" t="s">
        <v>339</v>
      </c>
      <c r="B682" s="147"/>
      <c r="C682" s="29">
        <v>31500038</v>
      </c>
      <c r="G682" s="29" t="s">
        <v>828</v>
      </c>
      <c r="H682" s="29" t="s">
        <v>319</v>
      </c>
      <c r="I682" s="120">
        <v>45688</v>
      </c>
      <c r="J682" s="120">
        <f>WORKDAY(I682, 3)</f>
        <v>45693</v>
      </c>
      <c r="K682" s="120"/>
      <c r="L682" s="120"/>
      <c r="M682" s="120"/>
      <c r="N682" s="120">
        <v>45703</v>
      </c>
      <c r="O682" s="119" t="s">
        <v>10</v>
      </c>
      <c r="P682" s="152"/>
      <c r="Q682" s="153"/>
      <c r="R682" s="29"/>
      <c r="S682" s="123"/>
    </row>
    <row r="683" spans="1:19">
      <c r="A683" s="147" t="s">
        <v>339</v>
      </c>
      <c r="B683" s="147"/>
      <c r="C683" s="29">
        <v>31500039</v>
      </c>
      <c r="G683" s="29" t="s">
        <v>828</v>
      </c>
      <c r="H683" s="29" t="s">
        <v>319</v>
      </c>
      <c r="I683" s="120">
        <v>45688</v>
      </c>
      <c r="J683" s="120">
        <f>WORKDAY(I683, 3)</f>
        <v>45693</v>
      </c>
      <c r="K683" s="120"/>
      <c r="L683" s="120"/>
      <c r="M683" s="120"/>
      <c r="N683" s="120">
        <v>45698</v>
      </c>
      <c r="O683" s="119" t="s">
        <v>10</v>
      </c>
      <c r="P683" s="152"/>
      <c r="Q683" s="153"/>
      <c r="R683" s="29"/>
      <c r="S683" s="123"/>
    </row>
    <row r="684" spans="1:19">
      <c r="A684" s="147" t="s">
        <v>339</v>
      </c>
      <c r="B684" s="147"/>
      <c r="C684" s="29">
        <v>31500040</v>
      </c>
      <c r="G684" s="29" t="s">
        <v>828</v>
      </c>
      <c r="H684" s="29" t="s">
        <v>319</v>
      </c>
      <c r="I684" s="120">
        <v>45688</v>
      </c>
      <c r="J684" s="120">
        <f>WORKDAY(I684, 3)</f>
        <v>45693</v>
      </c>
      <c r="K684" s="120"/>
      <c r="L684" s="120"/>
      <c r="M684" s="120"/>
      <c r="N684" s="120">
        <v>45698</v>
      </c>
      <c r="O684" s="119" t="s">
        <v>10</v>
      </c>
      <c r="P684" s="152"/>
      <c r="Q684" s="153"/>
      <c r="R684" s="29"/>
      <c r="S684" s="123"/>
    </row>
    <row r="685" spans="1:19">
      <c r="A685" s="147" t="s">
        <v>339</v>
      </c>
      <c r="B685" s="147"/>
      <c r="C685" s="29">
        <v>31500041</v>
      </c>
      <c r="G685" s="29" t="s">
        <v>828</v>
      </c>
      <c r="H685" s="29" t="s">
        <v>319</v>
      </c>
      <c r="I685" s="120">
        <v>45688</v>
      </c>
      <c r="J685" s="120">
        <f>WORKDAY(I685, 3)</f>
        <v>45693</v>
      </c>
      <c r="K685" s="120"/>
      <c r="L685" s="120"/>
      <c r="M685" s="120"/>
      <c r="N685" s="120">
        <v>45703</v>
      </c>
      <c r="O685" s="119" t="s">
        <v>10</v>
      </c>
      <c r="P685" s="152"/>
      <c r="Q685" s="153"/>
      <c r="R685" s="29"/>
      <c r="S685" s="123"/>
    </row>
    <row r="686" spans="1:19">
      <c r="A686" s="147" t="s">
        <v>339</v>
      </c>
      <c r="B686" s="147"/>
      <c r="C686" s="29">
        <v>31500042</v>
      </c>
      <c r="G686" s="29" t="s">
        <v>828</v>
      </c>
      <c r="H686" s="29" t="s">
        <v>319</v>
      </c>
      <c r="I686" s="120">
        <v>45688</v>
      </c>
      <c r="J686" s="120">
        <f>WORKDAY(I686, 3)</f>
        <v>45693</v>
      </c>
      <c r="K686" s="120"/>
      <c r="L686" s="120"/>
      <c r="M686" s="120"/>
      <c r="N686" s="120">
        <v>45703</v>
      </c>
      <c r="O686" s="119" t="s">
        <v>10</v>
      </c>
      <c r="P686" s="152"/>
      <c r="Q686" s="153"/>
      <c r="R686" s="29"/>
      <c r="S686" s="123"/>
    </row>
    <row r="687" spans="1:19">
      <c r="A687" s="147" t="s">
        <v>339</v>
      </c>
      <c r="B687" s="147"/>
      <c r="C687" s="29">
        <v>31500043</v>
      </c>
      <c r="G687" s="29" t="s">
        <v>828</v>
      </c>
      <c r="H687" s="29" t="s">
        <v>319</v>
      </c>
      <c r="I687" s="120">
        <v>45688</v>
      </c>
      <c r="J687" s="120">
        <f>WORKDAY(I687, 3)</f>
        <v>45693</v>
      </c>
      <c r="K687" s="120"/>
      <c r="L687" s="120"/>
      <c r="M687" s="120"/>
      <c r="N687" s="120">
        <v>45703</v>
      </c>
      <c r="O687" s="119" t="s">
        <v>10</v>
      </c>
      <c r="P687" s="152"/>
      <c r="Q687" s="153"/>
      <c r="R687" s="29"/>
      <c r="S687" s="123"/>
    </row>
    <row r="688" spans="1:19">
      <c r="A688" s="147" t="s">
        <v>339</v>
      </c>
      <c r="B688" s="147"/>
      <c r="C688" s="29">
        <v>31500044</v>
      </c>
      <c r="G688" s="29" t="s">
        <v>828</v>
      </c>
      <c r="H688" s="29" t="s">
        <v>319</v>
      </c>
      <c r="I688" s="120">
        <v>45688</v>
      </c>
      <c r="J688" s="120">
        <f>WORKDAY(I688, 3)</f>
        <v>45693</v>
      </c>
      <c r="K688" s="120"/>
      <c r="L688" s="120"/>
      <c r="M688" s="120"/>
      <c r="N688" s="120">
        <v>45699</v>
      </c>
      <c r="O688" s="119" t="s">
        <v>10</v>
      </c>
      <c r="P688" s="152"/>
      <c r="Q688" s="153"/>
      <c r="R688" s="29"/>
      <c r="S688" s="123"/>
    </row>
    <row r="689" spans="1:19">
      <c r="A689" s="147" t="s">
        <v>339</v>
      </c>
      <c r="B689" s="147"/>
      <c r="C689" s="29">
        <v>31500045</v>
      </c>
      <c r="G689" s="29" t="s">
        <v>828</v>
      </c>
      <c r="H689" s="29" t="s">
        <v>319</v>
      </c>
      <c r="I689" s="120">
        <v>45688</v>
      </c>
      <c r="J689" s="120">
        <f>WORKDAY(I689, 3)</f>
        <v>45693</v>
      </c>
      <c r="K689" s="120"/>
      <c r="L689" s="120"/>
      <c r="M689" s="120"/>
      <c r="N689" s="120">
        <v>45699</v>
      </c>
      <c r="O689" s="119" t="s">
        <v>10</v>
      </c>
      <c r="P689" s="152"/>
      <c r="Q689" s="153"/>
      <c r="R689" s="29"/>
      <c r="S689" s="123"/>
    </row>
    <row r="690" spans="1:19">
      <c r="A690" s="147" t="s">
        <v>339</v>
      </c>
      <c r="B690" s="147"/>
      <c r="C690" s="29">
        <v>31500046</v>
      </c>
      <c r="G690" s="29" t="s">
        <v>828</v>
      </c>
      <c r="H690" s="29" t="s">
        <v>319</v>
      </c>
      <c r="I690" s="120">
        <v>45688</v>
      </c>
      <c r="J690" s="120">
        <f>WORKDAY(I690, 3)</f>
        <v>45693</v>
      </c>
      <c r="K690" s="120"/>
      <c r="L690" s="120"/>
      <c r="M690" s="120"/>
      <c r="N690" s="120">
        <v>45698</v>
      </c>
      <c r="O690" s="119" t="s">
        <v>10</v>
      </c>
      <c r="P690" s="152"/>
      <c r="Q690" s="153"/>
      <c r="R690" s="29"/>
      <c r="S690" s="123"/>
    </row>
    <row r="691" spans="1:19">
      <c r="A691" s="147" t="s">
        <v>339</v>
      </c>
      <c r="B691" s="147"/>
      <c r="C691" s="29">
        <v>31500047</v>
      </c>
      <c r="G691" s="29" t="s">
        <v>828</v>
      </c>
      <c r="H691" s="29" t="s">
        <v>319</v>
      </c>
      <c r="I691" s="120">
        <v>45688</v>
      </c>
      <c r="J691" s="120">
        <f>WORKDAY(I691, 3)</f>
        <v>45693</v>
      </c>
      <c r="K691" s="120"/>
      <c r="L691" s="120"/>
      <c r="M691" s="120"/>
      <c r="N691" s="120">
        <v>45699</v>
      </c>
      <c r="O691" s="119" t="s">
        <v>10</v>
      </c>
      <c r="P691" s="152"/>
      <c r="Q691" s="153"/>
      <c r="R691" s="29"/>
      <c r="S691" s="123"/>
    </row>
    <row r="692" spans="1:19">
      <c r="A692" s="147" t="s">
        <v>339</v>
      </c>
      <c r="B692" s="147"/>
      <c r="C692" s="29">
        <v>31500048</v>
      </c>
      <c r="G692" s="29" t="s">
        <v>828</v>
      </c>
      <c r="H692" s="29" t="s">
        <v>319</v>
      </c>
      <c r="I692" s="120">
        <v>45688</v>
      </c>
      <c r="J692" s="120">
        <f>WORKDAY(I692, 3)</f>
        <v>45693</v>
      </c>
      <c r="K692" s="120"/>
      <c r="L692" s="120"/>
      <c r="M692" s="120"/>
      <c r="N692" s="120">
        <v>45694</v>
      </c>
      <c r="O692" s="119" t="s">
        <v>10</v>
      </c>
      <c r="P692" s="152"/>
      <c r="Q692" s="153"/>
      <c r="R692" s="29"/>
      <c r="S692" s="123"/>
    </row>
    <row r="693" spans="1:19">
      <c r="A693" s="147" t="s">
        <v>339</v>
      </c>
      <c r="B693" s="147"/>
      <c r="C693" s="29">
        <v>31500049</v>
      </c>
      <c r="G693" s="29" t="s">
        <v>828</v>
      </c>
      <c r="H693" s="29" t="s">
        <v>319</v>
      </c>
      <c r="I693" s="120">
        <v>45688</v>
      </c>
      <c r="J693" s="120">
        <f>WORKDAY(I693, 3)</f>
        <v>45693</v>
      </c>
      <c r="K693" s="120"/>
      <c r="L693" s="120"/>
      <c r="M693" s="120"/>
      <c r="N693" s="120">
        <v>45698</v>
      </c>
      <c r="O693" s="119" t="s">
        <v>10</v>
      </c>
      <c r="P693" s="152"/>
      <c r="Q693" s="153"/>
      <c r="R693" s="29"/>
      <c r="S693" s="123"/>
    </row>
    <row r="694" spans="1:19">
      <c r="A694" s="147" t="s">
        <v>339</v>
      </c>
      <c r="B694" s="147"/>
      <c r="C694" s="29">
        <v>31500051</v>
      </c>
      <c r="G694" s="29" t="s">
        <v>828</v>
      </c>
      <c r="H694" s="29" t="s">
        <v>319</v>
      </c>
      <c r="I694" s="120">
        <v>45688</v>
      </c>
      <c r="J694" s="120">
        <f>WORKDAY(I694, 3)</f>
        <v>45693</v>
      </c>
      <c r="K694" s="120"/>
      <c r="L694" s="120"/>
      <c r="M694" s="120"/>
      <c r="N694" s="120">
        <v>45694</v>
      </c>
      <c r="O694" s="119" t="s">
        <v>10</v>
      </c>
      <c r="P694" s="152"/>
      <c r="Q694" s="153"/>
      <c r="R694" s="29"/>
      <c r="S694" s="123"/>
    </row>
    <row r="695" spans="1:19">
      <c r="A695" s="147" t="s">
        <v>339</v>
      </c>
      <c r="B695" s="147"/>
      <c r="C695" s="29">
        <v>31500052</v>
      </c>
      <c r="G695" s="29" t="s">
        <v>828</v>
      </c>
      <c r="H695" s="29" t="s">
        <v>319</v>
      </c>
      <c r="I695" s="120">
        <v>45688</v>
      </c>
      <c r="J695" s="120">
        <f>WORKDAY(I695, 3)</f>
        <v>45693</v>
      </c>
      <c r="K695" s="120"/>
      <c r="L695" s="120"/>
      <c r="M695" s="120"/>
      <c r="N695" s="120">
        <v>45694</v>
      </c>
      <c r="O695" s="119" t="s">
        <v>10</v>
      </c>
      <c r="P695" s="152"/>
      <c r="Q695" s="153"/>
      <c r="R695" s="29"/>
      <c r="S695" s="123"/>
    </row>
    <row r="696" spans="1:19">
      <c r="A696" s="147" t="s">
        <v>339</v>
      </c>
      <c r="B696" s="147"/>
      <c r="C696" s="29">
        <v>31500053</v>
      </c>
      <c r="G696" s="29" t="s">
        <v>828</v>
      </c>
      <c r="H696" s="29" t="s">
        <v>319</v>
      </c>
      <c r="I696" s="120">
        <v>45688</v>
      </c>
      <c r="J696" s="120">
        <f>WORKDAY(I696, 3)</f>
        <v>45693</v>
      </c>
      <c r="K696" s="120"/>
      <c r="L696" s="120"/>
      <c r="M696" s="120"/>
      <c r="N696" s="120">
        <v>45694</v>
      </c>
      <c r="O696" s="119" t="s">
        <v>10</v>
      </c>
      <c r="P696" s="152"/>
      <c r="Q696" s="153"/>
      <c r="R696" s="29"/>
      <c r="S696" s="123"/>
    </row>
    <row r="697" spans="1:19">
      <c r="A697" s="147" t="s">
        <v>339</v>
      </c>
      <c r="B697" s="147"/>
      <c r="C697" s="29">
        <v>31500054</v>
      </c>
      <c r="G697" s="29" t="s">
        <v>828</v>
      </c>
      <c r="H697" s="29" t="s">
        <v>319</v>
      </c>
      <c r="I697" s="120">
        <v>45688</v>
      </c>
      <c r="J697" s="120">
        <f>WORKDAY(I697, 3)</f>
        <v>45693</v>
      </c>
      <c r="K697" s="120"/>
      <c r="L697" s="120"/>
      <c r="M697" s="120"/>
      <c r="N697" s="120">
        <v>45699</v>
      </c>
      <c r="O697" s="119" t="s">
        <v>10</v>
      </c>
      <c r="P697" s="152"/>
      <c r="Q697" s="153"/>
      <c r="R697" s="29"/>
      <c r="S697" s="123"/>
    </row>
    <row r="698" spans="1:19">
      <c r="A698" s="147" t="s">
        <v>339</v>
      </c>
      <c r="B698" s="147"/>
      <c r="C698" s="29">
        <v>31500055</v>
      </c>
      <c r="G698" s="29" t="s">
        <v>828</v>
      </c>
      <c r="H698" s="29" t="s">
        <v>319</v>
      </c>
      <c r="I698" s="120">
        <v>45688</v>
      </c>
      <c r="J698" s="120">
        <f>WORKDAY(I698, 3)</f>
        <v>45693</v>
      </c>
      <c r="K698" s="120"/>
      <c r="L698" s="120"/>
      <c r="M698" s="120"/>
      <c r="N698" s="120">
        <v>45699</v>
      </c>
      <c r="O698" s="119" t="s">
        <v>10</v>
      </c>
      <c r="P698" s="152"/>
      <c r="Q698" s="153"/>
      <c r="R698" s="29"/>
      <c r="S698" s="123"/>
    </row>
    <row r="699" spans="1:19">
      <c r="A699" s="29" t="s">
        <v>339</v>
      </c>
      <c r="C699" s="29">
        <v>31500054</v>
      </c>
      <c r="G699" s="29" t="s">
        <v>828</v>
      </c>
      <c r="H699" s="29" t="s">
        <v>319</v>
      </c>
      <c r="I699" s="120">
        <v>45688</v>
      </c>
      <c r="J699" s="120">
        <f>WORKDAY(I699, 3)</f>
        <v>45693</v>
      </c>
      <c r="K699" s="120"/>
      <c r="L699" s="120"/>
      <c r="M699" s="120"/>
      <c r="N699" s="120">
        <v>45699</v>
      </c>
      <c r="O699" s="119" t="s">
        <v>10</v>
      </c>
      <c r="P699" s="152"/>
      <c r="Q699" s="153"/>
      <c r="R699" s="29" t="s">
        <v>342</v>
      </c>
      <c r="S699" s="123"/>
    </row>
    <row r="700" spans="1:19">
      <c r="A700" s="29" t="s">
        <v>339</v>
      </c>
      <c r="C700" s="29">
        <v>31500053</v>
      </c>
      <c r="G700" s="29" t="s">
        <v>828</v>
      </c>
      <c r="H700" s="29" t="s">
        <v>319</v>
      </c>
      <c r="I700" s="120">
        <v>45688</v>
      </c>
      <c r="J700" s="120">
        <f>WORKDAY(I700, 3)</f>
        <v>45693</v>
      </c>
      <c r="K700" s="120"/>
      <c r="L700" s="120"/>
      <c r="M700" s="120"/>
      <c r="N700" s="120">
        <v>45694</v>
      </c>
      <c r="O700" s="119" t="s">
        <v>10</v>
      </c>
      <c r="P700" s="152"/>
      <c r="Q700" s="153"/>
      <c r="R700" s="29" t="s">
        <v>341</v>
      </c>
      <c r="S700" s="123"/>
    </row>
    <row r="701" spans="1:19">
      <c r="A701" s="29" t="s">
        <v>339</v>
      </c>
      <c r="C701" s="29">
        <v>31500052</v>
      </c>
      <c r="G701" s="29" t="s">
        <v>828</v>
      </c>
      <c r="H701" s="29" t="s">
        <v>319</v>
      </c>
      <c r="I701" s="120">
        <v>45688</v>
      </c>
      <c r="J701" s="120">
        <f>WORKDAY(I701, 3)</f>
        <v>45693</v>
      </c>
      <c r="K701" s="120"/>
      <c r="L701" s="120"/>
      <c r="M701" s="120"/>
      <c r="N701" s="120">
        <v>45694</v>
      </c>
      <c r="O701" s="119" t="s">
        <v>10</v>
      </c>
      <c r="P701" s="152"/>
      <c r="Q701" s="153"/>
      <c r="R701" s="29" t="s">
        <v>342</v>
      </c>
      <c r="S701" s="123"/>
    </row>
    <row r="702" spans="1:19">
      <c r="A702" s="29" t="s">
        <v>339</v>
      </c>
      <c r="C702" s="29">
        <v>31500051</v>
      </c>
      <c r="G702" s="29" t="s">
        <v>828</v>
      </c>
      <c r="H702" s="29" t="s">
        <v>319</v>
      </c>
      <c r="I702" s="120">
        <v>45688</v>
      </c>
      <c r="J702" s="120">
        <f>WORKDAY(I702, 3)</f>
        <v>45693</v>
      </c>
      <c r="K702" s="120"/>
      <c r="L702" s="120"/>
      <c r="M702" s="120"/>
      <c r="N702" s="120">
        <v>45694</v>
      </c>
      <c r="O702" s="119" t="s">
        <v>10</v>
      </c>
      <c r="P702" s="152"/>
      <c r="Q702" s="153"/>
      <c r="R702" s="29" t="s">
        <v>343</v>
      </c>
      <c r="S702" s="123"/>
    </row>
    <row r="703" spans="1:19">
      <c r="A703" s="29" t="s">
        <v>339</v>
      </c>
      <c r="C703" s="29">
        <v>31500049</v>
      </c>
      <c r="G703" s="29" t="s">
        <v>828</v>
      </c>
      <c r="H703" s="29" t="s">
        <v>319</v>
      </c>
      <c r="I703" s="120">
        <v>45688</v>
      </c>
      <c r="J703" s="120">
        <f>WORKDAY(I703, 3)</f>
        <v>45693</v>
      </c>
      <c r="K703" s="120"/>
      <c r="L703" s="120"/>
      <c r="M703" s="120"/>
      <c r="N703" s="120">
        <v>45698</v>
      </c>
      <c r="O703" s="119" t="s">
        <v>10</v>
      </c>
      <c r="P703" s="152"/>
      <c r="Q703" s="153"/>
      <c r="R703" s="29" t="s">
        <v>344</v>
      </c>
      <c r="S703" s="123"/>
    </row>
    <row r="704" spans="1:19">
      <c r="A704" s="29" t="s">
        <v>339</v>
      </c>
      <c r="C704" s="29">
        <v>31500048</v>
      </c>
      <c r="G704" s="29" t="s">
        <v>828</v>
      </c>
      <c r="H704" s="29" t="s">
        <v>319</v>
      </c>
      <c r="I704" s="120">
        <v>45688</v>
      </c>
      <c r="J704" s="120">
        <f>WORKDAY(I704, 3)</f>
        <v>45693</v>
      </c>
      <c r="K704" s="120"/>
      <c r="L704" s="120"/>
      <c r="M704" s="120"/>
      <c r="N704" s="120">
        <v>45694</v>
      </c>
      <c r="O704" s="119" t="s">
        <v>10</v>
      </c>
      <c r="P704" s="152"/>
      <c r="Q704" s="153"/>
      <c r="R704" s="29" t="s">
        <v>345</v>
      </c>
      <c r="S704" s="123"/>
    </row>
    <row r="705" spans="1:19">
      <c r="A705" s="29" t="s">
        <v>339</v>
      </c>
      <c r="C705" s="29">
        <v>31500047</v>
      </c>
      <c r="G705" s="29" t="s">
        <v>828</v>
      </c>
      <c r="H705" s="29" t="s">
        <v>319</v>
      </c>
      <c r="I705" s="120">
        <v>45688</v>
      </c>
      <c r="J705" s="120">
        <f>WORKDAY(I705, 3)</f>
        <v>45693</v>
      </c>
      <c r="K705" s="120"/>
      <c r="L705" s="120"/>
      <c r="M705" s="120"/>
      <c r="N705" s="120">
        <v>45699</v>
      </c>
      <c r="O705" s="119" t="s">
        <v>10</v>
      </c>
      <c r="P705" s="152"/>
      <c r="Q705" s="153"/>
      <c r="R705" s="29" t="s">
        <v>345</v>
      </c>
      <c r="S705" s="123"/>
    </row>
    <row r="706" spans="1:19">
      <c r="A706" s="29" t="s">
        <v>339</v>
      </c>
      <c r="C706" s="29">
        <v>31500046</v>
      </c>
      <c r="G706" s="29" t="s">
        <v>828</v>
      </c>
      <c r="H706" s="29" t="s">
        <v>319</v>
      </c>
      <c r="I706" s="120">
        <v>45688</v>
      </c>
      <c r="J706" s="120">
        <f>WORKDAY(I706, 3)</f>
        <v>45693</v>
      </c>
      <c r="K706" s="120"/>
      <c r="L706" s="120"/>
      <c r="M706" s="120"/>
      <c r="N706" s="120">
        <v>45698</v>
      </c>
      <c r="O706" s="119" t="s">
        <v>10</v>
      </c>
      <c r="P706" s="152"/>
      <c r="Q706" s="153"/>
      <c r="R706" s="29" t="s">
        <v>346</v>
      </c>
      <c r="S706" s="123"/>
    </row>
    <row r="707" spans="1:19">
      <c r="A707" s="29" t="s">
        <v>339</v>
      </c>
      <c r="C707" s="29">
        <v>31500045</v>
      </c>
      <c r="G707" s="29" t="s">
        <v>828</v>
      </c>
      <c r="H707" s="29" t="s">
        <v>319</v>
      </c>
      <c r="I707" s="120">
        <v>45688</v>
      </c>
      <c r="J707" s="120">
        <f>WORKDAY(I707, 3)</f>
        <v>45693</v>
      </c>
      <c r="K707" s="120"/>
      <c r="L707" s="120"/>
      <c r="M707" s="120"/>
      <c r="N707" s="120">
        <v>45698</v>
      </c>
      <c r="O707" s="119" t="s">
        <v>10</v>
      </c>
      <c r="P707" s="152"/>
      <c r="Q707" s="153"/>
      <c r="R707" s="29" t="s">
        <v>347</v>
      </c>
      <c r="S707" s="123"/>
    </row>
    <row r="708" spans="1:19">
      <c r="A708" s="29" t="s">
        <v>339</v>
      </c>
      <c r="C708" s="29">
        <v>31500044</v>
      </c>
      <c r="G708" s="29" t="s">
        <v>828</v>
      </c>
      <c r="H708" s="29" t="s">
        <v>319</v>
      </c>
      <c r="I708" s="120">
        <v>45688</v>
      </c>
      <c r="J708" s="120">
        <f>WORKDAY(I708, 3)</f>
        <v>45693</v>
      </c>
      <c r="K708" s="120"/>
      <c r="L708" s="120"/>
      <c r="M708" s="120"/>
      <c r="N708" s="120">
        <v>45699</v>
      </c>
      <c r="O708" s="119" t="s">
        <v>10</v>
      </c>
      <c r="P708" s="152"/>
      <c r="Q708" s="153"/>
      <c r="R708" s="29" t="s">
        <v>348</v>
      </c>
      <c r="S708" s="123"/>
    </row>
    <row r="709" spans="1:19">
      <c r="A709" s="29" t="s">
        <v>339</v>
      </c>
      <c r="C709" s="29">
        <v>31500043</v>
      </c>
      <c r="G709" s="29" t="s">
        <v>828</v>
      </c>
      <c r="H709" s="29" t="s">
        <v>319</v>
      </c>
      <c r="I709" s="120">
        <v>45688</v>
      </c>
      <c r="J709" s="120">
        <f>WORKDAY(I709, 3)</f>
        <v>45693</v>
      </c>
      <c r="K709" s="120"/>
      <c r="L709" s="120"/>
      <c r="M709" s="120"/>
      <c r="N709" s="120">
        <v>45703</v>
      </c>
      <c r="O709" s="119" t="s">
        <v>10</v>
      </c>
      <c r="P709" s="152"/>
      <c r="Q709" s="153"/>
      <c r="R709" s="29" t="s">
        <v>348</v>
      </c>
      <c r="S709" s="123"/>
    </row>
    <row r="710" spans="1:19">
      <c r="A710" s="29" t="s">
        <v>339</v>
      </c>
      <c r="C710" s="29">
        <v>31500042</v>
      </c>
      <c r="G710" s="29" t="s">
        <v>828</v>
      </c>
      <c r="H710" s="29" t="s">
        <v>319</v>
      </c>
      <c r="I710" s="120">
        <v>45688</v>
      </c>
      <c r="J710" s="120">
        <f>WORKDAY(I710, 3)</f>
        <v>45693</v>
      </c>
      <c r="K710" s="120"/>
      <c r="L710" s="120"/>
      <c r="M710" s="120"/>
      <c r="N710" s="120">
        <v>45703</v>
      </c>
      <c r="O710" s="119" t="s">
        <v>10</v>
      </c>
      <c r="P710" s="152"/>
      <c r="Q710" s="153"/>
      <c r="R710" s="29" t="s">
        <v>353</v>
      </c>
      <c r="S710" s="123"/>
    </row>
    <row r="711" spans="1:19">
      <c r="A711" s="29" t="s">
        <v>339</v>
      </c>
      <c r="C711" s="29">
        <v>31500041</v>
      </c>
      <c r="G711" s="29" t="s">
        <v>828</v>
      </c>
      <c r="H711" s="29" t="s">
        <v>319</v>
      </c>
      <c r="I711" s="120">
        <v>45688</v>
      </c>
      <c r="J711" s="120">
        <f>WORKDAY(I711, 3)</f>
        <v>45693</v>
      </c>
      <c r="K711" s="120"/>
      <c r="L711" s="120"/>
      <c r="M711" s="120"/>
      <c r="N711" s="120">
        <v>45703</v>
      </c>
      <c r="O711" s="119" t="s">
        <v>10</v>
      </c>
      <c r="P711" s="152"/>
      <c r="Q711" s="153"/>
      <c r="R711" s="29" t="s">
        <v>348</v>
      </c>
      <c r="S711" s="123"/>
    </row>
    <row r="712" spans="1:19">
      <c r="A712" s="29" t="s">
        <v>339</v>
      </c>
      <c r="C712" s="29">
        <v>31500040</v>
      </c>
      <c r="G712" s="29" t="s">
        <v>828</v>
      </c>
      <c r="H712" s="29" t="s">
        <v>319</v>
      </c>
      <c r="I712" s="120">
        <v>45688</v>
      </c>
      <c r="J712" s="120">
        <f>WORKDAY(I712, 3)</f>
        <v>45693</v>
      </c>
      <c r="K712" s="120"/>
      <c r="L712" s="120"/>
      <c r="M712" s="120"/>
      <c r="N712" s="120">
        <v>45698</v>
      </c>
      <c r="O712" s="119" t="s">
        <v>10</v>
      </c>
      <c r="P712" s="152"/>
      <c r="Q712" s="153"/>
      <c r="R712" s="29" t="s">
        <v>350</v>
      </c>
      <c r="S712" s="123"/>
    </row>
    <row r="713" spans="1:19">
      <c r="A713" s="29" t="s">
        <v>339</v>
      </c>
      <c r="C713" s="29">
        <v>31500039</v>
      </c>
      <c r="G713" s="29" t="s">
        <v>828</v>
      </c>
      <c r="H713" s="29" t="s">
        <v>319</v>
      </c>
      <c r="I713" s="120">
        <v>45688</v>
      </c>
      <c r="J713" s="120">
        <f>WORKDAY(I713, 3)</f>
        <v>45693</v>
      </c>
      <c r="K713" s="120"/>
      <c r="L713" s="120"/>
      <c r="M713" s="120"/>
      <c r="N713" s="120">
        <v>45699</v>
      </c>
      <c r="O713" s="119" t="s">
        <v>10</v>
      </c>
      <c r="P713" s="152"/>
      <c r="Q713" s="153"/>
      <c r="R713" s="29" t="s">
        <v>351</v>
      </c>
      <c r="S713" s="123"/>
    </row>
    <row r="714" spans="1:19">
      <c r="A714" s="29" t="s">
        <v>339</v>
      </c>
      <c r="C714" s="29">
        <v>31500038</v>
      </c>
      <c r="G714" s="29" t="s">
        <v>828</v>
      </c>
      <c r="H714" s="29" t="s">
        <v>319</v>
      </c>
      <c r="I714" s="120">
        <v>45688</v>
      </c>
      <c r="J714" s="120">
        <f>WORKDAY(I714, 3)</f>
        <v>45693</v>
      </c>
      <c r="K714" s="120"/>
      <c r="L714" s="120"/>
      <c r="M714" s="120"/>
      <c r="N714" s="120">
        <v>45699</v>
      </c>
      <c r="O714" s="119" t="s">
        <v>10</v>
      </c>
      <c r="P714" s="152"/>
      <c r="Q714" s="153"/>
      <c r="R714" s="29" t="s">
        <v>352</v>
      </c>
      <c r="S714" s="123"/>
    </row>
    <row r="715" spans="1:19">
      <c r="A715" s="29" t="s">
        <v>339</v>
      </c>
      <c r="C715" s="29">
        <v>31500037</v>
      </c>
      <c r="G715" s="29" t="s">
        <v>828</v>
      </c>
      <c r="H715" s="29" t="s">
        <v>319</v>
      </c>
      <c r="I715" s="120">
        <v>45688</v>
      </c>
      <c r="J715" s="120">
        <f>WORKDAY(I715, 3)</f>
        <v>45693</v>
      </c>
      <c r="K715" s="120"/>
      <c r="L715" s="120"/>
      <c r="M715" s="120"/>
      <c r="N715" s="120">
        <v>45703</v>
      </c>
      <c r="O715" s="119" t="s">
        <v>10</v>
      </c>
      <c r="P715" s="152"/>
      <c r="Q715" s="153"/>
      <c r="R715" s="29" t="s">
        <v>349</v>
      </c>
      <c r="S715" s="123"/>
    </row>
    <row r="716" spans="1:19">
      <c r="A716" s="29" t="s">
        <v>339</v>
      </c>
      <c r="C716" s="29">
        <v>31500036</v>
      </c>
      <c r="G716" s="29" t="s">
        <v>828</v>
      </c>
      <c r="H716" s="29" t="s">
        <v>319</v>
      </c>
      <c r="I716" s="120">
        <v>45688</v>
      </c>
      <c r="J716" s="120">
        <f>WORKDAY(I716, 3)</f>
        <v>45693</v>
      </c>
      <c r="K716" s="120"/>
      <c r="L716" s="120"/>
      <c r="M716" s="120"/>
      <c r="N716" s="120">
        <v>45699</v>
      </c>
      <c r="O716" s="119" t="s">
        <v>10</v>
      </c>
      <c r="P716" s="152"/>
      <c r="Q716" s="153"/>
      <c r="R716" s="29" t="s">
        <v>351</v>
      </c>
      <c r="S716" s="123"/>
    </row>
    <row r="717" spans="1:19">
      <c r="A717" s="29" t="s">
        <v>339</v>
      </c>
      <c r="C717" s="29">
        <v>31500035</v>
      </c>
      <c r="G717" s="29" t="s">
        <v>828</v>
      </c>
      <c r="H717" s="29" t="s">
        <v>319</v>
      </c>
      <c r="I717" s="120">
        <v>45688</v>
      </c>
      <c r="J717" s="120">
        <f>WORKDAY(I717, 3)</f>
        <v>45693</v>
      </c>
      <c r="K717" s="120"/>
      <c r="L717" s="120"/>
      <c r="M717" s="120"/>
      <c r="N717" s="120">
        <v>45696</v>
      </c>
      <c r="O717" s="119" t="s">
        <v>10</v>
      </c>
      <c r="P717" s="152"/>
      <c r="Q717" s="153"/>
      <c r="R717" s="29" t="s">
        <v>354</v>
      </c>
      <c r="S717" s="123"/>
    </row>
    <row r="718" spans="1:19">
      <c r="A718" s="29" t="s">
        <v>339</v>
      </c>
      <c r="C718" s="29">
        <v>31500033</v>
      </c>
      <c r="G718" s="29" t="s">
        <v>828</v>
      </c>
      <c r="H718" s="29" t="s">
        <v>319</v>
      </c>
      <c r="I718" s="120">
        <v>45688</v>
      </c>
      <c r="J718" s="120">
        <f>WORKDAY(I718, 3)</f>
        <v>45693</v>
      </c>
      <c r="K718" s="120"/>
      <c r="L718" s="120"/>
      <c r="M718" s="120"/>
      <c r="N718" s="120">
        <v>45696</v>
      </c>
      <c r="O718" s="119" t="s">
        <v>10</v>
      </c>
      <c r="P718" s="152"/>
      <c r="Q718" s="153"/>
      <c r="R718" s="29" t="s">
        <v>355</v>
      </c>
      <c r="S718" s="123"/>
    </row>
    <row r="719" spans="1:19">
      <c r="A719" s="29" t="s">
        <v>339</v>
      </c>
      <c r="C719" s="29">
        <v>31500031</v>
      </c>
      <c r="G719" s="29" t="s">
        <v>828</v>
      </c>
      <c r="H719" s="29" t="s">
        <v>319</v>
      </c>
      <c r="I719" s="120">
        <v>45688</v>
      </c>
      <c r="J719" s="120">
        <f>WORKDAY(I719, 3)</f>
        <v>45693</v>
      </c>
      <c r="K719" s="120"/>
      <c r="L719" s="120"/>
      <c r="M719" s="120"/>
      <c r="N719" s="120">
        <v>45696</v>
      </c>
      <c r="O719" s="119" t="s">
        <v>10</v>
      </c>
      <c r="P719" s="152"/>
      <c r="Q719" s="153"/>
      <c r="R719" s="29" t="s">
        <v>356</v>
      </c>
      <c r="S719" s="123"/>
    </row>
    <row r="720" spans="1:19">
      <c r="A720" s="29" t="s">
        <v>339</v>
      </c>
      <c r="C720" s="29">
        <v>31500028</v>
      </c>
      <c r="G720" s="29" t="s">
        <v>828</v>
      </c>
      <c r="H720" s="29" t="s">
        <v>319</v>
      </c>
      <c r="I720" s="120">
        <v>45688</v>
      </c>
      <c r="J720" s="120">
        <f>WORKDAY(I720, 3)</f>
        <v>45693</v>
      </c>
      <c r="K720" s="120"/>
      <c r="L720" s="120"/>
      <c r="M720" s="120"/>
      <c r="N720" s="120">
        <v>45696</v>
      </c>
      <c r="O720" s="119" t="s">
        <v>10</v>
      </c>
      <c r="P720" s="152"/>
      <c r="Q720" s="153"/>
      <c r="R720" s="29" t="s">
        <v>357</v>
      </c>
      <c r="S720" s="123"/>
    </row>
    <row r="721" spans="1:19">
      <c r="A721" s="29" t="s">
        <v>339</v>
      </c>
      <c r="C721" s="29">
        <v>31500025</v>
      </c>
      <c r="G721" s="29" t="s">
        <v>828</v>
      </c>
      <c r="H721" s="29" t="s">
        <v>319</v>
      </c>
      <c r="I721" s="120">
        <v>45688</v>
      </c>
      <c r="J721" s="120">
        <f>WORKDAY(I721, 3)</f>
        <v>45693</v>
      </c>
      <c r="K721" s="120"/>
      <c r="L721" s="120"/>
      <c r="M721" s="120"/>
      <c r="N721" s="120">
        <v>45696</v>
      </c>
      <c r="O721" s="119" t="s">
        <v>10</v>
      </c>
      <c r="P721" s="152"/>
      <c r="Q721" s="153"/>
      <c r="R721" s="29" t="s">
        <v>358</v>
      </c>
      <c r="S721" s="123"/>
    </row>
    <row r="722" spans="1:19">
      <c r="A722" s="29" t="s">
        <v>339</v>
      </c>
      <c r="C722" s="29">
        <v>31500023</v>
      </c>
      <c r="G722" s="29" t="s">
        <v>828</v>
      </c>
      <c r="H722" s="29" t="s">
        <v>319</v>
      </c>
      <c r="I722" s="120">
        <v>45688</v>
      </c>
      <c r="J722" s="120">
        <f>WORKDAY(I722, 3)</f>
        <v>45693</v>
      </c>
      <c r="K722" s="120"/>
      <c r="L722" s="120"/>
      <c r="M722" s="120"/>
      <c r="N722" s="120">
        <v>45692</v>
      </c>
      <c r="O722" s="119" t="s">
        <v>10</v>
      </c>
      <c r="P722" s="152"/>
      <c r="Q722" s="153"/>
      <c r="R722" s="29" t="s">
        <v>359</v>
      </c>
      <c r="S722" s="123"/>
    </row>
    <row r="723" spans="1:19">
      <c r="A723" s="29" t="s">
        <v>339</v>
      </c>
      <c r="C723" s="29">
        <v>31500022</v>
      </c>
      <c r="G723" s="29" t="s">
        <v>828</v>
      </c>
      <c r="H723" s="29" t="s">
        <v>319</v>
      </c>
      <c r="I723" s="120">
        <v>45688</v>
      </c>
      <c r="J723" s="120">
        <f>WORKDAY(I723, 3)</f>
        <v>45693</v>
      </c>
      <c r="K723" s="120"/>
      <c r="L723" s="120"/>
      <c r="M723" s="120"/>
      <c r="N723" s="120">
        <v>45692</v>
      </c>
      <c r="O723" s="119" t="s">
        <v>10</v>
      </c>
      <c r="P723" s="152"/>
      <c r="Q723" s="153"/>
      <c r="R723" s="29" t="s">
        <v>360</v>
      </c>
      <c r="S723" s="123"/>
    </row>
    <row r="724" spans="1:19">
      <c r="A724" s="29" t="s">
        <v>339</v>
      </c>
      <c r="C724" s="29">
        <v>31500021</v>
      </c>
      <c r="G724" s="29" t="s">
        <v>828</v>
      </c>
      <c r="H724" s="29" t="s">
        <v>319</v>
      </c>
      <c r="I724" s="120">
        <v>45688</v>
      </c>
      <c r="J724" s="120">
        <f>WORKDAY(I724, 3)</f>
        <v>45693</v>
      </c>
      <c r="K724" s="120"/>
      <c r="L724" s="120"/>
      <c r="M724" s="120"/>
      <c r="N724" s="120">
        <v>45703</v>
      </c>
      <c r="O724" s="119" t="s">
        <v>10</v>
      </c>
      <c r="P724" s="152"/>
      <c r="Q724" s="153"/>
      <c r="R724" s="29" t="s">
        <v>360</v>
      </c>
      <c r="S724" s="123"/>
    </row>
    <row r="725" spans="1:19">
      <c r="A725" s="29" t="s">
        <v>373</v>
      </c>
      <c r="C725" s="29">
        <v>35509586</v>
      </c>
      <c r="G725" s="29" t="s">
        <v>828</v>
      </c>
      <c r="H725" s="29" t="s">
        <v>134</v>
      </c>
      <c r="I725" s="120">
        <v>45691</v>
      </c>
      <c r="J725" s="120">
        <f>WORKDAY(I725, 3)</f>
        <v>45694</v>
      </c>
      <c r="K725" s="120">
        <v>45729</v>
      </c>
      <c r="L725" s="120"/>
      <c r="M725" s="120"/>
      <c r="N725" s="120"/>
      <c r="O725" s="119" t="s">
        <v>934</v>
      </c>
      <c r="P725" s="120"/>
      <c r="Q725" s="135"/>
      <c r="R725" s="29" t="s">
        <v>374</v>
      </c>
      <c r="S725" s="123"/>
    </row>
    <row r="726" spans="1:19">
      <c r="A726" s="29" t="s">
        <v>339</v>
      </c>
      <c r="C726" s="29">
        <v>31500055</v>
      </c>
      <c r="G726" s="29" t="s">
        <v>828</v>
      </c>
      <c r="H726" s="29" t="s">
        <v>319</v>
      </c>
      <c r="I726" s="120">
        <v>45691</v>
      </c>
      <c r="J726" s="120">
        <f>WORKDAY(I726, 3)</f>
        <v>45694</v>
      </c>
      <c r="K726" s="120"/>
      <c r="L726" s="120"/>
      <c r="M726" s="120"/>
      <c r="N726" s="120">
        <v>45699</v>
      </c>
      <c r="O726" s="119" t="s">
        <v>10</v>
      </c>
      <c r="P726" s="152"/>
      <c r="Q726" s="153"/>
      <c r="R726" s="29" t="s">
        <v>340</v>
      </c>
      <c r="S726" s="123"/>
    </row>
    <row r="727" spans="1:19" ht="15.75">
      <c r="A727" s="29" t="s">
        <v>943</v>
      </c>
      <c r="C727" s="121">
        <v>36504907</v>
      </c>
      <c r="D727" s="121"/>
      <c r="F727" s="121"/>
      <c r="G727" s="29" t="s">
        <v>821</v>
      </c>
      <c r="H727" s="29" t="s">
        <v>320</v>
      </c>
      <c r="I727" s="120">
        <v>45692</v>
      </c>
      <c r="J727" s="120">
        <f>WORKDAY(I727, 3)</f>
        <v>45695</v>
      </c>
      <c r="K727" s="120"/>
      <c r="L727" s="120"/>
      <c r="M727" s="120"/>
      <c r="N727" s="120"/>
      <c r="O727" s="119" t="s">
        <v>934</v>
      </c>
      <c r="P727" s="120"/>
      <c r="Q727" s="135"/>
      <c r="R727" s="29"/>
      <c r="S727" s="123"/>
    </row>
    <row r="728" spans="1:19" ht="15.75">
      <c r="A728" s="29" t="s">
        <v>943</v>
      </c>
      <c r="C728" s="121">
        <v>36504999</v>
      </c>
      <c r="D728" s="121"/>
      <c r="F728" s="121"/>
      <c r="G728" s="29" t="s">
        <v>821</v>
      </c>
      <c r="H728" s="29" t="s">
        <v>320</v>
      </c>
      <c r="I728" s="120">
        <v>45692</v>
      </c>
      <c r="J728" s="120">
        <f>WORKDAY(I728, 3)</f>
        <v>45695</v>
      </c>
      <c r="K728" s="120"/>
      <c r="L728" s="120"/>
      <c r="M728" s="120"/>
      <c r="N728" s="120"/>
      <c r="O728" s="119" t="s">
        <v>934</v>
      </c>
      <c r="P728" s="120"/>
      <c r="Q728" s="135"/>
      <c r="R728" s="29"/>
      <c r="S728" s="123"/>
    </row>
    <row r="729" spans="1:19">
      <c r="A729" s="29" t="s">
        <v>943</v>
      </c>
      <c r="C729" s="29">
        <v>36505051</v>
      </c>
      <c r="G729" s="29" t="s">
        <v>821</v>
      </c>
      <c r="H729" s="29" t="s">
        <v>320</v>
      </c>
      <c r="I729" s="120">
        <v>45692</v>
      </c>
      <c r="J729" s="120">
        <f>WORKDAY(I729, 3)</f>
        <v>45695</v>
      </c>
      <c r="K729" s="120"/>
      <c r="L729" s="120"/>
      <c r="M729" s="120"/>
      <c r="N729" s="120"/>
      <c r="O729" s="119" t="s">
        <v>934</v>
      </c>
      <c r="P729" s="120"/>
      <c r="Q729" s="135"/>
      <c r="R729" s="29"/>
      <c r="S729" s="123"/>
    </row>
    <row r="730" spans="1:19">
      <c r="A730" s="29" t="s">
        <v>943</v>
      </c>
      <c r="C730" s="29">
        <v>36505184</v>
      </c>
      <c r="G730" s="29" t="s">
        <v>821</v>
      </c>
      <c r="H730" s="29" t="s">
        <v>320</v>
      </c>
      <c r="I730" s="120">
        <v>45692</v>
      </c>
      <c r="J730" s="120">
        <f>WORKDAY(I730, 3)</f>
        <v>45695</v>
      </c>
      <c r="K730" s="120"/>
      <c r="L730" s="120"/>
      <c r="M730" s="120"/>
      <c r="N730" s="120"/>
      <c r="O730" s="119" t="s">
        <v>934</v>
      </c>
      <c r="P730" s="120"/>
      <c r="Q730" s="135"/>
      <c r="R730" s="29"/>
      <c r="S730" s="123"/>
    </row>
    <row r="731" spans="1:19">
      <c r="A731" s="29" t="s">
        <v>943</v>
      </c>
      <c r="C731" s="29">
        <v>36505254</v>
      </c>
      <c r="G731" s="29" t="s">
        <v>821</v>
      </c>
      <c r="H731" s="29" t="s">
        <v>320</v>
      </c>
      <c r="I731" s="120">
        <v>45692</v>
      </c>
      <c r="J731" s="120">
        <f>WORKDAY(I731, 3)</f>
        <v>45695</v>
      </c>
      <c r="K731" s="120"/>
      <c r="L731" s="120"/>
      <c r="M731" s="120"/>
      <c r="N731" s="120"/>
      <c r="O731" s="119" t="s">
        <v>934</v>
      </c>
      <c r="P731" s="120"/>
      <c r="Q731" s="135"/>
      <c r="R731" s="29"/>
      <c r="S731" s="123"/>
    </row>
    <row r="732" spans="1:19">
      <c r="A732" s="29" t="s">
        <v>943</v>
      </c>
      <c r="C732" s="29">
        <v>36505299</v>
      </c>
      <c r="G732" s="29" t="s">
        <v>821</v>
      </c>
      <c r="H732" s="29" t="s">
        <v>320</v>
      </c>
      <c r="I732" s="120">
        <v>45692</v>
      </c>
      <c r="J732" s="120">
        <f>WORKDAY(I732, 3)</f>
        <v>45695</v>
      </c>
      <c r="K732" s="120"/>
      <c r="L732" s="120"/>
      <c r="M732" s="120"/>
      <c r="N732" s="120"/>
      <c r="O732" s="119" t="s">
        <v>934</v>
      </c>
      <c r="P732" s="120"/>
      <c r="Q732" s="135"/>
      <c r="R732" s="29"/>
      <c r="S732" s="123"/>
    </row>
    <row r="733" spans="1:19">
      <c r="A733" s="29" t="s">
        <v>437</v>
      </c>
      <c r="C733" s="29">
        <v>36501666</v>
      </c>
      <c r="G733" s="29" t="s">
        <v>828</v>
      </c>
      <c r="H733" s="29" t="s">
        <v>134</v>
      </c>
      <c r="I733" s="120">
        <v>45692</v>
      </c>
      <c r="J733" s="120">
        <f>WORKDAY(I733, 3)</f>
        <v>45695</v>
      </c>
      <c r="K733" s="120"/>
      <c r="L733" s="120"/>
      <c r="M733" s="120"/>
      <c r="N733" s="120">
        <v>45697</v>
      </c>
      <c r="O733" s="119" t="s">
        <v>10</v>
      </c>
      <c r="P733" s="152"/>
      <c r="Q733" s="153"/>
      <c r="R733" s="29" t="s">
        <v>438</v>
      </c>
      <c r="S733" s="123"/>
    </row>
    <row r="734" spans="1:19">
      <c r="A734" s="29" t="s">
        <v>437</v>
      </c>
      <c r="C734" s="29">
        <v>36501547</v>
      </c>
      <c r="G734" s="29" t="s">
        <v>828</v>
      </c>
      <c r="H734" s="29" t="s">
        <v>134</v>
      </c>
      <c r="I734" s="120">
        <v>45692</v>
      </c>
      <c r="J734" s="120">
        <f>WORKDAY(I734, 3)</f>
        <v>45695</v>
      </c>
      <c r="K734" s="120">
        <v>45729</v>
      </c>
      <c r="L734" s="120"/>
      <c r="M734" s="120"/>
      <c r="N734" s="120"/>
      <c r="O734" s="119" t="s">
        <v>944</v>
      </c>
      <c r="P734" s="120"/>
      <c r="Q734" s="135"/>
      <c r="R734" s="29" t="s">
        <v>439</v>
      </c>
      <c r="S734" s="123"/>
    </row>
    <row r="735" spans="1:19">
      <c r="A735" s="29" t="s">
        <v>437</v>
      </c>
      <c r="C735" s="29">
        <v>36501450</v>
      </c>
      <c r="G735" s="29" t="s">
        <v>828</v>
      </c>
      <c r="H735" s="29" t="s">
        <v>134</v>
      </c>
      <c r="I735" s="120">
        <v>45692</v>
      </c>
      <c r="J735" s="120">
        <f>WORKDAY(I735, 3)</f>
        <v>45695</v>
      </c>
      <c r="K735" s="120">
        <v>45729</v>
      </c>
      <c r="L735" s="120"/>
      <c r="M735" s="120"/>
      <c r="N735" s="120"/>
      <c r="O735" s="119" t="s">
        <v>944</v>
      </c>
      <c r="P735" s="120"/>
      <c r="Q735" s="135"/>
      <c r="R735" s="29" t="s">
        <v>440</v>
      </c>
      <c r="S735" s="123"/>
    </row>
    <row r="736" spans="1:19">
      <c r="A736" s="29" t="s">
        <v>437</v>
      </c>
      <c r="C736" s="29">
        <v>36501361</v>
      </c>
      <c r="G736" s="29" t="s">
        <v>828</v>
      </c>
      <c r="H736" s="29" t="s">
        <v>134</v>
      </c>
      <c r="I736" s="120">
        <v>45692</v>
      </c>
      <c r="J736" s="120">
        <f>WORKDAY(I736, 3)</f>
        <v>45695</v>
      </c>
      <c r="K736" s="120">
        <v>45729</v>
      </c>
      <c r="L736" s="120"/>
      <c r="M736" s="120"/>
      <c r="N736" s="120"/>
      <c r="O736" s="119" t="s">
        <v>944</v>
      </c>
      <c r="P736" s="120"/>
      <c r="Q736" s="135"/>
      <c r="R736" s="29" t="s">
        <v>441</v>
      </c>
      <c r="S736" s="123"/>
    </row>
    <row r="737" spans="1:19">
      <c r="A737" s="29" t="s">
        <v>437</v>
      </c>
      <c r="C737" s="29">
        <v>35509604</v>
      </c>
      <c r="G737" s="29" t="s">
        <v>828</v>
      </c>
      <c r="H737" s="29" t="s">
        <v>134</v>
      </c>
      <c r="I737" s="120">
        <v>45692</v>
      </c>
      <c r="J737" s="120">
        <f>WORKDAY(I737, 3)</f>
        <v>45695</v>
      </c>
      <c r="K737" s="120"/>
      <c r="L737" s="120"/>
      <c r="M737" s="120"/>
      <c r="N737" s="120">
        <v>45697</v>
      </c>
      <c r="O737" s="119" t="s">
        <v>10</v>
      </c>
      <c r="P737" s="152"/>
      <c r="Q737" s="153"/>
      <c r="R737" s="29" t="s">
        <v>374</v>
      </c>
      <c r="S737" s="123"/>
    </row>
    <row r="738" spans="1:19">
      <c r="A738" s="29" t="s">
        <v>442</v>
      </c>
      <c r="C738" s="29">
        <v>36508939</v>
      </c>
      <c r="G738" s="29" t="s">
        <v>828</v>
      </c>
      <c r="H738" s="147" t="s">
        <v>443</v>
      </c>
      <c r="I738" s="120">
        <v>45692</v>
      </c>
      <c r="J738" s="120">
        <f>WORKDAY(I738, 3)</f>
        <v>45695</v>
      </c>
      <c r="K738" s="120"/>
      <c r="L738" s="120"/>
      <c r="M738" s="120"/>
      <c r="N738" s="120"/>
      <c r="O738" s="119" t="s">
        <v>934</v>
      </c>
      <c r="P738" s="120"/>
      <c r="Q738" s="135"/>
      <c r="R738" s="29" t="s">
        <v>511</v>
      </c>
      <c r="S738" s="123"/>
    </row>
    <row r="739" spans="1:19">
      <c r="A739" s="29" t="s">
        <v>442</v>
      </c>
      <c r="C739" s="29">
        <v>36508971</v>
      </c>
      <c r="G739" s="29" t="s">
        <v>828</v>
      </c>
      <c r="H739" s="147" t="s">
        <v>443</v>
      </c>
      <c r="I739" s="120">
        <v>45692</v>
      </c>
      <c r="J739" s="120">
        <f>WORKDAY(I739, 3)</f>
        <v>45695</v>
      </c>
      <c r="K739" s="120"/>
      <c r="L739" s="120"/>
      <c r="M739" s="120"/>
      <c r="N739" s="120"/>
      <c r="O739" s="119" t="s">
        <v>934</v>
      </c>
      <c r="P739" s="120"/>
      <c r="Q739" s="135"/>
      <c r="R739" s="29" t="s">
        <v>509</v>
      </c>
      <c r="S739" s="123"/>
    </row>
    <row r="740" spans="1:19">
      <c r="A740" s="29" t="s">
        <v>442</v>
      </c>
      <c r="C740" s="29">
        <v>36509009</v>
      </c>
      <c r="G740" s="29" t="s">
        <v>828</v>
      </c>
      <c r="H740" s="147" t="s">
        <v>443</v>
      </c>
      <c r="I740" s="120">
        <v>45692</v>
      </c>
      <c r="J740" s="120">
        <f>WORKDAY(I740, 3)</f>
        <v>45695</v>
      </c>
      <c r="K740" s="120"/>
      <c r="L740" s="120"/>
      <c r="M740" s="120"/>
      <c r="N740" s="120"/>
      <c r="O740" s="119" t="s">
        <v>934</v>
      </c>
      <c r="P740" s="120"/>
      <c r="Q740" s="135"/>
      <c r="R740" s="29" t="s">
        <v>886</v>
      </c>
      <c r="S740" s="123"/>
    </row>
    <row r="741" spans="1:19">
      <c r="A741" s="29" t="s">
        <v>442</v>
      </c>
      <c r="C741" s="29">
        <v>36509029</v>
      </c>
      <c r="G741" s="29" t="s">
        <v>828</v>
      </c>
      <c r="H741" s="147" t="s">
        <v>443</v>
      </c>
      <c r="I741" s="120">
        <v>45692</v>
      </c>
      <c r="J741" s="120">
        <f>WORKDAY(I741, 3)</f>
        <v>45695</v>
      </c>
      <c r="K741" s="120"/>
      <c r="L741" s="120"/>
      <c r="M741" s="120"/>
      <c r="N741" s="120"/>
      <c r="O741" s="119" t="s">
        <v>934</v>
      </c>
      <c r="P741" s="120"/>
      <c r="Q741" s="135"/>
      <c r="R741" s="29" t="s">
        <v>887</v>
      </c>
      <c r="S741" s="123"/>
    </row>
    <row r="742" spans="1:19">
      <c r="A742" s="29" t="s">
        <v>442</v>
      </c>
      <c r="C742" s="29">
        <v>37508603</v>
      </c>
      <c r="G742" s="29" t="s">
        <v>828</v>
      </c>
      <c r="H742" s="147" t="s">
        <v>443</v>
      </c>
      <c r="I742" s="120">
        <v>45692</v>
      </c>
      <c r="J742" s="120">
        <f>WORKDAY(I742, 3)</f>
        <v>45695</v>
      </c>
      <c r="K742" s="120"/>
      <c r="L742" s="120"/>
      <c r="M742" s="120"/>
      <c r="N742" s="120"/>
      <c r="O742" s="119" t="s">
        <v>934</v>
      </c>
      <c r="P742" s="120"/>
      <c r="Q742" s="135"/>
      <c r="R742" s="29" t="s">
        <v>887</v>
      </c>
      <c r="S742" s="123"/>
    </row>
    <row r="743" spans="1:19">
      <c r="A743" s="29" t="s">
        <v>442</v>
      </c>
      <c r="C743" s="29">
        <v>37508593</v>
      </c>
      <c r="G743" s="29" t="s">
        <v>828</v>
      </c>
      <c r="H743" s="147" t="s">
        <v>443</v>
      </c>
      <c r="I743" s="120">
        <v>45692</v>
      </c>
      <c r="J743" s="120">
        <f>WORKDAY(I743, 3)</f>
        <v>45695</v>
      </c>
      <c r="K743" s="120"/>
      <c r="L743" s="120"/>
      <c r="M743" s="120"/>
      <c r="N743" s="120"/>
      <c r="O743" s="119" t="s">
        <v>934</v>
      </c>
      <c r="P743" s="120"/>
      <c r="Q743" s="135"/>
      <c r="R743" s="29" t="s">
        <v>886</v>
      </c>
      <c r="S743" s="123"/>
    </row>
    <row r="744" spans="1:19">
      <c r="A744" s="29" t="s">
        <v>442</v>
      </c>
      <c r="C744" s="29">
        <v>36508894</v>
      </c>
      <c r="G744" s="29" t="s">
        <v>828</v>
      </c>
      <c r="H744" s="147" t="s">
        <v>443</v>
      </c>
      <c r="I744" s="120">
        <v>45692</v>
      </c>
      <c r="J744" s="120">
        <f>WORKDAY(I744, 3)</f>
        <v>45695</v>
      </c>
      <c r="K744" s="120"/>
      <c r="L744" s="120"/>
      <c r="M744" s="120"/>
      <c r="N744" s="120"/>
      <c r="O744" s="119" t="s">
        <v>934</v>
      </c>
      <c r="P744" s="120"/>
      <c r="Q744" s="135"/>
      <c r="R744" s="29" t="s">
        <v>512</v>
      </c>
      <c r="S744" s="123"/>
    </row>
    <row r="745" spans="1:19">
      <c r="A745" s="29" t="s">
        <v>442</v>
      </c>
      <c r="C745" s="29">
        <v>36508864</v>
      </c>
      <c r="G745" s="29" t="s">
        <v>828</v>
      </c>
      <c r="H745" s="147" t="s">
        <v>443</v>
      </c>
      <c r="I745" s="120">
        <v>45692</v>
      </c>
      <c r="J745" s="120">
        <f>WORKDAY(I745, 3)</f>
        <v>45695</v>
      </c>
      <c r="K745" s="120"/>
      <c r="L745" s="120"/>
      <c r="M745" s="120"/>
      <c r="N745" s="120"/>
      <c r="O745" s="119" t="s">
        <v>934</v>
      </c>
      <c r="P745" s="120"/>
      <c r="Q745" s="135"/>
      <c r="R745" s="29" t="s">
        <v>514</v>
      </c>
      <c r="S745" s="123"/>
    </row>
    <row r="746" spans="1:19">
      <c r="A746" s="29" t="s">
        <v>294</v>
      </c>
      <c r="C746" s="29">
        <v>36505090</v>
      </c>
      <c r="G746" s="29" t="s">
        <v>828</v>
      </c>
      <c r="H746" s="29" t="s">
        <v>319</v>
      </c>
      <c r="I746" s="120">
        <v>45693</v>
      </c>
      <c r="J746" s="120">
        <f>WORKDAY(I746, 3)</f>
        <v>45698</v>
      </c>
      <c r="K746" s="120">
        <v>45729</v>
      </c>
      <c r="L746" s="120"/>
      <c r="M746" s="120"/>
      <c r="N746" s="120"/>
      <c r="O746" s="119" t="s">
        <v>934</v>
      </c>
      <c r="P746" s="120"/>
      <c r="Q746" s="135"/>
      <c r="R746" s="29" t="s">
        <v>888</v>
      </c>
      <c r="S746" s="123"/>
    </row>
    <row r="747" spans="1:19">
      <c r="A747" s="29" t="s">
        <v>294</v>
      </c>
      <c r="C747" s="29">
        <v>36505041</v>
      </c>
      <c r="G747" s="29" t="s">
        <v>828</v>
      </c>
      <c r="H747" s="29" t="s">
        <v>319</v>
      </c>
      <c r="I747" s="120">
        <v>45693</v>
      </c>
      <c r="J747" s="120">
        <f>WORKDAY(I747, 3)</f>
        <v>45698</v>
      </c>
      <c r="K747" s="120">
        <v>45729</v>
      </c>
      <c r="L747" s="120"/>
      <c r="M747" s="120"/>
      <c r="N747" s="120"/>
      <c r="O747" s="119" t="s">
        <v>934</v>
      </c>
      <c r="P747" s="120"/>
      <c r="Q747" s="135"/>
      <c r="R747" s="29" t="s">
        <v>889</v>
      </c>
      <c r="S747" s="123"/>
    </row>
    <row r="748" spans="1:19">
      <c r="A748" s="29" t="s">
        <v>294</v>
      </c>
      <c r="C748" s="29">
        <v>36505003</v>
      </c>
      <c r="G748" s="29" t="s">
        <v>828</v>
      </c>
      <c r="H748" s="29" t="s">
        <v>319</v>
      </c>
      <c r="I748" s="120">
        <v>45693</v>
      </c>
      <c r="J748" s="120">
        <f>WORKDAY(I748, 3)</f>
        <v>45698</v>
      </c>
      <c r="K748" s="120">
        <v>45729</v>
      </c>
      <c r="L748" s="120"/>
      <c r="M748" s="120"/>
      <c r="N748" s="120"/>
      <c r="O748" s="119" t="s">
        <v>934</v>
      </c>
      <c r="P748" s="120"/>
      <c r="Q748" s="135"/>
      <c r="R748" s="29" t="s">
        <v>890</v>
      </c>
      <c r="S748" s="123"/>
    </row>
    <row r="749" spans="1:19">
      <c r="A749" s="29" t="s">
        <v>294</v>
      </c>
      <c r="C749" s="29">
        <v>36504973</v>
      </c>
      <c r="G749" s="29" t="s">
        <v>828</v>
      </c>
      <c r="H749" s="29" t="s">
        <v>319</v>
      </c>
      <c r="I749" s="120">
        <v>45693</v>
      </c>
      <c r="J749" s="120">
        <f>WORKDAY(I749, 3)</f>
        <v>45698</v>
      </c>
      <c r="K749" s="120">
        <v>45729</v>
      </c>
      <c r="L749" s="120"/>
      <c r="M749" s="120"/>
      <c r="N749" s="120"/>
      <c r="O749" s="119" t="s">
        <v>934</v>
      </c>
      <c r="P749" s="120"/>
      <c r="Q749" s="135"/>
      <c r="R749" s="29" t="s">
        <v>891</v>
      </c>
      <c r="S749" s="123"/>
    </row>
    <row r="750" spans="1:19">
      <c r="A750" s="29" t="s">
        <v>294</v>
      </c>
      <c r="C750" s="29">
        <v>36504920</v>
      </c>
      <c r="G750" s="29" t="s">
        <v>828</v>
      </c>
      <c r="H750" s="29" t="s">
        <v>319</v>
      </c>
      <c r="I750" s="120">
        <v>45693</v>
      </c>
      <c r="J750" s="120">
        <f>WORKDAY(I750, 3)</f>
        <v>45698</v>
      </c>
      <c r="K750" s="120">
        <v>45729</v>
      </c>
      <c r="L750" s="120"/>
      <c r="M750" s="120"/>
      <c r="N750" s="120"/>
      <c r="O750" s="119" t="s">
        <v>934</v>
      </c>
      <c r="P750" s="120"/>
      <c r="Q750" s="135"/>
      <c r="R750" s="29" t="s">
        <v>892</v>
      </c>
      <c r="S750" s="123"/>
    </row>
    <row r="751" spans="1:19">
      <c r="A751" s="29" t="s">
        <v>294</v>
      </c>
      <c r="C751" s="29">
        <v>36504794</v>
      </c>
      <c r="G751" s="29" t="s">
        <v>828</v>
      </c>
      <c r="H751" s="29" t="s">
        <v>319</v>
      </c>
      <c r="I751" s="120">
        <v>45693</v>
      </c>
      <c r="J751" s="120">
        <f>WORKDAY(I751, 3)</f>
        <v>45698</v>
      </c>
      <c r="K751" s="120"/>
      <c r="L751" s="120"/>
      <c r="M751" s="120"/>
      <c r="N751" s="120">
        <v>45699</v>
      </c>
      <c r="O751" s="119" t="s">
        <v>10</v>
      </c>
      <c r="P751" s="152"/>
      <c r="Q751" s="153"/>
      <c r="R751" s="29" t="s">
        <v>893</v>
      </c>
      <c r="S751" s="123"/>
    </row>
    <row r="752" spans="1:19">
      <c r="A752" s="29" t="s">
        <v>442</v>
      </c>
      <c r="C752" s="29">
        <v>36500830</v>
      </c>
      <c r="G752" s="29" t="s">
        <v>828</v>
      </c>
      <c r="H752" s="147" t="s">
        <v>443</v>
      </c>
      <c r="I752" s="120">
        <v>45692</v>
      </c>
      <c r="J752" s="120">
        <f>WORKDAY(I752, 3)</f>
        <v>45695</v>
      </c>
      <c r="K752" s="120"/>
      <c r="L752" s="120"/>
      <c r="M752" s="120"/>
      <c r="N752" s="120"/>
      <c r="O752" s="119" t="s">
        <v>934</v>
      </c>
      <c r="P752" s="120"/>
      <c r="Q752" s="135"/>
      <c r="R752" s="29" t="s">
        <v>894</v>
      </c>
      <c r="S752" s="123"/>
    </row>
    <row r="753" spans="1:19" ht="201.75">
      <c r="A753" s="147" t="s">
        <v>442</v>
      </c>
      <c r="B753" s="147"/>
      <c r="C753" s="150">
        <v>36508864</v>
      </c>
      <c r="D753" s="150"/>
      <c r="F753" s="150"/>
      <c r="G753" s="29" t="s">
        <v>828</v>
      </c>
      <c r="H753" s="147" t="s">
        <v>443</v>
      </c>
      <c r="I753" s="148">
        <v>45693</v>
      </c>
      <c r="J753" s="120">
        <f>WORKDAY(I753, 3)</f>
        <v>45698</v>
      </c>
      <c r="K753" s="148"/>
      <c r="L753" s="148"/>
      <c r="M753" s="148"/>
      <c r="N753" s="148"/>
      <c r="O753" s="119" t="s">
        <v>934</v>
      </c>
      <c r="P753" s="148"/>
      <c r="Q753" s="154"/>
      <c r="R753" s="149" t="s">
        <v>895</v>
      </c>
      <c r="S753" s="123"/>
    </row>
    <row r="754" spans="1:19" ht="216.75">
      <c r="A754" s="147" t="s">
        <v>442</v>
      </c>
      <c r="B754" s="147"/>
      <c r="C754" s="150">
        <v>36508894</v>
      </c>
      <c r="D754" s="150"/>
      <c r="F754" s="150"/>
      <c r="G754" s="29" t="s">
        <v>828</v>
      </c>
      <c r="H754" s="147" t="s">
        <v>443</v>
      </c>
      <c r="I754" s="148">
        <v>45693</v>
      </c>
      <c r="J754" s="120">
        <f>WORKDAY(I754, 3)</f>
        <v>45698</v>
      </c>
      <c r="K754" s="148"/>
      <c r="L754" s="148"/>
      <c r="M754" s="148"/>
      <c r="N754" s="148"/>
      <c r="O754" s="119" t="s">
        <v>934</v>
      </c>
      <c r="P754" s="148"/>
      <c r="Q754" s="154"/>
      <c r="R754" s="149" t="s">
        <v>896</v>
      </c>
      <c r="S754" s="123"/>
    </row>
    <row r="755" spans="1:19" ht="201.75">
      <c r="A755" s="147" t="s">
        <v>442</v>
      </c>
      <c r="B755" s="147"/>
      <c r="C755" s="150">
        <v>36508918</v>
      </c>
      <c r="D755" s="150"/>
      <c r="F755" s="150"/>
      <c r="G755" s="29" t="s">
        <v>828</v>
      </c>
      <c r="H755" s="147" t="s">
        <v>443</v>
      </c>
      <c r="I755" s="148">
        <v>45693</v>
      </c>
      <c r="J755" s="120">
        <f>WORKDAY(I755, 3)</f>
        <v>45698</v>
      </c>
      <c r="K755" s="148"/>
      <c r="L755" s="148"/>
      <c r="M755" s="148"/>
      <c r="N755" s="148"/>
      <c r="O755" s="119" t="s">
        <v>934</v>
      </c>
      <c r="P755" s="148"/>
      <c r="Q755" s="154"/>
      <c r="R755" s="149" t="s">
        <v>897</v>
      </c>
      <c r="S755" s="123"/>
    </row>
    <row r="756" spans="1:19" ht="201.75">
      <c r="A756" s="147" t="s">
        <v>442</v>
      </c>
      <c r="B756" s="147"/>
      <c r="C756" s="150">
        <v>36508939</v>
      </c>
      <c r="D756" s="150"/>
      <c r="F756" s="150"/>
      <c r="G756" s="29" t="s">
        <v>828</v>
      </c>
      <c r="H756" s="147" t="s">
        <v>443</v>
      </c>
      <c r="I756" s="148">
        <v>45693</v>
      </c>
      <c r="J756" s="120">
        <f>WORKDAY(I756, 3)</f>
        <v>45698</v>
      </c>
      <c r="K756" s="148"/>
      <c r="L756" s="148"/>
      <c r="M756" s="148"/>
      <c r="N756" s="148"/>
      <c r="O756" s="119" t="s">
        <v>934</v>
      </c>
      <c r="P756" s="148"/>
      <c r="Q756" s="154"/>
      <c r="R756" s="149" t="s">
        <v>898</v>
      </c>
      <c r="S756" s="123"/>
    </row>
    <row r="757" spans="1:19" ht="201.75">
      <c r="A757" s="147" t="s">
        <v>442</v>
      </c>
      <c r="B757" s="147"/>
      <c r="C757" s="150">
        <v>36508971</v>
      </c>
      <c r="D757" s="150"/>
      <c r="F757" s="150"/>
      <c r="G757" s="29" t="s">
        <v>828</v>
      </c>
      <c r="H757" s="147" t="s">
        <v>443</v>
      </c>
      <c r="I757" s="148">
        <v>45693</v>
      </c>
      <c r="J757" s="120">
        <f>WORKDAY(I757, 3)</f>
        <v>45698</v>
      </c>
      <c r="K757" s="148"/>
      <c r="L757" s="148"/>
      <c r="M757" s="148"/>
      <c r="N757" s="148"/>
      <c r="O757" s="119" t="s">
        <v>934</v>
      </c>
      <c r="P757" s="148"/>
      <c r="Q757" s="154"/>
      <c r="R757" s="149" t="s">
        <v>899</v>
      </c>
      <c r="S757" s="123"/>
    </row>
    <row r="758" spans="1:19" ht="216.75">
      <c r="A758" s="147" t="s">
        <v>442</v>
      </c>
      <c r="B758" s="147"/>
      <c r="C758" s="150">
        <v>36509009</v>
      </c>
      <c r="D758" s="150"/>
      <c r="F758" s="150"/>
      <c r="G758" s="29" t="s">
        <v>828</v>
      </c>
      <c r="H758" s="147" t="s">
        <v>443</v>
      </c>
      <c r="I758" s="148">
        <v>45693</v>
      </c>
      <c r="J758" s="120">
        <f>WORKDAY(I758, 3)</f>
        <v>45698</v>
      </c>
      <c r="K758" s="148"/>
      <c r="L758" s="148"/>
      <c r="M758" s="148"/>
      <c r="N758" s="148"/>
      <c r="O758" s="119" t="s">
        <v>934</v>
      </c>
      <c r="P758" s="148"/>
      <c r="Q758" s="154"/>
      <c r="R758" s="149" t="s">
        <v>900</v>
      </c>
      <c r="S758" s="123"/>
    </row>
    <row r="759" spans="1:19" ht="201.75">
      <c r="A759" s="147" t="s">
        <v>442</v>
      </c>
      <c r="B759" s="147"/>
      <c r="C759" s="150">
        <v>36509029</v>
      </c>
      <c r="D759" s="150"/>
      <c r="F759" s="150"/>
      <c r="G759" s="29" t="s">
        <v>828</v>
      </c>
      <c r="H759" s="147" t="s">
        <v>443</v>
      </c>
      <c r="I759" s="148">
        <v>45693</v>
      </c>
      <c r="J759" s="120">
        <f>WORKDAY(I759, 3)</f>
        <v>45698</v>
      </c>
      <c r="K759" s="148"/>
      <c r="L759" s="148"/>
      <c r="M759" s="148"/>
      <c r="N759" s="148"/>
      <c r="O759" s="119" t="s">
        <v>934</v>
      </c>
      <c r="P759" s="148"/>
      <c r="Q759" s="154"/>
      <c r="R759" s="149" t="s">
        <v>901</v>
      </c>
      <c r="S759" s="123"/>
    </row>
    <row r="760" spans="1:19">
      <c r="A760" s="147" t="s">
        <v>294</v>
      </c>
      <c r="B760" s="147"/>
      <c r="C760" s="150">
        <v>36504794</v>
      </c>
      <c r="D760" s="150"/>
      <c r="F760" s="150"/>
      <c r="G760" s="29" t="s">
        <v>828</v>
      </c>
      <c r="H760" s="29" t="s">
        <v>319</v>
      </c>
      <c r="I760" s="148">
        <v>45693</v>
      </c>
      <c r="J760" s="120">
        <f>WORKDAY(I760, 3)</f>
        <v>45698</v>
      </c>
      <c r="K760" s="148"/>
      <c r="L760" s="148"/>
      <c r="M760" s="148"/>
      <c r="N760" s="120">
        <v>45699</v>
      </c>
      <c r="O760" s="119" t="s">
        <v>10</v>
      </c>
      <c r="P760" s="152"/>
      <c r="Q760" s="153"/>
      <c r="R760" s="149" t="s">
        <v>646</v>
      </c>
      <c r="S760" s="123"/>
    </row>
    <row r="761" spans="1:19">
      <c r="A761" s="147" t="s">
        <v>294</v>
      </c>
      <c r="B761" s="147"/>
      <c r="C761" s="150">
        <v>36504920</v>
      </c>
      <c r="D761" s="150"/>
      <c r="F761" s="150"/>
      <c r="G761" s="29" t="s">
        <v>828</v>
      </c>
      <c r="H761" s="29" t="s">
        <v>319</v>
      </c>
      <c r="I761" s="148">
        <v>45693</v>
      </c>
      <c r="J761" s="120">
        <f>WORKDAY(I761, 3)</f>
        <v>45698</v>
      </c>
      <c r="K761" s="148"/>
      <c r="L761" s="148"/>
      <c r="M761" s="148"/>
      <c r="N761" s="120">
        <v>45698</v>
      </c>
      <c r="O761" s="119" t="s">
        <v>10</v>
      </c>
      <c r="P761" s="152"/>
      <c r="Q761" s="153"/>
      <c r="R761" s="149" t="s">
        <v>647</v>
      </c>
      <c r="S761" s="123"/>
    </row>
    <row r="762" spans="1:19">
      <c r="A762" s="147" t="s">
        <v>294</v>
      </c>
      <c r="B762" s="147"/>
      <c r="C762" s="150">
        <v>36504973</v>
      </c>
      <c r="D762" s="150"/>
      <c r="F762" s="150"/>
      <c r="G762" s="29" t="s">
        <v>828</v>
      </c>
      <c r="H762" s="29" t="s">
        <v>319</v>
      </c>
      <c r="I762" s="148">
        <v>45693</v>
      </c>
      <c r="J762" s="120">
        <f>WORKDAY(I762, 3)</f>
        <v>45698</v>
      </c>
      <c r="K762" s="148"/>
      <c r="L762" s="148"/>
      <c r="M762" s="148"/>
      <c r="N762" s="148">
        <v>45695</v>
      </c>
      <c r="O762" s="119" t="s">
        <v>10</v>
      </c>
      <c r="P762" s="152"/>
      <c r="Q762" s="153"/>
      <c r="R762" s="149" t="s">
        <v>648</v>
      </c>
      <c r="S762" s="123"/>
    </row>
    <row r="763" spans="1:19">
      <c r="A763" s="147" t="s">
        <v>294</v>
      </c>
      <c r="B763" s="147"/>
      <c r="C763" s="150">
        <v>36505003</v>
      </c>
      <c r="D763" s="150"/>
      <c r="F763" s="150"/>
      <c r="G763" s="29" t="s">
        <v>828</v>
      </c>
      <c r="H763" s="29" t="s">
        <v>319</v>
      </c>
      <c r="I763" s="148">
        <v>45693</v>
      </c>
      <c r="J763" s="120">
        <f>WORKDAY(I763, 3)</f>
        <v>45698</v>
      </c>
      <c r="K763" s="148"/>
      <c r="L763" s="148"/>
      <c r="M763" s="148"/>
      <c r="N763" s="148"/>
      <c r="O763" s="119" t="s">
        <v>934</v>
      </c>
      <c r="P763" s="148"/>
      <c r="Q763" s="154"/>
      <c r="R763" s="149" t="s">
        <v>649</v>
      </c>
      <c r="S763" s="123"/>
    </row>
    <row r="764" spans="1:19">
      <c r="A764" s="147" t="s">
        <v>294</v>
      </c>
      <c r="B764" s="147"/>
      <c r="C764" s="150">
        <v>36505041</v>
      </c>
      <c r="D764" s="150"/>
      <c r="F764" s="150"/>
      <c r="G764" s="29" t="s">
        <v>828</v>
      </c>
      <c r="H764" s="29" t="s">
        <v>319</v>
      </c>
      <c r="I764" s="148">
        <v>45693</v>
      </c>
      <c r="J764" s="120">
        <f>WORKDAY(I764, 3)</f>
        <v>45698</v>
      </c>
      <c r="K764" s="148"/>
      <c r="L764" s="148"/>
      <c r="M764" s="148"/>
      <c r="N764" s="148">
        <v>45695</v>
      </c>
      <c r="O764" s="119" t="s">
        <v>10</v>
      </c>
      <c r="P764" s="152"/>
      <c r="Q764" s="153"/>
      <c r="R764" s="149" t="s">
        <v>650</v>
      </c>
      <c r="S764" s="123"/>
    </row>
    <row r="765" spans="1:19" ht="144.75">
      <c r="A765" s="147" t="s">
        <v>442</v>
      </c>
      <c r="B765" s="147"/>
      <c r="C765" s="150">
        <v>37508603</v>
      </c>
      <c r="D765" s="150"/>
      <c r="F765" s="150"/>
      <c r="G765" s="29" t="s">
        <v>828</v>
      </c>
      <c r="H765" s="147" t="s">
        <v>443</v>
      </c>
      <c r="I765" s="148">
        <v>45694</v>
      </c>
      <c r="J765" s="120">
        <f>WORKDAY(I765, 3)</f>
        <v>45699</v>
      </c>
      <c r="K765" s="148"/>
      <c r="L765" s="148"/>
      <c r="M765" s="148"/>
      <c r="N765" s="148"/>
      <c r="O765" s="119" t="s">
        <v>934</v>
      </c>
      <c r="P765" s="148"/>
      <c r="Q765" s="154"/>
      <c r="R765" s="149" t="s">
        <v>444</v>
      </c>
      <c r="S765" s="123"/>
    </row>
    <row r="766" spans="1:19" ht="144.75">
      <c r="A766" s="147" t="s">
        <v>442</v>
      </c>
      <c r="B766" s="147"/>
      <c r="C766" s="150">
        <v>37508593</v>
      </c>
      <c r="D766" s="150"/>
      <c r="F766" s="150"/>
      <c r="G766" s="29" t="s">
        <v>828</v>
      </c>
      <c r="H766" s="147" t="s">
        <v>443</v>
      </c>
      <c r="I766" s="148">
        <v>45694</v>
      </c>
      <c r="J766" s="120">
        <f>WORKDAY(I766, 3)</f>
        <v>45699</v>
      </c>
      <c r="K766" s="148"/>
      <c r="L766" s="148"/>
      <c r="M766" s="148"/>
      <c r="N766" s="148"/>
      <c r="O766" s="119" t="s">
        <v>934</v>
      </c>
      <c r="P766" s="148"/>
      <c r="Q766" s="154"/>
      <c r="R766" s="149" t="s">
        <v>445</v>
      </c>
      <c r="S766" s="123"/>
    </row>
    <row r="767" spans="1:19" ht="144.75">
      <c r="A767" s="147" t="s">
        <v>442</v>
      </c>
      <c r="B767" s="147"/>
      <c r="C767" s="150">
        <v>37508575</v>
      </c>
      <c r="D767" s="150"/>
      <c r="F767" s="150"/>
      <c r="G767" s="29" t="s">
        <v>828</v>
      </c>
      <c r="H767" s="147" t="s">
        <v>443</v>
      </c>
      <c r="I767" s="148">
        <v>45694</v>
      </c>
      <c r="J767" s="120">
        <f>WORKDAY(I767, 3)</f>
        <v>45699</v>
      </c>
      <c r="K767" s="148"/>
      <c r="L767" s="148"/>
      <c r="M767" s="148"/>
      <c r="N767" s="148"/>
      <c r="O767" s="119" t="s">
        <v>934</v>
      </c>
      <c r="P767" s="148"/>
      <c r="Q767" s="154"/>
      <c r="R767" s="149" t="s">
        <v>446</v>
      </c>
      <c r="S767" s="123"/>
    </row>
    <row r="768" spans="1:19" ht="144.75">
      <c r="A768" s="147" t="s">
        <v>442</v>
      </c>
      <c r="B768" s="147"/>
      <c r="C768" s="150">
        <v>37508561</v>
      </c>
      <c r="D768" s="150"/>
      <c r="F768" s="150"/>
      <c r="G768" s="29" t="s">
        <v>828</v>
      </c>
      <c r="H768" s="147" t="s">
        <v>443</v>
      </c>
      <c r="I768" s="148">
        <v>45694</v>
      </c>
      <c r="J768" s="120">
        <f>WORKDAY(I768, 3)</f>
        <v>45699</v>
      </c>
      <c r="K768" s="148"/>
      <c r="L768" s="148"/>
      <c r="M768" s="148"/>
      <c r="N768" s="148"/>
      <c r="O768" s="119" t="s">
        <v>934</v>
      </c>
      <c r="P768" s="148"/>
      <c r="Q768" s="154"/>
      <c r="R768" s="149" t="s">
        <v>447</v>
      </c>
      <c r="S768" s="123"/>
    </row>
    <row r="769" spans="1:19" ht="144.75">
      <c r="A769" s="147" t="s">
        <v>442</v>
      </c>
      <c r="B769" s="147"/>
      <c r="C769" s="150">
        <v>37508541</v>
      </c>
      <c r="D769" s="150"/>
      <c r="F769" s="150"/>
      <c r="G769" s="29" t="s">
        <v>828</v>
      </c>
      <c r="H769" s="147" t="s">
        <v>443</v>
      </c>
      <c r="I769" s="148">
        <v>45694</v>
      </c>
      <c r="J769" s="120">
        <f>WORKDAY(I769, 3)</f>
        <v>45699</v>
      </c>
      <c r="K769" s="148"/>
      <c r="L769" s="148"/>
      <c r="M769" s="148"/>
      <c r="N769" s="148"/>
      <c r="O769" s="119" t="s">
        <v>934</v>
      </c>
      <c r="P769" s="148"/>
      <c r="Q769" s="154"/>
      <c r="R769" s="149" t="s">
        <v>448</v>
      </c>
      <c r="S769" s="123"/>
    </row>
    <row r="770" spans="1:19" ht="159">
      <c r="A770" s="147" t="s">
        <v>442</v>
      </c>
      <c r="B770" s="147"/>
      <c r="C770" s="150">
        <v>37508522</v>
      </c>
      <c r="D770" s="150"/>
      <c r="F770" s="150"/>
      <c r="G770" s="29" t="s">
        <v>828</v>
      </c>
      <c r="H770" s="147" t="s">
        <v>443</v>
      </c>
      <c r="I770" s="148">
        <v>45694</v>
      </c>
      <c r="J770" s="120">
        <f>WORKDAY(I770, 3)</f>
        <v>45699</v>
      </c>
      <c r="K770" s="148"/>
      <c r="L770" s="148"/>
      <c r="M770" s="148"/>
      <c r="N770" s="148"/>
      <c r="O770" s="119" t="s">
        <v>934</v>
      </c>
      <c r="P770" s="148"/>
      <c r="Q770" s="154"/>
      <c r="R770" s="149" t="s">
        <v>449</v>
      </c>
      <c r="S770" s="123"/>
    </row>
    <row r="771" spans="1:19">
      <c r="A771" s="29" t="s">
        <v>463</v>
      </c>
      <c r="C771" s="29">
        <v>41510040</v>
      </c>
      <c r="G771" s="29" t="s">
        <v>828</v>
      </c>
      <c r="H771" s="29" t="s">
        <v>134</v>
      </c>
      <c r="I771" s="120">
        <v>45694</v>
      </c>
      <c r="J771" s="120">
        <f>WORKDAY(I771, 3)</f>
        <v>45699</v>
      </c>
      <c r="K771" s="120"/>
      <c r="L771" s="120"/>
      <c r="M771" s="120"/>
      <c r="N771" s="120">
        <v>45709</v>
      </c>
      <c r="O771" s="119" t="s">
        <v>10</v>
      </c>
      <c r="P771" s="152"/>
      <c r="Q771" s="153"/>
      <c r="R771" s="29" t="s">
        <v>464</v>
      </c>
      <c r="S771" s="123"/>
    </row>
    <row r="772" spans="1:19">
      <c r="A772" s="29" t="s">
        <v>463</v>
      </c>
      <c r="C772" s="29">
        <v>41510026</v>
      </c>
      <c r="G772" s="29" t="s">
        <v>828</v>
      </c>
      <c r="H772" s="29" t="s">
        <v>134</v>
      </c>
      <c r="I772" s="120">
        <v>45694</v>
      </c>
      <c r="J772" s="120">
        <f>WORKDAY(I772, 3)</f>
        <v>45699</v>
      </c>
      <c r="K772" s="120"/>
      <c r="L772" s="120"/>
      <c r="M772" s="120"/>
      <c r="N772" s="120">
        <v>45710</v>
      </c>
      <c r="O772" s="119" t="s">
        <v>10</v>
      </c>
      <c r="P772" s="152"/>
      <c r="Q772" s="153"/>
      <c r="R772" s="29" t="s">
        <v>465</v>
      </c>
      <c r="S772" s="123"/>
    </row>
    <row r="773" spans="1:19">
      <c r="A773" s="29" t="s">
        <v>463</v>
      </c>
      <c r="C773" s="29">
        <v>41510021</v>
      </c>
      <c r="G773" s="29" t="s">
        <v>828</v>
      </c>
      <c r="H773" s="29" t="s">
        <v>134</v>
      </c>
      <c r="I773" s="120">
        <v>45694</v>
      </c>
      <c r="J773" s="120">
        <f>WORKDAY(I773, 3)</f>
        <v>45699</v>
      </c>
      <c r="K773" s="120"/>
      <c r="L773" s="120"/>
      <c r="M773" s="120"/>
      <c r="N773" s="120">
        <v>45703</v>
      </c>
      <c r="O773" s="119" t="s">
        <v>10</v>
      </c>
      <c r="P773" s="152"/>
      <c r="Q773" s="153"/>
      <c r="R773" s="29" t="s">
        <v>466</v>
      </c>
      <c r="S773" s="123"/>
    </row>
    <row r="774" spans="1:19">
      <c r="A774" s="29" t="s">
        <v>463</v>
      </c>
      <c r="C774" s="29">
        <v>41510011</v>
      </c>
      <c r="G774" s="29" t="s">
        <v>828</v>
      </c>
      <c r="H774" s="29" t="s">
        <v>134</v>
      </c>
      <c r="I774" s="120">
        <v>45694</v>
      </c>
      <c r="J774" s="120">
        <f>WORKDAY(I774, 3)</f>
        <v>45699</v>
      </c>
      <c r="K774" s="120"/>
      <c r="L774" s="120"/>
      <c r="M774" s="120"/>
      <c r="N774" s="120">
        <v>45710</v>
      </c>
      <c r="O774" s="119" t="s">
        <v>10</v>
      </c>
      <c r="P774" s="152"/>
      <c r="Q774" s="153"/>
      <c r="R774" s="29" t="s">
        <v>467</v>
      </c>
      <c r="S774" s="123"/>
    </row>
    <row r="775" spans="1:19">
      <c r="A775" s="29" t="s">
        <v>463</v>
      </c>
      <c r="C775" s="29">
        <v>41510009</v>
      </c>
      <c r="G775" s="29" t="s">
        <v>828</v>
      </c>
      <c r="H775" s="29" t="s">
        <v>134</v>
      </c>
      <c r="I775" s="120">
        <v>45694</v>
      </c>
      <c r="J775" s="120">
        <f>WORKDAY(I775, 3)</f>
        <v>45699</v>
      </c>
      <c r="K775" s="120"/>
      <c r="L775" s="120"/>
      <c r="M775" s="120"/>
      <c r="N775" s="120">
        <v>45701</v>
      </c>
      <c r="O775" s="119" t="s">
        <v>10</v>
      </c>
      <c r="P775" s="152"/>
      <c r="Q775" s="153"/>
      <c r="R775" s="29" t="s">
        <v>468</v>
      </c>
      <c r="S775" s="123"/>
    </row>
    <row r="776" spans="1:19">
      <c r="A776" s="29" t="s">
        <v>463</v>
      </c>
      <c r="C776" s="29">
        <v>41509998</v>
      </c>
      <c r="G776" s="29" t="s">
        <v>828</v>
      </c>
      <c r="H776" s="29" t="s">
        <v>134</v>
      </c>
      <c r="I776" s="120">
        <v>45694</v>
      </c>
      <c r="J776" s="120">
        <f>WORKDAY(I776, 3)</f>
        <v>45699</v>
      </c>
      <c r="K776" s="120"/>
      <c r="L776" s="120"/>
      <c r="M776" s="120"/>
      <c r="N776" s="148"/>
      <c r="O776" s="119" t="s">
        <v>934</v>
      </c>
      <c r="P776" s="148"/>
      <c r="Q776" s="154"/>
      <c r="R776" s="29" t="s">
        <v>467</v>
      </c>
      <c r="S776" s="123"/>
    </row>
    <row r="777" spans="1:19">
      <c r="A777" s="29" t="s">
        <v>463</v>
      </c>
      <c r="C777" s="29">
        <v>41509965</v>
      </c>
      <c r="G777" s="29" t="s">
        <v>828</v>
      </c>
      <c r="H777" s="29" t="s">
        <v>134</v>
      </c>
      <c r="I777" s="120">
        <v>45694</v>
      </c>
      <c r="J777" s="120">
        <f>WORKDAY(I777, 3)</f>
        <v>45699</v>
      </c>
      <c r="K777" s="120"/>
      <c r="L777" s="120"/>
      <c r="M777" s="120"/>
      <c r="N777" s="120">
        <v>45709</v>
      </c>
      <c r="O777" s="119" t="s">
        <v>10</v>
      </c>
      <c r="P777" s="152"/>
      <c r="Q777" s="153"/>
      <c r="R777" s="29" t="s">
        <v>469</v>
      </c>
      <c r="S777" s="123"/>
    </row>
    <row r="778" spans="1:19">
      <c r="A778" s="29" t="s">
        <v>463</v>
      </c>
      <c r="C778" s="29">
        <v>41509943</v>
      </c>
      <c r="G778" s="29" t="s">
        <v>828</v>
      </c>
      <c r="H778" s="29" t="s">
        <v>134</v>
      </c>
      <c r="I778" s="120">
        <v>45694</v>
      </c>
      <c r="J778" s="120">
        <f>WORKDAY(I778, 3)</f>
        <v>45699</v>
      </c>
      <c r="K778" s="120"/>
      <c r="L778" s="120"/>
      <c r="M778" s="120"/>
      <c r="N778" s="120">
        <v>45701</v>
      </c>
      <c r="O778" s="119" t="s">
        <v>10</v>
      </c>
      <c r="P778" s="152"/>
      <c r="Q778" s="153"/>
      <c r="R778" s="29" t="s">
        <v>470</v>
      </c>
      <c r="S778" s="123"/>
    </row>
    <row r="779" spans="1:19">
      <c r="A779" s="29" t="s">
        <v>463</v>
      </c>
      <c r="C779" s="29">
        <v>41509932</v>
      </c>
      <c r="G779" s="29" t="s">
        <v>828</v>
      </c>
      <c r="H779" s="29" t="s">
        <v>134</v>
      </c>
      <c r="I779" s="120">
        <v>45694</v>
      </c>
      <c r="J779" s="120">
        <f>WORKDAY(I779, 3)</f>
        <v>45699</v>
      </c>
      <c r="K779" s="120"/>
      <c r="L779" s="120"/>
      <c r="M779" s="120"/>
      <c r="N779" s="120">
        <v>45706</v>
      </c>
      <c r="O779" s="119" t="s">
        <v>10</v>
      </c>
      <c r="P779" s="152"/>
      <c r="Q779" s="153"/>
      <c r="R779" s="29" t="s">
        <v>471</v>
      </c>
      <c r="S779" s="123"/>
    </row>
    <row r="780" spans="1:19">
      <c r="A780" s="29" t="s">
        <v>463</v>
      </c>
      <c r="C780" s="29">
        <v>41509914</v>
      </c>
      <c r="G780" s="29" t="s">
        <v>828</v>
      </c>
      <c r="H780" s="29" t="s">
        <v>134</v>
      </c>
      <c r="I780" s="120">
        <v>45694</v>
      </c>
      <c r="J780" s="120">
        <f>WORKDAY(I780, 3)</f>
        <v>45699</v>
      </c>
      <c r="K780" s="120"/>
      <c r="L780" s="120"/>
      <c r="M780" s="120"/>
      <c r="N780" s="120">
        <v>45701</v>
      </c>
      <c r="O780" s="119" t="s">
        <v>10</v>
      </c>
      <c r="P780" s="152"/>
      <c r="Q780" s="153"/>
      <c r="R780" s="29" t="s">
        <v>472</v>
      </c>
      <c r="S780" s="123"/>
    </row>
    <row r="781" spans="1:19">
      <c r="A781" s="29" t="s">
        <v>463</v>
      </c>
      <c r="C781" s="29">
        <v>41509898</v>
      </c>
      <c r="G781" s="29" t="s">
        <v>828</v>
      </c>
      <c r="H781" s="29" t="s">
        <v>134</v>
      </c>
      <c r="I781" s="120">
        <v>45694</v>
      </c>
      <c r="J781" s="120">
        <f>WORKDAY(I781, 3)</f>
        <v>45699</v>
      </c>
      <c r="K781" s="120"/>
      <c r="L781" s="120"/>
      <c r="M781" s="120"/>
      <c r="N781" s="120">
        <v>45702</v>
      </c>
      <c r="O781" s="119" t="s">
        <v>10</v>
      </c>
      <c r="P781" s="152"/>
      <c r="Q781" s="153"/>
      <c r="R781" s="29" t="s">
        <v>473</v>
      </c>
      <c r="S781" s="123"/>
    </row>
    <row r="782" spans="1:19">
      <c r="A782" s="29" t="s">
        <v>463</v>
      </c>
      <c r="C782" s="29">
        <v>41509893</v>
      </c>
      <c r="G782" s="29" t="s">
        <v>828</v>
      </c>
      <c r="H782" s="29" t="s">
        <v>134</v>
      </c>
      <c r="I782" s="120">
        <v>45694</v>
      </c>
      <c r="J782" s="120">
        <f>WORKDAY(I782, 3)</f>
        <v>45699</v>
      </c>
      <c r="K782" s="120"/>
      <c r="L782" s="120"/>
      <c r="M782" s="120"/>
      <c r="N782" s="120">
        <v>45707</v>
      </c>
      <c r="O782" s="119" t="s">
        <v>10</v>
      </c>
      <c r="P782" s="152"/>
      <c r="Q782" s="153"/>
      <c r="R782" s="29" t="s">
        <v>474</v>
      </c>
      <c r="S782" s="123"/>
    </row>
    <row r="783" spans="1:19">
      <c r="A783" s="29" t="s">
        <v>463</v>
      </c>
      <c r="C783" s="29">
        <v>41509884</v>
      </c>
      <c r="G783" s="29" t="s">
        <v>828</v>
      </c>
      <c r="H783" s="29" t="s">
        <v>134</v>
      </c>
      <c r="I783" s="120">
        <v>45694</v>
      </c>
      <c r="J783" s="120">
        <f>WORKDAY(I783, 3)</f>
        <v>45699</v>
      </c>
      <c r="K783" s="120">
        <v>45729</v>
      </c>
      <c r="L783" s="120"/>
      <c r="M783" s="120"/>
      <c r="N783" s="148"/>
      <c r="O783" s="119" t="s">
        <v>934</v>
      </c>
      <c r="P783" s="148"/>
      <c r="Q783" s="154"/>
      <c r="R783" s="29" t="s">
        <v>470</v>
      </c>
      <c r="S783" s="123"/>
    </row>
    <row r="784" spans="1:19">
      <c r="A784" s="29" t="s">
        <v>463</v>
      </c>
      <c r="C784" s="29">
        <v>41509879</v>
      </c>
      <c r="G784" s="29" t="s">
        <v>828</v>
      </c>
      <c r="H784" s="29" t="s">
        <v>134</v>
      </c>
      <c r="I784" s="120">
        <v>45694</v>
      </c>
      <c r="J784" s="120">
        <f>WORKDAY(I784, 3)</f>
        <v>45699</v>
      </c>
      <c r="K784" s="120">
        <v>45729</v>
      </c>
      <c r="L784" s="120"/>
      <c r="M784" s="120"/>
      <c r="N784" s="148"/>
      <c r="O784" s="119" t="s">
        <v>934</v>
      </c>
      <c r="P784" s="148"/>
      <c r="Q784" s="154"/>
      <c r="R784" s="29" t="s">
        <v>470</v>
      </c>
      <c r="S784" s="123"/>
    </row>
    <row r="785" spans="1:19">
      <c r="A785" s="29" t="s">
        <v>463</v>
      </c>
      <c r="C785" s="29">
        <v>41509833</v>
      </c>
      <c r="G785" s="29" t="s">
        <v>828</v>
      </c>
      <c r="H785" s="29" t="s">
        <v>134</v>
      </c>
      <c r="I785" s="120">
        <v>45694</v>
      </c>
      <c r="J785" s="120">
        <f>WORKDAY(I785, 3)</f>
        <v>45699</v>
      </c>
      <c r="K785" s="120">
        <v>45729</v>
      </c>
      <c r="L785" s="120"/>
      <c r="M785" s="120"/>
      <c r="N785" s="148"/>
      <c r="O785" s="119" t="s">
        <v>934</v>
      </c>
      <c r="P785" s="148"/>
      <c r="Q785" s="154"/>
      <c r="R785" s="29" t="s">
        <v>474</v>
      </c>
      <c r="S785" s="123"/>
    </row>
    <row r="786" spans="1:19">
      <c r="A786" s="29" t="s">
        <v>463</v>
      </c>
      <c r="C786" s="29">
        <v>41509811</v>
      </c>
      <c r="G786" s="29" t="s">
        <v>828</v>
      </c>
      <c r="H786" s="29" t="s">
        <v>134</v>
      </c>
      <c r="I786" s="120">
        <v>45694</v>
      </c>
      <c r="J786" s="120">
        <f>WORKDAY(I786, 3)</f>
        <v>45699</v>
      </c>
      <c r="K786" s="120">
        <v>45729</v>
      </c>
      <c r="L786" s="120"/>
      <c r="M786" s="120"/>
      <c r="N786" s="148"/>
      <c r="O786" s="119" t="s">
        <v>934</v>
      </c>
      <c r="P786" s="148"/>
      <c r="Q786" s="154"/>
      <c r="R786" s="29" t="s">
        <v>473</v>
      </c>
      <c r="S786" s="123"/>
    </row>
    <row r="787" spans="1:19">
      <c r="A787" s="29" t="s">
        <v>463</v>
      </c>
      <c r="C787" s="29">
        <v>41509791</v>
      </c>
      <c r="G787" s="29" t="s">
        <v>828</v>
      </c>
      <c r="H787" s="29" t="s">
        <v>134</v>
      </c>
      <c r="I787" s="120">
        <v>45694</v>
      </c>
      <c r="J787" s="120">
        <f>WORKDAY(I787, 3)</f>
        <v>45699</v>
      </c>
      <c r="K787" s="120">
        <v>45729</v>
      </c>
      <c r="L787" s="120"/>
      <c r="M787" s="120"/>
      <c r="N787" s="148"/>
      <c r="O787" s="119" t="s">
        <v>934</v>
      </c>
      <c r="P787" s="148"/>
      <c r="Q787" s="154"/>
      <c r="R787" s="29" t="s">
        <v>472</v>
      </c>
      <c r="S787" s="123"/>
    </row>
    <row r="788" spans="1:19">
      <c r="A788" s="29" t="s">
        <v>437</v>
      </c>
      <c r="C788" s="29">
        <v>36501266</v>
      </c>
      <c r="G788" s="29" t="s">
        <v>828</v>
      </c>
      <c r="H788" s="29" t="s">
        <v>134</v>
      </c>
      <c r="I788" s="120">
        <v>45694</v>
      </c>
      <c r="J788" s="120">
        <f>WORKDAY(I788, 3)</f>
        <v>45699</v>
      </c>
      <c r="K788" s="120">
        <v>45729</v>
      </c>
      <c r="L788" s="120"/>
      <c r="M788" s="120"/>
      <c r="N788" s="148"/>
      <c r="O788" s="119" t="s">
        <v>934</v>
      </c>
      <c r="P788" s="148"/>
      <c r="Q788" s="154"/>
      <c r="R788" s="29" t="s">
        <v>475</v>
      </c>
      <c r="S788" s="123"/>
    </row>
    <row r="789" spans="1:19">
      <c r="A789" s="29" t="s">
        <v>476</v>
      </c>
      <c r="C789" s="29">
        <v>39500386</v>
      </c>
      <c r="G789" s="29" t="s">
        <v>828</v>
      </c>
      <c r="H789" s="29" t="s">
        <v>477</v>
      </c>
      <c r="I789" s="120">
        <v>45694</v>
      </c>
      <c r="J789" s="120">
        <f>WORKDAY(I789, 3)</f>
        <v>45699</v>
      </c>
      <c r="K789" s="120">
        <v>45729</v>
      </c>
      <c r="L789" s="120"/>
      <c r="M789" s="120"/>
      <c r="N789" s="120"/>
      <c r="O789" s="119" t="s">
        <v>934</v>
      </c>
      <c r="P789" s="120"/>
      <c r="Q789" s="135"/>
      <c r="R789" s="29" t="s">
        <v>478</v>
      </c>
      <c r="S789" s="123"/>
    </row>
    <row r="790" spans="1:19">
      <c r="A790" s="29" t="s">
        <v>476</v>
      </c>
      <c r="C790" s="29">
        <v>39500383</v>
      </c>
      <c r="G790" s="29" t="s">
        <v>828</v>
      </c>
      <c r="H790" s="29" t="s">
        <v>477</v>
      </c>
      <c r="I790" s="120">
        <v>45694</v>
      </c>
      <c r="J790" s="120">
        <f>WORKDAY(I790, 3)</f>
        <v>45699</v>
      </c>
      <c r="K790" s="120">
        <v>45729</v>
      </c>
      <c r="L790" s="120"/>
      <c r="M790" s="120"/>
      <c r="N790" s="120"/>
      <c r="O790" s="119" t="s">
        <v>934</v>
      </c>
      <c r="P790" s="120"/>
      <c r="Q790" s="135"/>
      <c r="R790" s="29" t="s">
        <v>479</v>
      </c>
      <c r="S790" s="123"/>
    </row>
    <row r="791" spans="1:19">
      <c r="A791" s="29" t="s">
        <v>476</v>
      </c>
      <c r="C791" s="29">
        <v>39500377</v>
      </c>
      <c r="G791" s="29" t="s">
        <v>828</v>
      </c>
      <c r="H791" s="29" t="s">
        <v>477</v>
      </c>
      <c r="I791" s="120">
        <v>45694</v>
      </c>
      <c r="J791" s="120">
        <f>WORKDAY(I791, 3)</f>
        <v>45699</v>
      </c>
      <c r="K791" s="120">
        <v>45729</v>
      </c>
      <c r="L791" s="120"/>
      <c r="M791" s="120"/>
      <c r="N791" s="120"/>
      <c r="O791" s="119" t="s">
        <v>934</v>
      </c>
      <c r="P791" s="120"/>
      <c r="Q791" s="135"/>
      <c r="R791" s="29" t="s">
        <v>480</v>
      </c>
      <c r="S791" s="123"/>
    </row>
    <row r="792" spans="1:19">
      <c r="A792" s="29" t="s">
        <v>515</v>
      </c>
      <c r="C792" s="29">
        <v>38505536</v>
      </c>
      <c r="G792" s="29" t="s">
        <v>828</v>
      </c>
      <c r="H792" s="29" t="s">
        <v>490</v>
      </c>
      <c r="I792" s="120">
        <v>45695</v>
      </c>
      <c r="J792" s="120">
        <f>WORKDAY(I792, 3)</f>
        <v>45700</v>
      </c>
      <c r="K792" s="120"/>
      <c r="L792" s="120"/>
      <c r="M792" s="120"/>
      <c r="N792" s="120"/>
      <c r="O792" s="119" t="s">
        <v>934</v>
      </c>
      <c r="P792" s="120"/>
      <c r="Q792" s="135"/>
      <c r="R792" s="29" t="s">
        <v>491</v>
      </c>
      <c r="S792" s="123"/>
    </row>
    <row r="793" spans="1:19">
      <c r="A793" s="29" t="s">
        <v>515</v>
      </c>
      <c r="C793" s="29">
        <v>38505300</v>
      </c>
      <c r="G793" s="29" t="s">
        <v>828</v>
      </c>
      <c r="H793" s="29" t="s">
        <v>490</v>
      </c>
      <c r="I793" s="120">
        <v>45695</v>
      </c>
      <c r="J793" s="120">
        <f>WORKDAY(I793, 3)</f>
        <v>45700</v>
      </c>
      <c r="K793" s="120"/>
      <c r="L793" s="120"/>
      <c r="M793" s="120"/>
      <c r="N793" s="120"/>
      <c r="O793" s="119" t="s">
        <v>934</v>
      </c>
      <c r="P793" s="120"/>
      <c r="Q793" s="135"/>
      <c r="R793" s="29" t="s">
        <v>491</v>
      </c>
      <c r="S793" s="123"/>
    </row>
    <row r="794" spans="1:19">
      <c r="A794" s="29" t="s">
        <v>515</v>
      </c>
      <c r="C794" s="29">
        <v>38505266</v>
      </c>
      <c r="G794" s="29" t="s">
        <v>828</v>
      </c>
      <c r="H794" s="29" t="s">
        <v>490</v>
      </c>
      <c r="I794" s="120">
        <v>45695</v>
      </c>
      <c r="J794" s="120">
        <f>WORKDAY(I794, 3)</f>
        <v>45700</v>
      </c>
      <c r="K794" s="120"/>
      <c r="L794" s="120"/>
      <c r="M794" s="120"/>
      <c r="N794" s="120"/>
      <c r="O794" s="119" t="s">
        <v>934</v>
      </c>
      <c r="P794" s="120"/>
      <c r="Q794" s="135"/>
      <c r="R794" s="29" t="s">
        <v>491</v>
      </c>
      <c r="S794" s="123"/>
    </row>
    <row r="795" spans="1:19">
      <c r="A795" s="29" t="s">
        <v>515</v>
      </c>
      <c r="C795" s="29">
        <v>38505238</v>
      </c>
      <c r="G795" s="29" t="s">
        <v>828</v>
      </c>
      <c r="H795" s="29" t="s">
        <v>490</v>
      </c>
      <c r="I795" s="120">
        <v>45695</v>
      </c>
      <c r="J795" s="120">
        <f>WORKDAY(I795, 3)</f>
        <v>45700</v>
      </c>
      <c r="K795" s="120"/>
      <c r="L795" s="120"/>
      <c r="M795" s="120"/>
      <c r="N795" s="120"/>
      <c r="O795" s="119" t="s">
        <v>934</v>
      </c>
      <c r="P795" s="120"/>
      <c r="Q795" s="135"/>
      <c r="R795" s="29" t="s">
        <v>491</v>
      </c>
      <c r="S795" s="123"/>
    </row>
    <row r="796" spans="1:19">
      <c r="A796" s="29" t="s">
        <v>515</v>
      </c>
      <c r="C796" s="29">
        <v>38505158</v>
      </c>
      <c r="G796" s="29" t="s">
        <v>828</v>
      </c>
      <c r="H796" s="29" t="s">
        <v>490</v>
      </c>
      <c r="I796" s="120">
        <v>45695</v>
      </c>
      <c r="J796" s="120">
        <f>WORKDAY(I796, 3)</f>
        <v>45700</v>
      </c>
      <c r="K796" s="120"/>
      <c r="L796" s="120"/>
      <c r="M796" s="120"/>
      <c r="N796" s="120"/>
      <c r="O796" s="119" t="s">
        <v>934</v>
      </c>
      <c r="P796" s="120"/>
      <c r="Q796" s="135"/>
      <c r="R796" s="29" t="s">
        <v>492</v>
      </c>
      <c r="S796" s="123"/>
    </row>
    <row r="797" spans="1:19">
      <c r="A797" s="29" t="s">
        <v>515</v>
      </c>
      <c r="C797" s="29">
        <v>38505119</v>
      </c>
      <c r="G797" s="29" t="s">
        <v>828</v>
      </c>
      <c r="H797" s="29" t="s">
        <v>490</v>
      </c>
      <c r="I797" s="120">
        <v>45695</v>
      </c>
      <c r="J797" s="120">
        <f>WORKDAY(I797, 3)</f>
        <v>45700</v>
      </c>
      <c r="K797" s="120"/>
      <c r="L797" s="120"/>
      <c r="M797" s="120"/>
      <c r="N797" s="120"/>
      <c r="O797" s="119" t="s">
        <v>934</v>
      </c>
      <c r="P797" s="120"/>
      <c r="Q797" s="135"/>
      <c r="R797" s="29" t="s">
        <v>493</v>
      </c>
      <c r="S797" s="123"/>
    </row>
    <row r="798" spans="1:19">
      <c r="A798" s="29" t="s">
        <v>515</v>
      </c>
      <c r="C798" s="29">
        <v>38505007</v>
      </c>
      <c r="G798" s="29" t="s">
        <v>828</v>
      </c>
      <c r="H798" s="29" t="s">
        <v>490</v>
      </c>
      <c r="I798" s="120">
        <v>45695</v>
      </c>
      <c r="J798" s="120">
        <f>WORKDAY(I798, 3)</f>
        <v>45700</v>
      </c>
      <c r="K798" s="120"/>
      <c r="L798" s="120"/>
      <c r="M798" s="120"/>
      <c r="N798" s="120"/>
      <c r="O798" s="119" t="s">
        <v>934</v>
      </c>
      <c r="P798" s="120"/>
      <c r="Q798" s="135"/>
      <c r="R798" s="29" t="s">
        <v>494</v>
      </c>
      <c r="S798" s="123"/>
    </row>
    <row r="799" spans="1:19">
      <c r="A799" s="29" t="s">
        <v>515</v>
      </c>
      <c r="C799" s="29">
        <v>38504963</v>
      </c>
      <c r="G799" s="29" t="s">
        <v>828</v>
      </c>
      <c r="H799" s="29" t="s">
        <v>490</v>
      </c>
      <c r="I799" s="120">
        <v>45695</v>
      </c>
      <c r="J799" s="120">
        <f>WORKDAY(I799, 3)</f>
        <v>45700</v>
      </c>
      <c r="K799" s="120"/>
      <c r="L799" s="120"/>
      <c r="M799" s="120"/>
      <c r="N799" s="120"/>
      <c r="O799" s="119" t="s">
        <v>934</v>
      </c>
      <c r="P799" s="120"/>
      <c r="Q799" s="135"/>
      <c r="R799" s="29" t="s">
        <v>495</v>
      </c>
      <c r="S799" s="123"/>
    </row>
    <row r="800" spans="1:19">
      <c r="A800" s="29" t="s">
        <v>515</v>
      </c>
      <c r="C800" s="29">
        <v>38504886</v>
      </c>
      <c r="G800" s="29" t="s">
        <v>828</v>
      </c>
      <c r="H800" s="29" t="s">
        <v>490</v>
      </c>
      <c r="I800" s="120">
        <v>45695</v>
      </c>
      <c r="J800" s="120">
        <f>WORKDAY(I800, 3)</f>
        <v>45700</v>
      </c>
      <c r="K800" s="120"/>
      <c r="L800" s="120"/>
      <c r="M800" s="120"/>
      <c r="N800" s="120"/>
      <c r="O800" s="119" t="s">
        <v>934</v>
      </c>
      <c r="P800" s="120"/>
      <c r="Q800" s="135"/>
      <c r="R800" s="29" t="s">
        <v>496</v>
      </c>
      <c r="S800" s="123"/>
    </row>
    <row r="801" spans="1:19">
      <c r="A801" s="29" t="s">
        <v>515</v>
      </c>
      <c r="C801" s="29">
        <v>38504796</v>
      </c>
      <c r="G801" s="29" t="s">
        <v>828</v>
      </c>
      <c r="H801" s="29" t="s">
        <v>490</v>
      </c>
      <c r="I801" s="120">
        <v>45695</v>
      </c>
      <c r="J801" s="120">
        <f>WORKDAY(I801, 3)</f>
        <v>45700</v>
      </c>
      <c r="K801" s="120"/>
      <c r="L801" s="120"/>
      <c r="M801" s="120"/>
      <c r="N801" s="120"/>
      <c r="O801" s="119" t="s">
        <v>934</v>
      </c>
      <c r="P801" s="120"/>
      <c r="Q801" s="135"/>
      <c r="R801" s="29" t="s">
        <v>497</v>
      </c>
      <c r="S801" s="123"/>
    </row>
    <row r="802" spans="1:19">
      <c r="A802" s="29" t="s">
        <v>515</v>
      </c>
      <c r="C802" s="29">
        <v>38504725</v>
      </c>
      <c r="G802" s="29" t="s">
        <v>828</v>
      </c>
      <c r="H802" s="29" t="s">
        <v>490</v>
      </c>
      <c r="I802" s="120">
        <v>45695</v>
      </c>
      <c r="J802" s="120">
        <f>WORKDAY(I802, 3)</f>
        <v>45700</v>
      </c>
      <c r="K802" s="120"/>
      <c r="L802" s="120"/>
      <c r="M802" s="120"/>
      <c r="N802" s="120"/>
      <c r="O802" s="119" t="s">
        <v>934</v>
      </c>
      <c r="P802" s="120"/>
      <c r="Q802" s="135"/>
      <c r="R802" s="29" t="s">
        <v>498</v>
      </c>
      <c r="S802" s="123"/>
    </row>
    <row r="803" spans="1:19">
      <c r="A803" s="29" t="s">
        <v>515</v>
      </c>
      <c r="C803" s="29">
        <v>38504674</v>
      </c>
      <c r="G803" s="29" t="s">
        <v>828</v>
      </c>
      <c r="H803" s="29" t="s">
        <v>490</v>
      </c>
      <c r="I803" s="120">
        <v>45695</v>
      </c>
      <c r="J803" s="120">
        <f>WORKDAY(I803, 3)</f>
        <v>45700</v>
      </c>
      <c r="K803" s="120"/>
      <c r="L803" s="120"/>
      <c r="M803" s="120"/>
      <c r="N803" s="120"/>
      <c r="O803" s="119" t="s">
        <v>934</v>
      </c>
      <c r="P803" s="120"/>
      <c r="Q803" s="135"/>
      <c r="R803" s="29" t="s">
        <v>499</v>
      </c>
      <c r="S803" s="123"/>
    </row>
    <row r="804" spans="1:19">
      <c r="A804" s="29" t="s">
        <v>515</v>
      </c>
      <c r="C804" s="29">
        <v>38504585</v>
      </c>
      <c r="G804" s="29" t="s">
        <v>828</v>
      </c>
      <c r="H804" s="29" t="s">
        <v>490</v>
      </c>
      <c r="I804" s="120">
        <v>45695</v>
      </c>
      <c r="J804" s="120">
        <f>WORKDAY(I804, 3)</f>
        <v>45700</v>
      </c>
      <c r="K804" s="120"/>
      <c r="L804" s="120"/>
      <c r="M804" s="120"/>
      <c r="N804" s="120"/>
      <c r="O804" s="119" t="s">
        <v>934</v>
      </c>
      <c r="P804" s="120"/>
      <c r="Q804" s="135"/>
      <c r="R804" s="29" t="s">
        <v>500</v>
      </c>
      <c r="S804" s="123"/>
    </row>
    <row r="805" spans="1:19">
      <c r="A805" s="29" t="s">
        <v>501</v>
      </c>
      <c r="C805" s="29">
        <v>38503182</v>
      </c>
      <c r="G805" s="29" t="s">
        <v>828</v>
      </c>
      <c r="H805" s="29" t="s">
        <v>477</v>
      </c>
      <c r="I805" s="120">
        <v>45694</v>
      </c>
      <c r="J805" s="120">
        <f>WORKDAY(I805, 3)</f>
        <v>45699</v>
      </c>
      <c r="K805" s="120">
        <v>45723</v>
      </c>
      <c r="L805" s="120"/>
      <c r="M805" s="120"/>
      <c r="N805" s="120"/>
      <c r="O805" s="119" t="s">
        <v>945</v>
      </c>
      <c r="P805" s="120"/>
      <c r="Q805" s="135"/>
      <c r="R805" s="29" t="s">
        <v>502</v>
      </c>
      <c r="S805" s="123"/>
    </row>
    <row r="806" spans="1:19">
      <c r="A806" s="29" t="s">
        <v>501</v>
      </c>
      <c r="C806" s="29">
        <v>38503161</v>
      </c>
      <c r="G806" s="29" t="s">
        <v>828</v>
      </c>
      <c r="H806" s="29" t="s">
        <v>477</v>
      </c>
      <c r="I806" s="120">
        <v>45694</v>
      </c>
      <c r="J806" s="120">
        <f>WORKDAY(I806, 3)</f>
        <v>45699</v>
      </c>
      <c r="K806" s="120">
        <v>45723</v>
      </c>
      <c r="L806" s="120"/>
      <c r="M806" s="120"/>
      <c r="N806" s="120"/>
      <c r="O806" s="119" t="s">
        <v>945</v>
      </c>
      <c r="P806" s="120"/>
      <c r="Q806" s="135"/>
      <c r="R806" s="29" t="s">
        <v>503</v>
      </c>
      <c r="S806" s="123"/>
    </row>
    <row r="807" spans="1:19">
      <c r="A807" s="29" t="s">
        <v>501</v>
      </c>
      <c r="C807" s="29">
        <v>38503146</v>
      </c>
      <c r="G807" s="29" t="s">
        <v>828</v>
      </c>
      <c r="H807" s="29" t="s">
        <v>477</v>
      </c>
      <c r="I807" s="120">
        <v>45694</v>
      </c>
      <c r="J807" s="120">
        <f>WORKDAY(I807, 3)</f>
        <v>45699</v>
      </c>
      <c r="K807" s="120">
        <v>45723</v>
      </c>
      <c r="L807" s="120"/>
      <c r="M807" s="120"/>
      <c r="N807" s="120"/>
      <c r="O807" s="119" t="s">
        <v>945</v>
      </c>
      <c r="P807" s="120"/>
      <c r="Q807" s="135"/>
      <c r="R807" s="29" t="s">
        <v>504</v>
      </c>
      <c r="S807" s="123"/>
    </row>
    <row r="808" spans="1:19">
      <c r="A808" s="29" t="s">
        <v>501</v>
      </c>
      <c r="C808" s="155">
        <v>57508208</v>
      </c>
      <c r="D808" s="155"/>
      <c r="F808" s="155"/>
      <c r="G808" s="29" t="s">
        <v>828</v>
      </c>
      <c r="H808" s="29" t="s">
        <v>946</v>
      </c>
      <c r="I808" s="120">
        <v>45694</v>
      </c>
      <c r="J808" s="120">
        <f>WORKDAY(I808, 3)</f>
        <v>45699</v>
      </c>
      <c r="K808" s="120">
        <v>45723</v>
      </c>
      <c r="L808" s="120"/>
      <c r="M808" s="120"/>
      <c r="N808" s="120"/>
      <c r="O808" s="119" t="s">
        <v>945</v>
      </c>
      <c r="P808" s="120"/>
      <c r="Q808" s="135"/>
      <c r="R808" s="29" t="s">
        <v>504</v>
      </c>
      <c r="S808" s="123"/>
    </row>
    <row r="809" spans="1:19">
      <c r="A809" s="29" t="s">
        <v>501</v>
      </c>
      <c r="C809" s="155">
        <v>57508119</v>
      </c>
      <c r="D809" s="155"/>
      <c r="F809" s="155"/>
      <c r="G809" s="29" t="s">
        <v>828</v>
      </c>
      <c r="H809" s="29" t="s">
        <v>946</v>
      </c>
      <c r="I809" s="120">
        <v>45694</v>
      </c>
      <c r="J809" s="120">
        <f>WORKDAY(I809, 3)</f>
        <v>45699</v>
      </c>
      <c r="K809" s="120">
        <v>45723</v>
      </c>
      <c r="L809" s="120"/>
      <c r="M809" s="120"/>
      <c r="N809" s="120"/>
      <c r="O809" s="119" t="s">
        <v>945</v>
      </c>
      <c r="P809" s="120"/>
      <c r="Q809" s="135"/>
      <c r="R809" s="29" t="s">
        <v>505</v>
      </c>
      <c r="S809" s="123"/>
    </row>
    <row r="810" spans="1:19">
      <c r="A810" s="29" t="s">
        <v>501</v>
      </c>
      <c r="C810" s="155">
        <v>57508133</v>
      </c>
      <c r="D810" s="155"/>
      <c r="F810" s="155"/>
      <c r="G810" s="29" t="s">
        <v>828</v>
      </c>
      <c r="H810" s="29" t="s">
        <v>946</v>
      </c>
      <c r="I810" s="120">
        <v>45694</v>
      </c>
      <c r="J810" s="120">
        <f>WORKDAY(I810, 3)</f>
        <v>45699</v>
      </c>
      <c r="K810" s="120">
        <v>45723</v>
      </c>
      <c r="L810" s="120"/>
      <c r="M810" s="120"/>
      <c r="N810" s="120"/>
      <c r="O810" s="119" t="s">
        <v>945</v>
      </c>
      <c r="P810" s="120"/>
      <c r="Q810" s="135"/>
      <c r="R810" s="29" t="s">
        <v>506</v>
      </c>
      <c r="S810" s="123"/>
    </row>
    <row r="811" spans="1:19">
      <c r="A811" s="29" t="s">
        <v>501</v>
      </c>
      <c r="C811" s="155">
        <v>57508152</v>
      </c>
      <c r="D811" s="155"/>
      <c r="F811" s="155"/>
      <c r="G811" s="29" t="s">
        <v>828</v>
      </c>
      <c r="H811" s="29" t="s">
        <v>946</v>
      </c>
      <c r="I811" s="120">
        <v>45694</v>
      </c>
      <c r="J811" s="120">
        <f>WORKDAY(I811, 3)</f>
        <v>45699</v>
      </c>
      <c r="K811" s="120">
        <v>45723</v>
      </c>
      <c r="L811" s="120"/>
      <c r="M811" s="120"/>
      <c r="N811" s="120"/>
      <c r="O811" s="119" t="s">
        <v>945</v>
      </c>
      <c r="P811" s="120"/>
      <c r="Q811" s="135"/>
      <c r="R811" s="29" t="s">
        <v>507</v>
      </c>
      <c r="S811" s="123"/>
    </row>
    <row r="812" spans="1:19">
      <c r="A812" s="29" t="s">
        <v>501</v>
      </c>
      <c r="C812" s="155">
        <v>57508179</v>
      </c>
      <c r="D812" s="155"/>
      <c r="F812" s="155"/>
      <c r="G812" s="29" t="s">
        <v>828</v>
      </c>
      <c r="H812" s="29" t="s">
        <v>946</v>
      </c>
      <c r="I812" s="120">
        <v>45694</v>
      </c>
      <c r="J812" s="120">
        <f>WORKDAY(I812, 3)</f>
        <v>45699</v>
      </c>
      <c r="K812" s="120">
        <v>45723</v>
      </c>
      <c r="L812" s="120"/>
      <c r="M812" s="120"/>
      <c r="N812" s="120"/>
      <c r="O812" s="119" t="s">
        <v>945</v>
      </c>
      <c r="P812" s="120"/>
      <c r="Q812" s="135"/>
      <c r="R812" s="29" t="s">
        <v>507</v>
      </c>
      <c r="S812" s="123"/>
    </row>
    <row r="813" spans="1:19">
      <c r="A813" s="29" t="s">
        <v>442</v>
      </c>
      <c r="C813" s="29">
        <v>36508918</v>
      </c>
      <c r="G813" s="29" t="s">
        <v>828</v>
      </c>
      <c r="H813" s="147" t="s">
        <v>443</v>
      </c>
      <c r="I813" s="120">
        <v>45694</v>
      </c>
      <c r="J813" s="120">
        <f>WORKDAY(I813, 3)</f>
        <v>45699</v>
      </c>
      <c r="K813" s="120"/>
      <c r="L813" s="120"/>
      <c r="M813" s="120"/>
      <c r="N813" s="120"/>
      <c r="O813" s="119" t="s">
        <v>934</v>
      </c>
      <c r="P813" s="120"/>
      <c r="Q813" s="135"/>
      <c r="R813" s="29" t="s">
        <v>508</v>
      </c>
      <c r="S813" s="123"/>
    </row>
    <row r="814" spans="1:19">
      <c r="A814" s="29" t="s">
        <v>442</v>
      </c>
      <c r="C814" s="29">
        <v>37508575</v>
      </c>
      <c r="G814" s="29" t="s">
        <v>828</v>
      </c>
      <c r="H814" s="147" t="s">
        <v>443</v>
      </c>
      <c r="I814" s="120">
        <v>45694</v>
      </c>
      <c r="J814" s="120">
        <f>WORKDAY(I814, 3)</f>
        <v>45699</v>
      </c>
      <c r="K814" s="120"/>
      <c r="L814" s="120"/>
      <c r="M814" s="120"/>
      <c r="N814" s="120"/>
      <c r="O814" s="119" t="s">
        <v>934</v>
      </c>
      <c r="P814" s="120"/>
      <c r="Q814" s="135"/>
      <c r="R814" s="29" t="s">
        <v>509</v>
      </c>
      <c r="S814" s="123"/>
    </row>
    <row r="815" spans="1:19">
      <c r="A815" s="29" t="s">
        <v>442</v>
      </c>
      <c r="C815" s="29">
        <v>37508561</v>
      </c>
      <c r="G815" s="29" t="s">
        <v>828</v>
      </c>
      <c r="H815" s="147" t="s">
        <v>443</v>
      </c>
      <c r="I815" s="120">
        <v>45694</v>
      </c>
      <c r="J815" s="120">
        <f>WORKDAY(I815, 3)</f>
        <v>45699</v>
      </c>
      <c r="K815" s="120"/>
      <c r="L815" s="120"/>
      <c r="M815" s="120"/>
      <c r="N815" s="120"/>
      <c r="O815" s="119" t="s">
        <v>934</v>
      </c>
      <c r="P815" s="120"/>
      <c r="Q815" s="135"/>
      <c r="R815" s="29" t="s">
        <v>511</v>
      </c>
      <c r="S815" s="123"/>
    </row>
    <row r="816" spans="1:19">
      <c r="A816" s="29" t="s">
        <v>442</v>
      </c>
      <c r="C816" s="29">
        <v>37508541</v>
      </c>
      <c r="G816" s="29" t="s">
        <v>828</v>
      </c>
      <c r="H816" s="147" t="s">
        <v>443</v>
      </c>
      <c r="I816" s="120">
        <v>45694</v>
      </c>
      <c r="J816" s="120">
        <f>WORKDAY(I816, 3)</f>
        <v>45699</v>
      </c>
      <c r="K816" s="120"/>
      <c r="L816" s="120"/>
      <c r="M816" s="120"/>
      <c r="N816" s="120"/>
      <c r="O816" s="119" t="s">
        <v>934</v>
      </c>
      <c r="P816" s="120"/>
      <c r="Q816" s="135"/>
      <c r="R816" s="29" t="s">
        <v>508</v>
      </c>
      <c r="S816" s="123"/>
    </row>
    <row r="817" spans="1:19">
      <c r="A817" s="29" t="s">
        <v>442</v>
      </c>
      <c r="C817" s="29">
        <v>37508522</v>
      </c>
      <c r="G817" s="29" t="s">
        <v>828</v>
      </c>
      <c r="H817" s="147" t="s">
        <v>443</v>
      </c>
      <c r="I817" s="120">
        <v>45694</v>
      </c>
      <c r="J817" s="120">
        <f>WORKDAY(I817, 3)</f>
        <v>45699</v>
      </c>
      <c r="K817" s="120"/>
      <c r="L817" s="120"/>
      <c r="M817" s="120"/>
      <c r="N817" s="120"/>
      <c r="O817" s="119" t="s">
        <v>934</v>
      </c>
      <c r="P817" s="120"/>
      <c r="Q817" s="135"/>
      <c r="R817" s="29" t="s">
        <v>512</v>
      </c>
      <c r="S817" s="123"/>
    </row>
    <row r="818" spans="1:19">
      <c r="A818" s="29" t="s">
        <v>370</v>
      </c>
      <c r="C818" s="29">
        <v>37508488</v>
      </c>
      <c r="G818" s="29" t="s">
        <v>828</v>
      </c>
      <c r="H818" s="29" t="s">
        <v>371</v>
      </c>
      <c r="I818" s="120">
        <v>45694</v>
      </c>
      <c r="J818" s="120">
        <f>WORKDAY(I818, 3)</f>
        <v>45699</v>
      </c>
      <c r="K818" s="120"/>
      <c r="L818" s="120"/>
      <c r="M818" s="120"/>
      <c r="N818" s="120">
        <v>45701</v>
      </c>
      <c r="O818" s="119" t="s">
        <v>10</v>
      </c>
      <c r="P818" s="152"/>
      <c r="Q818" s="153"/>
      <c r="R818" s="29" t="s">
        <v>513</v>
      </c>
      <c r="S818" s="123"/>
    </row>
    <row r="819" spans="1:19">
      <c r="A819" s="29" t="s">
        <v>442</v>
      </c>
      <c r="C819" s="29">
        <v>37508476</v>
      </c>
      <c r="G819" s="29" t="s">
        <v>828</v>
      </c>
      <c r="H819" s="147" t="s">
        <v>443</v>
      </c>
      <c r="I819" s="120">
        <v>45694</v>
      </c>
      <c r="J819" s="120">
        <f>WORKDAY(I819, 3)</f>
        <v>45699</v>
      </c>
      <c r="K819" s="120"/>
      <c r="L819" s="120"/>
      <c r="M819" s="120"/>
      <c r="N819" s="120"/>
      <c r="O819" s="119" t="s">
        <v>934</v>
      </c>
      <c r="P819" s="120"/>
      <c r="Q819" s="135"/>
      <c r="R819" s="29" t="s">
        <v>514</v>
      </c>
      <c r="S819" s="123"/>
    </row>
    <row r="820" spans="1:19">
      <c r="A820" s="41" t="s">
        <v>339</v>
      </c>
      <c r="B820" s="41"/>
      <c r="C820" s="41">
        <v>35505986</v>
      </c>
      <c r="D820" s="41"/>
      <c r="F820" s="41"/>
      <c r="G820" s="29" t="s">
        <v>828</v>
      </c>
      <c r="H820" s="147" t="s">
        <v>100</v>
      </c>
      <c r="I820" s="148">
        <v>45695</v>
      </c>
      <c r="J820" s="120">
        <f>WORKDAY(I820, 3)</f>
        <v>45700</v>
      </c>
      <c r="K820" s="148"/>
      <c r="L820" s="148"/>
      <c r="M820" s="148"/>
      <c r="N820" s="120">
        <v>45698</v>
      </c>
      <c r="O820" s="119" t="s">
        <v>10</v>
      </c>
      <c r="P820" s="152"/>
      <c r="Q820" s="153"/>
      <c r="R820" s="149"/>
      <c r="S820" s="123"/>
    </row>
    <row r="821" spans="1:19">
      <c r="A821" s="41" t="s">
        <v>339</v>
      </c>
      <c r="B821" s="41"/>
      <c r="C821" s="41">
        <v>35506054</v>
      </c>
      <c r="D821" s="41"/>
      <c r="F821" s="41"/>
      <c r="G821" s="29" t="s">
        <v>828</v>
      </c>
      <c r="H821" s="147" t="s">
        <v>100</v>
      </c>
      <c r="I821" s="148">
        <v>45695</v>
      </c>
      <c r="J821" s="120">
        <f>WORKDAY(I821, 3)</f>
        <v>45700</v>
      </c>
      <c r="K821" s="148"/>
      <c r="L821" s="148"/>
      <c r="M821" s="148"/>
      <c r="N821" s="120">
        <v>45698</v>
      </c>
      <c r="O821" s="119" t="s">
        <v>10</v>
      </c>
      <c r="P821" s="152"/>
      <c r="Q821" s="153"/>
      <c r="R821" s="149"/>
      <c r="S821" s="123"/>
    </row>
    <row r="822" spans="1:19">
      <c r="A822" s="41" t="s">
        <v>339</v>
      </c>
      <c r="B822" s="41"/>
      <c r="C822" s="41">
        <v>35506111</v>
      </c>
      <c r="D822" s="41"/>
      <c r="F822" s="41"/>
      <c r="G822" s="29" t="s">
        <v>828</v>
      </c>
      <c r="H822" s="147" t="s">
        <v>100</v>
      </c>
      <c r="I822" s="148">
        <v>45695</v>
      </c>
      <c r="J822" s="120">
        <f>WORKDAY(I822, 3)</f>
        <v>45700</v>
      </c>
      <c r="K822" s="148"/>
      <c r="L822" s="148"/>
      <c r="M822" s="148"/>
      <c r="N822" s="148">
        <v>45717</v>
      </c>
      <c r="O822" s="119" t="s">
        <v>10</v>
      </c>
      <c r="P822" s="152"/>
      <c r="Q822" s="153"/>
      <c r="R822" s="149"/>
      <c r="S822" s="123"/>
    </row>
    <row r="823" spans="1:19">
      <c r="A823" s="41" t="s">
        <v>339</v>
      </c>
      <c r="B823" s="41"/>
      <c r="C823" s="41">
        <v>35506159</v>
      </c>
      <c r="D823" s="41"/>
      <c r="F823" s="41"/>
      <c r="G823" s="29" t="s">
        <v>828</v>
      </c>
      <c r="H823" s="147" t="s">
        <v>100</v>
      </c>
      <c r="I823" s="148">
        <v>45695</v>
      </c>
      <c r="J823" s="120">
        <f>WORKDAY(I823, 3)</f>
        <v>45700</v>
      </c>
      <c r="K823" s="148"/>
      <c r="L823" s="148"/>
      <c r="M823" s="148"/>
      <c r="N823" s="120">
        <v>45701</v>
      </c>
      <c r="O823" s="119" t="s">
        <v>10</v>
      </c>
      <c r="P823" s="152"/>
      <c r="Q823" s="153"/>
      <c r="R823" s="149"/>
      <c r="S823" s="123"/>
    </row>
    <row r="824" spans="1:19">
      <c r="A824" s="41" t="s">
        <v>339</v>
      </c>
      <c r="B824" s="41"/>
      <c r="C824" s="41">
        <v>35506199</v>
      </c>
      <c r="D824" s="41"/>
      <c r="F824" s="41"/>
      <c r="G824" s="29" t="s">
        <v>828</v>
      </c>
      <c r="H824" s="147" t="s">
        <v>100</v>
      </c>
      <c r="I824" s="148">
        <v>45695</v>
      </c>
      <c r="J824" s="120">
        <f>WORKDAY(I824, 3)</f>
        <v>45700</v>
      </c>
      <c r="K824" s="148"/>
      <c r="L824" s="148"/>
      <c r="M824" s="148"/>
      <c r="N824" s="120">
        <v>45701</v>
      </c>
      <c r="O824" s="119" t="s">
        <v>10</v>
      </c>
      <c r="P824" s="152"/>
      <c r="Q824" s="153"/>
      <c r="R824" s="149"/>
      <c r="S824" s="123"/>
    </row>
    <row r="825" spans="1:19">
      <c r="A825" s="41" t="s">
        <v>339</v>
      </c>
      <c r="B825" s="41"/>
      <c r="C825" s="41">
        <v>35506238</v>
      </c>
      <c r="D825" s="41"/>
      <c r="F825" s="41"/>
      <c r="G825" s="29" t="s">
        <v>828</v>
      </c>
      <c r="H825" s="147" t="s">
        <v>100</v>
      </c>
      <c r="I825" s="148">
        <v>45695</v>
      </c>
      <c r="J825" s="120">
        <f>WORKDAY(I825, 3)</f>
        <v>45700</v>
      </c>
      <c r="K825" s="148"/>
      <c r="L825" s="148"/>
      <c r="M825" s="148"/>
      <c r="N825" s="120">
        <v>45698</v>
      </c>
      <c r="O825" s="119" t="s">
        <v>10</v>
      </c>
      <c r="P825" s="152"/>
      <c r="Q825" s="153"/>
      <c r="R825" s="149"/>
      <c r="S825" s="123"/>
    </row>
    <row r="826" spans="1:19">
      <c r="A826" s="41" t="s">
        <v>515</v>
      </c>
      <c r="B826" s="41"/>
      <c r="C826" s="41">
        <v>38504585</v>
      </c>
      <c r="D826" s="41"/>
      <c r="F826" s="41"/>
      <c r="G826" s="29" t="s">
        <v>828</v>
      </c>
      <c r="H826" s="147" t="s">
        <v>443</v>
      </c>
      <c r="I826" s="148">
        <v>45695</v>
      </c>
      <c r="J826" s="120">
        <f>WORKDAY(I826, 3)</f>
        <v>45700</v>
      </c>
      <c r="K826" s="148"/>
      <c r="L826" s="148"/>
      <c r="M826" s="148"/>
      <c r="N826" s="148"/>
      <c r="O826" s="119" t="s">
        <v>934</v>
      </c>
      <c r="P826" s="148"/>
      <c r="Q826" s="154"/>
      <c r="R826" s="149"/>
      <c r="S826" s="123"/>
    </row>
    <row r="827" spans="1:19">
      <c r="A827" s="41" t="s">
        <v>515</v>
      </c>
      <c r="B827" s="41"/>
      <c r="C827" s="41">
        <v>38504674</v>
      </c>
      <c r="D827" s="41"/>
      <c r="F827" s="41"/>
      <c r="G827" s="29" t="s">
        <v>828</v>
      </c>
      <c r="H827" s="147" t="s">
        <v>443</v>
      </c>
      <c r="I827" s="148">
        <v>45695</v>
      </c>
      <c r="J827" s="120">
        <f>WORKDAY(I827, 3)</f>
        <v>45700</v>
      </c>
      <c r="K827" s="148"/>
      <c r="L827" s="148"/>
      <c r="M827" s="148"/>
      <c r="N827" s="148"/>
      <c r="O827" s="119" t="s">
        <v>934</v>
      </c>
      <c r="P827" s="148"/>
      <c r="Q827" s="154"/>
      <c r="R827" s="149"/>
      <c r="S827" s="123"/>
    </row>
    <row r="828" spans="1:19">
      <c r="A828" s="41" t="s">
        <v>515</v>
      </c>
      <c r="B828" s="41"/>
      <c r="C828" s="41">
        <v>38504725</v>
      </c>
      <c r="D828" s="41"/>
      <c r="F828" s="41"/>
      <c r="G828" s="29" t="s">
        <v>828</v>
      </c>
      <c r="H828" s="147" t="s">
        <v>443</v>
      </c>
      <c r="I828" s="148">
        <v>45695</v>
      </c>
      <c r="J828" s="120">
        <f>WORKDAY(I828, 3)</f>
        <v>45700</v>
      </c>
      <c r="K828" s="148"/>
      <c r="L828" s="148"/>
      <c r="M828" s="148"/>
      <c r="N828" s="148"/>
      <c r="O828" s="119" t="s">
        <v>934</v>
      </c>
      <c r="P828" s="148"/>
      <c r="Q828" s="154"/>
      <c r="R828" s="149"/>
      <c r="S828" s="123"/>
    </row>
    <row r="829" spans="1:19">
      <c r="A829" s="41" t="s">
        <v>515</v>
      </c>
      <c r="B829" s="41"/>
      <c r="C829" s="41">
        <v>38504796</v>
      </c>
      <c r="D829" s="41"/>
      <c r="F829" s="41"/>
      <c r="G829" s="29" t="s">
        <v>828</v>
      </c>
      <c r="H829" s="147" t="s">
        <v>443</v>
      </c>
      <c r="I829" s="148">
        <v>45695</v>
      </c>
      <c r="J829" s="120">
        <f>WORKDAY(I829, 3)</f>
        <v>45700</v>
      </c>
      <c r="K829" s="148"/>
      <c r="L829" s="148"/>
      <c r="M829" s="148"/>
      <c r="N829" s="148"/>
      <c r="O829" s="119" t="s">
        <v>934</v>
      </c>
      <c r="P829" s="148"/>
      <c r="Q829" s="154"/>
      <c r="R829" s="149"/>
      <c r="S829" s="123"/>
    </row>
    <row r="830" spans="1:19">
      <c r="A830" s="41" t="s">
        <v>515</v>
      </c>
      <c r="B830" s="41"/>
      <c r="C830" s="41">
        <v>38504886</v>
      </c>
      <c r="D830" s="41"/>
      <c r="F830" s="41"/>
      <c r="G830" s="29" t="s">
        <v>828</v>
      </c>
      <c r="H830" s="147" t="s">
        <v>443</v>
      </c>
      <c r="I830" s="148">
        <v>45695</v>
      </c>
      <c r="J830" s="120">
        <f>WORKDAY(I830, 3)</f>
        <v>45700</v>
      </c>
      <c r="K830" s="148"/>
      <c r="L830" s="148"/>
      <c r="M830" s="148"/>
      <c r="N830" s="148"/>
      <c r="O830" s="119" t="s">
        <v>934</v>
      </c>
      <c r="P830" s="148"/>
      <c r="Q830" s="154"/>
      <c r="R830" s="149"/>
      <c r="S830" s="123"/>
    </row>
    <row r="831" spans="1:19">
      <c r="A831" s="41" t="s">
        <v>515</v>
      </c>
      <c r="B831" s="41"/>
      <c r="C831" s="41">
        <v>38504963</v>
      </c>
      <c r="D831" s="41"/>
      <c r="F831" s="41"/>
      <c r="G831" s="29" t="s">
        <v>828</v>
      </c>
      <c r="H831" s="147" t="s">
        <v>443</v>
      </c>
      <c r="I831" s="148">
        <v>45695</v>
      </c>
      <c r="J831" s="120">
        <f>WORKDAY(I831, 3)</f>
        <v>45700</v>
      </c>
      <c r="K831" s="148"/>
      <c r="L831" s="148"/>
      <c r="M831" s="148"/>
      <c r="N831" s="148"/>
      <c r="O831" s="119" t="s">
        <v>934</v>
      </c>
      <c r="P831" s="148"/>
      <c r="Q831" s="154"/>
      <c r="R831" s="149"/>
      <c r="S831" s="123"/>
    </row>
    <row r="832" spans="1:19">
      <c r="A832" s="41" t="s">
        <v>515</v>
      </c>
      <c r="B832" s="41"/>
      <c r="C832" s="41">
        <v>38505007</v>
      </c>
      <c r="D832" s="41"/>
      <c r="F832" s="41"/>
      <c r="G832" s="29" t="s">
        <v>828</v>
      </c>
      <c r="H832" s="147" t="s">
        <v>443</v>
      </c>
      <c r="I832" s="148">
        <v>45695</v>
      </c>
      <c r="J832" s="120">
        <f>WORKDAY(I832, 3)</f>
        <v>45700</v>
      </c>
      <c r="K832" s="148"/>
      <c r="L832" s="148"/>
      <c r="M832" s="148"/>
      <c r="N832" s="148"/>
      <c r="O832" s="119" t="s">
        <v>934</v>
      </c>
      <c r="P832" s="148"/>
      <c r="Q832" s="154"/>
      <c r="R832" s="149"/>
      <c r="S832" s="123"/>
    </row>
    <row r="833" spans="1:19">
      <c r="A833" s="41" t="s">
        <v>515</v>
      </c>
      <c r="B833" s="41"/>
      <c r="C833" s="41">
        <v>38505119</v>
      </c>
      <c r="D833" s="41"/>
      <c r="F833" s="41"/>
      <c r="G833" s="29" t="s">
        <v>828</v>
      </c>
      <c r="H833" s="147" t="s">
        <v>443</v>
      </c>
      <c r="I833" s="148">
        <v>45695</v>
      </c>
      <c r="J833" s="120">
        <f>WORKDAY(I833, 3)</f>
        <v>45700</v>
      </c>
      <c r="K833" s="148"/>
      <c r="L833" s="148"/>
      <c r="M833" s="148"/>
      <c r="N833" s="148"/>
      <c r="O833" s="119" t="s">
        <v>934</v>
      </c>
      <c r="P833" s="148"/>
      <c r="Q833" s="154"/>
      <c r="R833" s="149"/>
      <c r="S833" s="123"/>
    </row>
    <row r="834" spans="1:19">
      <c r="A834" s="41" t="s">
        <v>515</v>
      </c>
      <c r="B834" s="41"/>
      <c r="C834" s="41">
        <v>38505158</v>
      </c>
      <c r="D834" s="41"/>
      <c r="F834" s="41"/>
      <c r="G834" s="29" t="s">
        <v>828</v>
      </c>
      <c r="H834" s="147" t="s">
        <v>443</v>
      </c>
      <c r="I834" s="148">
        <v>45695</v>
      </c>
      <c r="J834" s="120">
        <f>WORKDAY(I834, 3)</f>
        <v>45700</v>
      </c>
      <c r="K834" s="148"/>
      <c r="L834" s="148"/>
      <c r="M834" s="148"/>
      <c r="N834" s="148"/>
      <c r="O834" s="119" t="s">
        <v>934</v>
      </c>
      <c r="P834" s="148"/>
      <c r="Q834" s="154"/>
      <c r="R834" s="149"/>
      <c r="S834" s="123"/>
    </row>
    <row r="835" spans="1:19">
      <c r="A835" s="41" t="s">
        <v>515</v>
      </c>
      <c r="B835" s="41"/>
      <c r="C835" s="41">
        <v>38505238</v>
      </c>
      <c r="D835" s="41"/>
      <c r="F835" s="41"/>
      <c r="G835" s="29" t="s">
        <v>828</v>
      </c>
      <c r="H835" s="147" t="s">
        <v>443</v>
      </c>
      <c r="I835" s="148">
        <v>45695</v>
      </c>
      <c r="J835" s="120">
        <f>WORKDAY(I835, 3)</f>
        <v>45700</v>
      </c>
      <c r="K835" s="148"/>
      <c r="L835" s="148"/>
      <c r="M835" s="148"/>
      <c r="N835" s="148"/>
      <c r="O835" s="119" t="s">
        <v>934</v>
      </c>
      <c r="P835" s="148"/>
      <c r="Q835" s="154"/>
      <c r="R835" s="149"/>
      <c r="S835" s="123"/>
    </row>
    <row r="836" spans="1:19">
      <c r="A836" s="41" t="s">
        <v>515</v>
      </c>
      <c r="B836" s="41"/>
      <c r="C836" s="41">
        <v>38505266</v>
      </c>
      <c r="D836" s="41"/>
      <c r="F836" s="41"/>
      <c r="G836" s="29" t="s">
        <v>828</v>
      </c>
      <c r="H836" s="147" t="s">
        <v>443</v>
      </c>
      <c r="I836" s="148">
        <v>45695</v>
      </c>
      <c r="J836" s="120">
        <f>WORKDAY(I836, 3)</f>
        <v>45700</v>
      </c>
      <c r="K836" s="148"/>
      <c r="L836" s="148"/>
      <c r="M836" s="148"/>
      <c r="N836" s="148"/>
      <c r="O836" s="119" t="s">
        <v>934</v>
      </c>
      <c r="P836" s="148"/>
      <c r="Q836" s="154"/>
      <c r="R836" s="149"/>
      <c r="S836" s="123"/>
    </row>
    <row r="837" spans="1:19">
      <c r="A837" s="41" t="s">
        <v>515</v>
      </c>
      <c r="B837" s="41"/>
      <c r="C837" s="41">
        <v>38505300</v>
      </c>
      <c r="D837" s="41"/>
      <c r="F837" s="41"/>
      <c r="G837" s="29" t="s">
        <v>828</v>
      </c>
      <c r="H837" s="147" t="s">
        <v>443</v>
      </c>
      <c r="I837" s="148">
        <v>45695</v>
      </c>
      <c r="J837" s="120">
        <f>WORKDAY(I837, 3)</f>
        <v>45700</v>
      </c>
      <c r="K837" s="148"/>
      <c r="L837" s="148"/>
      <c r="M837" s="148"/>
      <c r="N837" s="148"/>
      <c r="O837" s="119" t="s">
        <v>934</v>
      </c>
      <c r="P837" s="148"/>
      <c r="Q837" s="154"/>
      <c r="R837" s="149"/>
      <c r="S837" s="123"/>
    </row>
    <row r="838" spans="1:19">
      <c r="A838" s="41" t="s">
        <v>515</v>
      </c>
      <c r="B838" s="41"/>
      <c r="C838" s="41">
        <v>38505536</v>
      </c>
      <c r="D838" s="41"/>
      <c r="F838" s="41"/>
      <c r="G838" s="29" t="s">
        <v>828</v>
      </c>
      <c r="H838" s="147" t="s">
        <v>443</v>
      </c>
      <c r="I838" s="148">
        <v>45695</v>
      </c>
      <c r="J838" s="120">
        <f>WORKDAY(I838, 3)</f>
        <v>45700</v>
      </c>
      <c r="K838" s="148"/>
      <c r="L838" s="148"/>
      <c r="M838" s="148"/>
      <c r="N838" s="148"/>
      <c r="O838" s="119" t="s">
        <v>934</v>
      </c>
      <c r="P838" s="148"/>
      <c r="Q838" s="154"/>
      <c r="R838" s="149"/>
      <c r="S838" s="123"/>
    </row>
    <row r="839" spans="1:19">
      <c r="A839" s="29" t="s">
        <v>943</v>
      </c>
      <c r="C839" s="29">
        <v>36504907</v>
      </c>
      <c r="G839" s="29" t="s">
        <v>821</v>
      </c>
      <c r="H839" s="29" t="s">
        <v>320</v>
      </c>
      <c r="I839" s="120">
        <v>45695</v>
      </c>
      <c r="J839" s="120">
        <f>WORKDAY(I839, 3)</f>
        <v>45700</v>
      </c>
      <c r="K839" s="120"/>
      <c r="L839" s="120"/>
      <c r="M839" s="120"/>
      <c r="N839" s="120"/>
      <c r="O839" s="119" t="s">
        <v>934</v>
      </c>
      <c r="P839" s="120"/>
      <c r="Q839" s="135"/>
      <c r="R839" s="29" t="s">
        <v>947</v>
      </c>
      <c r="S839" s="123"/>
    </row>
    <row r="840" spans="1:19">
      <c r="A840" s="29" t="s">
        <v>943</v>
      </c>
      <c r="C840" s="29">
        <v>36504718</v>
      </c>
      <c r="G840" s="29" t="s">
        <v>821</v>
      </c>
      <c r="H840" s="29" t="s">
        <v>320</v>
      </c>
      <c r="I840" s="120">
        <v>45695</v>
      </c>
      <c r="J840" s="120">
        <f>WORKDAY(I840, 3)</f>
        <v>45700</v>
      </c>
      <c r="K840" s="120"/>
      <c r="L840" s="120"/>
      <c r="M840" s="120"/>
      <c r="N840" s="120"/>
      <c r="O840" s="119" t="s">
        <v>934</v>
      </c>
      <c r="P840" s="120"/>
      <c r="Q840" s="135"/>
      <c r="R840" s="29" t="s">
        <v>948</v>
      </c>
      <c r="S840" s="123"/>
    </row>
    <row r="841" spans="1:19">
      <c r="A841" s="29" t="s">
        <v>943</v>
      </c>
      <c r="C841" s="29">
        <v>36504651</v>
      </c>
      <c r="G841" s="29" t="s">
        <v>821</v>
      </c>
      <c r="H841" s="29" t="s">
        <v>320</v>
      </c>
      <c r="I841" s="120">
        <v>45695</v>
      </c>
      <c r="J841" s="120">
        <f>WORKDAY(I841, 3)</f>
        <v>45700</v>
      </c>
      <c r="K841" s="120"/>
      <c r="L841" s="120"/>
      <c r="M841" s="120"/>
      <c r="N841" s="120"/>
      <c r="O841" s="119" t="s">
        <v>934</v>
      </c>
      <c r="P841" s="120"/>
      <c r="Q841" s="135"/>
      <c r="R841" s="29" t="s">
        <v>948</v>
      </c>
      <c r="S841" s="123"/>
    </row>
    <row r="842" spans="1:19">
      <c r="A842" s="29" t="s">
        <v>943</v>
      </c>
      <c r="C842" s="29">
        <v>36504549</v>
      </c>
      <c r="G842" s="29" t="s">
        <v>821</v>
      </c>
      <c r="H842" s="29" t="s">
        <v>320</v>
      </c>
      <c r="I842" s="120">
        <v>45695</v>
      </c>
      <c r="J842" s="120">
        <f>WORKDAY(I842, 3)</f>
        <v>45700</v>
      </c>
      <c r="K842" s="120"/>
      <c r="L842" s="120"/>
      <c r="M842" s="120"/>
      <c r="N842" s="120"/>
      <c r="O842" s="119" t="s">
        <v>934</v>
      </c>
      <c r="P842" s="120"/>
      <c r="Q842" s="135"/>
      <c r="R842" s="29" t="s">
        <v>915</v>
      </c>
      <c r="S842" s="123"/>
    </row>
    <row r="843" spans="1:19">
      <c r="A843" s="29" t="s">
        <v>943</v>
      </c>
      <c r="C843" s="29">
        <v>36504493</v>
      </c>
      <c r="G843" s="29" t="s">
        <v>821</v>
      </c>
      <c r="H843" s="29" t="s">
        <v>320</v>
      </c>
      <c r="I843" s="120">
        <v>45695</v>
      </c>
      <c r="J843" s="120">
        <f>WORKDAY(I843, 3)</f>
        <v>45700</v>
      </c>
      <c r="K843" s="120"/>
      <c r="L843" s="120"/>
      <c r="M843" s="120"/>
      <c r="N843" s="120"/>
      <c r="O843" s="119" t="s">
        <v>934</v>
      </c>
      <c r="P843" s="120"/>
      <c r="Q843" s="135"/>
      <c r="R843" s="29" t="s">
        <v>949</v>
      </c>
      <c r="S843" s="123"/>
    </row>
    <row r="844" spans="1:19">
      <c r="A844" s="29" t="s">
        <v>943</v>
      </c>
      <c r="C844" s="29">
        <v>36504399</v>
      </c>
      <c r="G844" s="29" t="s">
        <v>821</v>
      </c>
      <c r="H844" s="29" t="s">
        <v>320</v>
      </c>
      <c r="I844" s="120">
        <v>45695</v>
      </c>
      <c r="J844" s="120">
        <f>WORKDAY(I844, 3)</f>
        <v>45700</v>
      </c>
      <c r="K844" s="120"/>
      <c r="L844" s="120"/>
      <c r="M844" s="120"/>
      <c r="N844" s="120"/>
      <c r="O844" s="119" t="s">
        <v>934</v>
      </c>
      <c r="P844" s="120"/>
      <c r="Q844" s="135"/>
      <c r="R844" s="29" t="s">
        <v>950</v>
      </c>
      <c r="S844" s="123"/>
    </row>
    <row r="845" spans="1:19">
      <c r="A845" s="29" t="s">
        <v>943</v>
      </c>
      <c r="C845" s="29">
        <v>36504303</v>
      </c>
      <c r="G845" s="29" t="s">
        <v>821</v>
      </c>
      <c r="H845" s="29" t="s">
        <v>320</v>
      </c>
      <c r="I845" s="120">
        <v>45695</v>
      </c>
      <c r="J845" s="120">
        <f>WORKDAY(I845, 3)</f>
        <v>45700</v>
      </c>
      <c r="K845" s="120"/>
      <c r="L845" s="120"/>
      <c r="M845" s="120"/>
      <c r="N845" s="120"/>
      <c r="O845" s="119" t="s">
        <v>934</v>
      </c>
      <c r="P845" s="120"/>
      <c r="Q845" s="135"/>
      <c r="R845" s="29" t="s">
        <v>951</v>
      </c>
      <c r="S845" s="123"/>
    </row>
    <row r="846" spans="1:19">
      <c r="A846" s="29" t="s">
        <v>943</v>
      </c>
      <c r="C846" s="29">
        <v>36504194</v>
      </c>
      <c r="G846" s="29" t="s">
        <v>821</v>
      </c>
      <c r="H846" s="29" t="s">
        <v>320</v>
      </c>
      <c r="I846" s="120">
        <v>45695</v>
      </c>
      <c r="J846" s="120">
        <f>WORKDAY(I846, 3)</f>
        <v>45700</v>
      </c>
      <c r="K846" s="120"/>
      <c r="L846" s="120"/>
      <c r="M846" s="120"/>
      <c r="N846" s="120"/>
      <c r="O846" s="119" t="s">
        <v>934</v>
      </c>
      <c r="P846" s="120"/>
      <c r="Q846" s="135"/>
      <c r="R846" s="29" t="s">
        <v>907</v>
      </c>
      <c r="S846" s="123"/>
    </row>
    <row r="847" spans="1:19">
      <c r="A847" s="29" t="s">
        <v>943</v>
      </c>
      <c r="C847" s="29">
        <v>36504135</v>
      </c>
      <c r="G847" s="29" t="s">
        <v>821</v>
      </c>
      <c r="H847" s="29" t="s">
        <v>320</v>
      </c>
      <c r="I847" s="120">
        <v>45695</v>
      </c>
      <c r="J847" s="120">
        <f>WORKDAY(I847, 3)</f>
        <v>45700</v>
      </c>
      <c r="K847" s="120"/>
      <c r="L847" s="120"/>
      <c r="M847" s="120"/>
      <c r="N847" s="120"/>
      <c r="O847" s="119" t="s">
        <v>934</v>
      </c>
      <c r="P847" s="120"/>
      <c r="Q847" s="135"/>
      <c r="R847" s="29" t="s">
        <v>908</v>
      </c>
      <c r="S847" s="123"/>
    </row>
    <row r="848" spans="1:19">
      <c r="A848" s="29" t="s">
        <v>943</v>
      </c>
      <c r="C848" s="29">
        <v>36504066</v>
      </c>
      <c r="G848" s="29" t="s">
        <v>821</v>
      </c>
      <c r="H848" s="29" t="s">
        <v>320</v>
      </c>
      <c r="I848" s="120">
        <v>45695</v>
      </c>
      <c r="J848" s="120">
        <f>WORKDAY(I848, 3)</f>
        <v>45700</v>
      </c>
      <c r="K848" s="120"/>
      <c r="L848" s="120"/>
      <c r="M848" s="120"/>
      <c r="N848" s="120"/>
      <c r="O848" s="119" t="s">
        <v>934</v>
      </c>
      <c r="P848" s="120"/>
      <c r="Q848" s="135"/>
      <c r="R848" s="29" t="s">
        <v>908</v>
      </c>
      <c r="S848" s="123"/>
    </row>
    <row r="849" spans="1:19">
      <c r="A849" s="29" t="s">
        <v>943</v>
      </c>
      <c r="C849" s="29">
        <v>36503985</v>
      </c>
      <c r="G849" s="29" t="s">
        <v>821</v>
      </c>
      <c r="H849" s="29" t="s">
        <v>320</v>
      </c>
      <c r="I849" s="120">
        <v>45695</v>
      </c>
      <c r="J849" s="120">
        <f>WORKDAY(I849, 3)</f>
        <v>45700</v>
      </c>
      <c r="K849" s="120"/>
      <c r="L849" s="120"/>
      <c r="M849" s="120"/>
      <c r="N849" s="120"/>
      <c r="O849" s="119" t="s">
        <v>934</v>
      </c>
      <c r="P849" s="120"/>
      <c r="Q849" s="135"/>
      <c r="R849" s="29" t="s">
        <v>909</v>
      </c>
      <c r="S849" s="123"/>
    </row>
    <row r="850" spans="1:19">
      <c r="A850" s="29" t="s">
        <v>943</v>
      </c>
      <c r="C850" s="29">
        <v>36503232</v>
      </c>
      <c r="G850" s="29" t="s">
        <v>821</v>
      </c>
      <c r="H850" s="29" t="s">
        <v>320</v>
      </c>
      <c r="I850" s="120">
        <v>45695</v>
      </c>
      <c r="J850" s="120">
        <f>WORKDAY(I850, 3)</f>
        <v>45700</v>
      </c>
      <c r="K850" s="120"/>
      <c r="L850" s="120"/>
      <c r="M850" s="120"/>
      <c r="N850" s="120"/>
      <c r="O850" s="119" t="s">
        <v>934</v>
      </c>
      <c r="P850" s="120"/>
      <c r="Q850" s="135"/>
      <c r="R850" s="29" t="s">
        <v>952</v>
      </c>
      <c r="S850" s="123"/>
    </row>
    <row r="851" spans="1:19">
      <c r="A851" s="29" t="s">
        <v>943</v>
      </c>
      <c r="C851" s="29">
        <v>36503199</v>
      </c>
      <c r="G851" s="29" t="s">
        <v>821</v>
      </c>
      <c r="H851" s="29" t="s">
        <v>320</v>
      </c>
      <c r="I851" s="120">
        <v>45695</v>
      </c>
      <c r="J851" s="120">
        <f>WORKDAY(I851, 3)</f>
        <v>45700</v>
      </c>
      <c r="K851" s="120"/>
      <c r="L851" s="120"/>
      <c r="M851" s="120"/>
      <c r="N851" s="120"/>
      <c r="O851" s="119" t="s">
        <v>934</v>
      </c>
      <c r="P851" s="120"/>
      <c r="Q851" s="135"/>
      <c r="R851" s="29" t="s">
        <v>953</v>
      </c>
      <c r="S851" s="123"/>
    </row>
    <row r="852" spans="1:19">
      <c r="A852" s="29" t="s">
        <v>943</v>
      </c>
      <c r="C852" s="29">
        <v>36503116</v>
      </c>
      <c r="G852" s="29" t="s">
        <v>821</v>
      </c>
      <c r="H852" s="29" t="s">
        <v>320</v>
      </c>
      <c r="I852" s="120">
        <v>45695</v>
      </c>
      <c r="J852" s="120">
        <f>WORKDAY(I852, 3)</f>
        <v>45700</v>
      </c>
      <c r="K852" s="120"/>
      <c r="L852" s="120"/>
      <c r="M852" s="120"/>
      <c r="N852" s="120"/>
      <c r="O852" s="119" t="s">
        <v>934</v>
      </c>
      <c r="P852" s="120"/>
      <c r="Q852" s="135"/>
      <c r="R852" s="29" t="s">
        <v>954</v>
      </c>
      <c r="S852" s="123"/>
    </row>
    <row r="853" spans="1:19">
      <c r="A853" s="29" t="s">
        <v>943</v>
      </c>
      <c r="C853" s="29">
        <v>36503061</v>
      </c>
      <c r="G853" s="29" t="s">
        <v>821</v>
      </c>
      <c r="H853" s="29" t="s">
        <v>320</v>
      </c>
      <c r="I853" s="120">
        <v>45695</v>
      </c>
      <c r="J853" s="120">
        <f>WORKDAY(I853, 3)</f>
        <v>45700</v>
      </c>
      <c r="K853" s="120"/>
      <c r="L853" s="120"/>
      <c r="M853" s="120"/>
      <c r="N853" s="120"/>
      <c r="O853" s="119" t="s">
        <v>934</v>
      </c>
      <c r="P853" s="120"/>
      <c r="Q853" s="135"/>
      <c r="R853" s="29" t="s">
        <v>955</v>
      </c>
      <c r="S853" s="123"/>
    </row>
    <row r="854" spans="1:19">
      <c r="A854" s="29" t="s">
        <v>943</v>
      </c>
      <c r="C854" s="29">
        <v>36502983</v>
      </c>
      <c r="G854" s="29" t="s">
        <v>821</v>
      </c>
      <c r="H854" s="29" t="s">
        <v>320</v>
      </c>
      <c r="I854" s="120">
        <v>45695</v>
      </c>
      <c r="J854" s="120">
        <f>WORKDAY(I854, 3)</f>
        <v>45700</v>
      </c>
      <c r="K854" s="120"/>
      <c r="L854" s="120"/>
      <c r="M854" s="120"/>
      <c r="N854" s="120"/>
      <c r="O854" s="119" t="s">
        <v>934</v>
      </c>
      <c r="P854" s="120"/>
      <c r="Q854" s="135"/>
      <c r="R854" s="29" t="s">
        <v>956</v>
      </c>
      <c r="S854" s="123"/>
    </row>
    <row r="855" spans="1:19">
      <c r="A855" s="29" t="s">
        <v>943</v>
      </c>
      <c r="C855" s="29">
        <v>36502894</v>
      </c>
      <c r="G855" s="29" t="s">
        <v>821</v>
      </c>
      <c r="H855" s="29" t="s">
        <v>320</v>
      </c>
      <c r="I855" s="120">
        <v>45695</v>
      </c>
      <c r="J855" s="120">
        <f>WORKDAY(I855, 3)</f>
        <v>45700</v>
      </c>
      <c r="K855" s="120"/>
      <c r="L855" s="120"/>
      <c r="M855" s="120"/>
      <c r="N855" s="120"/>
      <c r="O855" s="119" t="s">
        <v>934</v>
      </c>
      <c r="P855" s="120"/>
      <c r="Q855" s="135"/>
      <c r="R855" s="29" t="s">
        <v>957</v>
      </c>
      <c r="S855" s="123"/>
    </row>
    <row r="856" spans="1:19">
      <c r="A856" s="29" t="s">
        <v>943</v>
      </c>
      <c r="C856" s="29">
        <v>36502627</v>
      </c>
      <c r="G856" s="29" t="s">
        <v>821</v>
      </c>
      <c r="H856" s="29" t="s">
        <v>320</v>
      </c>
      <c r="I856" s="120">
        <v>45695</v>
      </c>
      <c r="J856" s="120">
        <f>WORKDAY(I856, 3)</f>
        <v>45700</v>
      </c>
      <c r="K856" s="120"/>
      <c r="L856" s="120"/>
      <c r="M856" s="120"/>
      <c r="N856" s="120"/>
      <c r="O856" s="119" t="s">
        <v>934</v>
      </c>
      <c r="P856" s="120"/>
      <c r="Q856" s="135"/>
      <c r="R856" s="29" t="s">
        <v>958</v>
      </c>
      <c r="S856" s="123"/>
    </row>
    <row r="857" spans="1:19">
      <c r="A857" s="29" t="s">
        <v>943</v>
      </c>
      <c r="C857" s="29">
        <v>36502464</v>
      </c>
      <c r="G857" s="29" t="s">
        <v>821</v>
      </c>
      <c r="H857" s="29" t="s">
        <v>320</v>
      </c>
      <c r="I857" s="120">
        <v>45695</v>
      </c>
      <c r="J857" s="120">
        <f>WORKDAY(I857, 3)</f>
        <v>45700</v>
      </c>
      <c r="K857" s="120"/>
      <c r="L857" s="120"/>
      <c r="M857" s="120"/>
      <c r="N857" s="120"/>
      <c r="O857" s="119" t="s">
        <v>934</v>
      </c>
      <c r="P857" s="120"/>
      <c r="Q857" s="135"/>
      <c r="R857" s="29" t="s">
        <v>959</v>
      </c>
      <c r="S857" s="123"/>
    </row>
    <row r="858" spans="1:19">
      <c r="A858" s="29" t="s">
        <v>943</v>
      </c>
      <c r="C858" s="29">
        <v>36502169</v>
      </c>
      <c r="G858" s="29" t="s">
        <v>821</v>
      </c>
      <c r="H858" s="29" t="s">
        <v>320</v>
      </c>
      <c r="I858" s="120">
        <v>45695</v>
      </c>
      <c r="J858" s="120">
        <f>WORKDAY(I858, 3)</f>
        <v>45700</v>
      </c>
      <c r="K858" s="120"/>
      <c r="L858" s="120"/>
      <c r="M858" s="120"/>
      <c r="N858" s="120"/>
      <c r="O858" s="119" t="s">
        <v>934</v>
      </c>
      <c r="P858" s="120"/>
      <c r="Q858" s="135"/>
      <c r="R858" s="29" t="s">
        <v>960</v>
      </c>
      <c r="S858" s="123"/>
    </row>
    <row r="859" spans="1:19">
      <c r="A859" s="29" t="s">
        <v>943</v>
      </c>
      <c r="C859" s="29">
        <v>36501980</v>
      </c>
      <c r="G859" s="29" t="s">
        <v>821</v>
      </c>
      <c r="H859" s="29" t="s">
        <v>320</v>
      </c>
      <c r="I859" s="120">
        <v>45695</v>
      </c>
      <c r="J859" s="120">
        <f>WORKDAY(I859, 3)</f>
        <v>45700</v>
      </c>
      <c r="K859" s="120"/>
      <c r="L859" s="120"/>
      <c r="M859" s="120"/>
      <c r="N859" s="120"/>
      <c r="O859" s="119" t="s">
        <v>934</v>
      </c>
      <c r="P859" s="120"/>
      <c r="Q859" s="135"/>
      <c r="R859" s="29" t="s">
        <v>961</v>
      </c>
      <c r="S859" s="123"/>
    </row>
    <row r="860" spans="1:19">
      <c r="A860" s="29" t="s">
        <v>943</v>
      </c>
      <c r="C860" s="29">
        <v>36501811</v>
      </c>
      <c r="G860" s="29" t="s">
        <v>821</v>
      </c>
      <c r="H860" s="29" t="s">
        <v>320</v>
      </c>
      <c r="I860" s="120">
        <v>45695</v>
      </c>
      <c r="J860" s="120">
        <f>WORKDAY(I860, 3)</f>
        <v>45700</v>
      </c>
      <c r="K860" s="120"/>
      <c r="L860" s="120"/>
      <c r="M860" s="120"/>
      <c r="N860" s="120"/>
      <c r="O860" s="119" t="s">
        <v>934</v>
      </c>
      <c r="P860" s="120"/>
      <c r="Q860" s="135"/>
      <c r="R860" s="29" t="s">
        <v>962</v>
      </c>
      <c r="S860" s="123"/>
    </row>
    <row r="861" spans="1:19">
      <c r="A861" s="29" t="s">
        <v>943</v>
      </c>
      <c r="C861" s="29">
        <v>36501705</v>
      </c>
      <c r="G861" s="29" t="s">
        <v>821</v>
      </c>
      <c r="H861" s="29" t="s">
        <v>320</v>
      </c>
      <c r="I861" s="120">
        <v>45695</v>
      </c>
      <c r="J861" s="120">
        <f>WORKDAY(I861, 3)</f>
        <v>45700</v>
      </c>
      <c r="K861" s="120"/>
      <c r="L861" s="120"/>
      <c r="M861" s="120"/>
      <c r="N861" s="120"/>
      <c r="O861" s="119" t="s">
        <v>934</v>
      </c>
      <c r="P861" s="120"/>
      <c r="Q861" s="135"/>
      <c r="R861" s="29" t="s">
        <v>963</v>
      </c>
      <c r="S861" s="123"/>
    </row>
    <row r="862" spans="1:19">
      <c r="A862" s="29" t="s">
        <v>943</v>
      </c>
      <c r="C862" s="29">
        <v>36501290</v>
      </c>
      <c r="G862" s="29" t="s">
        <v>821</v>
      </c>
      <c r="H862" s="29" t="s">
        <v>320</v>
      </c>
      <c r="I862" s="120">
        <v>45695</v>
      </c>
      <c r="J862" s="120">
        <f>WORKDAY(I862, 3)</f>
        <v>45700</v>
      </c>
      <c r="K862" s="120"/>
      <c r="L862" s="120"/>
      <c r="M862" s="120"/>
      <c r="N862" s="120"/>
      <c r="O862" s="119" t="s">
        <v>934</v>
      </c>
      <c r="P862" s="120"/>
      <c r="Q862" s="135"/>
      <c r="R862" s="29" t="s">
        <v>964</v>
      </c>
      <c r="S862" s="123"/>
    </row>
    <row r="863" spans="1:19">
      <c r="A863" s="29" t="s">
        <v>943</v>
      </c>
      <c r="C863" s="29">
        <v>36501232</v>
      </c>
      <c r="G863" s="29" t="s">
        <v>821</v>
      </c>
      <c r="H863" s="29" t="s">
        <v>320</v>
      </c>
      <c r="I863" s="120">
        <v>45695</v>
      </c>
      <c r="J863" s="120">
        <f>WORKDAY(I863, 3)</f>
        <v>45700</v>
      </c>
      <c r="K863" s="120"/>
      <c r="L863" s="120"/>
      <c r="M863" s="120"/>
      <c r="N863" s="120"/>
      <c r="O863" s="119" t="s">
        <v>934</v>
      </c>
      <c r="P863" s="120"/>
      <c r="Q863" s="135"/>
      <c r="R863" s="29" t="s">
        <v>965</v>
      </c>
      <c r="S863" s="123"/>
    </row>
    <row r="864" spans="1:19">
      <c r="A864" s="29" t="s">
        <v>943</v>
      </c>
      <c r="C864" s="29">
        <v>36501131</v>
      </c>
      <c r="G864" s="29" t="s">
        <v>821</v>
      </c>
      <c r="H864" s="29" t="s">
        <v>320</v>
      </c>
      <c r="I864" s="120">
        <v>45695</v>
      </c>
      <c r="J864" s="120">
        <f>WORKDAY(I864, 3)</f>
        <v>45700</v>
      </c>
      <c r="K864" s="120"/>
      <c r="L864" s="120"/>
      <c r="M864" s="120"/>
      <c r="N864" s="120"/>
      <c r="O864" s="119" t="s">
        <v>934</v>
      </c>
      <c r="P864" s="120"/>
      <c r="Q864" s="135"/>
      <c r="R864" s="29" t="s">
        <v>964</v>
      </c>
      <c r="S864" s="123"/>
    </row>
    <row r="865" spans="1:19">
      <c r="A865" s="29" t="s">
        <v>943</v>
      </c>
      <c r="C865" s="29">
        <v>36501011</v>
      </c>
      <c r="G865" s="29" t="s">
        <v>821</v>
      </c>
      <c r="H865" s="29" t="s">
        <v>320</v>
      </c>
      <c r="I865" s="120">
        <v>45695</v>
      </c>
      <c r="J865" s="120">
        <f>WORKDAY(I865, 3)</f>
        <v>45700</v>
      </c>
      <c r="K865" s="120"/>
      <c r="L865" s="120"/>
      <c r="M865" s="120"/>
      <c r="N865" s="120"/>
      <c r="O865" s="119" t="s">
        <v>934</v>
      </c>
      <c r="P865" s="120"/>
      <c r="Q865" s="135"/>
      <c r="R865" s="29" t="s">
        <v>909</v>
      </c>
      <c r="S865" s="123"/>
    </row>
    <row r="866" spans="1:19">
      <c r="A866" s="29" t="s">
        <v>943</v>
      </c>
      <c r="C866" s="29">
        <v>36504907</v>
      </c>
      <c r="G866" s="29" t="s">
        <v>821</v>
      </c>
      <c r="H866" s="29" t="s">
        <v>320</v>
      </c>
      <c r="I866" s="120">
        <v>45695</v>
      </c>
      <c r="J866" s="120">
        <f>WORKDAY(I866, 3)</f>
        <v>45700</v>
      </c>
      <c r="K866" s="120"/>
      <c r="L866" s="120"/>
      <c r="M866" s="120"/>
      <c r="N866" s="120"/>
      <c r="O866" s="119" t="s">
        <v>934</v>
      </c>
      <c r="P866" s="120"/>
      <c r="Q866" s="135"/>
      <c r="R866" s="29" t="s">
        <v>947</v>
      </c>
      <c r="S866" s="123"/>
    </row>
    <row r="867" spans="1:19">
      <c r="A867" s="29" t="s">
        <v>943</v>
      </c>
      <c r="C867" s="29">
        <v>36504718</v>
      </c>
      <c r="G867" s="29" t="s">
        <v>821</v>
      </c>
      <c r="H867" s="29" t="s">
        <v>320</v>
      </c>
      <c r="I867" s="120">
        <v>45695</v>
      </c>
      <c r="J867" s="120">
        <f>WORKDAY(I867, 3)</f>
        <v>45700</v>
      </c>
      <c r="K867" s="120"/>
      <c r="L867" s="120"/>
      <c r="M867" s="120"/>
      <c r="N867" s="120"/>
      <c r="O867" s="119" t="s">
        <v>934</v>
      </c>
      <c r="P867" s="120"/>
      <c r="Q867" s="135"/>
      <c r="R867" s="29" t="s">
        <v>948</v>
      </c>
      <c r="S867" s="123"/>
    </row>
    <row r="868" spans="1:19">
      <c r="A868" s="29" t="s">
        <v>943</v>
      </c>
      <c r="C868" s="29">
        <v>36504651</v>
      </c>
      <c r="G868" s="29" t="s">
        <v>821</v>
      </c>
      <c r="H868" s="29" t="s">
        <v>320</v>
      </c>
      <c r="I868" s="120">
        <v>45695</v>
      </c>
      <c r="J868" s="120">
        <f>WORKDAY(I868, 3)</f>
        <v>45700</v>
      </c>
      <c r="K868" s="120"/>
      <c r="L868" s="120"/>
      <c r="M868" s="120"/>
      <c r="N868" s="120"/>
      <c r="O868" s="119" t="s">
        <v>934</v>
      </c>
      <c r="P868" s="120"/>
      <c r="Q868" s="135"/>
      <c r="R868" s="29" t="s">
        <v>948</v>
      </c>
      <c r="S868" s="123"/>
    </row>
    <row r="869" spans="1:19">
      <c r="A869" s="29" t="s">
        <v>943</v>
      </c>
      <c r="C869" s="29">
        <v>36504549</v>
      </c>
      <c r="G869" s="29" t="s">
        <v>821</v>
      </c>
      <c r="H869" s="29" t="s">
        <v>320</v>
      </c>
      <c r="I869" s="120">
        <v>45695</v>
      </c>
      <c r="J869" s="120">
        <f>WORKDAY(I869, 3)</f>
        <v>45700</v>
      </c>
      <c r="K869" s="120"/>
      <c r="L869" s="120"/>
      <c r="M869" s="120"/>
      <c r="N869" s="120"/>
      <c r="O869" s="119" t="s">
        <v>934</v>
      </c>
      <c r="P869" s="120"/>
      <c r="Q869" s="135"/>
      <c r="R869" s="29" t="s">
        <v>915</v>
      </c>
      <c r="S869" s="123"/>
    </row>
    <row r="870" spans="1:19">
      <c r="A870" s="29" t="s">
        <v>943</v>
      </c>
      <c r="C870" s="29">
        <v>36504493</v>
      </c>
      <c r="G870" s="29" t="s">
        <v>821</v>
      </c>
      <c r="H870" s="29" t="s">
        <v>320</v>
      </c>
      <c r="I870" s="120">
        <v>45695</v>
      </c>
      <c r="J870" s="120">
        <f>WORKDAY(I870, 3)</f>
        <v>45700</v>
      </c>
      <c r="K870" s="120"/>
      <c r="L870" s="120"/>
      <c r="M870" s="120"/>
      <c r="N870" s="120"/>
      <c r="O870" s="119" t="s">
        <v>934</v>
      </c>
      <c r="P870" s="120"/>
      <c r="Q870" s="135"/>
      <c r="R870" s="29" t="s">
        <v>949</v>
      </c>
      <c r="S870" s="123"/>
    </row>
    <row r="871" spans="1:19">
      <c r="A871" s="29" t="s">
        <v>943</v>
      </c>
      <c r="C871" s="29">
        <v>36504399</v>
      </c>
      <c r="G871" s="29" t="s">
        <v>821</v>
      </c>
      <c r="H871" s="29" t="s">
        <v>320</v>
      </c>
      <c r="I871" s="120">
        <v>45695</v>
      </c>
      <c r="J871" s="120">
        <f>WORKDAY(I871, 3)</f>
        <v>45700</v>
      </c>
      <c r="K871" s="120"/>
      <c r="L871" s="120"/>
      <c r="M871" s="120"/>
      <c r="N871" s="120"/>
      <c r="O871" s="119" t="s">
        <v>934</v>
      </c>
      <c r="P871" s="120"/>
      <c r="Q871" s="135"/>
      <c r="R871" s="29" t="s">
        <v>950</v>
      </c>
      <c r="S871" s="123"/>
    </row>
    <row r="872" spans="1:19">
      <c r="A872" s="29" t="s">
        <v>943</v>
      </c>
      <c r="C872" s="29">
        <v>36504194</v>
      </c>
      <c r="G872" s="29" t="s">
        <v>821</v>
      </c>
      <c r="H872" s="29" t="s">
        <v>320</v>
      </c>
      <c r="I872" s="120">
        <v>45695</v>
      </c>
      <c r="J872" s="120">
        <f>WORKDAY(I872, 3)</f>
        <v>45700</v>
      </c>
      <c r="K872" s="120"/>
      <c r="L872" s="120"/>
      <c r="M872" s="120"/>
      <c r="N872" s="120"/>
      <c r="O872" s="119" t="s">
        <v>934</v>
      </c>
      <c r="P872" s="120"/>
      <c r="Q872" s="135"/>
      <c r="R872" s="29" t="s">
        <v>907</v>
      </c>
      <c r="S872" s="123"/>
    </row>
    <row r="873" spans="1:19">
      <c r="A873" s="29" t="s">
        <v>943</v>
      </c>
      <c r="C873" s="29">
        <v>36504135</v>
      </c>
      <c r="G873" s="29" t="s">
        <v>821</v>
      </c>
      <c r="H873" s="29" t="s">
        <v>320</v>
      </c>
      <c r="I873" s="120">
        <v>45695</v>
      </c>
      <c r="J873" s="120">
        <f>WORKDAY(I873, 3)</f>
        <v>45700</v>
      </c>
      <c r="K873" s="120"/>
      <c r="L873" s="120"/>
      <c r="M873" s="120"/>
      <c r="N873" s="120"/>
      <c r="O873" s="119" t="s">
        <v>934</v>
      </c>
      <c r="P873" s="120"/>
      <c r="Q873" s="135"/>
      <c r="R873" s="29" t="s">
        <v>908</v>
      </c>
      <c r="S873" s="123"/>
    </row>
    <row r="874" spans="1:19">
      <c r="A874" s="29" t="s">
        <v>943</v>
      </c>
      <c r="C874" s="29">
        <v>36504066</v>
      </c>
      <c r="G874" s="29" t="s">
        <v>821</v>
      </c>
      <c r="H874" s="29" t="s">
        <v>320</v>
      </c>
      <c r="I874" s="120">
        <v>45695</v>
      </c>
      <c r="J874" s="120">
        <f>WORKDAY(I874, 3)</f>
        <v>45700</v>
      </c>
      <c r="K874" s="120"/>
      <c r="L874" s="120"/>
      <c r="M874" s="120"/>
      <c r="N874" s="120"/>
      <c r="O874" s="119" t="s">
        <v>934</v>
      </c>
      <c r="P874" s="120"/>
      <c r="Q874" s="135"/>
      <c r="R874" s="29" t="s">
        <v>908</v>
      </c>
      <c r="S874" s="123"/>
    </row>
    <row r="875" spans="1:19">
      <c r="A875" s="29" t="s">
        <v>943</v>
      </c>
      <c r="C875" s="29">
        <v>36503985</v>
      </c>
      <c r="G875" s="29" t="s">
        <v>821</v>
      </c>
      <c r="H875" s="29" t="s">
        <v>320</v>
      </c>
      <c r="I875" s="120">
        <v>45695</v>
      </c>
      <c r="J875" s="120">
        <f>WORKDAY(I875, 3)</f>
        <v>45700</v>
      </c>
      <c r="K875" s="120"/>
      <c r="L875" s="120"/>
      <c r="M875" s="120"/>
      <c r="N875" s="120"/>
      <c r="O875" s="119" t="s">
        <v>934</v>
      </c>
      <c r="P875" s="120"/>
      <c r="Q875" s="135"/>
      <c r="R875" s="29" t="s">
        <v>909</v>
      </c>
      <c r="S875" s="123"/>
    </row>
    <row r="876" spans="1:19">
      <c r="A876" s="29" t="s">
        <v>943</v>
      </c>
      <c r="C876" s="29">
        <v>36503232</v>
      </c>
      <c r="G876" s="29" t="s">
        <v>821</v>
      </c>
      <c r="H876" s="29" t="s">
        <v>320</v>
      </c>
      <c r="I876" s="120">
        <v>45695</v>
      </c>
      <c r="J876" s="120">
        <f>WORKDAY(I876, 3)</f>
        <v>45700</v>
      </c>
      <c r="K876" s="120"/>
      <c r="L876" s="120"/>
      <c r="M876" s="120"/>
      <c r="N876" s="120"/>
      <c r="O876" s="119" t="s">
        <v>934</v>
      </c>
      <c r="P876" s="120"/>
      <c r="Q876" s="135"/>
      <c r="R876" s="29" t="s">
        <v>952</v>
      </c>
      <c r="S876" s="123"/>
    </row>
    <row r="877" spans="1:19">
      <c r="A877" s="29" t="s">
        <v>943</v>
      </c>
      <c r="C877" s="29">
        <v>36503199</v>
      </c>
      <c r="G877" s="29" t="s">
        <v>821</v>
      </c>
      <c r="H877" s="29" t="s">
        <v>320</v>
      </c>
      <c r="I877" s="120">
        <v>45695</v>
      </c>
      <c r="J877" s="120">
        <f>WORKDAY(I877, 3)</f>
        <v>45700</v>
      </c>
      <c r="K877" s="120"/>
      <c r="L877" s="120"/>
      <c r="M877" s="120"/>
      <c r="N877" s="120"/>
      <c r="O877" s="119" t="s">
        <v>934</v>
      </c>
      <c r="P877" s="120"/>
      <c r="Q877" s="135"/>
      <c r="R877" s="29" t="s">
        <v>953</v>
      </c>
      <c r="S877" s="123"/>
    </row>
    <row r="878" spans="1:19">
      <c r="A878" s="29" t="s">
        <v>943</v>
      </c>
      <c r="C878" s="29">
        <v>36503116</v>
      </c>
      <c r="G878" s="29" t="s">
        <v>821</v>
      </c>
      <c r="H878" s="29" t="s">
        <v>320</v>
      </c>
      <c r="I878" s="120">
        <v>45695</v>
      </c>
      <c r="J878" s="120">
        <f>WORKDAY(I878, 3)</f>
        <v>45700</v>
      </c>
      <c r="K878" s="120"/>
      <c r="L878" s="120"/>
      <c r="M878" s="120"/>
      <c r="N878" s="120"/>
      <c r="O878" s="119" t="s">
        <v>934</v>
      </c>
      <c r="P878" s="120"/>
      <c r="Q878" s="135"/>
      <c r="R878" s="29" t="s">
        <v>954</v>
      </c>
      <c r="S878" s="123"/>
    </row>
    <row r="879" spans="1:19">
      <c r="A879" s="29" t="s">
        <v>943</v>
      </c>
      <c r="C879" s="29">
        <v>36503061</v>
      </c>
      <c r="G879" s="29" t="s">
        <v>821</v>
      </c>
      <c r="H879" s="29" t="s">
        <v>320</v>
      </c>
      <c r="I879" s="120">
        <v>45695</v>
      </c>
      <c r="J879" s="120">
        <f>WORKDAY(I879, 3)</f>
        <v>45700</v>
      </c>
      <c r="K879" s="120"/>
      <c r="L879" s="120"/>
      <c r="M879" s="120"/>
      <c r="N879" s="120"/>
      <c r="O879" s="119" t="s">
        <v>934</v>
      </c>
      <c r="P879" s="120"/>
      <c r="Q879" s="135"/>
      <c r="R879" s="29" t="s">
        <v>955</v>
      </c>
      <c r="S879" s="123"/>
    </row>
    <row r="880" spans="1:19">
      <c r="A880" s="29" t="s">
        <v>943</v>
      </c>
      <c r="C880" s="29">
        <v>36502983</v>
      </c>
      <c r="G880" s="29" t="s">
        <v>821</v>
      </c>
      <c r="H880" s="29" t="s">
        <v>320</v>
      </c>
      <c r="I880" s="120">
        <v>45695</v>
      </c>
      <c r="J880" s="120">
        <f>WORKDAY(I880, 3)</f>
        <v>45700</v>
      </c>
      <c r="K880" s="120"/>
      <c r="L880" s="120"/>
      <c r="M880" s="120"/>
      <c r="N880" s="120"/>
      <c r="O880" s="119" t="s">
        <v>934</v>
      </c>
      <c r="P880" s="120"/>
      <c r="Q880" s="135"/>
      <c r="R880" s="29" t="s">
        <v>956</v>
      </c>
      <c r="S880" s="123"/>
    </row>
    <row r="881" spans="1:19">
      <c r="A881" s="29" t="s">
        <v>943</v>
      </c>
      <c r="C881" s="29">
        <v>36502894</v>
      </c>
      <c r="G881" s="29" t="s">
        <v>821</v>
      </c>
      <c r="H881" s="29" t="s">
        <v>320</v>
      </c>
      <c r="I881" s="120">
        <v>45695</v>
      </c>
      <c r="J881" s="120">
        <f>WORKDAY(I881, 3)</f>
        <v>45700</v>
      </c>
      <c r="K881" s="120"/>
      <c r="L881" s="120"/>
      <c r="M881" s="120"/>
      <c r="N881" s="120"/>
      <c r="O881" s="119" t="s">
        <v>934</v>
      </c>
      <c r="P881" s="120"/>
      <c r="Q881" s="135"/>
      <c r="R881" s="29" t="s">
        <v>957</v>
      </c>
      <c r="S881" s="123"/>
    </row>
    <row r="882" spans="1:19">
      <c r="A882" s="29" t="s">
        <v>943</v>
      </c>
      <c r="C882" s="29">
        <v>36502627</v>
      </c>
      <c r="G882" s="29" t="s">
        <v>821</v>
      </c>
      <c r="H882" s="29" t="s">
        <v>320</v>
      </c>
      <c r="I882" s="120">
        <v>45695</v>
      </c>
      <c r="J882" s="120">
        <f>WORKDAY(I882, 3)</f>
        <v>45700</v>
      </c>
      <c r="K882" s="120"/>
      <c r="L882" s="120"/>
      <c r="M882" s="120"/>
      <c r="N882" s="120"/>
      <c r="O882" s="119" t="s">
        <v>934</v>
      </c>
      <c r="P882" s="120"/>
      <c r="Q882" s="135"/>
      <c r="R882" s="29" t="s">
        <v>958</v>
      </c>
      <c r="S882" s="123"/>
    </row>
    <row r="883" spans="1:19">
      <c r="A883" s="29" t="s">
        <v>943</v>
      </c>
      <c r="C883" s="29">
        <v>36502464</v>
      </c>
      <c r="G883" s="29" t="s">
        <v>821</v>
      </c>
      <c r="H883" s="29" t="s">
        <v>320</v>
      </c>
      <c r="I883" s="120">
        <v>45695</v>
      </c>
      <c r="J883" s="120">
        <f>WORKDAY(I883, 3)</f>
        <v>45700</v>
      </c>
      <c r="K883" s="120"/>
      <c r="L883" s="120"/>
      <c r="M883" s="120"/>
      <c r="N883" s="120"/>
      <c r="O883" s="119" t="s">
        <v>934</v>
      </c>
      <c r="P883" s="120"/>
      <c r="Q883" s="135"/>
      <c r="R883" s="29" t="s">
        <v>959</v>
      </c>
      <c r="S883" s="123"/>
    </row>
    <row r="884" spans="1:19">
      <c r="A884" s="29" t="s">
        <v>943</v>
      </c>
      <c r="C884" s="29">
        <v>36502169</v>
      </c>
      <c r="G884" s="29" t="s">
        <v>821</v>
      </c>
      <c r="H884" s="29" t="s">
        <v>320</v>
      </c>
      <c r="I884" s="120">
        <v>45695</v>
      </c>
      <c r="J884" s="120">
        <f>WORKDAY(I884, 3)</f>
        <v>45700</v>
      </c>
      <c r="K884" s="120"/>
      <c r="L884" s="120"/>
      <c r="M884" s="120"/>
      <c r="N884" s="120"/>
      <c r="O884" s="119" t="s">
        <v>934</v>
      </c>
      <c r="P884" s="120"/>
      <c r="Q884" s="135"/>
      <c r="R884" s="29" t="s">
        <v>960</v>
      </c>
      <c r="S884" s="123"/>
    </row>
    <row r="885" spans="1:19">
      <c r="A885" s="29" t="s">
        <v>943</v>
      </c>
      <c r="C885" s="29">
        <v>36501980</v>
      </c>
      <c r="G885" s="29" t="s">
        <v>821</v>
      </c>
      <c r="H885" s="29" t="s">
        <v>320</v>
      </c>
      <c r="I885" s="120">
        <v>45695</v>
      </c>
      <c r="J885" s="120">
        <f>WORKDAY(I885, 3)</f>
        <v>45700</v>
      </c>
      <c r="K885" s="120"/>
      <c r="L885" s="120"/>
      <c r="M885" s="120"/>
      <c r="N885" s="120"/>
      <c r="O885" s="119" t="s">
        <v>934</v>
      </c>
      <c r="P885" s="120"/>
      <c r="Q885" s="135"/>
      <c r="R885" s="29" t="s">
        <v>961</v>
      </c>
      <c r="S885" s="123"/>
    </row>
    <row r="886" spans="1:19">
      <c r="A886" s="29" t="s">
        <v>943</v>
      </c>
      <c r="C886" s="29">
        <v>36501811</v>
      </c>
      <c r="G886" s="29" t="s">
        <v>821</v>
      </c>
      <c r="H886" s="29" t="s">
        <v>320</v>
      </c>
      <c r="I886" s="120">
        <v>45695</v>
      </c>
      <c r="J886" s="120">
        <f>WORKDAY(I886, 3)</f>
        <v>45700</v>
      </c>
      <c r="K886" s="120"/>
      <c r="L886" s="120"/>
      <c r="M886" s="120"/>
      <c r="N886" s="120"/>
      <c r="O886" s="119" t="s">
        <v>934</v>
      </c>
      <c r="P886" s="120"/>
      <c r="Q886" s="135"/>
      <c r="R886" s="29" t="s">
        <v>962</v>
      </c>
      <c r="S886" s="123"/>
    </row>
    <row r="887" spans="1:19">
      <c r="A887" s="29" t="s">
        <v>943</v>
      </c>
      <c r="C887" s="29">
        <v>36501705</v>
      </c>
      <c r="G887" s="29" t="s">
        <v>821</v>
      </c>
      <c r="H887" s="29" t="s">
        <v>320</v>
      </c>
      <c r="I887" s="120">
        <v>45695</v>
      </c>
      <c r="J887" s="120">
        <f>WORKDAY(I887, 3)</f>
        <v>45700</v>
      </c>
      <c r="K887" s="120"/>
      <c r="L887" s="120"/>
      <c r="M887" s="120"/>
      <c r="N887" s="120"/>
      <c r="O887" s="119" t="s">
        <v>934</v>
      </c>
      <c r="P887" s="120"/>
      <c r="Q887" s="135"/>
      <c r="R887" s="29" t="s">
        <v>963</v>
      </c>
      <c r="S887" s="123"/>
    </row>
    <row r="888" spans="1:19">
      <c r="A888" s="29" t="s">
        <v>943</v>
      </c>
      <c r="C888" s="29">
        <v>36501290</v>
      </c>
      <c r="G888" s="29" t="s">
        <v>821</v>
      </c>
      <c r="H888" s="29" t="s">
        <v>320</v>
      </c>
      <c r="I888" s="120">
        <v>45695</v>
      </c>
      <c r="J888" s="120">
        <f>WORKDAY(I888, 3)</f>
        <v>45700</v>
      </c>
      <c r="K888" s="120"/>
      <c r="L888" s="120"/>
      <c r="M888" s="120"/>
      <c r="N888" s="120"/>
      <c r="O888" s="119" t="s">
        <v>934</v>
      </c>
      <c r="P888" s="120"/>
      <c r="Q888" s="135"/>
      <c r="R888" s="29" t="s">
        <v>964</v>
      </c>
      <c r="S888" s="123"/>
    </row>
    <row r="889" spans="1:19">
      <c r="A889" s="29" t="s">
        <v>943</v>
      </c>
      <c r="C889" s="29">
        <v>36501232</v>
      </c>
      <c r="G889" s="29" t="s">
        <v>821</v>
      </c>
      <c r="H889" s="29" t="s">
        <v>320</v>
      </c>
      <c r="I889" s="120">
        <v>45695</v>
      </c>
      <c r="J889" s="120">
        <f>WORKDAY(I889, 3)</f>
        <v>45700</v>
      </c>
      <c r="K889" s="120"/>
      <c r="L889" s="120"/>
      <c r="M889" s="120"/>
      <c r="N889" s="120"/>
      <c r="O889" s="119" t="s">
        <v>934</v>
      </c>
      <c r="P889" s="120"/>
      <c r="Q889" s="135"/>
      <c r="R889" s="29" t="s">
        <v>965</v>
      </c>
      <c r="S889" s="123"/>
    </row>
    <row r="890" spans="1:19">
      <c r="A890" s="29" t="s">
        <v>943</v>
      </c>
      <c r="C890" s="29">
        <v>36501131</v>
      </c>
      <c r="G890" s="29" t="s">
        <v>821</v>
      </c>
      <c r="H890" s="29" t="s">
        <v>320</v>
      </c>
      <c r="I890" s="120">
        <v>45695</v>
      </c>
      <c r="J890" s="120">
        <f>WORKDAY(I890, 3)</f>
        <v>45700</v>
      </c>
      <c r="K890" s="120"/>
      <c r="L890" s="120"/>
      <c r="M890" s="120"/>
      <c r="N890" s="120"/>
      <c r="O890" s="119" t="s">
        <v>934</v>
      </c>
      <c r="P890" s="120"/>
      <c r="Q890" s="135"/>
      <c r="R890" s="29" t="s">
        <v>964</v>
      </c>
      <c r="S890" s="123"/>
    </row>
    <row r="891" spans="1:19">
      <c r="A891" s="29" t="s">
        <v>943</v>
      </c>
      <c r="C891" s="29">
        <v>36501011</v>
      </c>
      <c r="G891" s="29" t="s">
        <v>821</v>
      </c>
      <c r="H891" s="29" t="s">
        <v>320</v>
      </c>
      <c r="I891" s="120">
        <v>45695</v>
      </c>
      <c r="J891" s="120">
        <f>WORKDAY(I891, 3)</f>
        <v>45700</v>
      </c>
      <c r="K891" s="120"/>
      <c r="L891" s="120"/>
      <c r="M891" s="120"/>
      <c r="N891" s="120"/>
      <c r="O891" s="119" t="s">
        <v>934</v>
      </c>
      <c r="P891" s="120"/>
      <c r="Q891" s="135"/>
      <c r="R891" s="29" t="s">
        <v>909</v>
      </c>
      <c r="S891" s="123"/>
    </row>
    <row r="892" spans="1:19">
      <c r="A892" s="29" t="s">
        <v>476</v>
      </c>
      <c r="C892" s="29">
        <v>39500389</v>
      </c>
      <c r="G892" s="29" t="s">
        <v>828</v>
      </c>
      <c r="H892" s="29" t="s">
        <v>477</v>
      </c>
      <c r="I892" s="120">
        <v>45696</v>
      </c>
      <c r="J892" s="120">
        <f>WORKDAY(I892, 3)</f>
        <v>45700</v>
      </c>
      <c r="K892" s="120"/>
      <c r="L892" s="120"/>
      <c r="M892" s="120"/>
      <c r="N892" s="120">
        <v>45720</v>
      </c>
      <c r="O892" s="119" t="s">
        <v>10</v>
      </c>
      <c r="P892" s="152"/>
      <c r="Q892" s="153"/>
      <c r="R892" s="29" t="s">
        <v>516</v>
      </c>
      <c r="S892" s="123"/>
    </row>
    <row r="893" spans="1:19">
      <c r="A893" s="29" t="s">
        <v>476</v>
      </c>
      <c r="C893" s="29">
        <v>39500387</v>
      </c>
      <c r="G893" s="29" t="s">
        <v>828</v>
      </c>
      <c r="H893" s="29" t="s">
        <v>477</v>
      </c>
      <c r="I893" s="120">
        <v>45696</v>
      </c>
      <c r="J893" s="120">
        <f>WORKDAY(I893, 3)</f>
        <v>45700</v>
      </c>
      <c r="K893" s="120"/>
      <c r="L893" s="120"/>
      <c r="M893" s="120"/>
      <c r="N893" s="120">
        <v>45710</v>
      </c>
      <c r="O893" s="119" t="s">
        <v>10</v>
      </c>
      <c r="P893" s="152"/>
      <c r="Q893" s="153"/>
      <c r="R893" s="29" t="s">
        <v>517</v>
      </c>
      <c r="S893" s="123"/>
    </row>
    <row r="894" spans="1:19">
      <c r="A894" s="29" t="s">
        <v>476</v>
      </c>
      <c r="C894" s="29">
        <v>39500392</v>
      </c>
      <c r="G894" s="29" t="s">
        <v>828</v>
      </c>
      <c r="H894" s="29" t="s">
        <v>477</v>
      </c>
      <c r="I894" s="120">
        <v>45696</v>
      </c>
      <c r="J894" s="120">
        <f>WORKDAY(I894, 3)</f>
        <v>45700</v>
      </c>
      <c r="K894" s="120"/>
      <c r="L894" s="120"/>
      <c r="M894" s="120"/>
      <c r="N894" s="120">
        <v>45710</v>
      </c>
      <c r="O894" s="119" t="s">
        <v>10</v>
      </c>
      <c r="P894" s="152"/>
      <c r="Q894" s="153"/>
      <c r="R894" s="29" t="s">
        <v>517</v>
      </c>
      <c r="S894" s="123"/>
    </row>
    <row r="895" spans="1:19">
      <c r="A895" s="29" t="s">
        <v>476</v>
      </c>
      <c r="C895" s="29">
        <v>39500391</v>
      </c>
      <c r="G895" s="29" t="s">
        <v>828</v>
      </c>
      <c r="H895" s="29" t="s">
        <v>477</v>
      </c>
      <c r="I895" s="120">
        <v>45696</v>
      </c>
      <c r="J895" s="120">
        <f>WORKDAY(I895, 3)</f>
        <v>45700</v>
      </c>
      <c r="K895" s="120"/>
      <c r="L895" s="120"/>
      <c r="M895" s="120"/>
      <c r="N895" s="120">
        <v>45710</v>
      </c>
      <c r="O895" s="119" t="s">
        <v>10</v>
      </c>
      <c r="P895" s="152"/>
      <c r="Q895" s="153"/>
      <c r="R895" s="29" t="s">
        <v>518</v>
      </c>
      <c r="S895" s="123"/>
    </row>
    <row r="896" spans="1:19">
      <c r="A896" s="29" t="s">
        <v>476</v>
      </c>
      <c r="C896" s="29">
        <v>39500395</v>
      </c>
      <c r="G896" s="29" t="s">
        <v>828</v>
      </c>
      <c r="H896" s="29" t="s">
        <v>477</v>
      </c>
      <c r="I896" s="120">
        <v>45696</v>
      </c>
      <c r="J896" s="120">
        <f>WORKDAY(I896, 3)</f>
        <v>45700</v>
      </c>
      <c r="K896" s="120"/>
      <c r="L896" s="120"/>
      <c r="M896" s="120"/>
      <c r="N896" s="120">
        <v>45719</v>
      </c>
      <c r="O896" s="119" t="s">
        <v>10</v>
      </c>
      <c r="P896" s="152"/>
      <c r="Q896" s="153"/>
      <c r="R896" s="29" t="s">
        <v>519</v>
      </c>
      <c r="S896" s="123"/>
    </row>
    <row r="897" spans="1:19">
      <c r="A897" s="29" t="s">
        <v>476</v>
      </c>
      <c r="C897" s="29">
        <v>39500399</v>
      </c>
      <c r="G897" s="29" t="s">
        <v>828</v>
      </c>
      <c r="H897" s="29" t="s">
        <v>477</v>
      </c>
      <c r="I897" s="120">
        <v>45696</v>
      </c>
      <c r="J897" s="120">
        <f>WORKDAY(I897, 3)</f>
        <v>45700</v>
      </c>
      <c r="K897" s="120"/>
      <c r="L897" s="120"/>
      <c r="M897" s="120"/>
      <c r="N897" s="120">
        <v>45710</v>
      </c>
      <c r="O897" s="119" t="s">
        <v>10</v>
      </c>
      <c r="P897" s="152"/>
      <c r="Q897" s="153"/>
      <c r="R897" s="29" t="s">
        <v>519</v>
      </c>
      <c r="S897" s="123"/>
    </row>
    <row r="898" spans="1:19">
      <c r="A898" s="29" t="s">
        <v>476</v>
      </c>
      <c r="C898" s="29">
        <v>39500402</v>
      </c>
      <c r="G898" s="29" t="s">
        <v>828</v>
      </c>
      <c r="H898" s="29" t="s">
        <v>477</v>
      </c>
      <c r="I898" s="120">
        <v>45696</v>
      </c>
      <c r="J898" s="120">
        <f>WORKDAY(I898, 3)</f>
        <v>45700</v>
      </c>
      <c r="K898" s="120"/>
      <c r="L898" s="120"/>
      <c r="M898" s="120"/>
      <c r="N898" s="120">
        <v>45709</v>
      </c>
      <c r="O898" s="119" t="s">
        <v>10</v>
      </c>
      <c r="P898" s="152"/>
      <c r="Q898" s="153"/>
      <c r="R898" s="29" t="s">
        <v>520</v>
      </c>
      <c r="S898" s="123"/>
    </row>
    <row r="899" spans="1:19">
      <c r="A899" s="29" t="s">
        <v>476</v>
      </c>
      <c r="C899" s="29">
        <v>39500404</v>
      </c>
      <c r="G899" s="29" t="s">
        <v>828</v>
      </c>
      <c r="H899" s="29" t="s">
        <v>477</v>
      </c>
      <c r="I899" s="120">
        <v>45696</v>
      </c>
      <c r="J899" s="120">
        <f>WORKDAY(I899, 3)</f>
        <v>45700</v>
      </c>
      <c r="K899" s="120"/>
      <c r="L899" s="120"/>
      <c r="M899" s="120"/>
      <c r="N899" s="120">
        <v>45709</v>
      </c>
      <c r="O899" s="119" t="s">
        <v>10</v>
      </c>
      <c r="P899" s="152"/>
      <c r="Q899" s="153"/>
      <c r="R899" s="29" t="s">
        <v>520</v>
      </c>
      <c r="S899" s="123"/>
    </row>
    <row r="900" spans="1:19">
      <c r="A900" s="29" t="s">
        <v>476</v>
      </c>
      <c r="C900" s="29">
        <v>39500405</v>
      </c>
      <c r="G900" s="29" t="s">
        <v>828</v>
      </c>
      <c r="H900" s="29" t="s">
        <v>477</v>
      </c>
      <c r="I900" s="120">
        <v>45696</v>
      </c>
      <c r="J900" s="120">
        <f>WORKDAY(I900, 3)</f>
        <v>45700</v>
      </c>
      <c r="K900" s="120"/>
      <c r="L900" s="120"/>
      <c r="M900" s="120"/>
      <c r="N900" s="120">
        <v>45709</v>
      </c>
      <c r="O900" s="119" t="s">
        <v>10</v>
      </c>
      <c r="P900" s="152"/>
      <c r="Q900" s="153"/>
      <c r="R900" s="29" t="s">
        <v>521</v>
      </c>
      <c r="S900" s="123"/>
    </row>
    <row r="901" spans="1:19">
      <c r="A901" s="29" t="s">
        <v>476</v>
      </c>
      <c r="C901" s="29">
        <v>39500411</v>
      </c>
      <c r="G901" s="29" t="s">
        <v>828</v>
      </c>
      <c r="H901" s="29" t="s">
        <v>477</v>
      </c>
      <c r="I901" s="120">
        <v>45696</v>
      </c>
      <c r="J901" s="120">
        <f>WORKDAY(I901, 3)</f>
        <v>45700</v>
      </c>
      <c r="K901" s="120"/>
      <c r="L901" s="120"/>
      <c r="M901" s="120"/>
      <c r="N901" s="120">
        <v>45710</v>
      </c>
      <c r="O901" s="119" t="s">
        <v>10</v>
      </c>
      <c r="P901" s="152"/>
      <c r="Q901" s="153"/>
      <c r="R901" s="29" t="s">
        <v>518</v>
      </c>
      <c r="S901" s="123"/>
    </row>
    <row r="902" spans="1:19">
      <c r="A902" s="29" t="s">
        <v>476</v>
      </c>
      <c r="C902" s="29">
        <v>39500408</v>
      </c>
      <c r="G902" s="29" t="s">
        <v>828</v>
      </c>
      <c r="H902" s="29" t="s">
        <v>477</v>
      </c>
      <c r="I902" s="120">
        <v>45696</v>
      </c>
      <c r="J902" s="120">
        <f>WORKDAY(I902, 3)</f>
        <v>45700</v>
      </c>
      <c r="K902" s="120"/>
      <c r="L902" s="120"/>
      <c r="M902" s="120"/>
      <c r="N902" s="120">
        <v>45710</v>
      </c>
      <c r="O902" s="119" t="s">
        <v>10</v>
      </c>
      <c r="P902" s="152"/>
      <c r="Q902" s="153"/>
      <c r="R902" s="29" t="s">
        <v>520</v>
      </c>
      <c r="S902" s="123"/>
    </row>
    <row r="903" spans="1:19">
      <c r="A903" s="84" t="s">
        <v>515</v>
      </c>
      <c r="B903" s="84"/>
      <c r="C903" s="41">
        <v>44504002</v>
      </c>
      <c r="D903" s="41"/>
      <c r="F903" s="41"/>
      <c r="G903" s="29" t="s">
        <v>828</v>
      </c>
      <c r="H903" s="29" t="s">
        <v>490</v>
      </c>
      <c r="I903" s="120">
        <v>45701</v>
      </c>
      <c r="J903" s="120">
        <f>WORKDAY(I903, 3)</f>
        <v>45706</v>
      </c>
      <c r="K903" s="120"/>
      <c r="L903" s="120"/>
      <c r="M903" s="120"/>
      <c r="N903" s="120"/>
      <c r="O903" s="119" t="s">
        <v>934</v>
      </c>
      <c r="P903" s="120"/>
      <c r="Q903" s="135"/>
      <c r="R903" s="41" t="s">
        <v>456</v>
      </c>
      <c r="S903" s="123"/>
    </row>
    <row r="904" spans="1:19">
      <c r="A904" s="84" t="s">
        <v>515</v>
      </c>
      <c r="B904" s="84"/>
      <c r="C904" s="41">
        <v>44504071</v>
      </c>
      <c r="D904" s="41"/>
      <c r="F904" s="41"/>
      <c r="G904" s="29" t="s">
        <v>828</v>
      </c>
      <c r="H904" s="29" t="s">
        <v>490</v>
      </c>
      <c r="I904" s="120">
        <v>45701</v>
      </c>
      <c r="J904" s="120">
        <f>WORKDAY(I904, 3)</f>
        <v>45706</v>
      </c>
      <c r="K904" s="120"/>
      <c r="L904" s="120"/>
      <c r="M904" s="120"/>
      <c r="N904" s="120"/>
      <c r="O904" s="119" t="s">
        <v>934</v>
      </c>
      <c r="P904" s="120"/>
      <c r="Q904" s="135"/>
      <c r="R904" s="41" t="s">
        <v>456</v>
      </c>
      <c r="S904" s="123"/>
    </row>
    <row r="905" spans="1:19">
      <c r="A905" s="84" t="s">
        <v>515</v>
      </c>
      <c r="B905" s="84"/>
      <c r="C905" s="41">
        <v>44504166</v>
      </c>
      <c r="D905" s="41"/>
      <c r="F905" s="41"/>
      <c r="G905" s="29" t="s">
        <v>828</v>
      </c>
      <c r="H905" s="29" t="s">
        <v>490</v>
      </c>
      <c r="I905" s="120">
        <v>45701</v>
      </c>
      <c r="J905" s="120">
        <f>WORKDAY(I905, 3)</f>
        <v>45706</v>
      </c>
      <c r="K905" s="120"/>
      <c r="L905" s="120"/>
      <c r="M905" s="120"/>
      <c r="N905" s="120"/>
      <c r="O905" s="119" t="s">
        <v>934</v>
      </c>
      <c r="P905" s="120"/>
      <c r="Q905" s="135"/>
      <c r="R905" s="41" t="s">
        <v>456</v>
      </c>
      <c r="S905" s="123"/>
    </row>
    <row r="906" spans="1:19">
      <c r="A906" s="84" t="s">
        <v>515</v>
      </c>
      <c r="B906" s="84"/>
      <c r="C906" s="41">
        <v>44504210</v>
      </c>
      <c r="D906" s="41"/>
      <c r="F906" s="41"/>
      <c r="G906" s="29" t="s">
        <v>828</v>
      </c>
      <c r="H906" s="29" t="s">
        <v>490</v>
      </c>
      <c r="I906" s="120">
        <v>45701</v>
      </c>
      <c r="J906" s="120">
        <f>WORKDAY(I906, 3)</f>
        <v>45706</v>
      </c>
      <c r="K906" s="120"/>
      <c r="L906" s="120"/>
      <c r="M906" s="120"/>
      <c r="N906" s="120"/>
      <c r="O906" s="119" t="s">
        <v>934</v>
      </c>
      <c r="P906" s="120"/>
      <c r="Q906" s="135"/>
      <c r="R906" s="41" t="s">
        <v>569</v>
      </c>
      <c r="S906" s="123"/>
    </row>
    <row r="907" spans="1:19">
      <c r="A907" s="84" t="s">
        <v>515</v>
      </c>
      <c r="B907" s="84"/>
      <c r="C907" s="41">
        <v>44504348</v>
      </c>
      <c r="D907" s="41"/>
      <c r="F907" s="41"/>
      <c r="G907" s="29" t="s">
        <v>828</v>
      </c>
      <c r="H907" s="29" t="s">
        <v>490</v>
      </c>
      <c r="I907" s="120">
        <v>45701</v>
      </c>
      <c r="J907" s="120">
        <f>WORKDAY(I907, 3)</f>
        <v>45706</v>
      </c>
      <c r="K907" s="120"/>
      <c r="L907" s="120"/>
      <c r="M907" s="120"/>
      <c r="N907" s="120"/>
      <c r="O907" s="119" t="s">
        <v>934</v>
      </c>
      <c r="P907" s="120"/>
      <c r="Q907" s="135"/>
      <c r="R907" s="41" t="s">
        <v>456</v>
      </c>
      <c r="S907" s="123"/>
    </row>
    <row r="908" spans="1:19">
      <c r="A908" s="84" t="s">
        <v>515</v>
      </c>
      <c r="B908" s="84"/>
      <c r="C908" s="41">
        <v>44504648</v>
      </c>
      <c r="D908" s="41"/>
      <c r="F908" s="41"/>
      <c r="G908" s="29" t="s">
        <v>828</v>
      </c>
      <c r="H908" s="29" t="s">
        <v>490</v>
      </c>
      <c r="I908" s="120">
        <v>45701</v>
      </c>
      <c r="J908" s="120">
        <f>WORKDAY(I908, 3)</f>
        <v>45706</v>
      </c>
      <c r="K908" s="120"/>
      <c r="L908" s="120"/>
      <c r="M908" s="120"/>
      <c r="N908" s="120"/>
      <c r="O908" s="119" t="s">
        <v>934</v>
      </c>
      <c r="P908" s="120"/>
      <c r="Q908" s="135"/>
      <c r="R908" s="41" t="s">
        <v>569</v>
      </c>
      <c r="S908" s="123"/>
    </row>
    <row r="909" spans="1:19">
      <c r="A909" s="84" t="s">
        <v>515</v>
      </c>
      <c r="B909" s="84"/>
      <c r="C909" s="41">
        <v>44504605</v>
      </c>
      <c r="D909" s="41"/>
      <c r="F909" s="41"/>
      <c r="G909" s="29" t="s">
        <v>828</v>
      </c>
      <c r="H909" s="29" t="s">
        <v>490</v>
      </c>
      <c r="I909" s="120">
        <v>45701</v>
      </c>
      <c r="J909" s="120">
        <f>WORKDAY(I909, 3)</f>
        <v>45706</v>
      </c>
      <c r="K909" s="120"/>
      <c r="L909" s="120"/>
      <c r="M909" s="120"/>
      <c r="N909" s="120"/>
      <c r="O909" s="119" t="s">
        <v>934</v>
      </c>
      <c r="P909" s="120"/>
      <c r="Q909" s="135"/>
      <c r="R909" s="41" t="s">
        <v>570</v>
      </c>
      <c r="S909" s="123"/>
    </row>
    <row r="910" spans="1:19">
      <c r="A910" s="41" t="s">
        <v>571</v>
      </c>
      <c r="B910" s="41"/>
      <c r="C910" s="41">
        <v>49508930</v>
      </c>
      <c r="D910" s="41"/>
      <c r="F910" s="41"/>
      <c r="G910" s="29" t="s">
        <v>828</v>
      </c>
      <c r="H910" s="29" t="s">
        <v>371</v>
      </c>
      <c r="I910" s="42">
        <v>45706</v>
      </c>
      <c r="J910" s="120">
        <f>WORKDAY(I910, 3)</f>
        <v>45709</v>
      </c>
      <c r="K910" s="120"/>
      <c r="L910" s="120"/>
      <c r="M910" s="120"/>
      <c r="N910" s="120">
        <v>45715</v>
      </c>
      <c r="O910" s="119" t="s">
        <v>10</v>
      </c>
      <c r="P910" s="152"/>
      <c r="Q910" s="153"/>
      <c r="R910" s="41" t="s">
        <v>572</v>
      </c>
      <c r="S910" s="123"/>
    </row>
    <row r="911" spans="1:19">
      <c r="A911" s="41" t="s">
        <v>571</v>
      </c>
      <c r="B911" s="41"/>
      <c r="C911" s="41">
        <v>49508942</v>
      </c>
      <c r="D911" s="41"/>
      <c r="F911" s="41"/>
      <c r="G911" s="29" t="s">
        <v>828</v>
      </c>
      <c r="H911" s="29" t="s">
        <v>371</v>
      </c>
      <c r="I911" s="42">
        <v>45706</v>
      </c>
      <c r="J911" s="120">
        <f>WORKDAY(I911, 3)</f>
        <v>45709</v>
      </c>
      <c r="K911" s="120"/>
      <c r="L911" s="120"/>
      <c r="M911" s="120"/>
      <c r="N911" s="120">
        <v>45708</v>
      </c>
      <c r="O911" s="119" t="s">
        <v>10</v>
      </c>
      <c r="P911" s="152"/>
      <c r="Q911" s="153"/>
      <c r="R911" s="41" t="s">
        <v>573</v>
      </c>
      <c r="S911" s="123"/>
    </row>
    <row r="912" spans="1:19">
      <c r="A912" s="41" t="s">
        <v>571</v>
      </c>
      <c r="B912" s="41"/>
      <c r="C912" s="41">
        <v>49508945</v>
      </c>
      <c r="D912" s="41"/>
      <c r="F912" s="41"/>
      <c r="G912" s="29" t="s">
        <v>828</v>
      </c>
      <c r="H912" s="29" t="s">
        <v>371</v>
      </c>
      <c r="I912" s="42">
        <v>45706</v>
      </c>
      <c r="J912" s="120">
        <f>WORKDAY(I912, 3)</f>
        <v>45709</v>
      </c>
      <c r="K912" s="120"/>
      <c r="L912" s="120"/>
      <c r="M912" s="120"/>
      <c r="N912" s="120">
        <v>45710</v>
      </c>
      <c r="O912" s="119" t="s">
        <v>10</v>
      </c>
      <c r="P912" s="152"/>
      <c r="Q912" s="153"/>
      <c r="R912" s="41" t="s">
        <v>574</v>
      </c>
      <c r="S912" s="123"/>
    </row>
    <row r="913" spans="1:19">
      <c r="A913" s="41" t="s">
        <v>571</v>
      </c>
      <c r="B913" s="41"/>
      <c r="C913" s="41">
        <v>49508956</v>
      </c>
      <c r="D913" s="41"/>
      <c r="F913" s="41"/>
      <c r="G913" s="29" t="s">
        <v>828</v>
      </c>
      <c r="H913" s="29" t="s">
        <v>371</v>
      </c>
      <c r="I913" s="42">
        <v>45706</v>
      </c>
      <c r="J913" s="120">
        <f>WORKDAY(I913, 3)</f>
        <v>45709</v>
      </c>
      <c r="K913" s="120"/>
      <c r="L913" s="120"/>
      <c r="M913" s="120"/>
      <c r="N913" s="120">
        <v>45709</v>
      </c>
      <c r="O913" s="119" t="s">
        <v>10</v>
      </c>
      <c r="P913" s="152"/>
      <c r="Q913" s="153"/>
      <c r="R913" s="41" t="s">
        <v>575</v>
      </c>
      <c r="S913" s="123"/>
    </row>
    <row r="914" spans="1:19">
      <c r="A914" s="41" t="s">
        <v>571</v>
      </c>
      <c r="B914" s="41"/>
      <c r="C914" s="41">
        <v>49508966</v>
      </c>
      <c r="D914" s="41"/>
      <c r="F914" s="41"/>
      <c r="G914" s="29" t="s">
        <v>828</v>
      </c>
      <c r="H914" s="29" t="s">
        <v>371</v>
      </c>
      <c r="I914" s="42">
        <v>45706</v>
      </c>
      <c r="J914" s="120">
        <f>WORKDAY(I914, 3)</f>
        <v>45709</v>
      </c>
      <c r="K914" s="42"/>
      <c r="L914" s="42"/>
      <c r="M914" s="42"/>
      <c r="N914" s="42">
        <v>45708</v>
      </c>
      <c r="O914" s="119" t="s">
        <v>10</v>
      </c>
      <c r="P914" s="152"/>
      <c r="Q914" s="153"/>
      <c r="R914" s="41" t="s">
        <v>576</v>
      </c>
      <c r="S914" s="123"/>
    </row>
    <row r="915" spans="1:19">
      <c r="A915" s="41" t="s">
        <v>571</v>
      </c>
      <c r="B915" s="41"/>
      <c r="C915" s="41">
        <v>49508974</v>
      </c>
      <c r="D915" s="41"/>
      <c r="F915" s="41"/>
      <c r="G915" s="29" t="s">
        <v>828</v>
      </c>
      <c r="H915" s="29" t="s">
        <v>371</v>
      </c>
      <c r="I915" s="42">
        <v>45706</v>
      </c>
      <c r="J915" s="120">
        <f>WORKDAY(I915, 3)</f>
        <v>45709</v>
      </c>
      <c r="K915" s="42"/>
      <c r="L915" s="42"/>
      <c r="M915" s="42"/>
      <c r="N915" s="42">
        <v>45708</v>
      </c>
      <c r="O915" s="119" t="s">
        <v>10</v>
      </c>
      <c r="P915" s="152"/>
      <c r="Q915" s="153"/>
      <c r="R915" s="41" t="s">
        <v>577</v>
      </c>
      <c r="S915" s="123"/>
    </row>
    <row r="916" spans="1:19">
      <c r="A916" s="41" t="s">
        <v>571</v>
      </c>
      <c r="B916" s="41"/>
      <c r="C916" s="41">
        <v>49508978</v>
      </c>
      <c r="D916" s="41"/>
      <c r="F916" s="41"/>
      <c r="G916" s="29" t="s">
        <v>828</v>
      </c>
      <c r="H916" s="29" t="s">
        <v>371</v>
      </c>
      <c r="I916" s="42">
        <v>45706</v>
      </c>
      <c r="J916" s="120">
        <f>WORKDAY(I916, 3)</f>
        <v>45709</v>
      </c>
      <c r="K916" s="42"/>
      <c r="L916" s="42"/>
      <c r="M916" s="42"/>
      <c r="N916" s="42">
        <v>45708</v>
      </c>
      <c r="O916" s="119" t="s">
        <v>10</v>
      </c>
      <c r="P916" s="152"/>
      <c r="Q916" s="153"/>
      <c r="R916" s="41" t="s">
        <v>578</v>
      </c>
      <c r="S916" s="123"/>
    </row>
    <row r="917" spans="1:19">
      <c r="A917" s="41" t="s">
        <v>571</v>
      </c>
      <c r="B917" s="41"/>
      <c r="C917" s="41">
        <v>49508987</v>
      </c>
      <c r="D917" s="41"/>
      <c r="F917" s="41"/>
      <c r="G917" s="29" t="s">
        <v>828</v>
      </c>
      <c r="H917" s="29" t="s">
        <v>371</v>
      </c>
      <c r="I917" s="42">
        <v>45706</v>
      </c>
      <c r="J917" s="120">
        <f>WORKDAY(I917, 3)</f>
        <v>45709</v>
      </c>
      <c r="K917" s="42"/>
      <c r="L917" s="42"/>
      <c r="M917" s="42"/>
      <c r="N917" s="42">
        <v>45715</v>
      </c>
      <c r="O917" s="119" t="s">
        <v>10</v>
      </c>
      <c r="P917" s="152"/>
      <c r="Q917" s="153"/>
      <c r="R917" s="41" t="s">
        <v>579</v>
      </c>
      <c r="S917" s="123"/>
    </row>
    <row r="918" spans="1:19">
      <c r="A918" s="41" t="s">
        <v>580</v>
      </c>
      <c r="B918" s="41"/>
      <c r="C918" s="41">
        <v>44504754</v>
      </c>
      <c r="D918" s="41"/>
      <c r="F918" s="41"/>
      <c r="G918" s="29" t="s">
        <v>828</v>
      </c>
      <c r="H918" s="29" t="s">
        <v>581</v>
      </c>
      <c r="I918" s="42">
        <v>45696</v>
      </c>
      <c r="J918" s="120">
        <f>WORKDAY(I918, 3)</f>
        <v>45700</v>
      </c>
      <c r="K918" s="42"/>
      <c r="L918" s="42"/>
      <c r="M918" s="42"/>
      <c r="N918" s="42">
        <v>45709</v>
      </c>
      <c r="O918" s="119" t="s">
        <v>10</v>
      </c>
      <c r="P918" s="152"/>
      <c r="Q918" s="153"/>
      <c r="R918" s="41" t="s">
        <v>518</v>
      </c>
      <c r="S918" s="123"/>
    </row>
    <row r="919" spans="1:19">
      <c r="A919" s="41" t="s">
        <v>580</v>
      </c>
      <c r="B919" s="41"/>
      <c r="C919" s="41">
        <v>44504805</v>
      </c>
      <c r="D919" s="41"/>
      <c r="F919" s="41"/>
      <c r="G919" s="29" t="s">
        <v>828</v>
      </c>
      <c r="H919" s="29" t="s">
        <v>581</v>
      </c>
      <c r="I919" s="42">
        <v>45696</v>
      </c>
      <c r="J919" s="120">
        <f>WORKDAY(I919, 3)</f>
        <v>45700</v>
      </c>
      <c r="K919" s="42"/>
      <c r="L919" s="42"/>
      <c r="M919" s="42"/>
      <c r="N919" s="42">
        <v>45713</v>
      </c>
      <c r="O919" s="119" t="s">
        <v>10</v>
      </c>
      <c r="P919" s="152"/>
      <c r="Q919" s="153"/>
      <c r="R919" s="41" t="s">
        <v>582</v>
      </c>
      <c r="S919" s="123"/>
    </row>
    <row r="920" spans="1:19">
      <c r="A920" s="41" t="s">
        <v>580</v>
      </c>
      <c r="B920" s="41"/>
      <c r="C920" s="41">
        <v>44504836</v>
      </c>
      <c r="D920" s="41"/>
      <c r="F920" s="41"/>
      <c r="G920" s="29" t="s">
        <v>828</v>
      </c>
      <c r="H920" s="29" t="s">
        <v>581</v>
      </c>
      <c r="I920" s="42">
        <v>45696</v>
      </c>
      <c r="J920" s="120">
        <f>WORKDAY(I920, 3)</f>
        <v>45700</v>
      </c>
      <c r="K920" s="42"/>
      <c r="L920" s="42"/>
      <c r="M920" s="42"/>
      <c r="N920" s="42">
        <v>45712</v>
      </c>
      <c r="O920" s="119" t="s">
        <v>10</v>
      </c>
      <c r="P920" s="152"/>
      <c r="Q920" s="153"/>
      <c r="R920" s="41" t="s">
        <v>583</v>
      </c>
      <c r="S920" s="123"/>
    </row>
    <row r="921" spans="1:19">
      <c r="A921" s="41" t="s">
        <v>580</v>
      </c>
      <c r="B921" s="41"/>
      <c r="C921" s="41">
        <v>44507431</v>
      </c>
      <c r="D921" s="41"/>
      <c r="F921" s="41"/>
      <c r="G921" s="29" t="s">
        <v>828</v>
      </c>
      <c r="H921" s="29" t="s">
        <v>581</v>
      </c>
      <c r="I921" s="42">
        <v>45696</v>
      </c>
      <c r="J921" s="120">
        <f>WORKDAY(I921, 3)</f>
        <v>45700</v>
      </c>
      <c r="K921" s="42"/>
      <c r="L921" s="42"/>
      <c r="M921" s="42"/>
      <c r="N921" s="42">
        <v>45713</v>
      </c>
      <c r="O921" s="119" t="s">
        <v>966</v>
      </c>
      <c r="P921" s="152"/>
      <c r="Q921" s="153"/>
      <c r="R921" s="41" t="s">
        <v>584</v>
      </c>
      <c r="S921" s="123"/>
    </row>
    <row r="922" spans="1:19">
      <c r="A922" s="41" t="s">
        <v>580</v>
      </c>
      <c r="B922" s="41"/>
      <c r="C922" s="41">
        <v>44507466</v>
      </c>
      <c r="D922" s="41"/>
      <c r="F922" s="41"/>
      <c r="G922" s="29" t="s">
        <v>828</v>
      </c>
      <c r="H922" s="29" t="s">
        <v>581</v>
      </c>
      <c r="I922" s="42">
        <v>45696</v>
      </c>
      <c r="J922" s="120">
        <f>WORKDAY(I922, 3)</f>
        <v>45700</v>
      </c>
      <c r="K922" s="42"/>
      <c r="L922" s="42"/>
      <c r="M922" s="42"/>
      <c r="N922" s="42">
        <v>45707</v>
      </c>
      <c r="O922" s="119" t="s">
        <v>10</v>
      </c>
      <c r="P922" s="152"/>
      <c r="Q922" s="153"/>
      <c r="R922" s="41" t="s">
        <v>585</v>
      </c>
      <c r="S922" s="123"/>
    </row>
    <row r="923" spans="1:19">
      <c r="A923" s="41" t="s">
        <v>580</v>
      </c>
      <c r="B923" s="41"/>
      <c r="C923" s="41">
        <v>44507485</v>
      </c>
      <c r="D923" s="41"/>
      <c r="F923" s="41"/>
      <c r="G923" s="29" t="s">
        <v>828</v>
      </c>
      <c r="H923" s="29" t="s">
        <v>581</v>
      </c>
      <c r="I923" s="42">
        <v>45696</v>
      </c>
      <c r="J923" s="120">
        <f>WORKDAY(I923, 3)</f>
        <v>45700</v>
      </c>
      <c r="K923" s="42"/>
      <c r="L923" s="42"/>
      <c r="M923" s="42"/>
      <c r="N923" s="42">
        <v>45707</v>
      </c>
      <c r="O923" s="119" t="s">
        <v>966</v>
      </c>
      <c r="P923" s="152"/>
      <c r="Q923" s="153"/>
      <c r="R923" s="41" t="s">
        <v>585</v>
      </c>
      <c r="S923" s="123"/>
    </row>
    <row r="924" spans="1:19">
      <c r="A924" s="41" t="s">
        <v>580</v>
      </c>
      <c r="B924" s="41"/>
      <c r="C924" s="41">
        <v>44507522</v>
      </c>
      <c r="D924" s="41"/>
      <c r="F924" s="41"/>
      <c r="G924" s="29" t="s">
        <v>828</v>
      </c>
      <c r="H924" s="29" t="s">
        <v>581</v>
      </c>
      <c r="I924" s="42">
        <v>45696</v>
      </c>
      <c r="J924" s="120">
        <f>WORKDAY(I924, 3)</f>
        <v>45700</v>
      </c>
      <c r="K924" s="42"/>
      <c r="L924" s="42"/>
      <c r="M924" s="42"/>
      <c r="N924" s="42">
        <v>45714</v>
      </c>
      <c r="O924" s="119" t="s">
        <v>10</v>
      </c>
      <c r="P924" s="152"/>
      <c r="Q924" s="153"/>
      <c r="R924" s="41" t="s">
        <v>584</v>
      </c>
      <c r="S924" s="123"/>
    </row>
    <row r="925" spans="1:19">
      <c r="A925" s="41" t="s">
        <v>580</v>
      </c>
      <c r="B925" s="41"/>
      <c r="C925" s="41">
        <v>44507580</v>
      </c>
      <c r="D925" s="41"/>
      <c r="F925" s="41"/>
      <c r="G925" s="29" t="s">
        <v>828</v>
      </c>
      <c r="H925" s="29" t="s">
        <v>581</v>
      </c>
      <c r="I925" s="42">
        <v>45696</v>
      </c>
      <c r="J925" s="120">
        <f>WORKDAY(I925, 3)</f>
        <v>45700</v>
      </c>
      <c r="K925" s="42"/>
      <c r="L925" s="42"/>
      <c r="M925" s="42"/>
      <c r="N925" s="42">
        <v>45714</v>
      </c>
      <c r="O925" s="119" t="s">
        <v>10</v>
      </c>
      <c r="P925" s="152"/>
      <c r="Q925" s="153"/>
      <c r="R925" s="41" t="s">
        <v>586</v>
      </c>
      <c r="S925" s="123"/>
    </row>
    <row r="926" spans="1:19">
      <c r="A926" s="41" t="s">
        <v>580</v>
      </c>
      <c r="B926" s="41"/>
      <c r="C926" s="41">
        <v>44507542</v>
      </c>
      <c r="D926" s="41"/>
      <c r="F926" s="41"/>
      <c r="G926" s="29" t="s">
        <v>828</v>
      </c>
      <c r="H926" s="29" t="s">
        <v>581</v>
      </c>
      <c r="I926" s="42">
        <v>45696</v>
      </c>
      <c r="J926" s="120">
        <f>WORKDAY(I926, 3)</f>
        <v>45700</v>
      </c>
      <c r="K926" s="42"/>
      <c r="L926" s="42"/>
      <c r="M926" s="42"/>
      <c r="N926" s="42">
        <v>45708</v>
      </c>
      <c r="O926" s="119" t="s">
        <v>10</v>
      </c>
      <c r="P926" s="152"/>
      <c r="Q926" s="153"/>
      <c r="R926" s="41" t="s">
        <v>587</v>
      </c>
      <c r="S926" s="123"/>
    </row>
    <row r="927" spans="1:19">
      <c r="A927" s="41" t="s">
        <v>580</v>
      </c>
      <c r="B927" s="41"/>
      <c r="C927" s="41">
        <v>44507560</v>
      </c>
      <c r="D927" s="41"/>
      <c r="F927" s="41"/>
      <c r="G927" s="29" t="s">
        <v>828</v>
      </c>
      <c r="H927" s="29" t="s">
        <v>581</v>
      </c>
      <c r="I927" s="42">
        <v>45696</v>
      </c>
      <c r="J927" s="120">
        <f>WORKDAY(I927, 3)</f>
        <v>45700</v>
      </c>
      <c r="K927" s="42"/>
      <c r="L927" s="42"/>
      <c r="M927" s="42"/>
      <c r="N927" s="42">
        <v>45708</v>
      </c>
      <c r="O927" s="119" t="s">
        <v>10</v>
      </c>
      <c r="P927" s="152"/>
      <c r="Q927" s="153"/>
      <c r="R927" s="41" t="s">
        <v>583</v>
      </c>
      <c r="S927" s="123"/>
    </row>
    <row r="928" spans="1:19">
      <c r="A928" s="41" t="s">
        <v>580</v>
      </c>
      <c r="B928" s="41"/>
      <c r="C928" s="41">
        <v>44507641</v>
      </c>
      <c r="D928" s="41"/>
      <c r="F928" s="41"/>
      <c r="G928" s="29" t="s">
        <v>828</v>
      </c>
      <c r="H928" s="29" t="s">
        <v>581</v>
      </c>
      <c r="I928" s="42">
        <v>45696</v>
      </c>
      <c r="J928" s="120">
        <f>WORKDAY(I928, 3)</f>
        <v>45700</v>
      </c>
      <c r="K928" s="42"/>
      <c r="L928" s="42"/>
      <c r="M928" s="42"/>
      <c r="N928" s="42">
        <v>45712</v>
      </c>
      <c r="O928" s="119" t="s">
        <v>10</v>
      </c>
      <c r="P928" s="152"/>
      <c r="Q928" s="153"/>
      <c r="R928" s="41" t="s">
        <v>588</v>
      </c>
      <c r="S928" s="123"/>
    </row>
    <row r="929" spans="1:19">
      <c r="A929" s="41" t="s">
        <v>580</v>
      </c>
      <c r="B929" s="41"/>
      <c r="C929" s="41">
        <v>44507622</v>
      </c>
      <c r="D929" s="41"/>
      <c r="F929" s="41"/>
      <c r="G929" s="29" t="s">
        <v>828</v>
      </c>
      <c r="H929" s="29" t="s">
        <v>581</v>
      </c>
      <c r="I929" s="42">
        <v>45696</v>
      </c>
      <c r="J929" s="120">
        <f>WORKDAY(I929, 3)</f>
        <v>45700</v>
      </c>
      <c r="K929" s="42"/>
      <c r="L929" s="42"/>
      <c r="M929" s="42"/>
      <c r="N929" s="42">
        <v>45712</v>
      </c>
      <c r="O929" s="119" t="s">
        <v>10</v>
      </c>
      <c r="P929" s="152"/>
      <c r="Q929" s="153"/>
      <c r="R929" s="41" t="s">
        <v>588</v>
      </c>
      <c r="S929" s="123"/>
    </row>
    <row r="930" spans="1:19">
      <c r="A930" s="41" t="s">
        <v>580</v>
      </c>
      <c r="B930" s="41"/>
      <c r="C930" s="41">
        <v>44507665</v>
      </c>
      <c r="D930" s="41"/>
      <c r="F930" s="41"/>
      <c r="G930" s="29" t="s">
        <v>828</v>
      </c>
      <c r="H930" s="29" t="s">
        <v>581</v>
      </c>
      <c r="I930" s="42">
        <v>45696</v>
      </c>
      <c r="J930" s="120">
        <f>WORKDAY(I930, 3)</f>
        <v>45700</v>
      </c>
      <c r="K930" s="42"/>
      <c r="L930" s="42"/>
      <c r="M930" s="42"/>
      <c r="N930" s="42">
        <v>45709</v>
      </c>
      <c r="O930" s="119" t="s">
        <v>10</v>
      </c>
      <c r="P930" s="152"/>
      <c r="Q930" s="153"/>
      <c r="R930" s="41" t="s">
        <v>589</v>
      </c>
      <c r="S930" s="123"/>
    </row>
    <row r="931" spans="1:19">
      <c r="A931" s="41" t="s">
        <v>580</v>
      </c>
      <c r="B931" s="41"/>
      <c r="C931" s="41">
        <v>44507679</v>
      </c>
      <c r="D931" s="41"/>
      <c r="F931" s="41"/>
      <c r="G931" s="29" t="s">
        <v>828</v>
      </c>
      <c r="H931" s="29" t="s">
        <v>581</v>
      </c>
      <c r="I931" s="42">
        <v>45696</v>
      </c>
      <c r="J931" s="120">
        <f>WORKDAY(I931, 3)</f>
        <v>45700</v>
      </c>
      <c r="K931" s="42"/>
      <c r="L931" s="42"/>
      <c r="M931" s="42"/>
      <c r="N931" s="42">
        <v>45709</v>
      </c>
      <c r="O931" s="119" t="s">
        <v>10</v>
      </c>
      <c r="P931" s="152"/>
      <c r="Q931" s="153"/>
      <c r="R931" s="41" t="s">
        <v>590</v>
      </c>
      <c r="S931" s="123"/>
    </row>
    <row r="932" spans="1:19">
      <c r="A932" s="41" t="s">
        <v>580</v>
      </c>
      <c r="B932" s="41"/>
      <c r="C932" s="41">
        <v>45504552</v>
      </c>
      <c r="D932" s="41"/>
      <c r="F932" s="41"/>
      <c r="G932" s="29" t="s">
        <v>828</v>
      </c>
      <c r="H932" s="29" t="s">
        <v>581</v>
      </c>
      <c r="I932" s="42">
        <v>45696</v>
      </c>
      <c r="J932" s="120">
        <f>WORKDAY(I932, 3)</f>
        <v>45700</v>
      </c>
      <c r="K932" s="42"/>
      <c r="L932" s="42"/>
      <c r="M932" s="42"/>
      <c r="N932" s="42">
        <v>45714</v>
      </c>
      <c r="O932" s="119" t="s">
        <v>10</v>
      </c>
      <c r="P932" s="152"/>
      <c r="Q932" s="153"/>
      <c r="R932" s="41" t="s">
        <v>591</v>
      </c>
    </row>
    <row r="933" spans="1:19">
      <c r="A933" s="147" t="s">
        <v>598</v>
      </c>
      <c r="B933" s="147"/>
      <c r="C933" s="41">
        <v>42508262</v>
      </c>
      <c r="D933" s="41"/>
      <c r="F933" s="41"/>
      <c r="G933" s="29" t="s">
        <v>828</v>
      </c>
      <c r="H933" s="29" t="s">
        <v>599</v>
      </c>
      <c r="I933" s="42">
        <v>45699</v>
      </c>
      <c r="J933" s="120">
        <f>WORKDAY(I933, 3)</f>
        <v>45702</v>
      </c>
      <c r="K933" s="42"/>
      <c r="L933" s="42"/>
      <c r="M933" s="42"/>
      <c r="N933" s="42">
        <v>45705</v>
      </c>
      <c r="O933" s="119" t="s">
        <v>10</v>
      </c>
      <c r="P933" s="152"/>
      <c r="Q933" s="153"/>
      <c r="R933" s="41" t="s">
        <v>600</v>
      </c>
    </row>
    <row r="934" spans="1:19">
      <c r="A934" s="147" t="s">
        <v>598</v>
      </c>
      <c r="B934" s="147"/>
      <c r="C934" s="41">
        <v>42508451</v>
      </c>
      <c r="D934" s="41"/>
      <c r="F934" s="41"/>
      <c r="G934" s="29" t="s">
        <v>828</v>
      </c>
      <c r="H934" s="29" t="s">
        <v>599</v>
      </c>
      <c r="I934" s="42">
        <v>45699</v>
      </c>
      <c r="J934" s="120">
        <f>WORKDAY(I934, 3)</f>
        <v>45702</v>
      </c>
      <c r="K934" s="42"/>
      <c r="L934" s="42"/>
      <c r="M934" s="42"/>
      <c r="N934" s="120">
        <v>45707</v>
      </c>
      <c r="O934" s="119" t="s">
        <v>10</v>
      </c>
      <c r="P934" s="152"/>
      <c r="Q934" s="153"/>
      <c r="R934" s="41" t="s">
        <v>601</v>
      </c>
    </row>
    <row r="935" spans="1:19">
      <c r="A935" s="147" t="s">
        <v>598</v>
      </c>
      <c r="B935" s="147"/>
      <c r="C935" s="41">
        <v>42508518</v>
      </c>
      <c r="D935" s="41"/>
      <c r="F935" s="41"/>
      <c r="G935" s="29" t="s">
        <v>828</v>
      </c>
      <c r="H935" s="29" t="s">
        <v>599</v>
      </c>
      <c r="I935" s="42">
        <v>45699</v>
      </c>
      <c r="J935" s="120">
        <f>WORKDAY(I935, 3)</f>
        <v>45702</v>
      </c>
      <c r="K935" s="42"/>
      <c r="L935" s="42"/>
      <c r="M935" s="42"/>
      <c r="N935" s="120">
        <v>45706</v>
      </c>
      <c r="O935" s="119" t="s">
        <v>10</v>
      </c>
      <c r="P935" s="152"/>
      <c r="Q935" s="153"/>
      <c r="R935" s="41" t="s">
        <v>602</v>
      </c>
    </row>
    <row r="936" spans="1:19">
      <c r="A936" s="147" t="s">
        <v>598</v>
      </c>
      <c r="B936" s="147"/>
      <c r="C936" s="41">
        <v>42508567</v>
      </c>
      <c r="D936" s="41"/>
      <c r="F936" s="41"/>
      <c r="G936" s="29" t="s">
        <v>828</v>
      </c>
      <c r="H936" s="29" t="s">
        <v>599</v>
      </c>
      <c r="I936" s="42">
        <v>45699</v>
      </c>
      <c r="J936" s="120">
        <f>WORKDAY(I936, 3)</f>
        <v>45702</v>
      </c>
      <c r="K936" s="42"/>
      <c r="L936" s="42"/>
      <c r="M936" s="42"/>
      <c r="N936" s="120">
        <v>45709</v>
      </c>
      <c r="O936" s="119" t="s">
        <v>10</v>
      </c>
      <c r="P936" s="152"/>
      <c r="Q936" s="153"/>
      <c r="R936" s="41" t="s">
        <v>603</v>
      </c>
    </row>
    <row r="937" spans="1:19">
      <c r="A937" s="147" t="s">
        <v>598</v>
      </c>
      <c r="B937" s="147"/>
      <c r="C937" s="41">
        <v>42508588</v>
      </c>
      <c r="D937" s="41"/>
      <c r="F937" s="41"/>
      <c r="G937" s="29" t="s">
        <v>828</v>
      </c>
      <c r="H937" s="29" t="s">
        <v>599</v>
      </c>
      <c r="I937" s="42">
        <v>45699</v>
      </c>
      <c r="J937" s="120">
        <f>WORKDAY(I937, 3)</f>
        <v>45702</v>
      </c>
      <c r="K937" s="42"/>
      <c r="L937" s="42"/>
      <c r="M937" s="42"/>
      <c r="N937" s="42">
        <v>45722</v>
      </c>
      <c r="O937" s="119" t="s">
        <v>10</v>
      </c>
      <c r="P937" s="152"/>
      <c r="Q937" s="153"/>
      <c r="R937" s="41" t="s">
        <v>604</v>
      </c>
    </row>
    <row r="938" spans="1:19">
      <c r="A938" s="147" t="s">
        <v>598</v>
      </c>
      <c r="B938" s="147"/>
      <c r="C938" s="41">
        <v>42508631</v>
      </c>
      <c r="D938" s="41"/>
      <c r="F938" s="41"/>
      <c r="G938" s="29" t="s">
        <v>828</v>
      </c>
      <c r="H938" s="29" t="s">
        <v>599</v>
      </c>
      <c r="I938" s="42">
        <v>45699</v>
      </c>
      <c r="J938" s="120">
        <f>WORKDAY(I938, 3)</f>
        <v>45702</v>
      </c>
      <c r="K938" s="42"/>
      <c r="L938" s="42"/>
      <c r="M938" s="42"/>
      <c r="N938" s="120">
        <v>45707</v>
      </c>
      <c r="O938" s="119" t="s">
        <v>10</v>
      </c>
      <c r="P938" s="152"/>
      <c r="Q938" s="153"/>
      <c r="R938" s="41" t="s">
        <v>605</v>
      </c>
    </row>
    <row r="939" spans="1:19">
      <c r="A939" s="147" t="s">
        <v>598</v>
      </c>
      <c r="B939" s="147"/>
      <c r="C939" s="41">
        <v>42508667</v>
      </c>
      <c r="D939" s="41"/>
      <c r="F939" s="41"/>
      <c r="G939" s="29" t="s">
        <v>828</v>
      </c>
      <c r="H939" s="29" t="s">
        <v>599</v>
      </c>
      <c r="I939" s="42">
        <v>45699</v>
      </c>
      <c r="J939" s="120">
        <f>WORKDAY(I939, 3)</f>
        <v>45702</v>
      </c>
      <c r="K939" s="42"/>
      <c r="L939" s="42"/>
      <c r="M939" s="42"/>
      <c r="N939" s="42">
        <v>45715</v>
      </c>
      <c r="O939" s="119" t="s">
        <v>10</v>
      </c>
      <c r="P939" s="152"/>
      <c r="Q939" s="153"/>
      <c r="R939" s="41" t="s">
        <v>606</v>
      </c>
    </row>
    <row r="940" spans="1:19">
      <c r="A940" s="41" t="s">
        <v>370</v>
      </c>
      <c r="B940" s="41"/>
      <c r="C940" s="41">
        <v>3506891</v>
      </c>
      <c r="D940" s="41"/>
      <c r="F940" s="41"/>
      <c r="G940" s="29" t="s">
        <v>828</v>
      </c>
      <c r="H940" s="29" t="s">
        <v>371</v>
      </c>
      <c r="I940" s="42">
        <v>45695</v>
      </c>
      <c r="J940" s="120">
        <f>WORKDAY(I940, 3)</f>
        <v>45700</v>
      </c>
      <c r="K940" s="42"/>
      <c r="L940" s="42"/>
      <c r="M940" s="42"/>
      <c r="N940" s="42"/>
      <c r="O940" s="119" t="s">
        <v>934</v>
      </c>
      <c r="P940" s="42"/>
      <c r="Q940" s="136"/>
      <c r="R940" s="41" t="s">
        <v>607</v>
      </c>
    </row>
    <row r="941" spans="1:19">
      <c r="A941" s="41" t="s">
        <v>370</v>
      </c>
      <c r="B941" s="41"/>
      <c r="C941" s="41">
        <v>35506896</v>
      </c>
      <c r="D941" s="41"/>
      <c r="F941" s="41"/>
      <c r="G941" s="29" t="s">
        <v>828</v>
      </c>
      <c r="H941" s="29" t="s">
        <v>371</v>
      </c>
      <c r="I941" s="42">
        <v>45695</v>
      </c>
      <c r="J941" s="120">
        <f>WORKDAY(I941, 3)</f>
        <v>45700</v>
      </c>
      <c r="K941" s="42"/>
      <c r="L941" s="42"/>
      <c r="M941" s="42"/>
      <c r="N941" s="42"/>
      <c r="O941" s="119" t="s">
        <v>934</v>
      </c>
      <c r="P941" s="42"/>
      <c r="Q941" s="136"/>
      <c r="R941" s="41" t="s">
        <v>608</v>
      </c>
    </row>
    <row r="942" spans="1:19">
      <c r="A942" s="41" t="s">
        <v>571</v>
      </c>
      <c r="B942" s="41"/>
      <c r="C942" s="41">
        <v>50508888</v>
      </c>
      <c r="D942" s="41"/>
      <c r="F942" s="41"/>
      <c r="G942" s="29" t="s">
        <v>828</v>
      </c>
      <c r="H942" s="29" t="s">
        <v>371</v>
      </c>
      <c r="I942" s="42">
        <v>45707</v>
      </c>
      <c r="J942" s="120">
        <f>WORKDAY(I942, 3)</f>
        <v>45712</v>
      </c>
      <c r="K942" s="42"/>
      <c r="L942" s="42"/>
      <c r="M942" s="42"/>
      <c r="N942" s="42">
        <v>45713</v>
      </c>
      <c r="O942" s="119" t="s">
        <v>10</v>
      </c>
      <c r="P942" s="152"/>
      <c r="Q942" s="153"/>
      <c r="R942" s="41" t="s">
        <v>609</v>
      </c>
    </row>
    <row r="943" spans="1:19">
      <c r="A943" s="41" t="s">
        <v>571</v>
      </c>
      <c r="B943" s="41"/>
      <c r="C943" s="41">
        <v>50508898</v>
      </c>
      <c r="D943" s="41"/>
      <c r="F943" s="41"/>
      <c r="G943" s="29" t="s">
        <v>828</v>
      </c>
      <c r="H943" s="29" t="s">
        <v>371</v>
      </c>
      <c r="I943" s="42">
        <v>45707</v>
      </c>
      <c r="J943" s="120">
        <f>WORKDAY(I943, 3)</f>
        <v>45712</v>
      </c>
      <c r="K943" s="42"/>
      <c r="L943" s="42"/>
      <c r="M943" s="42"/>
      <c r="N943" s="42">
        <v>45713</v>
      </c>
      <c r="O943" s="119" t="s">
        <v>10</v>
      </c>
      <c r="P943" s="152"/>
      <c r="Q943" s="153"/>
      <c r="R943" s="41" t="s">
        <v>610</v>
      </c>
    </row>
    <row r="944" spans="1:19">
      <c r="A944" s="41" t="s">
        <v>571</v>
      </c>
      <c r="B944" s="41"/>
      <c r="C944" s="41">
        <v>50508905</v>
      </c>
      <c r="D944" s="41"/>
      <c r="F944" s="41"/>
      <c r="G944" s="29" t="s">
        <v>828</v>
      </c>
      <c r="H944" s="29" t="s">
        <v>371</v>
      </c>
      <c r="I944" s="42">
        <v>45707</v>
      </c>
      <c r="J944" s="120">
        <f>WORKDAY(I944, 3)</f>
        <v>45712</v>
      </c>
      <c r="K944" s="42"/>
      <c r="L944" s="42"/>
      <c r="M944" s="42"/>
      <c r="N944" s="42">
        <v>45715</v>
      </c>
      <c r="O944" s="119" t="s">
        <v>10</v>
      </c>
      <c r="P944" s="152"/>
      <c r="Q944" s="153"/>
      <c r="R944" s="41" t="s">
        <v>611</v>
      </c>
    </row>
    <row r="945" spans="1:18">
      <c r="A945" s="41" t="s">
        <v>571</v>
      </c>
      <c r="B945" s="41"/>
      <c r="C945" s="41">
        <v>50508914</v>
      </c>
      <c r="D945" s="41"/>
      <c r="F945" s="41"/>
      <c r="G945" s="29" t="s">
        <v>828</v>
      </c>
      <c r="H945" s="29" t="s">
        <v>371</v>
      </c>
      <c r="I945" s="42">
        <v>45707</v>
      </c>
      <c r="J945" s="120">
        <f>WORKDAY(I945, 3)</f>
        <v>45712</v>
      </c>
      <c r="K945" s="42"/>
      <c r="L945" s="42"/>
      <c r="M945" s="42"/>
      <c r="N945" s="42">
        <v>45712</v>
      </c>
      <c r="O945" s="119" t="s">
        <v>10</v>
      </c>
      <c r="P945" s="152"/>
      <c r="Q945" s="153"/>
      <c r="R945" s="41" t="s">
        <v>612</v>
      </c>
    </row>
    <row r="946" spans="1:18">
      <c r="A946" s="41" t="s">
        <v>571</v>
      </c>
      <c r="B946" s="41"/>
      <c r="C946" s="41">
        <v>50508924</v>
      </c>
      <c r="D946" s="41"/>
      <c r="F946" s="41"/>
      <c r="G946" s="29" t="s">
        <v>828</v>
      </c>
      <c r="H946" s="29" t="s">
        <v>371</v>
      </c>
      <c r="I946" s="42">
        <v>45707</v>
      </c>
      <c r="J946" s="120">
        <f>WORKDAY(I946, 3)</f>
        <v>45712</v>
      </c>
      <c r="K946" s="42"/>
      <c r="L946" s="42"/>
      <c r="M946" s="42"/>
      <c r="N946" s="42">
        <v>45714</v>
      </c>
      <c r="O946" s="119" t="s">
        <v>10</v>
      </c>
      <c r="P946" s="152"/>
      <c r="Q946" s="153"/>
      <c r="R946" s="41" t="s">
        <v>613</v>
      </c>
    </row>
    <row r="947" spans="1:18">
      <c r="A947" s="41" t="s">
        <v>571</v>
      </c>
      <c r="B947" s="41"/>
      <c r="C947" s="41">
        <v>50508932</v>
      </c>
      <c r="D947" s="41"/>
      <c r="F947" s="41"/>
      <c r="G947" s="29" t="s">
        <v>828</v>
      </c>
      <c r="H947" s="29" t="s">
        <v>371</v>
      </c>
      <c r="I947" s="42">
        <v>45707</v>
      </c>
      <c r="J947" s="120">
        <f>WORKDAY(I947, 3)</f>
        <v>45712</v>
      </c>
      <c r="K947" s="42"/>
      <c r="L947" s="42"/>
      <c r="M947" s="42"/>
      <c r="N947" s="42">
        <v>45712</v>
      </c>
      <c r="O947" s="119" t="s">
        <v>10</v>
      </c>
      <c r="P947" s="152"/>
      <c r="Q947" s="153"/>
      <c r="R947" s="41" t="s">
        <v>614</v>
      </c>
    </row>
    <row r="948" spans="1:18">
      <c r="A948" s="41" t="s">
        <v>571</v>
      </c>
      <c r="B948" s="41"/>
      <c r="C948" s="41">
        <v>50508942</v>
      </c>
      <c r="D948" s="41"/>
      <c r="F948" s="41"/>
      <c r="G948" s="29" t="s">
        <v>828</v>
      </c>
      <c r="H948" s="29" t="s">
        <v>371</v>
      </c>
      <c r="I948" s="42">
        <v>45707</v>
      </c>
      <c r="J948" s="120">
        <f>WORKDAY(I948, 3)</f>
        <v>45712</v>
      </c>
      <c r="K948" s="42"/>
      <c r="L948" s="42"/>
      <c r="M948" s="42"/>
      <c r="N948" s="42">
        <v>45712</v>
      </c>
      <c r="O948" s="119" t="s">
        <v>10</v>
      </c>
      <c r="P948" s="152"/>
      <c r="Q948" s="153"/>
      <c r="R948" s="41" t="s">
        <v>615</v>
      </c>
    </row>
    <row r="949" spans="1:18">
      <c r="A949" s="41" t="s">
        <v>571</v>
      </c>
      <c r="B949" s="41"/>
      <c r="C949" s="41">
        <v>50508953</v>
      </c>
      <c r="D949" s="41"/>
      <c r="F949" s="41"/>
      <c r="G949" s="29" t="s">
        <v>828</v>
      </c>
      <c r="H949" s="29" t="s">
        <v>371</v>
      </c>
      <c r="I949" s="42">
        <v>45707</v>
      </c>
      <c r="J949" s="120">
        <f>WORKDAY(I949, 3)</f>
        <v>45712</v>
      </c>
      <c r="K949" s="42"/>
      <c r="L949" s="42"/>
      <c r="M949" s="42"/>
      <c r="N949" s="42">
        <v>45713</v>
      </c>
      <c r="O949" s="119" t="s">
        <v>10</v>
      </c>
      <c r="P949" s="152"/>
      <c r="Q949" s="153"/>
      <c r="R949" s="41" t="s">
        <v>616</v>
      </c>
    </row>
    <row r="950" spans="1:18">
      <c r="A950" s="41" t="s">
        <v>571</v>
      </c>
      <c r="B950" s="41"/>
      <c r="C950" s="41">
        <v>50508962</v>
      </c>
      <c r="D950" s="41"/>
      <c r="F950" s="41"/>
      <c r="G950" s="29" t="s">
        <v>828</v>
      </c>
      <c r="H950" s="29" t="s">
        <v>371</v>
      </c>
      <c r="I950" s="42">
        <v>45707</v>
      </c>
      <c r="J950" s="120">
        <f>WORKDAY(I950, 3)</f>
        <v>45712</v>
      </c>
      <c r="K950" s="42"/>
      <c r="L950" s="42"/>
      <c r="M950" s="42"/>
      <c r="N950" s="42">
        <v>45713</v>
      </c>
      <c r="O950" s="119" t="s">
        <v>10</v>
      </c>
      <c r="P950" s="152"/>
      <c r="Q950" s="153"/>
      <c r="R950" s="41" t="s">
        <v>617</v>
      </c>
    </row>
    <row r="951" spans="1:18">
      <c r="A951" s="41" t="s">
        <v>571</v>
      </c>
      <c r="B951" s="41"/>
      <c r="C951" s="41">
        <v>50508981</v>
      </c>
      <c r="D951" s="41"/>
      <c r="F951" s="41"/>
      <c r="G951" s="29" t="s">
        <v>828</v>
      </c>
      <c r="H951" s="29" t="s">
        <v>371</v>
      </c>
      <c r="I951" s="42">
        <v>45707</v>
      </c>
      <c r="J951" s="120">
        <f>WORKDAY(I951, 3)</f>
        <v>45712</v>
      </c>
      <c r="K951" s="42"/>
      <c r="L951" s="42"/>
      <c r="M951" s="42"/>
      <c r="N951" s="42">
        <v>45713</v>
      </c>
      <c r="O951" s="119" t="s">
        <v>10</v>
      </c>
      <c r="P951" s="152"/>
      <c r="Q951" s="153"/>
      <c r="R951" s="41" t="s">
        <v>618</v>
      </c>
    </row>
    <row r="952" spans="1:18">
      <c r="A952" s="41" t="s">
        <v>571</v>
      </c>
      <c r="B952" s="41"/>
      <c r="C952" s="41">
        <v>50508993</v>
      </c>
      <c r="D952" s="41"/>
      <c r="F952" s="41"/>
      <c r="G952" s="29" t="s">
        <v>828</v>
      </c>
      <c r="H952" s="29" t="s">
        <v>371</v>
      </c>
      <c r="I952" s="42">
        <v>45707</v>
      </c>
      <c r="J952" s="120">
        <f>WORKDAY(I952, 3)</f>
        <v>45712</v>
      </c>
      <c r="K952" s="42"/>
      <c r="L952" s="42"/>
      <c r="M952" s="42"/>
      <c r="N952" s="42">
        <v>45712</v>
      </c>
      <c r="O952" s="119" t="s">
        <v>10</v>
      </c>
      <c r="P952" s="152"/>
      <c r="Q952" s="153"/>
      <c r="R952" s="41" t="s">
        <v>619</v>
      </c>
    </row>
    <row r="953" spans="1:18">
      <c r="A953" s="41" t="s">
        <v>571</v>
      </c>
      <c r="B953" s="41"/>
      <c r="C953" s="41">
        <v>50509004</v>
      </c>
      <c r="D953" s="41"/>
      <c r="F953" s="41"/>
      <c r="G953" s="29" t="s">
        <v>828</v>
      </c>
      <c r="H953" s="29" t="s">
        <v>371</v>
      </c>
      <c r="I953" s="42">
        <v>45707</v>
      </c>
      <c r="J953" s="120">
        <f>WORKDAY(I953, 3)</f>
        <v>45712</v>
      </c>
      <c r="K953" s="42"/>
      <c r="L953" s="42"/>
      <c r="M953" s="42"/>
      <c r="N953" s="42">
        <v>45713</v>
      </c>
      <c r="O953" s="119" t="s">
        <v>10</v>
      </c>
      <c r="P953" s="152"/>
      <c r="Q953" s="153"/>
      <c r="R953" s="41" t="s">
        <v>620</v>
      </c>
    </row>
    <row r="954" spans="1:18">
      <c r="A954" s="41" t="s">
        <v>571</v>
      </c>
      <c r="B954" s="41"/>
      <c r="C954" s="41">
        <v>50509019</v>
      </c>
      <c r="D954" s="41"/>
      <c r="F954" s="41"/>
      <c r="G954" s="29" t="s">
        <v>828</v>
      </c>
      <c r="H954" s="29" t="s">
        <v>371</v>
      </c>
      <c r="I954" s="42">
        <v>45707</v>
      </c>
      <c r="J954" s="120">
        <f>WORKDAY(I954, 3)</f>
        <v>45712</v>
      </c>
      <c r="K954" s="42"/>
      <c r="L954" s="42"/>
      <c r="M954" s="42"/>
      <c r="N954" s="42">
        <v>45712</v>
      </c>
      <c r="O954" s="119" t="s">
        <v>10</v>
      </c>
      <c r="P954" s="152"/>
      <c r="Q954" s="153"/>
      <c r="R954" s="41" t="s">
        <v>621</v>
      </c>
    </row>
    <row r="955" spans="1:18">
      <c r="A955" s="41" t="s">
        <v>571</v>
      </c>
      <c r="B955" s="41"/>
      <c r="C955" s="41">
        <v>50509030</v>
      </c>
      <c r="D955" s="41"/>
      <c r="F955" s="41"/>
      <c r="G955" s="29" t="s">
        <v>828</v>
      </c>
      <c r="H955" s="29" t="s">
        <v>371</v>
      </c>
      <c r="I955" s="42">
        <v>45707</v>
      </c>
      <c r="J955" s="120">
        <f>WORKDAY(I955, 3)</f>
        <v>45712</v>
      </c>
      <c r="K955" s="42"/>
      <c r="L955" s="42"/>
      <c r="M955" s="42"/>
      <c r="N955" s="42">
        <v>45712</v>
      </c>
      <c r="O955" s="119" t="s">
        <v>10</v>
      </c>
      <c r="P955" s="152"/>
      <c r="Q955" s="153"/>
      <c r="R955" s="41" t="s">
        <v>622</v>
      </c>
    </row>
    <row r="956" spans="1:18">
      <c r="A956" s="41" t="s">
        <v>571</v>
      </c>
      <c r="B956" s="41"/>
      <c r="C956" s="41">
        <v>50509040</v>
      </c>
      <c r="D956" s="41"/>
      <c r="F956" s="41"/>
      <c r="G956" s="29" t="s">
        <v>828</v>
      </c>
      <c r="H956" s="29" t="s">
        <v>371</v>
      </c>
      <c r="I956" s="42">
        <v>45707</v>
      </c>
      <c r="J956" s="120">
        <f>WORKDAY(I956, 3)</f>
        <v>45712</v>
      </c>
      <c r="K956" s="42"/>
      <c r="L956" s="42"/>
      <c r="M956" s="42"/>
      <c r="N956" s="42">
        <v>45713</v>
      </c>
      <c r="O956" s="119" t="s">
        <v>10</v>
      </c>
      <c r="P956" s="152"/>
      <c r="Q956" s="153"/>
      <c r="R956" s="41" t="s">
        <v>623</v>
      </c>
    </row>
    <row r="957" spans="1:18">
      <c r="A957" s="41" t="s">
        <v>571</v>
      </c>
      <c r="B957" s="41"/>
      <c r="C957" s="41">
        <v>50509042</v>
      </c>
      <c r="D957" s="41"/>
      <c r="F957" s="41"/>
      <c r="G957" s="29" t="s">
        <v>828</v>
      </c>
      <c r="H957" s="29" t="s">
        <v>371</v>
      </c>
      <c r="I957" s="42">
        <v>45707</v>
      </c>
      <c r="J957" s="120">
        <f>WORKDAY(I957, 3)</f>
        <v>45712</v>
      </c>
      <c r="K957" s="42"/>
      <c r="L957" s="42"/>
      <c r="M957" s="42"/>
      <c r="N957" s="42">
        <v>45713</v>
      </c>
      <c r="O957" s="119" t="s">
        <v>10</v>
      </c>
      <c r="P957" s="152"/>
      <c r="Q957" s="153"/>
      <c r="R957" s="41" t="s">
        <v>624</v>
      </c>
    </row>
    <row r="958" spans="1:18">
      <c r="A958" s="41" t="s">
        <v>571</v>
      </c>
      <c r="B958" s="41"/>
      <c r="C958" s="41">
        <v>50509051</v>
      </c>
      <c r="D958" s="41"/>
      <c r="F958" s="41"/>
      <c r="G958" s="29" t="s">
        <v>828</v>
      </c>
      <c r="H958" s="29" t="s">
        <v>371</v>
      </c>
      <c r="I958" s="42">
        <v>45707</v>
      </c>
      <c r="J958" s="120">
        <f>WORKDAY(I958, 3)</f>
        <v>45712</v>
      </c>
      <c r="K958" s="42"/>
      <c r="L958" s="42"/>
      <c r="M958" s="42"/>
      <c r="N958" s="42">
        <v>45713</v>
      </c>
      <c r="O958" s="119" t="s">
        <v>10</v>
      </c>
      <c r="P958" s="152"/>
      <c r="Q958" s="153"/>
      <c r="R958" s="41" t="s">
        <v>625</v>
      </c>
    </row>
    <row r="959" spans="1:18">
      <c r="A959" s="41" t="s">
        <v>571</v>
      </c>
      <c r="B959" s="41"/>
      <c r="C959" s="41">
        <v>50509057</v>
      </c>
      <c r="D959" s="41"/>
      <c r="F959" s="41"/>
      <c r="G959" s="29" t="s">
        <v>828</v>
      </c>
      <c r="H959" s="29" t="s">
        <v>371</v>
      </c>
      <c r="I959" s="42">
        <v>45707</v>
      </c>
      <c r="J959" s="120">
        <f>WORKDAY(I959, 3)</f>
        <v>45712</v>
      </c>
      <c r="K959" s="42"/>
      <c r="L959" s="42"/>
      <c r="M959" s="42"/>
      <c r="N959" s="42">
        <v>45713</v>
      </c>
      <c r="O959" s="119" t="s">
        <v>10</v>
      </c>
      <c r="P959" s="152"/>
      <c r="Q959" s="153"/>
      <c r="R959" s="41" t="s">
        <v>626</v>
      </c>
    </row>
    <row r="960" spans="1:18">
      <c r="A960" s="41" t="s">
        <v>515</v>
      </c>
      <c r="B960" s="41"/>
      <c r="C960" s="41">
        <v>51502012</v>
      </c>
      <c r="D960" s="41"/>
      <c r="F960" s="41"/>
      <c r="G960" s="41" t="s">
        <v>828</v>
      </c>
      <c r="H960" s="41" t="s">
        <v>320</v>
      </c>
      <c r="I960" s="42">
        <v>45707</v>
      </c>
      <c r="J960" s="120">
        <f>WORKDAY(I960, 3)</f>
        <v>45712</v>
      </c>
      <c r="K960" s="42">
        <v>45729</v>
      </c>
      <c r="L960" s="42"/>
      <c r="M960" s="42"/>
      <c r="N960" s="42"/>
      <c r="O960" s="119" t="s">
        <v>934</v>
      </c>
      <c r="P960" s="42"/>
      <c r="Q960" s="136"/>
      <c r="R960" s="41" t="s">
        <v>627</v>
      </c>
    </row>
    <row r="961" spans="1:18">
      <c r="A961" s="41" t="s">
        <v>515</v>
      </c>
      <c r="B961" s="41"/>
      <c r="C961" s="41">
        <v>51501917</v>
      </c>
      <c r="D961" s="41"/>
      <c r="F961" s="41"/>
      <c r="G961" s="41" t="s">
        <v>828</v>
      </c>
      <c r="H961" s="41" t="s">
        <v>320</v>
      </c>
      <c r="I961" s="42">
        <v>45707</v>
      </c>
      <c r="J961" s="120">
        <f>WORKDAY(I961, 3)</f>
        <v>45712</v>
      </c>
      <c r="K961" s="42">
        <v>45729</v>
      </c>
      <c r="L961" s="42"/>
      <c r="M961" s="42"/>
      <c r="N961" s="42"/>
      <c r="O961" s="119" t="s">
        <v>934</v>
      </c>
      <c r="P961" s="42"/>
      <c r="Q961" s="136"/>
      <c r="R961" s="41" t="s">
        <v>628</v>
      </c>
    </row>
    <row r="962" spans="1:18">
      <c r="A962" s="41" t="s">
        <v>515</v>
      </c>
      <c r="B962" s="41"/>
      <c r="C962" s="41">
        <v>51501848</v>
      </c>
      <c r="D962" s="41"/>
      <c r="F962" s="41"/>
      <c r="G962" s="41" t="s">
        <v>828</v>
      </c>
      <c r="H962" s="41" t="s">
        <v>320</v>
      </c>
      <c r="I962" s="42">
        <v>45707</v>
      </c>
      <c r="J962" s="120">
        <f>WORKDAY(I962, 3)</f>
        <v>45712</v>
      </c>
      <c r="K962" s="42">
        <v>45729</v>
      </c>
      <c r="L962" s="42"/>
      <c r="M962" s="42"/>
      <c r="N962" s="42"/>
      <c r="O962" s="119" t="s">
        <v>934</v>
      </c>
      <c r="P962" s="42"/>
      <c r="Q962" s="136"/>
      <c r="R962" s="41" t="s">
        <v>629</v>
      </c>
    </row>
    <row r="963" spans="1:18">
      <c r="A963" s="41" t="s">
        <v>515</v>
      </c>
      <c r="B963" s="41"/>
      <c r="C963" s="41">
        <v>51501787</v>
      </c>
      <c r="D963" s="41"/>
      <c r="F963" s="41"/>
      <c r="G963" s="41" t="s">
        <v>828</v>
      </c>
      <c r="H963" s="41" t="s">
        <v>320</v>
      </c>
      <c r="I963" s="42">
        <v>45707</v>
      </c>
      <c r="J963" s="120">
        <f>WORKDAY(I963, 3)</f>
        <v>45712</v>
      </c>
      <c r="K963" s="42">
        <v>45729</v>
      </c>
      <c r="L963" s="42"/>
      <c r="M963" s="42"/>
      <c r="N963" s="42"/>
      <c r="O963" s="119" t="s">
        <v>934</v>
      </c>
      <c r="P963" s="42"/>
      <c r="Q963" s="136"/>
      <c r="R963" s="41" t="s">
        <v>630</v>
      </c>
    </row>
    <row r="964" spans="1:18">
      <c r="A964" s="41" t="s">
        <v>515</v>
      </c>
      <c r="B964" s="41"/>
      <c r="C964" s="41">
        <v>51501764</v>
      </c>
      <c r="D964" s="41"/>
      <c r="F964" s="41"/>
      <c r="G964" s="41" t="s">
        <v>828</v>
      </c>
      <c r="H964" s="41" t="s">
        <v>320</v>
      </c>
      <c r="I964" s="42">
        <v>45707</v>
      </c>
      <c r="J964" s="120">
        <f>WORKDAY(I964, 3)</f>
        <v>45712</v>
      </c>
      <c r="K964" s="42">
        <v>45729</v>
      </c>
      <c r="L964" s="42"/>
      <c r="M964" s="42"/>
      <c r="N964" s="42"/>
      <c r="O964" s="119" t="s">
        <v>934</v>
      </c>
      <c r="P964" s="42"/>
      <c r="Q964" s="136"/>
      <c r="R964" s="41" t="s">
        <v>631</v>
      </c>
    </row>
    <row r="965" spans="1:18">
      <c r="A965" s="41" t="s">
        <v>515</v>
      </c>
      <c r="B965" s="41"/>
      <c r="C965" s="41">
        <v>51501708</v>
      </c>
      <c r="D965" s="41"/>
      <c r="F965" s="41"/>
      <c r="G965" s="41" t="s">
        <v>828</v>
      </c>
      <c r="H965" s="41" t="s">
        <v>320</v>
      </c>
      <c r="I965" s="42">
        <v>45707</v>
      </c>
      <c r="J965" s="120">
        <f>WORKDAY(I965, 3)</f>
        <v>45712</v>
      </c>
      <c r="K965" s="42">
        <v>45729</v>
      </c>
      <c r="L965" s="42"/>
      <c r="M965" s="42"/>
      <c r="N965" s="42"/>
      <c r="O965" s="119" t="s">
        <v>934</v>
      </c>
      <c r="P965" s="42"/>
      <c r="Q965" s="136"/>
      <c r="R965" s="41" t="s">
        <v>632</v>
      </c>
    </row>
    <row r="966" spans="1:18">
      <c r="A966" s="41" t="s">
        <v>515</v>
      </c>
      <c r="B966" s="41"/>
      <c r="C966" s="41">
        <v>51501555</v>
      </c>
      <c r="D966" s="41"/>
      <c r="F966" s="41"/>
      <c r="G966" s="41" t="s">
        <v>828</v>
      </c>
      <c r="H966" s="41" t="s">
        <v>320</v>
      </c>
      <c r="I966" s="42">
        <v>45707</v>
      </c>
      <c r="J966" s="120">
        <f>WORKDAY(I966, 3)</f>
        <v>45712</v>
      </c>
      <c r="K966" s="42">
        <v>45729</v>
      </c>
      <c r="L966" s="42"/>
      <c r="M966" s="42"/>
      <c r="N966" s="42"/>
      <c r="O966" s="119" t="s">
        <v>934</v>
      </c>
      <c r="P966" s="42"/>
      <c r="Q966" s="136"/>
      <c r="R966" s="41" t="s">
        <v>633</v>
      </c>
    </row>
    <row r="967" spans="1:18">
      <c r="A967" s="41" t="s">
        <v>515</v>
      </c>
      <c r="B967" s="41"/>
      <c r="C967" s="41">
        <v>51501514</v>
      </c>
      <c r="D967" s="41"/>
      <c r="F967" s="41"/>
      <c r="G967" s="41" t="s">
        <v>828</v>
      </c>
      <c r="H967" s="41" t="s">
        <v>320</v>
      </c>
      <c r="I967" s="42">
        <v>45707</v>
      </c>
      <c r="J967" s="120">
        <f>WORKDAY(I967, 3)</f>
        <v>45712</v>
      </c>
      <c r="K967" s="42">
        <v>45729</v>
      </c>
      <c r="L967" s="42"/>
      <c r="M967" s="42"/>
      <c r="N967" s="42"/>
      <c r="O967" s="119" t="s">
        <v>934</v>
      </c>
      <c r="P967" s="42"/>
      <c r="Q967" s="136"/>
      <c r="R967" s="41" t="s">
        <v>634</v>
      </c>
    </row>
    <row r="968" spans="1:18">
      <c r="A968" s="41" t="s">
        <v>515</v>
      </c>
      <c r="B968" s="41"/>
      <c r="C968" s="41">
        <v>51501396</v>
      </c>
      <c r="D968" s="41"/>
      <c r="F968" s="41"/>
      <c r="G968" s="41" t="s">
        <v>828</v>
      </c>
      <c r="H968" s="41" t="s">
        <v>320</v>
      </c>
      <c r="I968" s="42">
        <v>45707</v>
      </c>
      <c r="J968" s="120">
        <f>WORKDAY(I968, 3)</f>
        <v>45712</v>
      </c>
      <c r="K968" s="42">
        <v>45729</v>
      </c>
      <c r="L968" s="42"/>
      <c r="M968" s="42"/>
      <c r="N968" s="42"/>
      <c r="O968" s="119" t="s">
        <v>934</v>
      </c>
      <c r="P968" s="42"/>
      <c r="Q968" s="136"/>
      <c r="R968" s="41" t="s">
        <v>635</v>
      </c>
    </row>
    <row r="969" spans="1:18">
      <c r="A969" s="41" t="s">
        <v>515</v>
      </c>
      <c r="B969" s="41"/>
      <c r="C969" s="41">
        <v>51501091</v>
      </c>
      <c r="D969" s="41"/>
      <c r="F969" s="41"/>
      <c r="G969" s="41" t="s">
        <v>828</v>
      </c>
      <c r="H969" s="41" t="s">
        <v>320</v>
      </c>
      <c r="I969" s="42">
        <v>45707</v>
      </c>
      <c r="J969" s="120">
        <f>WORKDAY(I969, 3)</f>
        <v>45712</v>
      </c>
      <c r="K969" s="42">
        <v>45729</v>
      </c>
      <c r="L969" s="42"/>
      <c r="M969" s="42"/>
      <c r="N969" s="42"/>
      <c r="O969" s="119" t="s">
        <v>934</v>
      </c>
      <c r="P969" s="42"/>
      <c r="Q969" s="136"/>
      <c r="R969" s="41" t="s">
        <v>636</v>
      </c>
    </row>
    <row r="970" spans="1:18">
      <c r="A970" s="41" t="s">
        <v>515</v>
      </c>
      <c r="B970" s="41"/>
      <c r="C970" s="41">
        <v>51501043</v>
      </c>
      <c r="D970" s="41"/>
      <c r="F970" s="41"/>
      <c r="G970" s="41" t="s">
        <v>828</v>
      </c>
      <c r="H970" s="41" t="s">
        <v>320</v>
      </c>
      <c r="I970" s="42">
        <v>45707</v>
      </c>
      <c r="J970" s="120">
        <f>WORKDAY(I970, 3)</f>
        <v>45712</v>
      </c>
      <c r="K970" s="42">
        <v>45729</v>
      </c>
      <c r="L970" s="42"/>
      <c r="M970" s="42"/>
      <c r="N970" s="42">
        <v>45714</v>
      </c>
      <c r="O970" s="119" t="s">
        <v>966</v>
      </c>
      <c r="P970" s="152"/>
      <c r="Q970" s="153"/>
      <c r="R970" s="41" t="s">
        <v>637</v>
      </c>
    </row>
    <row r="971" spans="1:18">
      <c r="A971" s="41" t="s">
        <v>515</v>
      </c>
      <c r="B971" s="41"/>
      <c r="C971" s="41">
        <v>51500986</v>
      </c>
      <c r="D971" s="41"/>
      <c r="F971" s="41"/>
      <c r="G971" s="41" t="s">
        <v>828</v>
      </c>
      <c r="H971" s="41" t="s">
        <v>320</v>
      </c>
      <c r="I971" s="42">
        <v>45707</v>
      </c>
      <c r="J971" s="120">
        <f>WORKDAY(I971, 3)</f>
        <v>45712</v>
      </c>
      <c r="K971" s="42"/>
      <c r="L971" s="42"/>
      <c r="M971" s="42"/>
      <c r="N971" s="42">
        <v>45714</v>
      </c>
      <c r="O971" s="119" t="s">
        <v>966</v>
      </c>
      <c r="P971" s="152"/>
      <c r="Q971" s="153"/>
      <c r="R971" s="41" t="s">
        <v>638</v>
      </c>
    </row>
    <row r="972" spans="1:18">
      <c r="A972" s="41" t="s">
        <v>515</v>
      </c>
      <c r="B972" s="41"/>
      <c r="C972" s="41">
        <v>51500941</v>
      </c>
      <c r="D972" s="41"/>
      <c r="F972" s="41"/>
      <c r="G972" s="41" t="s">
        <v>828</v>
      </c>
      <c r="H972" s="41" t="s">
        <v>320</v>
      </c>
      <c r="I972" s="42">
        <v>45707</v>
      </c>
      <c r="J972" s="120">
        <f>WORKDAY(I972, 3)</f>
        <v>45712</v>
      </c>
      <c r="K972" s="42">
        <v>45729</v>
      </c>
      <c r="L972" s="42"/>
      <c r="M972" s="42"/>
      <c r="N972" s="42"/>
      <c r="O972" s="119" t="s">
        <v>934</v>
      </c>
      <c r="P972" s="42"/>
      <c r="Q972" s="136"/>
      <c r="R972" s="41" t="s">
        <v>639</v>
      </c>
    </row>
    <row r="973" spans="1:18">
      <c r="A973" s="41" t="s">
        <v>515</v>
      </c>
      <c r="B973" s="41"/>
      <c r="C973" s="41">
        <v>51500845</v>
      </c>
      <c r="D973" s="41"/>
      <c r="F973" s="41"/>
      <c r="G973" s="41" t="s">
        <v>828</v>
      </c>
      <c r="H973" s="41" t="s">
        <v>320</v>
      </c>
      <c r="I973" s="42">
        <v>45707</v>
      </c>
      <c r="J973" s="120">
        <f>WORKDAY(I973, 3)</f>
        <v>45712</v>
      </c>
      <c r="K973" s="42"/>
      <c r="L973" s="42"/>
      <c r="M973" s="42"/>
      <c r="N973" s="42">
        <v>45713</v>
      </c>
      <c r="O973" s="119" t="s">
        <v>10</v>
      </c>
      <c r="P973" s="152"/>
      <c r="Q973" s="153"/>
      <c r="R973" s="41" t="s">
        <v>640</v>
      </c>
    </row>
    <row r="974" spans="1:18">
      <c r="A974" s="41" t="s">
        <v>515</v>
      </c>
      <c r="B974" s="41"/>
      <c r="C974" s="41">
        <v>51500819</v>
      </c>
      <c r="D974" s="41"/>
      <c r="F974" s="41"/>
      <c r="G974" s="41" t="s">
        <v>828</v>
      </c>
      <c r="H974" s="41" t="s">
        <v>320</v>
      </c>
      <c r="I974" s="42">
        <v>45707</v>
      </c>
      <c r="J974" s="120">
        <f>WORKDAY(I974, 3)</f>
        <v>45712</v>
      </c>
      <c r="K974" s="42"/>
      <c r="L974" s="42"/>
      <c r="M974" s="42"/>
      <c r="N974" s="42">
        <v>45713</v>
      </c>
      <c r="O974" s="119" t="s">
        <v>10</v>
      </c>
      <c r="P974" s="152"/>
      <c r="Q974" s="153"/>
      <c r="R974" s="41" t="s">
        <v>641</v>
      </c>
    </row>
    <row r="975" spans="1:18">
      <c r="A975" s="41" t="s">
        <v>515</v>
      </c>
      <c r="B975" s="41"/>
      <c r="C975" s="41">
        <v>51500770</v>
      </c>
      <c r="D975" s="41"/>
      <c r="F975" s="41"/>
      <c r="G975" s="41" t="s">
        <v>828</v>
      </c>
      <c r="H975" s="41" t="s">
        <v>320</v>
      </c>
      <c r="I975" s="42">
        <v>45707</v>
      </c>
      <c r="J975" s="120">
        <f>WORKDAY(I975, 3)</f>
        <v>45712</v>
      </c>
      <c r="K975" s="42"/>
      <c r="L975" s="42"/>
      <c r="M975" s="42"/>
      <c r="N975" s="42">
        <v>45714</v>
      </c>
      <c r="O975" s="119" t="s">
        <v>10</v>
      </c>
      <c r="P975" s="152"/>
      <c r="Q975" s="153"/>
      <c r="R975" s="41" t="s">
        <v>642</v>
      </c>
    </row>
    <row r="976" spans="1:18">
      <c r="A976" s="147" t="s">
        <v>294</v>
      </c>
      <c r="B976" s="147"/>
      <c r="C976" s="41">
        <v>51504010</v>
      </c>
      <c r="D976" s="41"/>
      <c r="F976" s="41"/>
      <c r="G976" s="41" t="s">
        <v>828</v>
      </c>
      <c r="H976" s="29" t="s">
        <v>319</v>
      </c>
      <c r="I976" s="42">
        <v>45708</v>
      </c>
      <c r="J976" s="120">
        <f>WORKDAY(I976, 3)</f>
        <v>45713</v>
      </c>
      <c r="K976" s="42"/>
      <c r="L976" s="42"/>
      <c r="M976" s="42"/>
      <c r="N976" s="42">
        <v>45714</v>
      </c>
      <c r="O976" s="119" t="s">
        <v>10</v>
      </c>
      <c r="P976" s="152"/>
      <c r="Q976" s="153"/>
      <c r="R976" s="41" t="s">
        <v>643</v>
      </c>
    </row>
    <row r="977" spans="1:18">
      <c r="A977" s="147" t="s">
        <v>294</v>
      </c>
      <c r="B977" s="147"/>
      <c r="C977" s="41">
        <v>51504029</v>
      </c>
      <c r="D977" s="41"/>
      <c r="F977" s="41"/>
      <c r="G977" s="41" t="s">
        <v>828</v>
      </c>
      <c r="H977" s="29" t="s">
        <v>319</v>
      </c>
      <c r="I977" s="42">
        <v>45708</v>
      </c>
      <c r="J977" s="120">
        <f>WORKDAY(I977, 3)</f>
        <v>45713</v>
      </c>
      <c r="K977" s="42"/>
      <c r="L977" s="42"/>
      <c r="M977" s="42"/>
      <c r="N977" s="42">
        <v>45714</v>
      </c>
      <c r="O977" s="119" t="s">
        <v>966</v>
      </c>
      <c r="P977" s="152"/>
      <c r="Q977" s="153"/>
      <c r="R977" s="41" t="s">
        <v>644</v>
      </c>
    </row>
    <row r="978" spans="1:18">
      <c r="A978" s="147" t="s">
        <v>294</v>
      </c>
      <c r="B978" s="147"/>
      <c r="C978" s="41">
        <v>51504084</v>
      </c>
      <c r="D978" s="41"/>
      <c r="F978" s="41"/>
      <c r="G978" s="41" t="s">
        <v>828</v>
      </c>
      <c r="H978" s="29" t="s">
        <v>319</v>
      </c>
      <c r="I978" s="42">
        <v>45708</v>
      </c>
      <c r="J978" s="120">
        <f>WORKDAY(I978, 3)</f>
        <v>45713</v>
      </c>
      <c r="K978" s="42"/>
      <c r="L978" s="42"/>
      <c r="M978" s="42"/>
      <c r="N978" s="42">
        <v>45714</v>
      </c>
      <c r="O978" s="119" t="s">
        <v>966</v>
      </c>
      <c r="P978" s="152"/>
      <c r="Q978" s="153"/>
      <c r="R978" s="41" t="s">
        <v>645</v>
      </c>
    </row>
    <row r="979" spans="1:18">
      <c r="A979" s="147" t="s">
        <v>294</v>
      </c>
      <c r="B979" s="147"/>
      <c r="C979" s="41">
        <v>51504102</v>
      </c>
      <c r="D979" s="41"/>
      <c r="F979" s="41"/>
      <c r="G979" s="41" t="s">
        <v>828</v>
      </c>
      <c r="H979" s="29" t="s">
        <v>319</v>
      </c>
      <c r="I979" s="42">
        <v>45708</v>
      </c>
      <c r="J979" s="120">
        <f>WORKDAY(I979, 3)</f>
        <v>45713</v>
      </c>
      <c r="K979" s="42"/>
      <c r="L979" s="42"/>
      <c r="M979" s="42"/>
      <c r="N979" s="42">
        <v>45720</v>
      </c>
      <c r="O979" s="119" t="s">
        <v>966</v>
      </c>
      <c r="P979" s="152"/>
      <c r="Q979" s="153"/>
      <c r="R979" s="41" t="s">
        <v>646</v>
      </c>
    </row>
    <row r="980" spans="1:18">
      <c r="A980" s="147" t="s">
        <v>294</v>
      </c>
      <c r="B980" s="147"/>
      <c r="C980" s="41">
        <v>51504117</v>
      </c>
      <c r="D980" s="41"/>
      <c r="F980" s="41"/>
      <c r="G980" s="41" t="s">
        <v>828</v>
      </c>
      <c r="H980" s="29" t="s">
        <v>319</v>
      </c>
      <c r="I980" s="42">
        <v>45708</v>
      </c>
      <c r="J980" s="120">
        <f>WORKDAY(I980, 3)</f>
        <v>45713</v>
      </c>
      <c r="K980" s="42"/>
      <c r="L980" s="42"/>
      <c r="M980" s="42"/>
      <c r="N980" s="42">
        <v>45714</v>
      </c>
      <c r="O980" s="119" t="s">
        <v>966</v>
      </c>
      <c r="P980" s="152"/>
      <c r="Q980" s="153"/>
      <c r="R980" s="41" t="s">
        <v>647</v>
      </c>
    </row>
    <row r="981" spans="1:18">
      <c r="A981" s="147" t="s">
        <v>294</v>
      </c>
      <c r="B981" s="147"/>
      <c r="C981" s="41">
        <v>51504128</v>
      </c>
      <c r="D981" s="41"/>
      <c r="F981" s="41"/>
      <c r="G981" s="41" t="s">
        <v>828</v>
      </c>
      <c r="H981" s="29" t="s">
        <v>319</v>
      </c>
      <c r="I981" s="42">
        <v>45708</v>
      </c>
      <c r="J981" s="120">
        <f>WORKDAY(I981, 3)</f>
        <v>45713</v>
      </c>
      <c r="K981" s="42"/>
      <c r="L981" s="42"/>
      <c r="M981" s="42"/>
      <c r="N981" s="42">
        <v>45714</v>
      </c>
      <c r="O981" s="119" t="s">
        <v>966</v>
      </c>
      <c r="P981" s="152"/>
      <c r="Q981" s="153"/>
      <c r="R981" s="41" t="s">
        <v>648</v>
      </c>
    </row>
    <row r="982" spans="1:18">
      <c r="A982" s="147" t="s">
        <v>294</v>
      </c>
      <c r="B982" s="147"/>
      <c r="C982" s="41">
        <v>51504144</v>
      </c>
      <c r="D982" s="41"/>
      <c r="F982" s="41"/>
      <c r="G982" s="41" t="s">
        <v>828</v>
      </c>
      <c r="H982" s="29" t="s">
        <v>319</v>
      </c>
      <c r="I982" s="42">
        <v>45708</v>
      </c>
      <c r="J982" s="120">
        <f>WORKDAY(I982, 3)</f>
        <v>45713</v>
      </c>
      <c r="K982" s="42">
        <v>45729</v>
      </c>
      <c r="L982" s="42"/>
      <c r="M982" s="42"/>
      <c r="N982" s="42"/>
      <c r="O982" s="119" t="s">
        <v>934</v>
      </c>
      <c r="P982" s="42"/>
      <c r="Q982" s="136"/>
      <c r="R982" s="41" t="s">
        <v>649</v>
      </c>
    </row>
    <row r="983" spans="1:18">
      <c r="A983" s="147" t="s">
        <v>294</v>
      </c>
      <c r="B983" s="147"/>
      <c r="C983" s="41">
        <v>51504155</v>
      </c>
      <c r="D983" s="41"/>
      <c r="F983" s="41"/>
      <c r="G983" s="41" t="s">
        <v>828</v>
      </c>
      <c r="H983" s="29" t="s">
        <v>319</v>
      </c>
      <c r="I983" s="42">
        <v>45708</v>
      </c>
      <c r="J983" s="120">
        <f>WORKDAY(I983, 3)</f>
        <v>45713</v>
      </c>
      <c r="K983" s="42">
        <v>45729</v>
      </c>
      <c r="L983" s="42"/>
      <c r="M983" s="42"/>
      <c r="N983" s="42"/>
      <c r="O983" s="119" t="s">
        <v>934</v>
      </c>
      <c r="P983" s="42"/>
      <c r="Q983" s="136"/>
      <c r="R983" s="41" t="s">
        <v>650</v>
      </c>
    </row>
    <row r="984" spans="1:18">
      <c r="A984" s="147" t="s">
        <v>294</v>
      </c>
      <c r="B984" s="147"/>
      <c r="C984" s="41">
        <v>51504170</v>
      </c>
      <c r="D984" s="41"/>
      <c r="F984" s="41"/>
      <c r="G984" s="41" t="s">
        <v>828</v>
      </c>
      <c r="H984" s="29" t="s">
        <v>319</v>
      </c>
      <c r="I984" s="42">
        <v>45708</v>
      </c>
      <c r="J984" s="120">
        <f>WORKDAY(I984, 3)</f>
        <v>45713</v>
      </c>
      <c r="K984" s="42"/>
      <c r="L984" s="42"/>
      <c r="M984" s="42"/>
      <c r="N984" s="42">
        <v>45715</v>
      </c>
      <c r="O984" s="119" t="s">
        <v>966</v>
      </c>
      <c r="P984" s="152"/>
      <c r="Q984" s="153"/>
      <c r="R984" s="41" t="s">
        <v>651</v>
      </c>
    </row>
    <row r="985" spans="1:18">
      <c r="A985" s="41" t="s">
        <v>315</v>
      </c>
      <c r="B985" s="41"/>
      <c r="C985" s="41">
        <v>51504891</v>
      </c>
      <c r="D985" s="41"/>
      <c r="F985" s="41"/>
      <c r="G985" s="41" t="s">
        <v>828</v>
      </c>
      <c r="H985" s="29" t="s">
        <v>319</v>
      </c>
      <c r="I985" s="42">
        <v>45708</v>
      </c>
      <c r="J985" s="120">
        <f>WORKDAY(I985, 3)</f>
        <v>45713</v>
      </c>
      <c r="K985" s="42"/>
      <c r="L985" s="42"/>
      <c r="M985" s="42"/>
      <c r="N985" s="42">
        <v>45719</v>
      </c>
      <c r="O985" s="119" t="s">
        <v>966</v>
      </c>
      <c r="P985" s="152"/>
      <c r="Q985" s="153"/>
      <c r="R985" s="41" t="s">
        <v>652</v>
      </c>
    </row>
    <row r="986" spans="1:18">
      <c r="A986" s="41" t="s">
        <v>315</v>
      </c>
      <c r="B986" s="41"/>
      <c r="C986" s="41">
        <v>51504936</v>
      </c>
      <c r="D986" s="41"/>
      <c r="F986" s="41"/>
      <c r="G986" s="41" t="s">
        <v>828</v>
      </c>
      <c r="H986" s="29" t="s">
        <v>319</v>
      </c>
      <c r="I986" s="42">
        <v>45708</v>
      </c>
      <c r="J986" s="120">
        <f>WORKDAY(I986, 3)</f>
        <v>45713</v>
      </c>
      <c r="K986" s="42"/>
      <c r="L986" s="42"/>
      <c r="M986" s="42"/>
      <c r="N986" s="42">
        <v>45719</v>
      </c>
      <c r="O986" s="119" t="s">
        <v>966</v>
      </c>
      <c r="P986" s="152"/>
      <c r="Q986" s="153"/>
      <c r="R986" s="41" t="s">
        <v>653</v>
      </c>
    </row>
    <row r="987" spans="1:18">
      <c r="A987" s="41" t="s">
        <v>315</v>
      </c>
      <c r="B987" s="41"/>
      <c r="C987" s="41">
        <v>51504989</v>
      </c>
      <c r="D987" s="41"/>
      <c r="F987" s="41"/>
      <c r="G987" s="41" t="s">
        <v>828</v>
      </c>
      <c r="H987" s="29" t="s">
        <v>319</v>
      </c>
      <c r="I987" s="42">
        <v>45708</v>
      </c>
      <c r="J987" s="120">
        <f>WORKDAY(I987, 3)</f>
        <v>45713</v>
      </c>
      <c r="K987" s="42"/>
      <c r="L987" s="42"/>
      <c r="M987" s="42"/>
      <c r="N987" s="42">
        <v>45719</v>
      </c>
      <c r="O987" s="119" t="s">
        <v>966</v>
      </c>
      <c r="P987" s="152"/>
      <c r="Q987" s="153"/>
      <c r="R987" s="41" t="s">
        <v>654</v>
      </c>
    </row>
    <row r="988" spans="1:18">
      <c r="A988" s="41" t="s">
        <v>315</v>
      </c>
      <c r="B988" s="41"/>
      <c r="C988" s="41">
        <v>51505022</v>
      </c>
      <c r="D988" s="41"/>
      <c r="F988" s="41"/>
      <c r="G988" s="41" t="s">
        <v>828</v>
      </c>
      <c r="H988" s="29" t="s">
        <v>319</v>
      </c>
      <c r="I988" s="42">
        <v>45708</v>
      </c>
      <c r="J988" s="120">
        <f>WORKDAY(I988, 3)</f>
        <v>45713</v>
      </c>
      <c r="K988" s="42"/>
      <c r="L988" s="42"/>
      <c r="M988" s="42"/>
      <c r="N988" s="42">
        <v>45719</v>
      </c>
      <c r="O988" s="119" t="s">
        <v>966</v>
      </c>
      <c r="P988" s="152"/>
      <c r="Q988" s="153"/>
      <c r="R988" s="41" t="s">
        <v>655</v>
      </c>
    </row>
    <row r="989" spans="1:18">
      <c r="A989" s="41" t="s">
        <v>656</v>
      </c>
      <c r="B989" s="41"/>
      <c r="C989" s="41">
        <v>51505508</v>
      </c>
      <c r="D989" s="41"/>
      <c r="F989" s="41"/>
      <c r="G989" s="41" t="s">
        <v>828</v>
      </c>
      <c r="H989" s="29" t="s">
        <v>319</v>
      </c>
      <c r="I989" s="42">
        <v>45708</v>
      </c>
      <c r="J989" s="120">
        <f>WORKDAY(I989, 3)</f>
        <v>45713</v>
      </c>
      <c r="K989" s="42"/>
      <c r="L989" s="42"/>
      <c r="M989" s="42"/>
      <c r="N989" s="42">
        <v>45715</v>
      </c>
      <c r="O989" s="119" t="s">
        <v>966</v>
      </c>
      <c r="P989" s="152"/>
      <c r="Q989" s="153"/>
      <c r="R989" s="41" t="s">
        <v>657</v>
      </c>
    </row>
    <row r="990" spans="1:18">
      <c r="A990" s="41" t="s">
        <v>656</v>
      </c>
      <c r="B990" s="41"/>
      <c r="C990" s="41">
        <v>51505584</v>
      </c>
      <c r="D990" s="41"/>
      <c r="F990" s="41"/>
      <c r="G990" s="41" t="s">
        <v>828</v>
      </c>
      <c r="H990" s="29" t="s">
        <v>319</v>
      </c>
      <c r="I990" s="42">
        <v>45708</v>
      </c>
      <c r="J990" s="120">
        <f>WORKDAY(I990, 3)</f>
        <v>45713</v>
      </c>
      <c r="K990" s="42"/>
      <c r="L990" s="42"/>
      <c r="M990" s="42"/>
      <c r="N990" s="42">
        <v>45721</v>
      </c>
      <c r="O990" s="119" t="s">
        <v>966</v>
      </c>
      <c r="P990" s="152"/>
      <c r="Q990" s="153"/>
      <c r="R990" s="41" t="s">
        <v>658</v>
      </c>
    </row>
    <row r="991" spans="1:18">
      <c r="A991" s="41" t="s">
        <v>656</v>
      </c>
      <c r="B991" s="41"/>
      <c r="C991" s="41">
        <v>51505645</v>
      </c>
      <c r="D991" s="41"/>
      <c r="F991" s="41"/>
      <c r="G991" s="41" t="s">
        <v>828</v>
      </c>
      <c r="H991" s="29" t="s">
        <v>319</v>
      </c>
      <c r="I991" s="42">
        <v>45708</v>
      </c>
      <c r="J991" s="120">
        <f>WORKDAY(I991, 3)</f>
        <v>45713</v>
      </c>
      <c r="K991" s="42"/>
      <c r="L991" s="42"/>
      <c r="M991" s="42"/>
      <c r="N991" s="42">
        <v>45721</v>
      </c>
      <c r="O991" s="119" t="s">
        <v>966</v>
      </c>
      <c r="P991" s="152"/>
      <c r="Q991" s="153"/>
      <c r="R991" s="41" t="s">
        <v>659</v>
      </c>
    </row>
    <row r="992" spans="1:18">
      <c r="A992" s="41" t="s">
        <v>656</v>
      </c>
      <c r="B992" s="41"/>
      <c r="C992" s="41">
        <v>51505767</v>
      </c>
      <c r="D992" s="41"/>
      <c r="F992" s="41"/>
      <c r="G992" s="41" t="s">
        <v>828</v>
      </c>
      <c r="H992" s="29" t="s">
        <v>319</v>
      </c>
      <c r="I992" s="42">
        <v>45708</v>
      </c>
      <c r="J992" s="120">
        <f>WORKDAY(I992, 3)</f>
        <v>45713</v>
      </c>
      <c r="K992" s="42"/>
      <c r="L992" s="42"/>
      <c r="M992" s="42"/>
      <c r="N992" s="42">
        <v>45714</v>
      </c>
      <c r="O992" s="119" t="s">
        <v>966</v>
      </c>
      <c r="P992" s="152"/>
      <c r="Q992" s="153"/>
      <c r="R992" s="41" t="s">
        <v>660</v>
      </c>
    </row>
    <row r="993" spans="1:18">
      <c r="A993" s="41" t="s">
        <v>656</v>
      </c>
      <c r="B993" s="41"/>
      <c r="C993" s="41">
        <v>51505825</v>
      </c>
      <c r="D993" s="41"/>
      <c r="F993" s="41"/>
      <c r="G993" s="41" t="s">
        <v>828</v>
      </c>
      <c r="H993" s="29" t="s">
        <v>319</v>
      </c>
      <c r="I993" s="42">
        <v>45708</v>
      </c>
      <c r="J993" s="120">
        <f>WORKDAY(I993, 3)</f>
        <v>45713</v>
      </c>
      <c r="K993" s="42"/>
      <c r="L993" s="42"/>
      <c r="M993" s="42"/>
      <c r="N993" s="42">
        <v>45714</v>
      </c>
      <c r="O993" s="119" t="s">
        <v>966</v>
      </c>
      <c r="P993" s="152"/>
      <c r="Q993" s="153"/>
      <c r="R993" s="41" t="s">
        <v>661</v>
      </c>
    </row>
    <row r="994" spans="1:18">
      <c r="A994" s="41" t="s">
        <v>656</v>
      </c>
      <c r="B994" s="41"/>
      <c r="C994" s="41">
        <v>51505873</v>
      </c>
      <c r="D994" s="41"/>
      <c r="F994" s="41"/>
      <c r="G994" s="41" t="s">
        <v>828</v>
      </c>
      <c r="H994" s="29" t="s">
        <v>319</v>
      </c>
      <c r="I994" s="42">
        <v>45708</v>
      </c>
      <c r="J994" s="120">
        <f>WORKDAY(I994, 3)</f>
        <v>45713</v>
      </c>
      <c r="K994" s="42"/>
      <c r="L994" s="42"/>
      <c r="M994" s="42"/>
      <c r="N994" s="42">
        <v>45714</v>
      </c>
      <c r="O994" s="119" t="s">
        <v>966</v>
      </c>
      <c r="P994" s="152"/>
      <c r="Q994" s="153"/>
      <c r="R994" s="41" t="s">
        <v>662</v>
      </c>
    </row>
    <row r="995" spans="1:18">
      <c r="A995" s="29" t="s">
        <v>663</v>
      </c>
      <c r="C995" s="41">
        <v>52502191</v>
      </c>
      <c r="D995" s="41"/>
      <c r="F995" s="41"/>
      <c r="G995" s="41" t="s">
        <v>828</v>
      </c>
      <c r="H995" s="29" t="s">
        <v>967</v>
      </c>
      <c r="I995" s="120">
        <v>45709</v>
      </c>
      <c r="J995" s="120">
        <f>WORKDAY(I995, 3)</f>
        <v>45714</v>
      </c>
      <c r="K995" s="120"/>
      <c r="L995" s="120"/>
      <c r="M995" s="120"/>
      <c r="N995" s="120">
        <v>45715</v>
      </c>
      <c r="O995" s="119" t="s">
        <v>966</v>
      </c>
      <c r="P995" s="152"/>
      <c r="Q995" s="153"/>
      <c r="R995" s="41" t="s">
        <v>665</v>
      </c>
    </row>
    <row r="996" spans="1:18">
      <c r="A996" s="29" t="s">
        <v>663</v>
      </c>
      <c r="C996" s="41">
        <v>52502160</v>
      </c>
      <c r="D996" s="41"/>
      <c r="F996" s="41"/>
      <c r="G996" s="41" t="s">
        <v>828</v>
      </c>
      <c r="H996" s="29" t="s">
        <v>967</v>
      </c>
      <c r="I996" s="120">
        <v>45709</v>
      </c>
      <c r="J996" s="120">
        <f>WORKDAY(I996, 3)</f>
        <v>45714</v>
      </c>
      <c r="K996" s="120">
        <v>45729</v>
      </c>
      <c r="L996" s="120"/>
      <c r="M996" s="120"/>
      <c r="N996" s="120"/>
      <c r="O996" s="119" t="s">
        <v>934</v>
      </c>
      <c r="P996" s="120"/>
      <c r="Q996" s="135"/>
      <c r="R996" s="41" t="s">
        <v>666</v>
      </c>
    </row>
    <row r="997" spans="1:18">
      <c r="A997" s="29" t="s">
        <v>663</v>
      </c>
      <c r="C997" s="41">
        <v>52502107</v>
      </c>
      <c r="D997" s="41"/>
      <c r="F997" s="41"/>
      <c r="G997" s="41" t="s">
        <v>828</v>
      </c>
      <c r="H997" s="29" t="s">
        <v>967</v>
      </c>
      <c r="I997" s="120">
        <v>45709</v>
      </c>
      <c r="J997" s="120">
        <f>WORKDAY(I997, 3)</f>
        <v>45714</v>
      </c>
      <c r="K997" s="120">
        <v>45729</v>
      </c>
      <c r="L997" s="120"/>
      <c r="M997" s="120"/>
      <c r="N997" s="120"/>
      <c r="O997" s="119" t="s">
        <v>934</v>
      </c>
      <c r="P997" s="120"/>
      <c r="Q997" s="135"/>
      <c r="R997" s="41" t="s">
        <v>667</v>
      </c>
    </row>
    <row r="998" spans="1:18">
      <c r="A998" s="29" t="s">
        <v>663</v>
      </c>
      <c r="C998" s="41">
        <v>52501962</v>
      </c>
      <c r="D998" s="41"/>
      <c r="F998" s="41"/>
      <c r="G998" s="41" t="s">
        <v>828</v>
      </c>
      <c r="H998" s="29" t="s">
        <v>967</v>
      </c>
      <c r="I998" s="120">
        <v>45709</v>
      </c>
      <c r="J998" s="120">
        <f>WORKDAY(I998, 3)</f>
        <v>45714</v>
      </c>
      <c r="K998" s="120">
        <v>45729</v>
      </c>
      <c r="L998" s="120"/>
      <c r="M998" s="120"/>
      <c r="N998" s="120"/>
      <c r="O998" s="119" t="s">
        <v>934</v>
      </c>
      <c r="P998" s="120"/>
      <c r="Q998" s="135"/>
      <c r="R998" s="41" t="s">
        <v>668</v>
      </c>
    </row>
    <row r="999" spans="1:18">
      <c r="A999" s="29" t="s">
        <v>663</v>
      </c>
      <c r="C999" s="41">
        <v>52501823</v>
      </c>
      <c r="D999" s="41"/>
      <c r="F999" s="41"/>
      <c r="G999" s="41" t="s">
        <v>828</v>
      </c>
      <c r="H999" s="29" t="s">
        <v>967</v>
      </c>
      <c r="I999" s="120">
        <v>45709</v>
      </c>
      <c r="J999" s="120">
        <f>WORKDAY(I999, 3)</f>
        <v>45714</v>
      </c>
      <c r="K999" s="120"/>
      <c r="L999" s="120"/>
      <c r="M999" s="120"/>
      <c r="N999" s="120">
        <v>45715</v>
      </c>
      <c r="O999" s="119" t="s">
        <v>10</v>
      </c>
      <c r="P999" s="152"/>
      <c r="Q999" s="153"/>
      <c r="R999" s="41" t="s">
        <v>669</v>
      </c>
    </row>
    <row r="1000" spans="1:18">
      <c r="A1000" s="29" t="s">
        <v>663</v>
      </c>
      <c r="C1000" s="41">
        <v>52501791</v>
      </c>
      <c r="D1000" s="41"/>
      <c r="F1000" s="41"/>
      <c r="G1000" s="41" t="s">
        <v>828</v>
      </c>
      <c r="H1000" s="29" t="s">
        <v>967</v>
      </c>
      <c r="I1000" s="120">
        <v>45709</v>
      </c>
      <c r="J1000" s="120">
        <f>WORKDAY(I1000, 3)</f>
        <v>45714</v>
      </c>
      <c r="K1000" s="120"/>
      <c r="L1000" s="120"/>
      <c r="M1000" s="120"/>
      <c r="N1000" s="120">
        <v>45715</v>
      </c>
      <c r="O1000" s="119" t="s">
        <v>966</v>
      </c>
      <c r="P1000" s="152"/>
      <c r="Q1000" s="153"/>
      <c r="R1000" s="41" t="s">
        <v>670</v>
      </c>
    </row>
    <row r="1001" spans="1:18">
      <c r="A1001" s="29" t="s">
        <v>663</v>
      </c>
      <c r="C1001" s="41">
        <v>52501742</v>
      </c>
      <c r="D1001" s="41"/>
      <c r="F1001" s="41"/>
      <c r="G1001" s="41" t="s">
        <v>828</v>
      </c>
      <c r="H1001" s="29" t="s">
        <v>967</v>
      </c>
      <c r="I1001" s="120">
        <v>45709</v>
      </c>
      <c r="J1001" s="120">
        <f>WORKDAY(I1001, 3)</f>
        <v>45714</v>
      </c>
      <c r="K1001" s="120"/>
      <c r="L1001" s="120"/>
      <c r="M1001" s="120"/>
      <c r="N1001" s="120">
        <v>45715</v>
      </c>
      <c r="O1001" s="119" t="s">
        <v>966</v>
      </c>
      <c r="P1001" s="152"/>
      <c r="Q1001" s="153"/>
      <c r="R1001" s="41" t="s">
        <v>671</v>
      </c>
    </row>
    <row r="1002" spans="1:18">
      <c r="A1002" s="29" t="s">
        <v>663</v>
      </c>
      <c r="C1002" s="41">
        <v>52501673</v>
      </c>
      <c r="D1002" s="41"/>
      <c r="F1002" s="41"/>
      <c r="G1002" s="41" t="s">
        <v>828</v>
      </c>
      <c r="H1002" s="29" t="s">
        <v>967</v>
      </c>
      <c r="I1002" s="120">
        <v>45709</v>
      </c>
      <c r="J1002" s="120">
        <f>WORKDAY(I1002, 3)</f>
        <v>45714</v>
      </c>
      <c r="K1002" s="120">
        <v>45729</v>
      </c>
      <c r="L1002" s="120"/>
      <c r="M1002" s="120"/>
      <c r="N1002" s="120"/>
      <c r="O1002" s="119" t="s">
        <v>934</v>
      </c>
      <c r="P1002" s="120"/>
      <c r="Q1002" s="135"/>
      <c r="R1002" s="41" t="s">
        <v>672</v>
      </c>
    </row>
    <row r="1003" spans="1:18">
      <c r="A1003" s="29" t="s">
        <v>663</v>
      </c>
      <c r="C1003" s="41">
        <v>52501559</v>
      </c>
      <c r="D1003" s="41"/>
      <c r="F1003" s="41"/>
      <c r="G1003" s="41" t="s">
        <v>828</v>
      </c>
      <c r="H1003" s="29" t="s">
        <v>967</v>
      </c>
      <c r="I1003" s="120">
        <v>45709</v>
      </c>
      <c r="J1003" s="120">
        <f>WORKDAY(I1003, 3)</f>
        <v>45714</v>
      </c>
      <c r="K1003" s="120">
        <v>45729</v>
      </c>
      <c r="L1003" s="120"/>
      <c r="M1003" s="120"/>
      <c r="N1003" s="120"/>
      <c r="O1003" s="119" t="s">
        <v>934</v>
      </c>
      <c r="P1003" s="120"/>
      <c r="Q1003" s="135"/>
      <c r="R1003" s="41" t="s">
        <v>673</v>
      </c>
    </row>
    <row r="1004" spans="1:18">
      <c r="A1004" s="29" t="s">
        <v>663</v>
      </c>
      <c r="C1004" s="41">
        <v>52501517</v>
      </c>
      <c r="D1004" s="41"/>
      <c r="F1004" s="41"/>
      <c r="G1004" s="41" t="s">
        <v>828</v>
      </c>
      <c r="H1004" s="29" t="s">
        <v>967</v>
      </c>
      <c r="I1004" s="120">
        <v>45709</v>
      </c>
      <c r="J1004" s="120">
        <f>WORKDAY(I1004, 3)</f>
        <v>45714</v>
      </c>
      <c r="K1004" s="120">
        <v>45729</v>
      </c>
      <c r="L1004" s="120"/>
      <c r="M1004" s="120"/>
      <c r="N1004" s="120"/>
      <c r="O1004" s="119" t="s">
        <v>934</v>
      </c>
      <c r="P1004" s="120"/>
      <c r="Q1004" s="135"/>
      <c r="R1004" s="41" t="s">
        <v>674</v>
      </c>
    </row>
    <row r="1005" spans="1:18">
      <c r="A1005" s="29" t="s">
        <v>663</v>
      </c>
      <c r="C1005" s="41">
        <v>52501492</v>
      </c>
      <c r="D1005" s="41"/>
      <c r="F1005" s="41"/>
      <c r="G1005" s="41" t="s">
        <v>828</v>
      </c>
      <c r="H1005" s="29" t="s">
        <v>967</v>
      </c>
      <c r="I1005" s="120">
        <v>45709</v>
      </c>
      <c r="J1005" s="120">
        <f>WORKDAY(I1005, 3)</f>
        <v>45714</v>
      </c>
      <c r="K1005" s="120">
        <v>45729</v>
      </c>
      <c r="L1005" s="120"/>
      <c r="M1005" s="120"/>
      <c r="N1005" s="120"/>
      <c r="O1005" s="119" t="s">
        <v>934</v>
      </c>
      <c r="P1005" s="120"/>
      <c r="Q1005" s="135"/>
      <c r="R1005" s="41" t="s">
        <v>675</v>
      </c>
    </row>
    <row r="1006" spans="1:18">
      <c r="A1006" s="29" t="s">
        <v>663</v>
      </c>
      <c r="C1006" s="41">
        <v>52501449</v>
      </c>
      <c r="D1006" s="41"/>
      <c r="F1006" s="41"/>
      <c r="G1006" s="41" t="s">
        <v>828</v>
      </c>
      <c r="H1006" s="29" t="s">
        <v>967</v>
      </c>
      <c r="I1006" s="120">
        <v>45709</v>
      </c>
      <c r="J1006" s="120">
        <f>WORKDAY(I1006, 3)</f>
        <v>45714</v>
      </c>
      <c r="K1006" s="120">
        <v>45729</v>
      </c>
      <c r="L1006" s="120"/>
      <c r="M1006" s="120"/>
      <c r="N1006" s="120"/>
      <c r="O1006" s="119" t="s">
        <v>934</v>
      </c>
      <c r="P1006" s="120"/>
      <c r="Q1006" s="135"/>
      <c r="R1006" s="41" t="s">
        <v>676</v>
      </c>
    </row>
    <row r="1007" spans="1:18">
      <c r="A1007" s="29" t="s">
        <v>663</v>
      </c>
      <c r="C1007" s="41">
        <v>52501324</v>
      </c>
      <c r="D1007" s="41"/>
      <c r="F1007" s="41"/>
      <c r="G1007" s="41" t="s">
        <v>828</v>
      </c>
      <c r="H1007" s="29" t="s">
        <v>967</v>
      </c>
      <c r="I1007" s="120">
        <v>45709</v>
      </c>
      <c r="J1007" s="120">
        <f>WORKDAY(I1007, 3)</f>
        <v>45714</v>
      </c>
      <c r="K1007" s="120">
        <v>45729</v>
      </c>
      <c r="L1007" s="120"/>
      <c r="M1007" s="120"/>
      <c r="N1007" s="120"/>
      <c r="O1007" s="119" t="s">
        <v>934</v>
      </c>
      <c r="P1007" s="120"/>
      <c r="Q1007" s="135"/>
      <c r="R1007" s="41" t="s">
        <v>677</v>
      </c>
    </row>
    <row r="1008" spans="1:18">
      <c r="A1008" s="29" t="s">
        <v>663</v>
      </c>
      <c r="C1008" s="41">
        <v>52501290</v>
      </c>
      <c r="D1008" s="41"/>
      <c r="F1008" s="41"/>
      <c r="G1008" s="41" t="s">
        <v>828</v>
      </c>
      <c r="H1008" s="29" t="s">
        <v>967</v>
      </c>
      <c r="I1008" s="120">
        <v>45709</v>
      </c>
      <c r="J1008" s="120">
        <f>WORKDAY(I1008, 3)</f>
        <v>45714</v>
      </c>
      <c r="K1008" s="120">
        <v>45729</v>
      </c>
      <c r="L1008" s="120"/>
      <c r="M1008" s="120"/>
      <c r="N1008" s="120"/>
      <c r="O1008" s="119" t="s">
        <v>934</v>
      </c>
      <c r="P1008" s="120"/>
      <c r="Q1008" s="135"/>
      <c r="R1008" s="41" t="s">
        <v>678</v>
      </c>
    </row>
    <row r="1009" spans="1:19">
      <c r="A1009" s="29" t="s">
        <v>663</v>
      </c>
      <c r="C1009" s="41">
        <v>52501199</v>
      </c>
      <c r="D1009" s="41"/>
      <c r="F1009" s="41"/>
      <c r="G1009" s="41" t="s">
        <v>828</v>
      </c>
      <c r="H1009" s="29" t="s">
        <v>967</v>
      </c>
      <c r="I1009" s="120">
        <v>45709</v>
      </c>
      <c r="J1009" s="120">
        <f>WORKDAY(I1009, 3)</f>
        <v>45714</v>
      </c>
      <c r="K1009" s="120">
        <v>45729</v>
      </c>
      <c r="L1009" s="120"/>
      <c r="M1009" s="120"/>
      <c r="N1009" s="120"/>
      <c r="O1009" s="119" t="s">
        <v>934</v>
      </c>
      <c r="P1009" s="120"/>
      <c r="Q1009" s="135"/>
      <c r="R1009" s="41" t="s">
        <v>679</v>
      </c>
    </row>
    <row r="1010" spans="1:19">
      <c r="A1010" s="29" t="s">
        <v>663</v>
      </c>
      <c r="C1010" s="41">
        <v>52501134</v>
      </c>
      <c r="D1010" s="41"/>
      <c r="F1010" s="41"/>
      <c r="G1010" s="41" t="s">
        <v>828</v>
      </c>
      <c r="H1010" s="29" t="s">
        <v>967</v>
      </c>
      <c r="I1010" s="120">
        <v>45709</v>
      </c>
      <c r="J1010" s="120">
        <f>WORKDAY(I1010, 3)</f>
        <v>45714</v>
      </c>
      <c r="K1010" s="120">
        <v>45729</v>
      </c>
      <c r="L1010" s="120"/>
      <c r="M1010" s="120"/>
      <c r="N1010" s="120"/>
      <c r="O1010" s="119" t="s">
        <v>934</v>
      </c>
      <c r="P1010" s="120"/>
      <c r="Q1010" s="135"/>
      <c r="R1010" s="41" t="s">
        <v>680</v>
      </c>
    </row>
    <row r="1011" spans="1:19">
      <c r="A1011" s="29" t="s">
        <v>663</v>
      </c>
      <c r="C1011" s="41">
        <v>52501076</v>
      </c>
      <c r="D1011" s="41"/>
      <c r="F1011" s="41"/>
      <c r="G1011" s="41" t="s">
        <v>828</v>
      </c>
      <c r="H1011" s="29" t="s">
        <v>967</v>
      </c>
      <c r="I1011" s="120">
        <v>45709</v>
      </c>
      <c r="J1011" s="120">
        <f>WORKDAY(I1011, 3)</f>
        <v>45714</v>
      </c>
      <c r="K1011" s="120">
        <v>45729</v>
      </c>
      <c r="L1011" s="120"/>
      <c r="M1011" s="120"/>
      <c r="N1011" s="120"/>
      <c r="O1011" s="119" t="s">
        <v>934</v>
      </c>
      <c r="P1011" s="120"/>
      <c r="Q1011" s="135"/>
      <c r="R1011" s="41" t="s">
        <v>681</v>
      </c>
    </row>
    <row r="1012" spans="1:19">
      <c r="A1012" s="29" t="s">
        <v>663</v>
      </c>
      <c r="C1012" s="41">
        <v>52500965</v>
      </c>
      <c r="D1012" s="41"/>
      <c r="F1012" s="41"/>
      <c r="G1012" s="41" t="s">
        <v>828</v>
      </c>
      <c r="H1012" s="29" t="s">
        <v>967</v>
      </c>
      <c r="I1012" s="120">
        <v>45709</v>
      </c>
      <c r="J1012" s="120">
        <f>WORKDAY(I1012, 3)</f>
        <v>45714</v>
      </c>
      <c r="K1012" s="120"/>
      <c r="L1012" s="120"/>
      <c r="M1012" s="120"/>
      <c r="N1012" s="120">
        <v>45716</v>
      </c>
      <c r="O1012" s="119" t="s">
        <v>966</v>
      </c>
      <c r="P1012" s="152"/>
      <c r="Q1012" s="153"/>
      <c r="R1012" s="41" t="s">
        <v>682</v>
      </c>
    </row>
    <row r="1013" spans="1:19">
      <c r="A1013" s="29" t="s">
        <v>663</v>
      </c>
      <c r="C1013" s="41">
        <v>52500941</v>
      </c>
      <c r="D1013" s="41"/>
      <c r="F1013" s="41"/>
      <c r="G1013" s="41" t="s">
        <v>828</v>
      </c>
      <c r="H1013" s="29" t="s">
        <v>967</v>
      </c>
      <c r="I1013" s="120">
        <v>45709</v>
      </c>
      <c r="J1013" s="120">
        <f>WORKDAY(I1013, 3)</f>
        <v>45714</v>
      </c>
      <c r="K1013" s="120"/>
      <c r="L1013" s="120"/>
      <c r="M1013" s="120"/>
      <c r="N1013" s="120">
        <v>45716</v>
      </c>
      <c r="O1013" s="119" t="s">
        <v>966</v>
      </c>
      <c r="P1013" s="152"/>
      <c r="Q1013" s="153"/>
      <c r="R1013" s="41" t="s">
        <v>683</v>
      </c>
    </row>
    <row r="1014" spans="1:19">
      <c r="A1014" s="84" t="s">
        <v>663</v>
      </c>
      <c r="B1014" s="84"/>
      <c r="C1014" s="84">
        <v>55502302</v>
      </c>
      <c r="D1014" s="84"/>
      <c r="F1014" s="84"/>
      <c r="G1014" s="84" t="s">
        <v>828</v>
      </c>
      <c r="H1014" s="88" t="s">
        <v>362</v>
      </c>
      <c r="I1014" s="85">
        <v>45712</v>
      </c>
      <c r="J1014" s="120">
        <f>WORKDAY(I1014, 3)</f>
        <v>45715</v>
      </c>
      <c r="K1014" s="85"/>
      <c r="L1014" s="85"/>
      <c r="M1014" s="85"/>
      <c r="N1014" s="85"/>
      <c r="O1014" s="119" t="s">
        <v>934</v>
      </c>
      <c r="P1014" s="85"/>
      <c r="Q1014" s="137"/>
      <c r="R1014" s="84" t="s">
        <v>696</v>
      </c>
    </row>
    <row r="1015" spans="1:19">
      <c r="A1015" s="84" t="s">
        <v>663</v>
      </c>
      <c r="B1015" s="84"/>
      <c r="C1015" s="84">
        <v>55502825</v>
      </c>
      <c r="D1015" s="84"/>
      <c r="F1015" s="84"/>
      <c r="G1015" s="84" t="s">
        <v>828</v>
      </c>
      <c r="H1015" s="88" t="s">
        <v>362</v>
      </c>
      <c r="I1015" s="85">
        <v>45712</v>
      </c>
      <c r="J1015" s="120">
        <f>WORKDAY(I1015, 3)</f>
        <v>45715</v>
      </c>
      <c r="K1015" s="85"/>
      <c r="L1015" s="85"/>
      <c r="M1015" s="85"/>
      <c r="N1015" s="85"/>
      <c r="O1015" s="119" t="s">
        <v>934</v>
      </c>
      <c r="P1015" s="85"/>
      <c r="Q1015" s="137"/>
      <c r="R1015" s="84" t="s">
        <v>697</v>
      </c>
    </row>
    <row r="1016" spans="1:19">
      <c r="A1016" s="84" t="s">
        <v>663</v>
      </c>
      <c r="B1016" s="84"/>
      <c r="C1016" s="84">
        <v>55502079</v>
      </c>
      <c r="D1016" s="84"/>
      <c r="F1016" s="84"/>
      <c r="G1016" s="84" t="s">
        <v>828</v>
      </c>
      <c r="H1016" s="88" t="s">
        <v>362</v>
      </c>
      <c r="I1016" s="85">
        <v>45712</v>
      </c>
      <c r="J1016" s="120">
        <f>WORKDAY(I1016, 3)</f>
        <v>45715</v>
      </c>
      <c r="K1016" s="85"/>
      <c r="L1016" s="85"/>
      <c r="M1016" s="85"/>
      <c r="N1016" s="85"/>
      <c r="O1016" s="119" t="s">
        <v>934</v>
      </c>
      <c r="P1016" s="85"/>
      <c r="Q1016" s="137"/>
      <c r="R1016" s="84" t="s">
        <v>698</v>
      </c>
    </row>
    <row r="1017" spans="1:19">
      <c r="A1017" s="84" t="s">
        <v>663</v>
      </c>
      <c r="B1017" s="84"/>
      <c r="C1017" s="84">
        <v>55502478</v>
      </c>
      <c r="D1017" s="84"/>
      <c r="F1017" s="84"/>
      <c r="G1017" s="84" t="s">
        <v>828</v>
      </c>
      <c r="H1017" s="88" t="s">
        <v>362</v>
      </c>
      <c r="I1017" s="85">
        <v>45712</v>
      </c>
      <c r="J1017" s="120">
        <f>WORKDAY(I1017, 3)</f>
        <v>45715</v>
      </c>
      <c r="K1017" s="85"/>
      <c r="L1017" s="85"/>
      <c r="M1017" s="85"/>
      <c r="N1017" s="85"/>
      <c r="O1017" s="119" t="s">
        <v>934</v>
      </c>
      <c r="P1017" s="85"/>
      <c r="Q1017" s="137"/>
      <c r="R1017" s="84" t="s">
        <v>699</v>
      </c>
    </row>
    <row r="1018" spans="1:19">
      <c r="A1018" s="41" t="s">
        <v>571</v>
      </c>
      <c r="B1018" s="41"/>
      <c r="C1018" s="41">
        <v>49508930</v>
      </c>
      <c r="D1018" s="41"/>
      <c r="F1018" s="41"/>
      <c r="G1018" s="84" t="s">
        <v>828</v>
      </c>
      <c r="H1018" s="29" t="s">
        <v>371</v>
      </c>
      <c r="I1018" s="42">
        <v>45706</v>
      </c>
      <c r="J1018" s="120">
        <f>WORKDAY(I1018, 3)</f>
        <v>45709</v>
      </c>
      <c r="K1018" s="42"/>
      <c r="L1018" s="42"/>
      <c r="M1018" s="42"/>
      <c r="N1018" s="42">
        <v>45715</v>
      </c>
      <c r="O1018" s="119" t="s">
        <v>10</v>
      </c>
      <c r="P1018" s="152"/>
      <c r="Q1018" s="153"/>
      <c r="R1018" s="41" t="s">
        <v>572</v>
      </c>
      <c r="S1018" s="123"/>
    </row>
    <row r="1019" spans="1:19">
      <c r="A1019" s="41" t="s">
        <v>571</v>
      </c>
      <c r="B1019" s="41"/>
      <c r="C1019" s="41">
        <v>49508942</v>
      </c>
      <c r="D1019" s="41"/>
      <c r="F1019" s="41"/>
      <c r="G1019" s="84" t="s">
        <v>828</v>
      </c>
      <c r="H1019" s="29" t="s">
        <v>371</v>
      </c>
      <c r="I1019" s="42">
        <v>45706</v>
      </c>
      <c r="J1019" s="120">
        <f>WORKDAY(I1019, 3)</f>
        <v>45709</v>
      </c>
      <c r="K1019" s="42"/>
      <c r="L1019" s="42"/>
      <c r="M1019" s="42"/>
      <c r="N1019" s="42">
        <v>45709</v>
      </c>
      <c r="O1019" s="119" t="s">
        <v>10</v>
      </c>
      <c r="P1019" s="152"/>
      <c r="Q1019" s="153"/>
      <c r="R1019" s="41" t="s">
        <v>573</v>
      </c>
      <c r="S1019" s="123"/>
    </row>
    <row r="1020" spans="1:19">
      <c r="A1020" s="41" t="s">
        <v>571</v>
      </c>
      <c r="B1020" s="41"/>
      <c r="C1020" s="41">
        <v>49508945</v>
      </c>
      <c r="D1020" s="41"/>
      <c r="F1020" s="41"/>
      <c r="G1020" s="84" t="s">
        <v>828</v>
      </c>
      <c r="H1020" s="29" t="s">
        <v>371</v>
      </c>
      <c r="I1020" s="42">
        <v>45706</v>
      </c>
      <c r="J1020" s="120">
        <f>WORKDAY(I1020, 3)</f>
        <v>45709</v>
      </c>
      <c r="K1020" s="42"/>
      <c r="L1020" s="42"/>
      <c r="M1020" s="42"/>
      <c r="N1020" s="42">
        <v>45710</v>
      </c>
      <c r="O1020" s="119" t="s">
        <v>10</v>
      </c>
      <c r="P1020" s="152"/>
      <c r="Q1020" s="153"/>
      <c r="R1020" s="41" t="s">
        <v>574</v>
      </c>
      <c r="S1020" s="123"/>
    </row>
    <row r="1021" spans="1:19">
      <c r="A1021" s="41" t="s">
        <v>571</v>
      </c>
      <c r="B1021" s="41"/>
      <c r="C1021" s="41">
        <v>49508956</v>
      </c>
      <c r="D1021" s="41"/>
      <c r="F1021" s="41"/>
      <c r="G1021" s="84" t="s">
        <v>828</v>
      </c>
      <c r="H1021" s="29" t="s">
        <v>371</v>
      </c>
      <c r="I1021" s="42">
        <v>45706</v>
      </c>
      <c r="J1021" s="120">
        <f>WORKDAY(I1021, 3)</f>
        <v>45709</v>
      </c>
      <c r="K1021" s="42"/>
      <c r="L1021" s="42"/>
      <c r="M1021" s="42"/>
      <c r="N1021" s="42">
        <v>45709</v>
      </c>
      <c r="O1021" s="119" t="s">
        <v>10</v>
      </c>
      <c r="P1021" s="152"/>
      <c r="Q1021" s="153"/>
      <c r="R1021" s="41" t="s">
        <v>575</v>
      </c>
      <c r="S1021" s="123"/>
    </row>
    <row r="1022" spans="1:19">
      <c r="A1022" s="41" t="s">
        <v>571</v>
      </c>
      <c r="B1022" s="41"/>
      <c r="C1022" s="41">
        <v>49508966</v>
      </c>
      <c r="D1022" s="41"/>
      <c r="F1022" s="41"/>
      <c r="G1022" s="84" t="s">
        <v>828</v>
      </c>
      <c r="H1022" s="29" t="s">
        <v>371</v>
      </c>
      <c r="I1022" s="42">
        <v>45706</v>
      </c>
      <c r="J1022" s="120">
        <f>WORKDAY(I1022, 3)</f>
        <v>45709</v>
      </c>
      <c r="K1022" s="42"/>
      <c r="L1022" s="42"/>
      <c r="M1022" s="42"/>
      <c r="N1022" s="42">
        <v>45708</v>
      </c>
      <c r="O1022" s="119" t="s">
        <v>966</v>
      </c>
      <c r="P1022" s="152"/>
      <c r="Q1022" s="153"/>
      <c r="R1022" s="41" t="s">
        <v>576</v>
      </c>
      <c r="S1022" s="123"/>
    </row>
    <row r="1023" spans="1:19">
      <c r="A1023" s="41" t="s">
        <v>571</v>
      </c>
      <c r="B1023" s="41"/>
      <c r="C1023" s="41">
        <v>49508974</v>
      </c>
      <c r="D1023" s="41"/>
      <c r="F1023" s="41"/>
      <c r="G1023" s="84" t="s">
        <v>828</v>
      </c>
      <c r="H1023" s="29" t="s">
        <v>371</v>
      </c>
      <c r="I1023" s="42">
        <v>45706</v>
      </c>
      <c r="J1023" s="120">
        <f>WORKDAY(I1023, 3)</f>
        <v>45709</v>
      </c>
      <c r="K1023" s="42"/>
      <c r="L1023" s="42"/>
      <c r="M1023" s="42"/>
      <c r="N1023" s="42">
        <v>45708</v>
      </c>
      <c r="O1023" s="119" t="s">
        <v>966</v>
      </c>
      <c r="P1023" s="152"/>
      <c r="Q1023" s="153"/>
      <c r="R1023" s="41" t="s">
        <v>577</v>
      </c>
      <c r="S1023" s="123"/>
    </row>
    <row r="1024" spans="1:19">
      <c r="A1024" s="41" t="s">
        <v>571</v>
      </c>
      <c r="B1024" s="41"/>
      <c r="C1024" s="41">
        <v>49508978</v>
      </c>
      <c r="D1024" s="41"/>
      <c r="F1024" s="41"/>
      <c r="G1024" s="84" t="s">
        <v>828</v>
      </c>
      <c r="H1024" s="29" t="s">
        <v>371</v>
      </c>
      <c r="I1024" s="42">
        <v>45706</v>
      </c>
      <c r="J1024" s="120">
        <f>WORKDAY(I1024, 3)</f>
        <v>45709</v>
      </c>
      <c r="K1024" s="42"/>
      <c r="L1024" s="42"/>
      <c r="M1024" s="42"/>
      <c r="N1024" s="42">
        <v>45708</v>
      </c>
      <c r="O1024" s="119" t="s">
        <v>966</v>
      </c>
      <c r="P1024" s="152"/>
      <c r="Q1024" s="153"/>
      <c r="R1024" s="41" t="s">
        <v>578</v>
      </c>
      <c r="S1024" s="123"/>
    </row>
    <row r="1025" spans="1:19">
      <c r="A1025" s="41" t="s">
        <v>571</v>
      </c>
      <c r="B1025" s="41"/>
      <c r="C1025" s="41">
        <v>49508987</v>
      </c>
      <c r="D1025" s="41"/>
      <c r="F1025" s="41"/>
      <c r="G1025" s="84" t="s">
        <v>828</v>
      </c>
      <c r="H1025" s="29" t="s">
        <v>371</v>
      </c>
      <c r="I1025" s="42">
        <v>45706</v>
      </c>
      <c r="J1025" s="120">
        <f>WORKDAY(I1025, 3)</f>
        <v>45709</v>
      </c>
      <c r="K1025" s="42"/>
      <c r="L1025" s="42"/>
      <c r="M1025" s="42"/>
      <c r="N1025" s="42">
        <v>45715</v>
      </c>
      <c r="O1025" s="119" t="s">
        <v>10</v>
      </c>
      <c r="P1025" s="152"/>
      <c r="Q1025" s="153"/>
      <c r="R1025" s="41" t="s">
        <v>579</v>
      </c>
      <c r="S1025" s="123"/>
    </row>
    <row r="1026" spans="1:19">
      <c r="A1026" s="41" t="s">
        <v>571</v>
      </c>
      <c r="B1026" s="41"/>
      <c r="C1026" s="41">
        <v>50508888</v>
      </c>
      <c r="D1026" s="41"/>
      <c r="F1026" s="41"/>
      <c r="G1026" s="84" t="s">
        <v>828</v>
      </c>
      <c r="H1026" s="29" t="s">
        <v>371</v>
      </c>
      <c r="I1026" s="42">
        <v>45707</v>
      </c>
      <c r="J1026" s="120">
        <f>WORKDAY(I1026, 3)</f>
        <v>45712</v>
      </c>
      <c r="K1026" s="42"/>
      <c r="L1026" s="42"/>
      <c r="M1026" s="42"/>
      <c r="N1026" s="42">
        <v>45713</v>
      </c>
      <c r="O1026" s="119" t="s">
        <v>10</v>
      </c>
      <c r="P1026" s="152"/>
      <c r="Q1026" s="153"/>
      <c r="R1026" s="41" t="s">
        <v>609</v>
      </c>
      <c r="S1026" s="123"/>
    </row>
    <row r="1027" spans="1:19">
      <c r="A1027" s="41" t="s">
        <v>571</v>
      </c>
      <c r="B1027" s="41"/>
      <c r="C1027" s="41">
        <v>50508898</v>
      </c>
      <c r="D1027" s="41"/>
      <c r="F1027" s="41"/>
      <c r="G1027" s="84" t="s">
        <v>828</v>
      </c>
      <c r="H1027" s="29" t="s">
        <v>371</v>
      </c>
      <c r="I1027" s="42">
        <v>45707</v>
      </c>
      <c r="J1027" s="120">
        <f>WORKDAY(I1027, 3)</f>
        <v>45712</v>
      </c>
      <c r="K1027" s="42"/>
      <c r="L1027" s="42"/>
      <c r="M1027" s="42"/>
      <c r="N1027" s="42">
        <v>45713</v>
      </c>
      <c r="O1027" s="119" t="s">
        <v>10</v>
      </c>
      <c r="P1027" s="152"/>
      <c r="Q1027" s="153"/>
      <c r="R1027" s="41" t="s">
        <v>610</v>
      </c>
      <c r="S1027" s="123"/>
    </row>
    <row r="1028" spans="1:19">
      <c r="A1028" s="41" t="s">
        <v>571</v>
      </c>
      <c r="B1028" s="41"/>
      <c r="C1028" s="41">
        <v>50508905</v>
      </c>
      <c r="D1028" s="41"/>
      <c r="F1028" s="41"/>
      <c r="G1028" s="84" t="s">
        <v>828</v>
      </c>
      <c r="H1028" s="29" t="s">
        <v>371</v>
      </c>
      <c r="I1028" s="42">
        <v>45707</v>
      </c>
      <c r="J1028" s="120">
        <f>WORKDAY(I1028, 3)</f>
        <v>45712</v>
      </c>
      <c r="K1028" s="42"/>
      <c r="L1028" s="42"/>
      <c r="M1028" s="42"/>
      <c r="N1028" s="42">
        <v>45712</v>
      </c>
      <c r="O1028" s="119" t="s">
        <v>10</v>
      </c>
      <c r="P1028" s="152"/>
      <c r="Q1028" s="153"/>
      <c r="R1028" s="41" t="s">
        <v>611</v>
      </c>
      <c r="S1028" s="123"/>
    </row>
    <row r="1029" spans="1:19">
      <c r="A1029" s="41" t="s">
        <v>571</v>
      </c>
      <c r="B1029" s="41"/>
      <c r="C1029" s="41">
        <v>50508914</v>
      </c>
      <c r="D1029" s="41"/>
      <c r="F1029" s="41"/>
      <c r="G1029" s="84" t="s">
        <v>828</v>
      </c>
      <c r="H1029" s="29" t="s">
        <v>371</v>
      </c>
      <c r="I1029" s="42">
        <v>45707</v>
      </c>
      <c r="J1029" s="120">
        <f>WORKDAY(I1029, 3)</f>
        <v>45712</v>
      </c>
      <c r="K1029" s="42"/>
      <c r="L1029" s="42"/>
      <c r="M1029" s="42"/>
      <c r="N1029" s="42">
        <v>45712</v>
      </c>
      <c r="O1029" s="119" t="s">
        <v>10</v>
      </c>
      <c r="P1029" s="152"/>
      <c r="Q1029" s="153"/>
      <c r="R1029" s="41" t="s">
        <v>612</v>
      </c>
      <c r="S1029" s="123"/>
    </row>
    <row r="1030" spans="1:19">
      <c r="A1030" s="41" t="s">
        <v>571</v>
      </c>
      <c r="B1030" s="41"/>
      <c r="C1030" s="41">
        <v>50508924</v>
      </c>
      <c r="D1030" s="41"/>
      <c r="F1030" s="41"/>
      <c r="G1030" s="84" t="s">
        <v>828</v>
      </c>
      <c r="H1030" s="29" t="s">
        <v>371</v>
      </c>
      <c r="I1030" s="42">
        <v>45707</v>
      </c>
      <c r="J1030" s="120">
        <f>WORKDAY(I1030, 3)</f>
        <v>45712</v>
      </c>
      <c r="K1030" s="42"/>
      <c r="L1030" s="42"/>
      <c r="M1030" s="42"/>
      <c r="N1030" s="42">
        <v>45714</v>
      </c>
      <c r="O1030" s="119" t="s">
        <v>10</v>
      </c>
      <c r="P1030" s="152"/>
      <c r="Q1030" s="153"/>
      <c r="R1030" s="41" t="s">
        <v>613</v>
      </c>
      <c r="S1030" s="123"/>
    </row>
    <row r="1031" spans="1:19">
      <c r="A1031" s="41" t="s">
        <v>571</v>
      </c>
      <c r="B1031" s="41"/>
      <c r="C1031" s="41">
        <v>50508932</v>
      </c>
      <c r="D1031" s="41"/>
      <c r="F1031" s="41"/>
      <c r="G1031" s="84" t="s">
        <v>828</v>
      </c>
      <c r="H1031" s="29" t="s">
        <v>371</v>
      </c>
      <c r="I1031" s="42">
        <v>45707</v>
      </c>
      <c r="J1031" s="120">
        <f>WORKDAY(I1031, 3)</f>
        <v>45712</v>
      </c>
      <c r="K1031" s="42"/>
      <c r="L1031" s="42"/>
      <c r="M1031" s="42"/>
      <c r="N1031" s="42">
        <v>45712</v>
      </c>
      <c r="O1031" s="119" t="s">
        <v>10</v>
      </c>
      <c r="P1031" s="152"/>
      <c r="Q1031" s="153"/>
      <c r="R1031" s="41" t="s">
        <v>614</v>
      </c>
      <c r="S1031" s="123"/>
    </row>
    <row r="1032" spans="1:19">
      <c r="A1032" s="41" t="s">
        <v>571</v>
      </c>
      <c r="B1032" s="41"/>
      <c r="C1032" s="41">
        <v>50508942</v>
      </c>
      <c r="D1032" s="41"/>
      <c r="F1032" s="41"/>
      <c r="G1032" s="84" t="s">
        <v>828</v>
      </c>
      <c r="H1032" s="29" t="s">
        <v>371</v>
      </c>
      <c r="I1032" s="42">
        <v>45707</v>
      </c>
      <c r="J1032" s="120">
        <f>WORKDAY(I1032, 3)</f>
        <v>45712</v>
      </c>
      <c r="K1032" s="42"/>
      <c r="L1032" s="42"/>
      <c r="M1032" s="42"/>
      <c r="N1032" s="42"/>
      <c r="O1032" s="119" t="s">
        <v>934</v>
      </c>
      <c r="P1032" s="42"/>
      <c r="Q1032" s="136"/>
      <c r="R1032" s="41" t="s">
        <v>615</v>
      </c>
      <c r="S1032" s="123"/>
    </row>
    <row r="1033" spans="1:19">
      <c r="A1033" s="41" t="s">
        <v>571</v>
      </c>
      <c r="B1033" s="41"/>
      <c r="C1033" s="41">
        <v>50508953</v>
      </c>
      <c r="D1033" s="41"/>
      <c r="F1033" s="41"/>
      <c r="G1033" s="84" t="s">
        <v>828</v>
      </c>
      <c r="H1033" s="29" t="s">
        <v>371</v>
      </c>
      <c r="I1033" s="42">
        <v>45707</v>
      </c>
      <c r="J1033" s="120">
        <f>WORKDAY(I1033, 3)</f>
        <v>45712</v>
      </c>
      <c r="K1033" s="42"/>
      <c r="L1033" s="42"/>
      <c r="M1033" s="42"/>
      <c r="N1033" s="42">
        <v>45713</v>
      </c>
      <c r="O1033" s="119" t="s">
        <v>10</v>
      </c>
      <c r="P1033" s="152"/>
      <c r="Q1033" s="153"/>
      <c r="R1033" s="41" t="s">
        <v>616</v>
      </c>
      <c r="S1033" s="123"/>
    </row>
    <row r="1034" spans="1:19">
      <c r="A1034" s="41" t="s">
        <v>571</v>
      </c>
      <c r="B1034" s="41"/>
      <c r="C1034" s="41">
        <v>50508962</v>
      </c>
      <c r="D1034" s="41"/>
      <c r="F1034" s="41"/>
      <c r="G1034" s="84" t="s">
        <v>828</v>
      </c>
      <c r="H1034" s="29" t="s">
        <v>371</v>
      </c>
      <c r="I1034" s="42">
        <v>45707</v>
      </c>
      <c r="J1034" s="120">
        <f>WORKDAY(I1034, 3)</f>
        <v>45712</v>
      </c>
      <c r="K1034" s="42"/>
      <c r="L1034" s="42"/>
      <c r="M1034" s="42"/>
      <c r="N1034" s="42">
        <v>45713</v>
      </c>
      <c r="O1034" s="119" t="s">
        <v>10</v>
      </c>
      <c r="P1034" s="152"/>
      <c r="Q1034" s="153"/>
      <c r="R1034" s="41" t="s">
        <v>617</v>
      </c>
      <c r="S1034" s="123"/>
    </row>
    <row r="1035" spans="1:19">
      <c r="A1035" s="41" t="s">
        <v>571</v>
      </c>
      <c r="B1035" s="41"/>
      <c r="C1035" s="41">
        <v>50508981</v>
      </c>
      <c r="D1035" s="41"/>
      <c r="F1035" s="41"/>
      <c r="G1035" s="84" t="s">
        <v>828</v>
      </c>
      <c r="H1035" s="29" t="s">
        <v>371</v>
      </c>
      <c r="I1035" s="42">
        <v>45707</v>
      </c>
      <c r="J1035" s="120">
        <f>WORKDAY(I1035, 3)</f>
        <v>45712</v>
      </c>
      <c r="K1035" s="42"/>
      <c r="L1035" s="42"/>
      <c r="M1035" s="42"/>
      <c r="N1035" s="42">
        <v>45713</v>
      </c>
      <c r="O1035" s="119" t="s">
        <v>10</v>
      </c>
      <c r="P1035" s="152"/>
      <c r="Q1035" s="153"/>
      <c r="R1035" s="41" t="s">
        <v>618</v>
      </c>
      <c r="S1035" s="123"/>
    </row>
    <row r="1036" spans="1:19">
      <c r="A1036" s="41" t="s">
        <v>571</v>
      </c>
      <c r="B1036" s="41"/>
      <c r="C1036" s="41">
        <v>50508993</v>
      </c>
      <c r="D1036" s="41"/>
      <c r="F1036" s="41"/>
      <c r="G1036" s="84" t="s">
        <v>828</v>
      </c>
      <c r="H1036" s="29" t="s">
        <v>371</v>
      </c>
      <c r="I1036" s="42">
        <v>45707</v>
      </c>
      <c r="J1036" s="120">
        <f>WORKDAY(I1036, 3)</f>
        <v>45712</v>
      </c>
      <c r="K1036" s="42"/>
      <c r="L1036" s="42"/>
      <c r="M1036" s="42"/>
      <c r="N1036" s="42">
        <v>45712</v>
      </c>
      <c r="O1036" s="119" t="s">
        <v>10</v>
      </c>
      <c r="P1036" s="152"/>
      <c r="Q1036" s="153"/>
      <c r="R1036" s="41" t="s">
        <v>619</v>
      </c>
      <c r="S1036" s="123"/>
    </row>
    <row r="1037" spans="1:19">
      <c r="A1037" s="41" t="s">
        <v>571</v>
      </c>
      <c r="B1037" s="41"/>
      <c r="C1037" s="41">
        <v>50509004</v>
      </c>
      <c r="D1037" s="41"/>
      <c r="F1037" s="41"/>
      <c r="G1037" s="84" t="s">
        <v>828</v>
      </c>
      <c r="H1037" s="29" t="s">
        <v>371</v>
      </c>
      <c r="I1037" s="42">
        <v>45707</v>
      </c>
      <c r="J1037" s="120">
        <f>WORKDAY(I1037, 3)</f>
        <v>45712</v>
      </c>
      <c r="K1037" s="42"/>
      <c r="L1037" s="42"/>
      <c r="M1037" s="42"/>
      <c r="N1037" s="42">
        <v>45713</v>
      </c>
      <c r="O1037" s="119" t="s">
        <v>10</v>
      </c>
      <c r="P1037" s="152"/>
      <c r="Q1037" s="153"/>
      <c r="R1037" s="41" t="s">
        <v>620</v>
      </c>
      <c r="S1037" s="123"/>
    </row>
    <row r="1038" spans="1:19">
      <c r="A1038" s="41" t="s">
        <v>571</v>
      </c>
      <c r="B1038" s="41"/>
      <c r="C1038" s="41">
        <v>50509019</v>
      </c>
      <c r="D1038" s="41"/>
      <c r="F1038" s="41"/>
      <c r="G1038" s="84" t="s">
        <v>828</v>
      </c>
      <c r="H1038" s="29" t="s">
        <v>371</v>
      </c>
      <c r="I1038" s="42">
        <v>45707</v>
      </c>
      <c r="J1038" s="120">
        <f>WORKDAY(I1038, 3)</f>
        <v>45712</v>
      </c>
      <c r="K1038" s="42"/>
      <c r="L1038" s="42"/>
      <c r="M1038" s="42"/>
      <c r="N1038" s="42">
        <v>45712</v>
      </c>
      <c r="O1038" s="119" t="s">
        <v>10</v>
      </c>
      <c r="P1038" s="152"/>
      <c r="Q1038" s="153"/>
      <c r="R1038" s="41" t="s">
        <v>621</v>
      </c>
      <c r="S1038" s="123"/>
    </row>
    <row r="1039" spans="1:19">
      <c r="A1039" s="41" t="s">
        <v>571</v>
      </c>
      <c r="B1039" s="41"/>
      <c r="C1039" s="41">
        <v>50509030</v>
      </c>
      <c r="D1039" s="41"/>
      <c r="F1039" s="41"/>
      <c r="G1039" s="84" t="s">
        <v>828</v>
      </c>
      <c r="H1039" s="29" t="s">
        <v>371</v>
      </c>
      <c r="I1039" s="42">
        <v>45707</v>
      </c>
      <c r="J1039" s="120">
        <f>WORKDAY(I1039, 3)</f>
        <v>45712</v>
      </c>
      <c r="K1039" s="42"/>
      <c r="L1039" s="42"/>
      <c r="M1039" s="42"/>
      <c r="N1039" s="42">
        <v>45712</v>
      </c>
      <c r="O1039" s="119" t="s">
        <v>10</v>
      </c>
      <c r="P1039" s="152"/>
      <c r="Q1039" s="153"/>
      <c r="R1039" s="41" t="s">
        <v>622</v>
      </c>
      <c r="S1039" s="123"/>
    </row>
    <row r="1040" spans="1:19">
      <c r="A1040" s="41" t="s">
        <v>571</v>
      </c>
      <c r="B1040" s="41"/>
      <c r="C1040" s="41">
        <v>50509040</v>
      </c>
      <c r="D1040" s="41"/>
      <c r="F1040" s="41"/>
      <c r="G1040" s="84" t="s">
        <v>828</v>
      </c>
      <c r="H1040" s="29" t="s">
        <v>371</v>
      </c>
      <c r="I1040" s="42">
        <v>45707</v>
      </c>
      <c r="J1040" s="120">
        <f>WORKDAY(I1040, 3)</f>
        <v>45712</v>
      </c>
      <c r="K1040" s="42"/>
      <c r="L1040" s="42"/>
      <c r="M1040" s="42"/>
      <c r="N1040" s="42">
        <v>45713</v>
      </c>
      <c r="O1040" s="119" t="s">
        <v>10</v>
      </c>
      <c r="P1040" s="152"/>
      <c r="Q1040" s="153"/>
      <c r="R1040" s="41" t="s">
        <v>623</v>
      </c>
      <c r="S1040" s="123"/>
    </row>
    <row r="1041" spans="1:19">
      <c r="A1041" s="41" t="s">
        <v>571</v>
      </c>
      <c r="B1041" s="41"/>
      <c r="C1041" s="41">
        <v>50509042</v>
      </c>
      <c r="D1041" s="41"/>
      <c r="F1041" s="41"/>
      <c r="G1041" s="84" t="s">
        <v>828</v>
      </c>
      <c r="H1041" s="29" t="s">
        <v>371</v>
      </c>
      <c r="I1041" s="42">
        <v>45707</v>
      </c>
      <c r="J1041" s="120">
        <f>WORKDAY(I1041, 3)</f>
        <v>45712</v>
      </c>
      <c r="K1041" s="42"/>
      <c r="L1041" s="42"/>
      <c r="M1041" s="42"/>
      <c r="N1041" s="42">
        <v>45713</v>
      </c>
      <c r="O1041" s="119" t="s">
        <v>10</v>
      </c>
      <c r="P1041" s="152"/>
      <c r="Q1041" s="153"/>
      <c r="R1041" s="41" t="s">
        <v>624</v>
      </c>
      <c r="S1041" s="123"/>
    </row>
    <row r="1042" spans="1:19">
      <c r="A1042" s="41" t="s">
        <v>571</v>
      </c>
      <c r="B1042" s="41"/>
      <c r="C1042" s="41">
        <v>50509051</v>
      </c>
      <c r="D1042" s="41"/>
      <c r="F1042" s="41"/>
      <c r="G1042" s="84" t="s">
        <v>828</v>
      </c>
      <c r="H1042" s="29" t="s">
        <v>371</v>
      </c>
      <c r="I1042" s="42">
        <v>45707</v>
      </c>
      <c r="J1042" s="120">
        <f>WORKDAY(I1042, 3)</f>
        <v>45712</v>
      </c>
      <c r="K1042" s="42"/>
      <c r="L1042" s="42"/>
      <c r="M1042" s="42"/>
      <c r="N1042" s="42">
        <v>45713</v>
      </c>
      <c r="O1042" s="119" t="s">
        <v>10</v>
      </c>
      <c r="P1042" s="152"/>
      <c r="Q1042" s="153"/>
      <c r="R1042" s="41" t="s">
        <v>625</v>
      </c>
      <c r="S1042" s="123"/>
    </row>
    <row r="1043" spans="1:19">
      <c r="A1043" s="41" t="s">
        <v>571</v>
      </c>
      <c r="B1043" s="41"/>
      <c r="C1043" s="41">
        <v>50509057</v>
      </c>
      <c r="D1043" s="41"/>
      <c r="F1043" s="41"/>
      <c r="G1043" s="84" t="s">
        <v>828</v>
      </c>
      <c r="H1043" s="29" t="s">
        <v>371</v>
      </c>
      <c r="I1043" s="42">
        <v>45707</v>
      </c>
      <c r="J1043" s="120">
        <f>WORKDAY(I1043, 3)</f>
        <v>45712</v>
      </c>
      <c r="K1043" s="42"/>
      <c r="L1043" s="42"/>
      <c r="M1043" s="42"/>
      <c r="N1043" s="42">
        <v>45713</v>
      </c>
      <c r="O1043" s="119" t="s">
        <v>10</v>
      </c>
      <c r="P1043" s="152"/>
      <c r="Q1043" s="153"/>
      <c r="R1043" s="41" t="s">
        <v>626</v>
      </c>
      <c r="S1043" s="123"/>
    </row>
    <row r="1044" spans="1:19">
      <c r="A1044" s="147" t="s">
        <v>936</v>
      </c>
      <c r="B1044" s="147"/>
      <c r="C1044" s="29">
        <v>56504026</v>
      </c>
      <c r="G1044" s="29" t="s">
        <v>821</v>
      </c>
      <c r="H1044" s="29" t="s">
        <v>22</v>
      </c>
      <c r="I1044" s="120">
        <v>45713</v>
      </c>
      <c r="J1044" s="120">
        <f>WORKDAY(I1044, 3)</f>
        <v>45716</v>
      </c>
      <c r="K1044" s="120"/>
      <c r="L1044" s="120"/>
      <c r="M1044" s="120"/>
      <c r="N1044" s="120"/>
      <c r="O1044" s="119" t="s">
        <v>85</v>
      </c>
      <c r="P1044" s="120"/>
      <c r="Q1044" s="135"/>
    </row>
    <row r="1045" spans="1:19" ht="15.75">
      <c r="A1045" s="147" t="s">
        <v>943</v>
      </c>
      <c r="B1045" s="147"/>
      <c r="C1045" s="121">
        <v>56503360</v>
      </c>
      <c r="D1045" s="121"/>
      <c r="F1045" s="121"/>
      <c r="G1045" s="29" t="s">
        <v>821</v>
      </c>
      <c r="H1045" s="29" t="s">
        <v>100</v>
      </c>
      <c r="I1045" s="120">
        <v>45713</v>
      </c>
      <c r="J1045" s="120">
        <f>WORKDAY(I1045, 3)</f>
        <v>45716</v>
      </c>
      <c r="K1045" s="120"/>
      <c r="L1045" s="120"/>
      <c r="M1045" s="120"/>
      <c r="N1045" s="120"/>
      <c r="O1045" s="119" t="s">
        <v>934</v>
      </c>
      <c r="P1045" s="120"/>
      <c r="Q1045" s="135"/>
      <c r="R1045" s="41" t="s">
        <v>968</v>
      </c>
    </row>
    <row r="1046" spans="1:19" ht="15.75">
      <c r="A1046" s="147" t="s">
        <v>943</v>
      </c>
      <c r="B1046" s="147"/>
      <c r="C1046" s="121">
        <v>56503412</v>
      </c>
      <c r="D1046" s="121"/>
      <c r="F1046" s="121"/>
      <c r="G1046" s="29" t="s">
        <v>821</v>
      </c>
      <c r="H1046" s="29" t="s">
        <v>100</v>
      </c>
      <c r="I1046" s="120">
        <v>45713</v>
      </c>
      <c r="J1046" s="120">
        <f>WORKDAY(I1046, 3)</f>
        <v>45716</v>
      </c>
      <c r="K1046" s="120"/>
      <c r="L1046" s="120"/>
      <c r="M1046" s="120"/>
      <c r="N1046" s="120"/>
      <c r="O1046" s="119" t="s">
        <v>934</v>
      </c>
      <c r="P1046" s="120"/>
      <c r="Q1046" s="135"/>
      <c r="R1046" s="41" t="s">
        <v>969</v>
      </c>
    </row>
    <row r="1047" spans="1:19" ht="15.75">
      <c r="A1047" s="147" t="s">
        <v>943</v>
      </c>
      <c r="B1047" s="147"/>
      <c r="C1047" s="121">
        <v>56503469</v>
      </c>
      <c r="D1047" s="121"/>
      <c r="F1047" s="121"/>
      <c r="G1047" s="29" t="s">
        <v>821</v>
      </c>
      <c r="H1047" s="29" t="s">
        <v>100</v>
      </c>
      <c r="I1047" s="120">
        <v>45713</v>
      </c>
      <c r="J1047" s="120">
        <f>WORKDAY(I1047, 3)</f>
        <v>45716</v>
      </c>
      <c r="K1047" s="120"/>
      <c r="L1047" s="120"/>
      <c r="M1047" s="120"/>
      <c r="N1047" s="120"/>
      <c r="O1047" s="119" t="s">
        <v>934</v>
      </c>
      <c r="P1047" s="120"/>
      <c r="Q1047" s="135"/>
      <c r="R1047" s="41" t="s">
        <v>947</v>
      </c>
    </row>
    <row r="1048" spans="1:19" ht="15.75">
      <c r="A1048" s="147" t="s">
        <v>943</v>
      </c>
      <c r="B1048" s="147"/>
      <c r="C1048" s="121">
        <v>56503520</v>
      </c>
      <c r="D1048" s="121"/>
      <c r="F1048" s="121"/>
      <c r="G1048" s="29" t="s">
        <v>821</v>
      </c>
      <c r="H1048" s="29" t="s">
        <v>100</v>
      </c>
      <c r="I1048" s="120">
        <v>45713</v>
      </c>
      <c r="J1048" s="120">
        <f>WORKDAY(I1048, 3)</f>
        <v>45716</v>
      </c>
      <c r="K1048" s="120"/>
      <c r="L1048" s="120"/>
      <c r="M1048" s="120"/>
      <c r="N1048" s="120">
        <v>45720</v>
      </c>
      <c r="O1048" s="119" t="s">
        <v>10</v>
      </c>
      <c r="P1048" s="152"/>
      <c r="Q1048" s="153"/>
      <c r="R1048" s="41" t="s">
        <v>904</v>
      </c>
    </row>
    <row r="1049" spans="1:19" ht="15.75">
      <c r="A1049" s="147" t="s">
        <v>943</v>
      </c>
      <c r="B1049" s="147"/>
      <c r="C1049" s="121">
        <v>56503584</v>
      </c>
      <c r="D1049" s="121"/>
      <c r="F1049" s="121"/>
      <c r="G1049" s="29" t="s">
        <v>821</v>
      </c>
      <c r="H1049" s="29" t="s">
        <v>100</v>
      </c>
      <c r="I1049" s="120">
        <v>45713</v>
      </c>
      <c r="J1049" s="120">
        <f>WORKDAY(I1049, 3)</f>
        <v>45716</v>
      </c>
      <c r="K1049" s="120"/>
      <c r="L1049" s="120"/>
      <c r="M1049" s="120"/>
      <c r="N1049" s="120">
        <v>45720</v>
      </c>
      <c r="O1049" s="119" t="s">
        <v>10</v>
      </c>
      <c r="P1049" s="152"/>
      <c r="Q1049" s="153"/>
      <c r="R1049" s="41" t="s">
        <v>970</v>
      </c>
    </row>
    <row r="1050" spans="1:19" ht="15.75">
      <c r="A1050" s="147" t="s">
        <v>943</v>
      </c>
      <c r="B1050" s="147"/>
      <c r="C1050" s="121">
        <v>56503639</v>
      </c>
      <c r="D1050" s="121"/>
      <c r="F1050" s="121"/>
      <c r="G1050" s="29" t="s">
        <v>821</v>
      </c>
      <c r="H1050" s="29" t="s">
        <v>100</v>
      </c>
      <c r="I1050" s="120">
        <v>45713</v>
      </c>
      <c r="J1050" s="120">
        <f>WORKDAY(I1050, 3)</f>
        <v>45716</v>
      </c>
      <c r="K1050" s="120"/>
      <c r="L1050" s="120"/>
      <c r="M1050" s="120"/>
      <c r="N1050" s="120">
        <v>45719</v>
      </c>
      <c r="O1050" s="119" t="s">
        <v>10</v>
      </c>
      <c r="P1050" s="152"/>
      <c r="Q1050" s="153"/>
      <c r="R1050" s="41" t="s">
        <v>905</v>
      </c>
    </row>
    <row r="1051" spans="1:19">
      <c r="A1051" s="29" t="s">
        <v>442</v>
      </c>
      <c r="C1051" s="29">
        <v>48507590</v>
      </c>
      <c r="G1051" s="29" t="s">
        <v>828</v>
      </c>
      <c r="H1051" s="29" t="s">
        <v>134</v>
      </c>
      <c r="I1051" s="120">
        <v>45705</v>
      </c>
      <c r="J1051" s="120">
        <f>WORKDAY(I1051, 3)</f>
        <v>45708</v>
      </c>
      <c r="K1051" s="120"/>
      <c r="L1051" s="120"/>
      <c r="M1051" s="120"/>
      <c r="N1051" s="120"/>
      <c r="O1051" s="119" t="s">
        <v>934</v>
      </c>
      <c r="P1051" s="120"/>
      <c r="Q1051" s="135"/>
      <c r="R1051" s="29" t="s">
        <v>700</v>
      </c>
    </row>
    <row r="1052" spans="1:19">
      <c r="A1052" s="29" t="s">
        <v>442</v>
      </c>
      <c r="C1052" s="29">
        <v>48507534</v>
      </c>
      <c r="G1052" s="29" t="s">
        <v>828</v>
      </c>
      <c r="H1052" s="29" t="s">
        <v>134</v>
      </c>
      <c r="I1052" s="120">
        <v>45705</v>
      </c>
      <c r="J1052" s="120">
        <f>WORKDAY(I1052, 3)</f>
        <v>45708</v>
      </c>
      <c r="K1052" s="120"/>
      <c r="L1052" s="120"/>
      <c r="M1052" s="120"/>
      <c r="N1052" s="120"/>
      <c r="O1052" s="119" t="s">
        <v>934</v>
      </c>
      <c r="P1052" s="120"/>
      <c r="Q1052" s="135"/>
      <c r="R1052" s="29" t="s">
        <v>701</v>
      </c>
    </row>
    <row r="1053" spans="1:19">
      <c r="A1053" s="29" t="s">
        <v>442</v>
      </c>
      <c r="C1053" s="29">
        <v>48507486</v>
      </c>
      <c r="G1053" s="29" t="s">
        <v>828</v>
      </c>
      <c r="H1053" s="29" t="s">
        <v>134</v>
      </c>
      <c r="I1053" s="120">
        <v>45705</v>
      </c>
      <c r="J1053" s="120">
        <f>WORKDAY(I1053, 3)</f>
        <v>45708</v>
      </c>
      <c r="K1053" s="120"/>
      <c r="L1053" s="120"/>
      <c r="M1053" s="120"/>
      <c r="N1053" s="120"/>
      <c r="O1053" s="119" t="s">
        <v>934</v>
      </c>
      <c r="P1053" s="120"/>
      <c r="Q1053" s="135"/>
      <c r="R1053" s="29" t="s">
        <v>702</v>
      </c>
    </row>
    <row r="1054" spans="1:19">
      <c r="A1054" s="29" t="s">
        <v>442</v>
      </c>
      <c r="C1054" s="29">
        <v>48507387</v>
      </c>
      <c r="G1054" s="29" t="s">
        <v>828</v>
      </c>
      <c r="H1054" s="29" t="s">
        <v>134</v>
      </c>
      <c r="I1054" s="120">
        <v>45705</v>
      </c>
      <c r="J1054" s="120">
        <f>WORKDAY(I1054, 3)</f>
        <v>45708</v>
      </c>
      <c r="K1054" s="120"/>
      <c r="L1054" s="120"/>
      <c r="M1054" s="120"/>
      <c r="N1054" s="120"/>
      <c r="O1054" s="119" t="s">
        <v>934</v>
      </c>
      <c r="P1054" s="120"/>
      <c r="Q1054" s="135"/>
      <c r="R1054" s="29" t="s">
        <v>703</v>
      </c>
    </row>
    <row r="1055" spans="1:19">
      <c r="A1055" s="29" t="s">
        <v>442</v>
      </c>
      <c r="C1055" s="29">
        <v>48507301</v>
      </c>
      <c r="G1055" s="29" t="s">
        <v>828</v>
      </c>
      <c r="H1055" s="29" t="s">
        <v>134</v>
      </c>
      <c r="I1055" s="120">
        <v>45705</v>
      </c>
      <c r="J1055" s="120">
        <f>WORKDAY(I1055, 3)</f>
        <v>45708</v>
      </c>
      <c r="K1055" s="120"/>
      <c r="L1055" s="120"/>
      <c r="M1055" s="120"/>
      <c r="N1055" s="120"/>
      <c r="O1055" s="119" t="s">
        <v>934</v>
      </c>
      <c r="P1055" s="120"/>
      <c r="Q1055" s="135"/>
      <c r="R1055" s="29" t="s">
        <v>704</v>
      </c>
    </row>
    <row r="1056" spans="1:19">
      <c r="A1056" s="29" t="s">
        <v>442</v>
      </c>
      <c r="C1056" s="29">
        <v>48507163</v>
      </c>
      <c r="G1056" s="29" t="s">
        <v>828</v>
      </c>
      <c r="H1056" s="29" t="s">
        <v>134</v>
      </c>
      <c r="I1056" s="120">
        <v>45705</v>
      </c>
      <c r="J1056" s="120">
        <f>WORKDAY(I1056, 3)</f>
        <v>45708</v>
      </c>
      <c r="K1056" s="120"/>
      <c r="L1056" s="120"/>
      <c r="M1056" s="120"/>
      <c r="N1056" s="120"/>
      <c r="O1056" s="119" t="s">
        <v>934</v>
      </c>
      <c r="P1056" s="120"/>
      <c r="Q1056" s="135"/>
      <c r="R1056" s="29" t="s">
        <v>705</v>
      </c>
    </row>
    <row r="1057" spans="1:18">
      <c r="A1057" s="29" t="s">
        <v>971</v>
      </c>
      <c r="C1057" s="29">
        <v>55503706</v>
      </c>
      <c r="G1057" s="29" t="s">
        <v>707</v>
      </c>
      <c r="H1057" s="29" t="s">
        <v>134</v>
      </c>
      <c r="I1057" s="120">
        <v>45709</v>
      </c>
      <c r="J1057" s="120">
        <f>WORKDAY(I1057, 3)</f>
        <v>45714</v>
      </c>
      <c r="K1057" s="120"/>
      <c r="L1057" s="120"/>
      <c r="M1057" s="120"/>
      <c r="N1057" s="120"/>
      <c r="O1057" s="119" t="s">
        <v>934</v>
      </c>
      <c r="P1057" s="120"/>
      <c r="Q1057" s="135"/>
      <c r="R1057" s="29" t="s">
        <v>708</v>
      </c>
    </row>
    <row r="1058" spans="1:18">
      <c r="A1058" s="29" t="s">
        <v>971</v>
      </c>
      <c r="C1058" s="29">
        <v>55503801</v>
      </c>
      <c r="G1058" s="29" t="s">
        <v>707</v>
      </c>
      <c r="H1058" s="29" t="s">
        <v>134</v>
      </c>
      <c r="I1058" s="120">
        <v>45709</v>
      </c>
      <c r="J1058" s="120">
        <f>WORKDAY(I1058, 3)</f>
        <v>45714</v>
      </c>
      <c r="K1058" s="120"/>
      <c r="L1058" s="120"/>
      <c r="M1058" s="120"/>
      <c r="N1058" s="120"/>
      <c r="O1058" s="119" t="s">
        <v>934</v>
      </c>
      <c r="P1058" s="120"/>
      <c r="Q1058" s="135"/>
      <c r="R1058" s="29" t="s">
        <v>709</v>
      </c>
    </row>
    <row r="1059" spans="1:18">
      <c r="A1059" s="29" t="s">
        <v>971</v>
      </c>
      <c r="C1059" s="29">
        <v>55503862</v>
      </c>
      <c r="G1059" s="29" t="s">
        <v>707</v>
      </c>
      <c r="H1059" s="29" t="s">
        <v>134</v>
      </c>
      <c r="I1059" s="120">
        <v>45709</v>
      </c>
      <c r="J1059" s="120">
        <f>WORKDAY(I1059, 3)</f>
        <v>45714</v>
      </c>
      <c r="K1059" s="120"/>
      <c r="L1059" s="120"/>
      <c r="M1059" s="120"/>
      <c r="N1059" s="120"/>
      <c r="O1059" s="119" t="s">
        <v>934</v>
      </c>
      <c r="P1059" s="120"/>
      <c r="Q1059" s="135"/>
      <c r="R1059" s="29" t="s">
        <v>710</v>
      </c>
    </row>
    <row r="1060" spans="1:18">
      <c r="A1060" s="29" t="s">
        <v>971</v>
      </c>
      <c r="C1060" s="29">
        <v>55503935</v>
      </c>
      <c r="G1060" s="29" t="s">
        <v>707</v>
      </c>
      <c r="H1060" s="29" t="s">
        <v>134</v>
      </c>
      <c r="I1060" s="120">
        <v>45709</v>
      </c>
      <c r="J1060" s="120">
        <f>WORKDAY(I1060, 3)</f>
        <v>45714</v>
      </c>
      <c r="K1060" s="120"/>
      <c r="L1060" s="120"/>
      <c r="M1060" s="120"/>
      <c r="N1060" s="120"/>
      <c r="O1060" s="119" t="s">
        <v>934</v>
      </c>
      <c r="P1060" s="120"/>
      <c r="Q1060" s="135"/>
      <c r="R1060" s="29" t="s">
        <v>711</v>
      </c>
    </row>
    <row r="1061" spans="1:18">
      <c r="A1061" s="29" t="s">
        <v>971</v>
      </c>
      <c r="C1061" s="29">
        <v>55503969</v>
      </c>
      <c r="G1061" s="29" t="s">
        <v>707</v>
      </c>
      <c r="H1061" s="29" t="s">
        <v>134</v>
      </c>
      <c r="I1061" s="120">
        <v>45709</v>
      </c>
      <c r="J1061" s="120">
        <f>WORKDAY(I1061, 3)</f>
        <v>45714</v>
      </c>
      <c r="K1061" s="120"/>
      <c r="L1061" s="120"/>
      <c r="M1061" s="120"/>
      <c r="N1061" s="120"/>
      <c r="O1061" s="119" t="s">
        <v>934</v>
      </c>
      <c r="P1061" s="120"/>
      <c r="Q1061" s="135"/>
      <c r="R1061" s="29" t="s">
        <v>712</v>
      </c>
    </row>
    <row r="1062" spans="1:18">
      <c r="A1062" s="29" t="s">
        <v>972</v>
      </c>
      <c r="C1062" s="29">
        <v>55504206</v>
      </c>
      <c r="G1062" s="29" t="s">
        <v>707</v>
      </c>
      <c r="H1062" s="29" t="s">
        <v>134</v>
      </c>
      <c r="I1062" s="120">
        <v>45709</v>
      </c>
      <c r="J1062" s="120">
        <f>WORKDAY(I1062, 3)</f>
        <v>45714</v>
      </c>
      <c r="K1062" s="120"/>
      <c r="L1062" s="120"/>
      <c r="M1062" s="120"/>
      <c r="N1062" s="120"/>
      <c r="O1062" s="119" t="s">
        <v>934</v>
      </c>
      <c r="P1062" s="120"/>
      <c r="Q1062" s="135"/>
      <c r="R1062" s="29" t="s">
        <v>714</v>
      </c>
    </row>
    <row r="1063" spans="1:18">
      <c r="A1063" s="29" t="s">
        <v>972</v>
      </c>
      <c r="C1063" s="29">
        <v>55504188</v>
      </c>
      <c r="G1063" s="29" t="s">
        <v>707</v>
      </c>
      <c r="H1063" s="29" t="s">
        <v>134</v>
      </c>
      <c r="I1063" s="120">
        <v>45709</v>
      </c>
      <c r="J1063" s="120">
        <f>WORKDAY(I1063, 3)</f>
        <v>45714</v>
      </c>
      <c r="K1063" s="120"/>
      <c r="L1063" s="120"/>
      <c r="M1063" s="120"/>
      <c r="N1063" s="120"/>
      <c r="O1063" s="119" t="s">
        <v>934</v>
      </c>
      <c r="P1063" s="120"/>
      <c r="Q1063" s="135"/>
      <c r="R1063" s="29" t="s">
        <v>715</v>
      </c>
    </row>
    <row r="1064" spans="1:18">
      <c r="A1064" s="29" t="s">
        <v>972</v>
      </c>
      <c r="C1064" s="29">
        <v>55504303</v>
      </c>
      <c r="G1064" s="29" t="s">
        <v>707</v>
      </c>
      <c r="H1064" s="29" t="s">
        <v>134</v>
      </c>
      <c r="I1064" s="120">
        <v>45709</v>
      </c>
      <c r="J1064" s="120">
        <f>WORKDAY(I1064, 3)</f>
        <v>45714</v>
      </c>
      <c r="K1064" s="120"/>
      <c r="L1064" s="120"/>
      <c r="M1064" s="120"/>
      <c r="N1064" s="120"/>
      <c r="O1064" s="119" t="s">
        <v>934</v>
      </c>
      <c r="P1064" s="120"/>
      <c r="Q1064" s="135"/>
      <c r="R1064" s="29" t="s">
        <v>716</v>
      </c>
    </row>
    <row r="1065" spans="1:18">
      <c r="A1065" s="29" t="s">
        <v>972</v>
      </c>
      <c r="C1065" s="29">
        <v>55504345</v>
      </c>
      <c r="G1065" s="29" t="s">
        <v>707</v>
      </c>
      <c r="H1065" s="29" t="s">
        <v>134</v>
      </c>
      <c r="I1065" s="120">
        <v>45709</v>
      </c>
      <c r="J1065" s="120">
        <f>WORKDAY(I1065, 3)</f>
        <v>45714</v>
      </c>
      <c r="K1065" s="120"/>
      <c r="L1065" s="120"/>
      <c r="M1065" s="120"/>
      <c r="N1065" s="120"/>
      <c r="O1065" s="119" t="s">
        <v>934</v>
      </c>
      <c r="P1065" s="120"/>
      <c r="Q1065" s="135"/>
      <c r="R1065" s="29" t="s">
        <v>717</v>
      </c>
    </row>
    <row r="1066" spans="1:18">
      <c r="A1066" s="29" t="s">
        <v>972</v>
      </c>
      <c r="C1066" s="29">
        <v>55504388</v>
      </c>
      <c r="G1066" s="29" t="s">
        <v>707</v>
      </c>
      <c r="H1066" s="29" t="s">
        <v>134</v>
      </c>
      <c r="I1066" s="120">
        <v>45709</v>
      </c>
      <c r="J1066" s="120">
        <f>WORKDAY(I1066, 3)</f>
        <v>45714</v>
      </c>
      <c r="K1066" s="120"/>
      <c r="L1066" s="120"/>
      <c r="M1066" s="120"/>
      <c r="N1066" s="120"/>
      <c r="O1066" s="119" t="s">
        <v>934</v>
      </c>
      <c r="P1066" s="120"/>
      <c r="Q1066" s="135"/>
      <c r="R1066" s="29" t="s">
        <v>718</v>
      </c>
    </row>
    <row r="1067" spans="1:18">
      <c r="A1067" s="29" t="s">
        <v>972</v>
      </c>
      <c r="C1067" s="29">
        <v>55504421</v>
      </c>
      <c r="G1067" s="29" t="s">
        <v>707</v>
      </c>
      <c r="H1067" s="29" t="s">
        <v>134</v>
      </c>
      <c r="I1067" s="120">
        <v>45709</v>
      </c>
      <c r="J1067" s="120">
        <f>WORKDAY(I1067, 3)</f>
        <v>45714</v>
      </c>
      <c r="K1067" s="120"/>
      <c r="L1067" s="120"/>
      <c r="M1067" s="120"/>
      <c r="N1067" s="120"/>
      <c r="O1067" s="119" t="s">
        <v>934</v>
      </c>
      <c r="P1067" s="120"/>
      <c r="Q1067" s="135"/>
      <c r="R1067" s="29" t="s">
        <v>719</v>
      </c>
    </row>
    <row r="1068" spans="1:18">
      <c r="A1068" s="29" t="s">
        <v>972</v>
      </c>
      <c r="C1068" s="29">
        <v>55504460</v>
      </c>
      <c r="G1068" s="29" t="s">
        <v>707</v>
      </c>
      <c r="H1068" s="29" t="s">
        <v>134</v>
      </c>
      <c r="I1068" s="120">
        <v>45709</v>
      </c>
      <c r="J1068" s="120">
        <f>WORKDAY(I1068, 3)</f>
        <v>45714</v>
      </c>
      <c r="K1068" s="120"/>
      <c r="L1068" s="120"/>
      <c r="M1068" s="120"/>
      <c r="N1068" s="120"/>
      <c r="O1068" s="119" t="s">
        <v>934</v>
      </c>
      <c r="P1068" s="120"/>
      <c r="Q1068" s="135"/>
      <c r="R1068" s="29" t="s">
        <v>708</v>
      </c>
    </row>
    <row r="1069" spans="1:18">
      <c r="A1069" s="147" t="s">
        <v>720</v>
      </c>
      <c r="B1069" s="147"/>
      <c r="C1069" s="67">
        <v>51507839</v>
      </c>
      <c r="D1069" s="67"/>
      <c r="F1069" s="67"/>
      <c r="G1069" s="29" t="s">
        <v>828</v>
      </c>
      <c r="H1069" s="29" t="s">
        <v>134</v>
      </c>
      <c r="I1069" s="120">
        <v>45713</v>
      </c>
      <c r="J1069" s="120">
        <f>WORKDAY(I1069, 3)</f>
        <v>45716</v>
      </c>
      <c r="K1069" s="120"/>
      <c r="L1069" s="120"/>
      <c r="M1069" s="120"/>
      <c r="N1069" s="120">
        <v>45721</v>
      </c>
      <c r="O1069" s="119" t="s">
        <v>10</v>
      </c>
      <c r="P1069" s="152"/>
      <c r="Q1069" s="153"/>
      <c r="R1069" s="67" t="s">
        <v>721</v>
      </c>
    </row>
    <row r="1070" spans="1:18">
      <c r="A1070" s="147" t="s">
        <v>720</v>
      </c>
      <c r="B1070" s="147"/>
      <c r="C1070" s="67">
        <v>51507845</v>
      </c>
      <c r="D1070" s="67"/>
      <c r="F1070" s="67"/>
      <c r="G1070" s="29" t="s">
        <v>828</v>
      </c>
      <c r="H1070" s="29" t="s">
        <v>134</v>
      </c>
      <c r="I1070" s="120">
        <v>45713</v>
      </c>
      <c r="J1070" s="120">
        <f>WORKDAY(I1070, 3)</f>
        <v>45716</v>
      </c>
      <c r="K1070" s="120"/>
      <c r="L1070" s="120"/>
      <c r="M1070" s="120"/>
      <c r="N1070" s="120">
        <v>45717</v>
      </c>
      <c r="O1070" s="119" t="s">
        <v>10</v>
      </c>
      <c r="P1070" s="152"/>
      <c r="Q1070" s="153"/>
      <c r="R1070" s="67" t="s">
        <v>722</v>
      </c>
    </row>
    <row r="1071" spans="1:18">
      <c r="A1071" s="147" t="s">
        <v>720</v>
      </c>
      <c r="B1071" s="147"/>
      <c r="C1071" s="67">
        <v>51507850</v>
      </c>
      <c r="D1071" s="67"/>
      <c r="F1071" s="67"/>
      <c r="G1071" s="29" t="s">
        <v>828</v>
      </c>
      <c r="H1071" s="29" t="s">
        <v>134</v>
      </c>
      <c r="I1071" s="120">
        <v>45713</v>
      </c>
      <c r="J1071" s="120">
        <f>WORKDAY(I1071, 3)</f>
        <v>45716</v>
      </c>
      <c r="K1071" s="120"/>
      <c r="L1071" s="120"/>
      <c r="M1071" s="120"/>
      <c r="N1071" s="120">
        <v>45722</v>
      </c>
      <c r="O1071" s="119" t="s">
        <v>10</v>
      </c>
      <c r="P1071" s="152"/>
      <c r="Q1071" s="153"/>
      <c r="R1071" s="67" t="s">
        <v>721</v>
      </c>
    </row>
    <row r="1072" spans="1:18">
      <c r="A1072" s="147" t="s">
        <v>720</v>
      </c>
      <c r="B1072" s="147"/>
      <c r="C1072" s="67">
        <v>52505611</v>
      </c>
      <c r="D1072" s="67"/>
      <c r="F1072" s="67"/>
      <c r="G1072" s="29" t="s">
        <v>828</v>
      </c>
      <c r="H1072" s="29" t="s">
        <v>134</v>
      </c>
      <c r="I1072" s="120">
        <v>45713</v>
      </c>
      <c r="J1072" s="120">
        <f>WORKDAY(I1072, 3)</f>
        <v>45716</v>
      </c>
      <c r="K1072" s="120">
        <v>45729</v>
      </c>
      <c r="L1072" s="120"/>
      <c r="M1072" s="120"/>
      <c r="N1072" s="120"/>
      <c r="O1072" s="119" t="s">
        <v>934</v>
      </c>
      <c r="P1072" s="120"/>
      <c r="Q1072" s="135"/>
      <c r="R1072" s="67" t="s">
        <v>723</v>
      </c>
    </row>
    <row r="1073" spans="1:18">
      <c r="A1073" s="147" t="s">
        <v>720</v>
      </c>
      <c r="B1073" s="147"/>
      <c r="C1073" s="67">
        <v>52505674</v>
      </c>
      <c r="D1073" s="67"/>
      <c r="F1073" s="67"/>
      <c r="G1073" s="29" t="s">
        <v>828</v>
      </c>
      <c r="H1073" s="29" t="s">
        <v>134</v>
      </c>
      <c r="I1073" s="120">
        <v>45713</v>
      </c>
      <c r="J1073" s="120">
        <f>WORKDAY(I1073, 3)</f>
        <v>45716</v>
      </c>
      <c r="K1073" s="120">
        <v>45729</v>
      </c>
      <c r="L1073" s="120"/>
      <c r="M1073" s="120"/>
      <c r="N1073" s="120"/>
      <c r="O1073" s="119" t="s">
        <v>934</v>
      </c>
      <c r="P1073" s="120"/>
      <c r="Q1073" s="135"/>
      <c r="R1073" s="67" t="s">
        <v>724</v>
      </c>
    </row>
    <row r="1074" spans="1:18">
      <c r="A1074" s="147" t="s">
        <v>720</v>
      </c>
      <c r="B1074" s="147"/>
      <c r="C1074" s="67">
        <v>51507828</v>
      </c>
      <c r="D1074" s="67"/>
      <c r="F1074" s="67"/>
      <c r="G1074" s="29" t="s">
        <v>828</v>
      </c>
      <c r="H1074" s="29" t="s">
        <v>134</v>
      </c>
      <c r="I1074" s="120">
        <v>45713</v>
      </c>
      <c r="J1074" s="120">
        <f>WORKDAY(I1074, 3)</f>
        <v>45716</v>
      </c>
      <c r="K1074" s="120"/>
      <c r="L1074" s="120"/>
      <c r="M1074" s="120"/>
      <c r="N1074" s="120">
        <v>45717</v>
      </c>
      <c r="O1074" s="119" t="s">
        <v>10</v>
      </c>
      <c r="P1074" s="152"/>
      <c r="Q1074" s="153"/>
      <c r="R1074" s="67" t="s">
        <v>722</v>
      </c>
    </row>
    <row r="1075" spans="1:18">
      <c r="A1075" s="147" t="s">
        <v>973</v>
      </c>
      <c r="B1075" s="147"/>
      <c r="C1075" s="29">
        <v>57502427</v>
      </c>
      <c r="G1075" s="29" t="s">
        <v>821</v>
      </c>
      <c r="H1075" s="29" t="s">
        <v>320</v>
      </c>
      <c r="I1075" s="120">
        <v>45714</v>
      </c>
      <c r="J1075" s="120">
        <f>WORKDAY(I1075, 3)</f>
        <v>45719</v>
      </c>
      <c r="K1075" s="120"/>
      <c r="L1075" s="120"/>
      <c r="M1075" s="120"/>
      <c r="N1075" s="120"/>
      <c r="O1075" s="119" t="s">
        <v>934</v>
      </c>
      <c r="P1075" s="120"/>
      <c r="Q1075" s="135"/>
    </row>
    <row r="1076" spans="1:18" ht="15.75">
      <c r="A1076" s="147" t="s">
        <v>974</v>
      </c>
      <c r="B1076" s="147"/>
      <c r="C1076" s="121">
        <v>52505244</v>
      </c>
      <c r="D1076" s="121"/>
      <c r="F1076" s="121"/>
      <c r="G1076" s="29" t="s">
        <v>821</v>
      </c>
      <c r="H1076" s="29" t="s">
        <v>320</v>
      </c>
      <c r="I1076" s="120">
        <v>45709</v>
      </c>
      <c r="J1076" s="120">
        <f>WORKDAY(I1076, 3)</f>
        <v>45714</v>
      </c>
      <c r="K1076" s="120"/>
      <c r="L1076" s="120"/>
      <c r="M1076" s="120"/>
      <c r="N1076" s="120"/>
      <c r="O1076" s="119" t="s">
        <v>934</v>
      </c>
      <c r="P1076" s="120"/>
      <c r="Q1076" s="135"/>
    </row>
    <row r="1077" spans="1:18" ht="15.75">
      <c r="A1077" s="147" t="s">
        <v>974</v>
      </c>
      <c r="B1077" s="147"/>
      <c r="C1077" s="122">
        <v>52505439</v>
      </c>
      <c r="D1077" s="122"/>
      <c r="F1077" s="122"/>
      <c r="G1077" s="29" t="s">
        <v>821</v>
      </c>
      <c r="H1077" s="29" t="s">
        <v>320</v>
      </c>
      <c r="I1077" s="120">
        <v>45709</v>
      </c>
      <c r="J1077" s="120">
        <f>WORKDAY(I1077, 3)</f>
        <v>45714</v>
      </c>
      <c r="K1077" s="120"/>
      <c r="L1077" s="120"/>
      <c r="M1077" s="120"/>
      <c r="N1077" s="120"/>
      <c r="O1077" s="119" t="s">
        <v>934</v>
      </c>
      <c r="P1077" s="120"/>
      <c r="Q1077" s="135"/>
    </row>
    <row r="1078" spans="1:18" ht="15.75">
      <c r="A1078" s="147" t="s">
        <v>974</v>
      </c>
      <c r="B1078" s="147"/>
      <c r="C1078" s="122">
        <v>52505467</v>
      </c>
      <c r="D1078" s="122"/>
      <c r="F1078" s="122"/>
      <c r="G1078" s="29" t="s">
        <v>821</v>
      </c>
      <c r="H1078" s="29" t="s">
        <v>320</v>
      </c>
      <c r="I1078" s="120">
        <v>45709</v>
      </c>
      <c r="J1078" s="120">
        <f>WORKDAY(I1078, 3)</f>
        <v>45714</v>
      </c>
      <c r="K1078" s="120"/>
      <c r="L1078" s="120"/>
      <c r="M1078" s="120"/>
      <c r="N1078" s="120"/>
      <c r="O1078" s="119" t="s">
        <v>934</v>
      </c>
      <c r="P1078" s="120"/>
      <c r="Q1078" s="135"/>
    </row>
    <row r="1079" spans="1:18">
      <c r="A1079" s="147" t="s">
        <v>339</v>
      </c>
      <c r="B1079" s="147"/>
      <c r="C1079" s="29">
        <v>58500131</v>
      </c>
      <c r="G1079" s="29" t="s">
        <v>828</v>
      </c>
      <c r="H1079" s="29" t="s">
        <v>319</v>
      </c>
      <c r="I1079" s="120">
        <v>45715</v>
      </c>
      <c r="J1079" s="120">
        <f>WORKDAY(I1079, 3)</f>
        <v>45720</v>
      </c>
      <c r="K1079" s="120"/>
      <c r="L1079" s="120"/>
      <c r="M1079" s="120"/>
      <c r="N1079" s="120">
        <v>45719</v>
      </c>
      <c r="O1079" s="119" t="s">
        <v>10</v>
      </c>
      <c r="P1079" s="152"/>
      <c r="Q1079" s="153"/>
      <c r="R1079" s="29" t="s">
        <v>725</v>
      </c>
    </row>
    <row r="1080" spans="1:18">
      <c r="A1080" s="147" t="s">
        <v>339</v>
      </c>
      <c r="B1080" s="147"/>
      <c r="C1080" s="29">
        <v>58500140</v>
      </c>
      <c r="G1080" s="29" t="s">
        <v>828</v>
      </c>
      <c r="H1080" s="29" t="s">
        <v>319</v>
      </c>
      <c r="I1080" s="120">
        <v>45715</v>
      </c>
      <c r="J1080" s="120">
        <f>WORKDAY(I1080, 3)</f>
        <v>45720</v>
      </c>
      <c r="K1080" s="120"/>
      <c r="L1080" s="120"/>
      <c r="M1080" s="120"/>
      <c r="N1080" s="120">
        <v>45719</v>
      </c>
      <c r="O1080" s="119" t="s">
        <v>10</v>
      </c>
      <c r="P1080" s="152"/>
      <c r="Q1080" s="153"/>
      <c r="R1080" s="29" t="s">
        <v>726</v>
      </c>
    </row>
    <row r="1081" spans="1:18">
      <c r="A1081" s="147" t="s">
        <v>339</v>
      </c>
      <c r="B1081" s="147"/>
      <c r="C1081" s="29">
        <v>58500144</v>
      </c>
      <c r="G1081" s="29" t="s">
        <v>828</v>
      </c>
      <c r="H1081" s="29" t="s">
        <v>319</v>
      </c>
      <c r="I1081" s="120">
        <v>45715</v>
      </c>
      <c r="J1081" s="120">
        <f>WORKDAY(I1081, 3)</f>
        <v>45720</v>
      </c>
      <c r="K1081" s="120"/>
      <c r="L1081" s="120"/>
      <c r="M1081" s="120"/>
      <c r="N1081" s="120">
        <v>45719</v>
      </c>
      <c r="O1081" s="119" t="s">
        <v>10</v>
      </c>
      <c r="P1081" s="152"/>
      <c r="Q1081" s="153"/>
      <c r="R1081" s="29" t="s">
        <v>727</v>
      </c>
    </row>
    <row r="1082" spans="1:18">
      <c r="A1082" s="147" t="s">
        <v>339</v>
      </c>
      <c r="B1082" s="147"/>
      <c r="C1082" s="29">
        <v>58500147</v>
      </c>
      <c r="G1082" s="29" t="s">
        <v>828</v>
      </c>
      <c r="H1082" s="29" t="s">
        <v>319</v>
      </c>
      <c r="I1082" s="120">
        <v>45715</v>
      </c>
      <c r="J1082" s="120">
        <f>WORKDAY(I1082, 3)</f>
        <v>45720</v>
      </c>
      <c r="K1082" s="120"/>
      <c r="L1082" s="120"/>
      <c r="M1082" s="120"/>
      <c r="N1082" s="120">
        <v>45719</v>
      </c>
      <c r="O1082" s="119" t="s">
        <v>10</v>
      </c>
      <c r="P1082" s="152"/>
      <c r="Q1082" s="153"/>
      <c r="R1082" s="29" t="s">
        <v>728</v>
      </c>
    </row>
    <row r="1083" spans="1:18">
      <c r="A1083" s="147" t="s">
        <v>339</v>
      </c>
      <c r="B1083" s="147"/>
      <c r="C1083" s="29">
        <v>58500151</v>
      </c>
      <c r="G1083" s="29" t="s">
        <v>828</v>
      </c>
      <c r="H1083" s="29" t="s">
        <v>319</v>
      </c>
      <c r="I1083" s="120">
        <v>45715</v>
      </c>
      <c r="J1083" s="120">
        <f>WORKDAY(I1083, 3)</f>
        <v>45720</v>
      </c>
      <c r="K1083" s="120"/>
      <c r="L1083" s="120"/>
      <c r="M1083" s="120"/>
      <c r="N1083" s="120">
        <v>45719</v>
      </c>
      <c r="O1083" s="119" t="s">
        <v>10</v>
      </c>
      <c r="P1083" s="152"/>
      <c r="Q1083" s="153"/>
      <c r="R1083" s="29" t="s">
        <v>729</v>
      </c>
    </row>
    <row r="1084" spans="1:18">
      <c r="A1084" s="147" t="s">
        <v>339</v>
      </c>
      <c r="B1084" s="147"/>
      <c r="C1084" s="29">
        <v>58500155</v>
      </c>
      <c r="G1084" s="29" t="s">
        <v>828</v>
      </c>
      <c r="H1084" s="29" t="s">
        <v>319</v>
      </c>
      <c r="I1084" s="120">
        <v>45715</v>
      </c>
      <c r="J1084" s="120">
        <f>WORKDAY(I1084, 3)</f>
        <v>45720</v>
      </c>
      <c r="K1084" s="120"/>
      <c r="L1084" s="120"/>
      <c r="M1084" s="120"/>
      <c r="N1084" s="120">
        <v>45719</v>
      </c>
      <c r="O1084" s="119" t="s">
        <v>10</v>
      </c>
      <c r="P1084" s="152"/>
      <c r="Q1084" s="153"/>
      <c r="R1084" s="29" t="s">
        <v>730</v>
      </c>
    </row>
    <row r="1085" spans="1:18">
      <c r="A1085" s="147" t="s">
        <v>339</v>
      </c>
      <c r="B1085" s="147"/>
      <c r="C1085" s="29">
        <v>58500158</v>
      </c>
      <c r="G1085" s="29" t="s">
        <v>828</v>
      </c>
      <c r="H1085" s="29" t="s">
        <v>319</v>
      </c>
      <c r="I1085" s="120">
        <v>45715</v>
      </c>
      <c r="J1085" s="120">
        <f>WORKDAY(I1085, 3)</f>
        <v>45720</v>
      </c>
      <c r="K1085" s="120"/>
      <c r="L1085" s="120"/>
      <c r="M1085" s="120"/>
      <c r="N1085" s="120">
        <v>45725</v>
      </c>
      <c r="O1085" s="119" t="s">
        <v>10</v>
      </c>
      <c r="P1085" s="152"/>
      <c r="Q1085" s="153"/>
      <c r="R1085" s="29" t="s">
        <v>731</v>
      </c>
    </row>
    <row r="1086" spans="1:18">
      <c r="A1086" s="147" t="s">
        <v>339</v>
      </c>
      <c r="B1086" s="147"/>
      <c r="C1086" s="29">
        <v>58500162</v>
      </c>
      <c r="G1086" s="29" t="s">
        <v>828</v>
      </c>
      <c r="H1086" s="29" t="s">
        <v>319</v>
      </c>
      <c r="I1086" s="120">
        <v>45715</v>
      </c>
      <c r="J1086" s="120">
        <f>WORKDAY(I1086, 3)</f>
        <v>45720</v>
      </c>
      <c r="K1086" s="120"/>
      <c r="L1086" s="120"/>
      <c r="M1086" s="120"/>
      <c r="N1086" s="120">
        <v>45725</v>
      </c>
      <c r="O1086" s="119" t="s">
        <v>10</v>
      </c>
      <c r="P1086" s="152"/>
      <c r="Q1086" s="153"/>
      <c r="R1086" s="29" t="s">
        <v>732</v>
      </c>
    </row>
    <row r="1087" spans="1:18">
      <c r="A1087" s="147" t="s">
        <v>339</v>
      </c>
      <c r="B1087" s="147"/>
      <c r="C1087" s="29">
        <v>58500167</v>
      </c>
      <c r="G1087" s="29" t="s">
        <v>828</v>
      </c>
      <c r="H1087" s="29" t="s">
        <v>319</v>
      </c>
      <c r="I1087" s="120">
        <v>45715</v>
      </c>
      <c r="J1087" s="120">
        <f>WORKDAY(I1087, 3)</f>
        <v>45720</v>
      </c>
      <c r="K1087" s="120"/>
      <c r="L1087" s="120"/>
      <c r="M1087" s="120"/>
      <c r="N1087" s="120">
        <v>45720</v>
      </c>
      <c r="O1087" s="119" t="s">
        <v>10</v>
      </c>
      <c r="P1087" s="152"/>
      <c r="Q1087" s="153"/>
      <c r="R1087" s="29" t="s">
        <v>730</v>
      </c>
    </row>
    <row r="1088" spans="1:18">
      <c r="A1088" s="147" t="s">
        <v>339</v>
      </c>
      <c r="B1088" s="147"/>
      <c r="C1088" s="29">
        <v>58500173</v>
      </c>
      <c r="G1088" s="29" t="s">
        <v>828</v>
      </c>
      <c r="H1088" s="29" t="s">
        <v>319</v>
      </c>
      <c r="I1088" s="120">
        <v>45715</v>
      </c>
      <c r="J1088" s="120">
        <f>WORKDAY(I1088, 3)</f>
        <v>45720</v>
      </c>
      <c r="K1088" s="120"/>
      <c r="L1088" s="120"/>
      <c r="M1088" s="120"/>
      <c r="N1088" s="120">
        <v>45720</v>
      </c>
      <c r="O1088" s="119" t="s">
        <v>10</v>
      </c>
      <c r="P1088" s="152"/>
      <c r="Q1088" s="153"/>
      <c r="R1088" s="29" t="s">
        <v>347</v>
      </c>
    </row>
    <row r="1089" spans="1:19">
      <c r="A1089" s="147" t="s">
        <v>339</v>
      </c>
      <c r="B1089" s="147"/>
      <c r="C1089" s="29">
        <v>58500175</v>
      </c>
      <c r="G1089" s="29" t="s">
        <v>828</v>
      </c>
      <c r="H1089" s="29" t="s">
        <v>319</v>
      </c>
      <c r="I1089" s="120">
        <v>45715</v>
      </c>
      <c r="J1089" s="120">
        <f>WORKDAY(I1089, 3)</f>
        <v>45720</v>
      </c>
      <c r="K1089" s="120"/>
      <c r="L1089" s="120"/>
      <c r="M1089" s="120"/>
      <c r="N1089" s="120">
        <v>45720</v>
      </c>
      <c r="O1089" s="119" t="s">
        <v>10</v>
      </c>
      <c r="P1089" s="152"/>
      <c r="Q1089" s="153"/>
      <c r="R1089" s="29" t="s">
        <v>346</v>
      </c>
    </row>
    <row r="1090" spans="1:19">
      <c r="A1090" s="147" t="s">
        <v>339</v>
      </c>
      <c r="B1090" s="147"/>
      <c r="C1090" s="29">
        <v>58500180</v>
      </c>
      <c r="G1090" s="29" t="s">
        <v>828</v>
      </c>
      <c r="H1090" s="29" t="s">
        <v>319</v>
      </c>
      <c r="I1090" s="120">
        <v>45715</v>
      </c>
      <c r="J1090" s="120">
        <f>WORKDAY(I1090, 3)</f>
        <v>45720</v>
      </c>
      <c r="K1090" s="120"/>
      <c r="L1090" s="120"/>
      <c r="M1090" s="120"/>
      <c r="N1090" s="120">
        <v>45720</v>
      </c>
      <c r="O1090" s="119" t="s">
        <v>10</v>
      </c>
      <c r="P1090" s="152"/>
      <c r="Q1090" s="153"/>
      <c r="R1090" s="29" t="s">
        <v>733</v>
      </c>
    </row>
    <row r="1091" spans="1:19">
      <c r="A1091" s="147" t="s">
        <v>339</v>
      </c>
      <c r="B1091" s="147"/>
      <c r="C1091" s="29">
        <v>58500184</v>
      </c>
      <c r="G1091" s="29" t="s">
        <v>828</v>
      </c>
      <c r="H1091" s="29" t="s">
        <v>319</v>
      </c>
      <c r="I1091" s="120">
        <v>45715</v>
      </c>
      <c r="J1091" s="120">
        <f>WORKDAY(I1091, 3)</f>
        <v>45720</v>
      </c>
      <c r="K1091" s="120"/>
      <c r="L1091" s="120"/>
      <c r="M1091" s="120"/>
      <c r="N1091" s="120">
        <v>45720</v>
      </c>
      <c r="O1091" s="119" t="s">
        <v>10</v>
      </c>
      <c r="P1091" s="152"/>
      <c r="Q1091" s="153"/>
      <c r="R1091" s="29" t="s">
        <v>733</v>
      </c>
    </row>
    <row r="1092" spans="1:19">
      <c r="A1092" s="147" t="s">
        <v>339</v>
      </c>
      <c r="B1092" s="147"/>
      <c r="C1092" s="29">
        <v>58500190</v>
      </c>
      <c r="G1092" s="29" t="s">
        <v>828</v>
      </c>
      <c r="H1092" s="29" t="s">
        <v>319</v>
      </c>
      <c r="I1092" s="120">
        <v>45715</v>
      </c>
      <c r="J1092" s="120">
        <f>WORKDAY(I1092, 3)</f>
        <v>45720</v>
      </c>
      <c r="K1092" s="120"/>
      <c r="L1092" s="120"/>
      <c r="M1092" s="120"/>
      <c r="N1092" s="120">
        <v>45720</v>
      </c>
      <c r="O1092" s="119" t="s">
        <v>10</v>
      </c>
      <c r="P1092" s="152"/>
      <c r="Q1092" s="153"/>
      <c r="R1092" s="29" t="s">
        <v>344</v>
      </c>
    </row>
    <row r="1093" spans="1:19">
      <c r="A1093" s="147" t="s">
        <v>339</v>
      </c>
      <c r="B1093" s="147"/>
      <c r="C1093" s="29">
        <v>58500197</v>
      </c>
      <c r="G1093" s="29" t="s">
        <v>828</v>
      </c>
      <c r="H1093" s="29" t="s">
        <v>319</v>
      </c>
      <c r="I1093" s="120">
        <v>45715</v>
      </c>
      <c r="J1093" s="120">
        <f>WORKDAY(I1093, 3)</f>
        <v>45720</v>
      </c>
      <c r="K1093" s="120"/>
      <c r="L1093" s="120"/>
      <c r="M1093" s="120"/>
      <c r="N1093" s="120">
        <v>45721</v>
      </c>
      <c r="O1093" s="119" t="s">
        <v>10</v>
      </c>
      <c r="P1093" s="152"/>
      <c r="Q1093" s="153"/>
      <c r="R1093" s="29" t="s">
        <v>343</v>
      </c>
    </row>
    <row r="1094" spans="1:19">
      <c r="A1094" s="147" t="s">
        <v>339</v>
      </c>
      <c r="B1094" s="147"/>
      <c r="C1094" s="29">
        <v>58500200</v>
      </c>
      <c r="G1094" s="29" t="s">
        <v>828</v>
      </c>
      <c r="H1094" s="29" t="s">
        <v>319</v>
      </c>
      <c r="I1094" s="120">
        <v>45715</v>
      </c>
      <c r="J1094" s="120">
        <f>WORKDAY(I1094, 3)</f>
        <v>45720</v>
      </c>
      <c r="K1094" s="120"/>
      <c r="L1094" s="120"/>
      <c r="M1094" s="120"/>
      <c r="N1094" s="120">
        <v>45720</v>
      </c>
      <c r="O1094" s="119" t="s">
        <v>10</v>
      </c>
      <c r="P1094" s="152"/>
      <c r="Q1094" s="153"/>
      <c r="R1094" s="29" t="s">
        <v>734</v>
      </c>
    </row>
    <row r="1095" spans="1:19">
      <c r="A1095" s="147" t="s">
        <v>339</v>
      </c>
      <c r="B1095" s="147"/>
      <c r="C1095" s="29">
        <v>58500204</v>
      </c>
      <c r="G1095" s="29" t="s">
        <v>828</v>
      </c>
      <c r="H1095" s="29" t="s">
        <v>319</v>
      </c>
      <c r="I1095" s="120">
        <v>45715</v>
      </c>
      <c r="J1095" s="120">
        <f>WORKDAY(I1095, 3)</f>
        <v>45720</v>
      </c>
      <c r="K1095" s="120"/>
      <c r="L1095" s="120"/>
      <c r="M1095" s="120"/>
      <c r="N1095" s="120">
        <v>45721</v>
      </c>
      <c r="O1095" s="119" t="s">
        <v>10</v>
      </c>
      <c r="P1095" s="152"/>
      <c r="Q1095" s="153"/>
      <c r="R1095" s="29" t="s">
        <v>730</v>
      </c>
    </row>
    <row r="1096" spans="1:19">
      <c r="A1096" s="147" t="s">
        <v>339</v>
      </c>
      <c r="B1096" s="147"/>
      <c r="C1096" s="29">
        <v>58500206</v>
      </c>
      <c r="G1096" s="29" t="s">
        <v>828</v>
      </c>
      <c r="H1096" s="29" t="s">
        <v>319</v>
      </c>
      <c r="I1096" s="120">
        <v>45715</v>
      </c>
      <c r="J1096" s="120">
        <f>WORKDAY(I1096, 3)</f>
        <v>45720</v>
      </c>
      <c r="K1096" s="120"/>
      <c r="L1096" s="120"/>
      <c r="M1096" s="120"/>
      <c r="N1096" s="120">
        <v>45721</v>
      </c>
      <c r="O1096" s="119" t="s">
        <v>10</v>
      </c>
      <c r="P1096" s="152"/>
      <c r="Q1096" s="153"/>
      <c r="R1096" s="29" t="s">
        <v>341</v>
      </c>
    </row>
    <row r="1097" spans="1:19">
      <c r="A1097" s="147" t="s">
        <v>339</v>
      </c>
      <c r="B1097" s="147"/>
      <c r="C1097" s="29">
        <v>58500211</v>
      </c>
      <c r="G1097" s="29" t="s">
        <v>828</v>
      </c>
      <c r="H1097" s="29" t="s">
        <v>319</v>
      </c>
      <c r="I1097" s="120">
        <v>45715</v>
      </c>
      <c r="J1097" s="120">
        <f>WORKDAY(I1097, 3)</f>
        <v>45720</v>
      </c>
      <c r="K1097" s="120"/>
      <c r="L1097" s="120"/>
      <c r="M1097" s="120"/>
      <c r="N1097" s="120">
        <v>45720</v>
      </c>
      <c r="O1097" s="119" t="s">
        <v>10</v>
      </c>
      <c r="P1097" s="152"/>
      <c r="Q1097" s="153"/>
      <c r="R1097" s="29" t="s">
        <v>340</v>
      </c>
    </row>
    <row r="1098" spans="1:19">
      <c r="A1098" s="41" t="s">
        <v>820</v>
      </c>
      <c r="B1098" s="41"/>
      <c r="C1098" s="41">
        <v>38505194</v>
      </c>
      <c r="D1098" s="41"/>
      <c r="F1098" s="41"/>
      <c r="G1098" s="29" t="s">
        <v>821</v>
      </c>
      <c r="H1098" s="29" t="s">
        <v>200</v>
      </c>
      <c r="I1098" s="120">
        <v>45695</v>
      </c>
      <c r="J1098" s="120">
        <f>WORKDAY(I1098, 3)</f>
        <v>45700</v>
      </c>
      <c r="K1098" s="120"/>
      <c r="L1098" s="120"/>
      <c r="M1098" s="120"/>
      <c r="N1098" s="42">
        <v>45705</v>
      </c>
      <c r="O1098" s="119" t="s">
        <v>10</v>
      </c>
      <c r="P1098" s="152"/>
      <c r="Q1098" s="153"/>
      <c r="R1098" s="41" t="s">
        <v>822</v>
      </c>
      <c r="S1098" s="123"/>
    </row>
    <row r="1099" spans="1:19">
      <c r="A1099" s="41" t="s">
        <v>820</v>
      </c>
      <c r="B1099" s="41"/>
      <c r="C1099" s="41">
        <v>38505213</v>
      </c>
      <c r="D1099" s="41"/>
      <c r="F1099" s="41"/>
      <c r="G1099" s="29" t="s">
        <v>821</v>
      </c>
      <c r="H1099" s="29" t="s">
        <v>200</v>
      </c>
      <c r="I1099" s="120">
        <v>45695</v>
      </c>
      <c r="J1099" s="120">
        <f>WORKDAY(I1099, 3)</f>
        <v>45700</v>
      </c>
      <c r="K1099" s="120"/>
      <c r="L1099" s="120"/>
      <c r="M1099" s="120"/>
      <c r="N1099" s="42">
        <v>45705</v>
      </c>
      <c r="O1099" s="119" t="s">
        <v>10</v>
      </c>
      <c r="P1099" s="152"/>
      <c r="Q1099" s="153"/>
      <c r="R1099" s="41" t="s">
        <v>823</v>
      </c>
      <c r="S1099" s="123"/>
    </row>
    <row r="1100" spans="1:19">
      <c r="A1100" s="41" t="s">
        <v>943</v>
      </c>
      <c r="B1100" s="41"/>
      <c r="C1100" s="41">
        <v>56503360</v>
      </c>
      <c r="D1100" s="41"/>
      <c r="F1100" s="41"/>
      <c r="G1100" s="29" t="s">
        <v>821</v>
      </c>
      <c r="H1100" s="29" t="s">
        <v>200</v>
      </c>
      <c r="I1100" s="42">
        <v>45713</v>
      </c>
      <c r="J1100" s="120">
        <f>WORKDAY(I1100, 3)</f>
        <v>45716</v>
      </c>
      <c r="K1100" s="42">
        <v>45729</v>
      </c>
      <c r="L1100" s="42"/>
      <c r="M1100" s="42"/>
      <c r="N1100" s="120"/>
      <c r="O1100" s="119" t="s">
        <v>934</v>
      </c>
      <c r="P1100" s="120"/>
      <c r="Q1100" s="135"/>
      <c r="R1100" s="41" t="s">
        <v>968</v>
      </c>
      <c r="S1100" s="123"/>
    </row>
    <row r="1101" spans="1:19">
      <c r="A1101" s="41" t="s">
        <v>943</v>
      </c>
      <c r="B1101" s="41"/>
      <c r="C1101" s="41">
        <v>56503639</v>
      </c>
      <c r="D1101" s="41"/>
      <c r="F1101" s="41"/>
      <c r="G1101" s="29" t="s">
        <v>821</v>
      </c>
      <c r="H1101" s="29" t="s">
        <v>200</v>
      </c>
      <c r="I1101" s="42">
        <v>45713</v>
      </c>
      <c r="J1101" s="120">
        <f>WORKDAY(I1101, 3)</f>
        <v>45716</v>
      </c>
      <c r="K1101" s="42">
        <v>45729</v>
      </c>
      <c r="L1101" s="42"/>
      <c r="M1101" s="42"/>
      <c r="N1101" s="120">
        <v>45730</v>
      </c>
      <c r="O1101" s="119" t="s">
        <v>10</v>
      </c>
      <c r="P1101" s="120"/>
      <c r="Q1101" s="135"/>
      <c r="R1101" s="41" t="s">
        <v>905</v>
      </c>
      <c r="S1101" s="123"/>
    </row>
    <row r="1102" spans="1:19">
      <c r="A1102" s="41" t="s">
        <v>943</v>
      </c>
      <c r="B1102" s="41"/>
      <c r="C1102" s="41">
        <v>56503584</v>
      </c>
      <c r="D1102" s="41"/>
      <c r="F1102" s="41"/>
      <c r="G1102" s="29" t="s">
        <v>821</v>
      </c>
      <c r="H1102" s="29" t="s">
        <v>200</v>
      </c>
      <c r="I1102" s="42">
        <v>45713</v>
      </c>
      <c r="J1102" s="120">
        <f>WORKDAY(I1102, 3)</f>
        <v>45716</v>
      </c>
      <c r="K1102" s="42"/>
      <c r="L1102" s="42"/>
      <c r="M1102" s="42"/>
      <c r="N1102" s="42">
        <v>45720</v>
      </c>
      <c r="O1102" s="119" t="s">
        <v>10</v>
      </c>
      <c r="P1102" s="152"/>
      <c r="Q1102" s="153"/>
      <c r="R1102" s="41" t="s">
        <v>970</v>
      </c>
      <c r="S1102" s="123"/>
    </row>
    <row r="1103" spans="1:19">
      <c r="A1103" s="41" t="s">
        <v>943</v>
      </c>
      <c r="B1103" s="41"/>
      <c r="C1103" s="41">
        <v>56503520</v>
      </c>
      <c r="D1103" s="41"/>
      <c r="F1103" s="41"/>
      <c r="G1103" s="29" t="s">
        <v>821</v>
      </c>
      <c r="H1103" s="29" t="s">
        <v>200</v>
      </c>
      <c r="I1103" s="42">
        <v>45713</v>
      </c>
      <c r="J1103" s="120">
        <f>WORKDAY(I1103, 3)</f>
        <v>45716</v>
      </c>
      <c r="K1103" s="42"/>
      <c r="L1103" s="42"/>
      <c r="M1103" s="42"/>
      <c r="N1103" s="42">
        <v>45719</v>
      </c>
      <c r="O1103" s="119" t="s">
        <v>10</v>
      </c>
      <c r="P1103" s="152"/>
      <c r="Q1103" s="153"/>
      <c r="R1103" s="41" t="s">
        <v>904</v>
      </c>
      <c r="S1103" s="123"/>
    </row>
    <row r="1104" spans="1:19">
      <c r="A1104" s="41" t="s">
        <v>943</v>
      </c>
      <c r="B1104" s="41"/>
      <c r="C1104" s="41">
        <v>56503469</v>
      </c>
      <c r="D1104" s="41"/>
      <c r="F1104" s="41"/>
      <c r="G1104" s="29" t="s">
        <v>821</v>
      </c>
      <c r="H1104" s="29" t="s">
        <v>200</v>
      </c>
      <c r="I1104" s="42">
        <v>45713</v>
      </c>
      <c r="J1104" s="120">
        <f>WORKDAY(I1104, 3)</f>
        <v>45716</v>
      </c>
      <c r="K1104" s="42">
        <v>45729</v>
      </c>
      <c r="L1104" s="42"/>
      <c r="M1104" s="42"/>
      <c r="N1104" s="120"/>
      <c r="O1104" s="119" t="s">
        <v>934</v>
      </c>
      <c r="P1104" s="120"/>
      <c r="Q1104" s="135"/>
      <c r="R1104" s="41" t="s">
        <v>947</v>
      </c>
      <c r="S1104" s="123"/>
    </row>
    <row r="1105" spans="1:19">
      <c r="A1105" s="41" t="s">
        <v>943</v>
      </c>
      <c r="B1105" s="41"/>
      <c r="C1105" s="41">
        <v>56503412</v>
      </c>
      <c r="D1105" s="41"/>
      <c r="F1105" s="41"/>
      <c r="G1105" s="29" t="s">
        <v>821</v>
      </c>
      <c r="H1105" s="29" t="s">
        <v>200</v>
      </c>
      <c r="I1105" s="42">
        <v>45713</v>
      </c>
      <c r="J1105" s="120">
        <f>WORKDAY(I1105, 3)</f>
        <v>45716</v>
      </c>
      <c r="K1105" s="42">
        <v>45729</v>
      </c>
      <c r="L1105" s="42"/>
      <c r="M1105" s="42"/>
      <c r="N1105" s="120"/>
      <c r="O1105" s="119" t="s">
        <v>934</v>
      </c>
      <c r="P1105" s="120"/>
      <c r="Q1105" s="135"/>
      <c r="R1105" s="41" t="s">
        <v>969</v>
      </c>
      <c r="S1105" s="123"/>
    </row>
    <row r="1106" spans="1:19">
      <c r="A1106" s="41" t="s">
        <v>975</v>
      </c>
      <c r="B1106" s="41"/>
      <c r="C1106" s="41">
        <v>58504145</v>
      </c>
      <c r="D1106" s="41"/>
      <c r="F1106" s="41"/>
      <c r="G1106" s="29" t="s">
        <v>821</v>
      </c>
      <c r="H1106" s="29" t="s">
        <v>200</v>
      </c>
      <c r="I1106" s="42">
        <v>45715</v>
      </c>
      <c r="J1106" s="120">
        <f>WORKDAY(I1106, 3)</f>
        <v>45720</v>
      </c>
      <c r="K1106" s="42"/>
      <c r="L1106" s="42"/>
      <c r="M1106" s="42"/>
      <c r="N1106" s="42">
        <v>45722</v>
      </c>
      <c r="O1106" s="119" t="s">
        <v>10</v>
      </c>
      <c r="P1106" s="152"/>
      <c r="Q1106" s="153"/>
      <c r="R1106" s="41" t="s">
        <v>976</v>
      </c>
      <c r="S1106" s="123"/>
    </row>
    <row r="1107" spans="1:19">
      <c r="A1107" s="41" t="s">
        <v>975</v>
      </c>
      <c r="B1107" s="41"/>
      <c r="C1107" s="41">
        <v>58504120</v>
      </c>
      <c r="D1107" s="41"/>
      <c r="F1107" s="41"/>
      <c r="G1107" s="29" t="s">
        <v>821</v>
      </c>
      <c r="H1107" s="29" t="s">
        <v>200</v>
      </c>
      <c r="I1107" s="42">
        <v>45715</v>
      </c>
      <c r="J1107" s="120">
        <f>WORKDAY(I1107, 3)</f>
        <v>45720</v>
      </c>
      <c r="K1107" s="42"/>
      <c r="L1107" s="42"/>
      <c r="M1107" s="42"/>
      <c r="N1107" s="42">
        <v>45722</v>
      </c>
      <c r="O1107" s="119" t="s">
        <v>10</v>
      </c>
      <c r="P1107" s="152"/>
      <c r="Q1107" s="153"/>
      <c r="R1107" s="41" t="s">
        <v>977</v>
      </c>
      <c r="S1107" s="123"/>
    </row>
    <row r="1108" spans="1:19">
      <c r="A1108" s="41" t="s">
        <v>975</v>
      </c>
      <c r="B1108" s="41"/>
      <c r="C1108" s="41">
        <v>58504075</v>
      </c>
      <c r="D1108" s="41"/>
      <c r="F1108" s="41"/>
      <c r="G1108" s="29" t="s">
        <v>821</v>
      </c>
      <c r="H1108" s="29" t="s">
        <v>200</v>
      </c>
      <c r="I1108" s="42">
        <v>45715</v>
      </c>
      <c r="J1108" s="120">
        <f>WORKDAY(I1108, 3)</f>
        <v>45720</v>
      </c>
      <c r="K1108" s="42"/>
      <c r="L1108" s="42"/>
      <c r="M1108" s="42"/>
      <c r="N1108" s="42">
        <v>45726</v>
      </c>
      <c r="O1108" s="119" t="s">
        <v>10</v>
      </c>
      <c r="P1108" s="152"/>
      <c r="Q1108" s="153"/>
      <c r="R1108" s="41" t="s">
        <v>978</v>
      </c>
      <c r="S1108" s="123"/>
    </row>
    <row r="1109" spans="1:19">
      <c r="A1109" s="41" t="s">
        <v>975</v>
      </c>
      <c r="B1109" s="41"/>
      <c r="C1109" s="41">
        <v>58504039</v>
      </c>
      <c r="D1109" s="41"/>
      <c r="F1109" s="41"/>
      <c r="G1109" s="29" t="s">
        <v>821</v>
      </c>
      <c r="H1109" s="29" t="s">
        <v>200</v>
      </c>
      <c r="I1109" s="42">
        <v>45715</v>
      </c>
      <c r="J1109" s="120">
        <f>WORKDAY(I1109, 3)</f>
        <v>45720</v>
      </c>
      <c r="K1109" s="42"/>
      <c r="L1109" s="42"/>
      <c r="M1109" s="42"/>
      <c r="N1109" s="42">
        <v>45726</v>
      </c>
      <c r="O1109" s="119" t="s">
        <v>10</v>
      </c>
      <c r="P1109" s="152"/>
      <c r="Q1109" s="153"/>
      <c r="R1109" s="41" t="s">
        <v>979</v>
      </c>
      <c r="S1109" s="123"/>
    </row>
    <row r="1110" spans="1:19">
      <c r="A1110" s="29" t="s">
        <v>289</v>
      </c>
      <c r="C1110" s="29">
        <v>56506013</v>
      </c>
      <c r="G1110" s="29" t="s">
        <v>80</v>
      </c>
      <c r="H1110" s="29" t="s">
        <v>291</v>
      </c>
      <c r="I1110" s="120">
        <v>45716</v>
      </c>
      <c r="J1110" s="120">
        <f>WORKDAY(I1110, 3)</f>
        <v>45721</v>
      </c>
      <c r="K1110" s="120">
        <v>45729</v>
      </c>
      <c r="L1110" s="120"/>
      <c r="M1110" s="120"/>
      <c r="N1110" s="120"/>
      <c r="O1110" s="119" t="s">
        <v>934</v>
      </c>
      <c r="P1110" s="120"/>
      <c r="Q1110" s="135"/>
      <c r="R1110" s="29"/>
    </row>
    <row r="1111" spans="1:19">
      <c r="A1111" s="29" t="s">
        <v>289</v>
      </c>
      <c r="C1111" s="29">
        <v>56506218</v>
      </c>
      <c r="G1111" s="29" t="s">
        <v>80</v>
      </c>
      <c r="H1111" s="29" t="s">
        <v>291</v>
      </c>
      <c r="I1111" s="120">
        <v>45716</v>
      </c>
      <c r="J1111" s="120">
        <f>WORKDAY(I1111, 3)</f>
        <v>45721</v>
      </c>
      <c r="K1111" s="120"/>
      <c r="L1111" s="120"/>
      <c r="M1111" s="120"/>
      <c r="N1111" s="120">
        <v>45717</v>
      </c>
      <c r="O1111" s="119" t="s">
        <v>10</v>
      </c>
      <c r="P1111" s="152"/>
      <c r="Q1111" s="153"/>
      <c r="R1111" s="29"/>
    </row>
    <row r="1112" spans="1:19">
      <c r="A1112" s="29" t="s">
        <v>292</v>
      </c>
      <c r="C1112" s="29">
        <v>56506367</v>
      </c>
      <c r="G1112" s="29" t="s">
        <v>80</v>
      </c>
      <c r="H1112" s="29" t="s">
        <v>291</v>
      </c>
      <c r="I1112" s="120">
        <v>45716</v>
      </c>
      <c r="J1112" s="120">
        <f>WORKDAY(I1112, 3)</f>
        <v>45721</v>
      </c>
      <c r="K1112" s="120">
        <v>45729</v>
      </c>
      <c r="L1112" s="120"/>
      <c r="M1112" s="120"/>
      <c r="N1112" s="120"/>
      <c r="O1112" s="119" t="s">
        <v>934</v>
      </c>
      <c r="P1112" s="120"/>
      <c r="Q1112" s="135"/>
      <c r="R1112" s="29"/>
    </row>
    <row r="1113" spans="1:19">
      <c r="A1113" s="29" t="s">
        <v>293</v>
      </c>
      <c r="C1113" s="29">
        <v>56506513</v>
      </c>
      <c r="G1113" s="29" t="s">
        <v>80</v>
      </c>
      <c r="H1113" s="29" t="s">
        <v>291</v>
      </c>
      <c r="I1113" s="120">
        <v>45716</v>
      </c>
      <c r="J1113" s="120">
        <f>WORKDAY(I1113, 3)</f>
        <v>45721</v>
      </c>
      <c r="K1113" s="120"/>
      <c r="L1113" s="120"/>
      <c r="M1113" s="120"/>
      <c r="N1113" s="120">
        <v>45717</v>
      </c>
      <c r="O1113" s="119" t="s">
        <v>10</v>
      </c>
      <c r="P1113" s="120"/>
      <c r="Q1113" s="135"/>
      <c r="R1113" s="29"/>
    </row>
    <row r="1114" spans="1:19">
      <c r="A1114" s="29" t="s">
        <v>293</v>
      </c>
      <c r="C1114" s="29">
        <v>56506567</v>
      </c>
      <c r="G1114" s="29" t="s">
        <v>80</v>
      </c>
      <c r="H1114" s="29" t="s">
        <v>291</v>
      </c>
      <c r="I1114" s="120">
        <v>45716</v>
      </c>
      <c r="J1114" s="120">
        <f>WORKDAY(I1114, 3)</f>
        <v>45721</v>
      </c>
      <c r="K1114" s="120"/>
      <c r="L1114" s="120"/>
      <c r="M1114" s="120"/>
      <c r="N1114" s="120">
        <v>45714</v>
      </c>
      <c r="O1114" s="119" t="s">
        <v>10</v>
      </c>
      <c r="P1114" s="152"/>
      <c r="Q1114" s="153"/>
      <c r="R1114" s="29"/>
    </row>
    <row r="1115" spans="1:19">
      <c r="A1115" s="41" t="s">
        <v>571</v>
      </c>
      <c r="B1115" s="41"/>
      <c r="C1115" s="41">
        <v>59506815</v>
      </c>
      <c r="D1115" s="41"/>
      <c r="F1115" s="41"/>
      <c r="G1115" s="84" t="s">
        <v>828</v>
      </c>
      <c r="H1115" s="29" t="s">
        <v>371</v>
      </c>
      <c r="I1115" s="120">
        <v>45716</v>
      </c>
      <c r="J1115" s="120">
        <f>WORKDAY(I1115, 3)</f>
        <v>45721</v>
      </c>
      <c r="K1115" s="120"/>
      <c r="L1115" s="120"/>
      <c r="M1115" s="120"/>
      <c r="N1115" s="120">
        <v>45720</v>
      </c>
      <c r="O1115" s="119" t="s">
        <v>10</v>
      </c>
      <c r="P1115" s="152"/>
      <c r="Q1115" s="153"/>
      <c r="R1115" s="41" t="s">
        <v>735</v>
      </c>
    </row>
    <row r="1116" spans="1:19">
      <c r="A1116" s="41" t="s">
        <v>571</v>
      </c>
      <c r="B1116" s="41"/>
      <c r="C1116" s="41">
        <v>59506821</v>
      </c>
      <c r="D1116" s="41"/>
      <c r="F1116" s="41"/>
      <c r="G1116" s="84" t="s">
        <v>828</v>
      </c>
      <c r="H1116" s="29" t="s">
        <v>371</v>
      </c>
      <c r="I1116" s="120">
        <v>45716</v>
      </c>
      <c r="J1116" s="120">
        <f>WORKDAY(I1116, 3)</f>
        <v>45721</v>
      </c>
      <c r="K1116" s="120"/>
      <c r="L1116" s="120"/>
      <c r="M1116" s="120"/>
      <c r="N1116" s="120">
        <v>45721</v>
      </c>
      <c r="O1116" s="119" t="s">
        <v>10</v>
      </c>
      <c r="P1116" s="152"/>
      <c r="Q1116" s="153"/>
      <c r="R1116" s="41" t="s">
        <v>736</v>
      </c>
    </row>
    <row r="1117" spans="1:19">
      <c r="A1117" s="41" t="s">
        <v>571</v>
      </c>
      <c r="B1117" s="41"/>
      <c r="C1117" s="41">
        <v>59506828</v>
      </c>
      <c r="D1117" s="41"/>
      <c r="F1117" s="41"/>
      <c r="G1117" s="84" t="s">
        <v>828</v>
      </c>
      <c r="H1117" s="29" t="s">
        <v>371</v>
      </c>
      <c r="I1117" s="120">
        <v>45716</v>
      </c>
      <c r="J1117" s="120">
        <f>WORKDAY(I1117, 3)</f>
        <v>45721</v>
      </c>
      <c r="K1117" s="120"/>
      <c r="L1117" s="120"/>
      <c r="M1117" s="120"/>
      <c r="N1117" s="120">
        <v>45721</v>
      </c>
      <c r="O1117" s="119" t="s">
        <v>10</v>
      </c>
      <c r="P1117" s="152"/>
      <c r="Q1117" s="153"/>
      <c r="R1117" s="41" t="s">
        <v>737</v>
      </c>
    </row>
    <row r="1118" spans="1:19">
      <c r="A1118" s="41" t="s">
        <v>571</v>
      </c>
      <c r="B1118" s="41"/>
      <c r="C1118" s="41">
        <v>62510624</v>
      </c>
      <c r="D1118" s="41"/>
      <c r="F1118" s="41"/>
      <c r="G1118" s="84" t="s">
        <v>828</v>
      </c>
      <c r="H1118" s="29" t="s">
        <v>371</v>
      </c>
      <c r="I1118" s="120">
        <v>45719</v>
      </c>
      <c r="J1118" s="120">
        <f>WORKDAY(I1118, 3)</f>
        <v>45722</v>
      </c>
      <c r="K1118" s="120"/>
      <c r="L1118" s="120"/>
      <c r="M1118" s="120"/>
      <c r="N1118" s="120">
        <v>45721</v>
      </c>
      <c r="O1118" s="119" t="s">
        <v>10</v>
      </c>
      <c r="P1118" s="152"/>
      <c r="Q1118" s="153"/>
      <c r="R1118" s="41" t="s">
        <v>738</v>
      </c>
    </row>
    <row r="1119" spans="1:19">
      <c r="A1119" s="41" t="s">
        <v>571</v>
      </c>
      <c r="B1119" s="41"/>
      <c r="C1119" s="41">
        <v>62510633</v>
      </c>
      <c r="D1119" s="41"/>
      <c r="F1119" s="41"/>
      <c r="G1119" s="84" t="s">
        <v>828</v>
      </c>
      <c r="H1119" s="29" t="s">
        <v>371</v>
      </c>
      <c r="I1119" s="120">
        <v>45719</v>
      </c>
      <c r="J1119" s="120">
        <f>WORKDAY(I1119, 3)</f>
        <v>45722</v>
      </c>
      <c r="K1119" s="120"/>
      <c r="L1119" s="120"/>
      <c r="M1119" s="120"/>
      <c r="N1119" s="120">
        <v>45721</v>
      </c>
      <c r="O1119" s="119" t="s">
        <v>10</v>
      </c>
      <c r="P1119" s="152"/>
      <c r="Q1119" s="153"/>
      <c r="R1119" s="41" t="s">
        <v>739</v>
      </c>
    </row>
    <row r="1120" spans="1:19">
      <c r="A1120" s="41" t="s">
        <v>571</v>
      </c>
      <c r="B1120" s="41"/>
      <c r="C1120" s="41">
        <v>62510650</v>
      </c>
      <c r="D1120" s="41"/>
      <c r="F1120" s="41"/>
      <c r="G1120" s="84" t="s">
        <v>828</v>
      </c>
      <c r="H1120" s="29" t="s">
        <v>371</v>
      </c>
      <c r="I1120" s="120">
        <v>45719</v>
      </c>
      <c r="J1120" s="120">
        <f>WORKDAY(I1120, 3)</f>
        <v>45722</v>
      </c>
      <c r="K1120" s="120"/>
      <c r="L1120" s="120"/>
      <c r="M1120" s="120"/>
      <c r="N1120" s="120">
        <v>45721</v>
      </c>
      <c r="O1120" s="119" t="s">
        <v>10</v>
      </c>
      <c r="P1120" s="152"/>
      <c r="Q1120" s="153"/>
      <c r="R1120" s="41" t="s">
        <v>740</v>
      </c>
    </row>
    <row r="1121" spans="1:18">
      <c r="A1121" s="41" t="s">
        <v>741</v>
      </c>
      <c r="B1121" s="41"/>
      <c r="C1121" s="41">
        <v>63506713</v>
      </c>
      <c r="D1121" s="41"/>
      <c r="F1121" s="41"/>
      <c r="G1121" s="84" t="s">
        <v>828</v>
      </c>
      <c r="H1121" s="29" t="s">
        <v>371</v>
      </c>
      <c r="I1121" s="42">
        <v>45720</v>
      </c>
      <c r="J1121" s="120">
        <f>WORKDAY(I1121, 3)</f>
        <v>45723</v>
      </c>
      <c r="K1121" s="42"/>
      <c r="L1121" s="42"/>
      <c r="M1121" s="42"/>
      <c r="N1121" s="42">
        <v>45723</v>
      </c>
      <c r="O1121" s="119" t="s">
        <v>10</v>
      </c>
      <c r="P1121" s="152"/>
      <c r="Q1121" s="153"/>
      <c r="R1121" s="41" t="s">
        <v>742</v>
      </c>
    </row>
    <row r="1122" spans="1:18">
      <c r="A1122" s="41" t="s">
        <v>741</v>
      </c>
      <c r="B1122" s="41"/>
      <c r="C1122" s="41">
        <v>63506798</v>
      </c>
      <c r="D1122" s="41"/>
      <c r="F1122" s="41"/>
      <c r="G1122" s="84" t="s">
        <v>828</v>
      </c>
      <c r="H1122" s="29" t="s">
        <v>371</v>
      </c>
      <c r="I1122" s="42">
        <v>45720</v>
      </c>
      <c r="J1122" s="120">
        <f>WORKDAY(I1122, 3)</f>
        <v>45723</v>
      </c>
      <c r="K1122" s="42"/>
      <c r="L1122" s="42"/>
      <c r="M1122" s="42"/>
      <c r="N1122" s="42">
        <v>45723</v>
      </c>
      <c r="O1122" s="119" t="s">
        <v>10</v>
      </c>
      <c r="P1122" s="152"/>
      <c r="Q1122" s="153"/>
      <c r="R1122" s="41" t="s">
        <v>743</v>
      </c>
    </row>
    <row r="1123" spans="1:18">
      <c r="A1123" s="41" t="s">
        <v>741</v>
      </c>
      <c r="B1123" s="41"/>
      <c r="C1123" s="41">
        <v>63506835</v>
      </c>
      <c r="D1123" s="41"/>
      <c r="F1123" s="41"/>
      <c r="G1123" s="84" t="s">
        <v>828</v>
      </c>
      <c r="H1123" s="29" t="s">
        <v>371</v>
      </c>
      <c r="I1123" s="42">
        <v>45720</v>
      </c>
      <c r="J1123" s="120">
        <f>WORKDAY(I1123, 3)</f>
        <v>45723</v>
      </c>
      <c r="K1123" s="42"/>
      <c r="L1123" s="42"/>
      <c r="M1123" s="42"/>
      <c r="N1123" s="42">
        <v>45723</v>
      </c>
      <c r="O1123" s="119" t="s">
        <v>10</v>
      </c>
      <c r="P1123" s="152"/>
      <c r="Q1123" s="153"/>
      <c r="R1123" s="41" t="s">
        <v>744</v>
      </c>
    </row>
    <row r="1124" spans="1:18">
      <c r="A1124" s="41" t="s">
        <v>741</v>
      </c>
      <c r="B1124" s="41"/>
      <c r="C1124" s="41">
        <v>63506882</v>
      </c>
      <c r="D1124" s="41"/>
      <c r="F1124" s="41"/>
      <c r="G1124" s="84" t="s">
        <v>828</v>
      </c>
      <c r="H1124" s="29" t="s">
        <v>371</v>
      </c>
      <c r="I1124" s="42">
        <v>45720</v>
      </c>
      <c r="J1124" s="120">
        <f>WORKDAY(I1124, 3)</f>
        <v>45723</v>
      </c>
      <c r="K1124" s="42"/>
      <c r="L1124" s="42"/>
      <c r="M1124" s="42"/>
      <c r="N1124" s="42">
        <v>45723</v>
      </c>
      <c r="O1124" s="119" t="s">
        <v>10</v>
      </c>
      <c r="P1124" s="152"/>
      <c r="Q1124" s="153"/>
      <c r="R1124" s="41" t="s">
        <v>745</v>
      </c>
    </row>
    <row r="1125" spans="1:18">
      <c r="A1125" s="41" t="s">
        <v>741</v>
      </c>
      <c r="B1125" s="41"/>
      <c r="C1125" s="41">
        <v>63506927</v>
      </c>
      <c r="D1125" s="41"/>
      <c r="F1125" s="41"/>
      <c r="G1125" s="84" t="s">
        <v>828</v>
      </c>
      <c r="H1125" s="29" t="s">
        <v>371</v>
      </c>
      <c r="I1125" s="42">
        <v>45720</v>
      </c>
      <c r="J1125" s="120">
        <f>WORKDAY(I1125, 3)</f>
        <v>45723</v>
      </c>
      <c r="K1125" s="42"/>
      <c r="L1125" s="42"/>
      <c r="M1125" s="42"/>
      <c r="N1125" s="42">
        <v>45723</v>
      </c>
      <c r="O1125" s="119" t="s">
        <v>10</v>
      </c>
      <c r="P1125" s="152"/>
      <c r="Q1125" s="153"/>
      <c r="R1125" s="41" t="s">
        <v>746</v>
      </c>
    </row>
    <row r="1126" spans="1:18">
      <c r="A1126" s="41" t="s">
        <v>741</v>
      </c>
      <c r="B1126" s="41"/>
      <c r="C1126" s="41">
        <v>63506990</v>
      </c>
      <c r="D1126" s="41"/>
      <c r="F1126" s="41"/>
      <c r="G1126" s="84" t="s">
        <v>828</v>
      </c>
      <c r="H1126" s="29" t="s">
        <v>371</v>
      </c>
      <c r="I1126" s="42">
        <v>45720</v>
      </c>
      <c r="J1126" s="120">
        <f>WORKDAY(I1126, 3)</f>
        <v>45723</v>
      </c>
      <c r="K1126" s="42"/>
      <c r="L1126" s="42"/>
      <c r="M1126" s="42"/>
      <c r="N1126" s="42">
        <v>45723</v>
      </c>
      <c r="O1126" s="119" t="s">
        <v>10</v>
      </c>
      <c r="P1126" s="152"/>
      <c r="Q1126" s="153"/>
      <c r="R1126" s="41" t="s">
        <v>747</v>
      </c>
    </row>
    <row r="1127" spans="1:18">
      <c r="A1127" s="41" t="s">
        <v>741</v>
      </c>
      <c r="B1127" s="41"/>
      <c r="C1127" s="41">
        <v>63507052</v>
      </c>
      <c r="D1127" s="41"/>
      <c r="F1127" s="41"/>
      <c r="G1127" s="84" t="s">
        <v>828</v>
      </c>
      <c r="H1127" s="29" t="s">
        <v>371</v>
      </c>
      <c r="I1127" s="42">
        <v>45720</v>
      </c>
      <c r="J1127" s="120">
        <f>WORKDAY(I1127, 3)</f>
        <v>45723</v>
      </c>
      <c r="K1127" s="42"/>
      <c r="L1127" s="42"/>
      <c r="M1127" s="42"/>
      <c r="N1127" s="42">
        <v>45723</v>
      </c>
      <c r="O1127" s="119" t="s">
        <v>10</v>
      </c>
      <c r="P1127" s="152"/>
      <c r="Q1127" s="153"/>
      <c r="R1127" s="41" t="s">
        <v>748</v>
      </c>
    </row>
    <row r="1128" spans="1:18">
      <c r="A1128" s="41" t="s">
        <v>741</v>
      </c>
      <c r="B1128" s="41"/>
      <c r="C1128" s="41">
        <v>63507110</v>
      </c>
      <c r="D1128" s="41"/>
      <c r="F1128" s="41"/>
      <c r="G1128" s="84" t="s">
        <v>828</v>
      </c>
      <c r="H1128" s="29" t="s">
        <v>371</v>
      </c>
      <c r="I1128" s="42">
        <v>45720</v>
      </c>
      <c r="J1128" s="120">
        <f>WORKDAY(I1128, 3)</f>
        <v>45723</v>
      </c>
      <c r="K1128" s="42"/>
      <c r="L1128" s="42"/>
      <c r="M1128" s="42"/>
      <c r="N1128" s="42">
        <v>45723</v>
      </c>
      <c r="O1128" s="119" t="s">
        <v>10</v>
      </c>
      <c r="P1128" s="152"/>
      <c r="Q1128" s="153"/>
      <c r="R1128" s="41" t="s">
        <v>749</v>
      </c>
    </row>
    <row r="1129" spans="1:18">
      <c r="A1129" s="41" t="s">
        <v>741</v>
      </c>
      <c r="B1129" s="41"/>
      <c r="C1129" s="41">
        <v>63507170</v>
      </c>
      <c r="D1129" s="41"/>
      <c r="F1129" s="41"/>
      <c r="G1129" s="84" t="s">
        <v>828</v>
      </c>
      <c r="H1129" s="29" t="s">
        <v>371</v>
      </c>
      <c r="I1129" s="42">
        <v>45720</v>
      </c>
      <c r="J1129" s="120">
        <f>WORKDAY(I1129, 3)</f>
        <v>45723</v>
      </c>
      <c r="K1129" s="42"/>
      <c r="L1129" s="42"/>
      <c r="M1129" s="42"/>
      <c r="N1129" s="42">
        <v>45723</v>
      </c>
      <c r="O1129" s="119" t="s">
        <v>10</v>
      </c>
      <c r="P1129" s="152"/>
      <c r="Q1129" s="153"/>
      <c r="R1129" s="41" t="s">
        <v>750</v>
      </c>
    </row>
    <row r="1130" spans="1:18">
      <c r="A1130" s="41" t="s">
        <v>741</v>
      </c>
      <c r="B1130" s="41"/>
      <c r="C1130" s="41">
        <v>63507263</v>
      </c>
      <c r="D1130" s="41"/>
      <c r="F1130" s="41"/>
      <c r="G1130" s="84" t="s">
        <v>828</v>
      </c>
      <c r="H1130" s="29" t="s">
        <v>371</v>
      </c>
      <c r="I1130" s="42">
        <v>45720</v>
      </c>
      <c r="J1130" s="120">
        <f>WORKDAY(I1130, 3)</f>
        <v>45723</v>
      </c>
      <c r="K1130" s="42"/>
      <c r="L1130" s="42"/>
      <c r="M1130" s="42"/>
      <c r="N1130" s="42">
        <v>45723</v>
      </c>
      <c r="O1130" s="119" t="s">
        <v>10</v>
      </c>
      <c r="P1130" s="152"/>
      <c r="Q1130" s="153"/>
      <c r="R1130" s="41" t="s">
        <v>751</v>
      </c>
    </row>
    <row r="1131" spans="1:18">
      <c r="A1131" s="41" t="s">
        <v>315</v>
      </c>
      <c r="B1131" s="41"/>
      <c r="C1131" s="29">
        <v>63508545</v>
      </c>
      <c r="G1131" s="84" t="s">
        <v>828</v>
      </c>
      <c r="H1131" s="29" t="s">
        <v>319</v>
      </c>
      <c r="I1131" s="42">
        <v>45720</v>
      </c>
      <c r="J1131" s="120">
        <f>WORKDAY(I1131, 3)</f>
        <v>45723</v>
      </c>
      <c r="K1131" s="42"/>
      <c r="L1131" s="42"/>
      <c r="M1131" s="42"/>
      <c r="N1131" s="42">
        <v>45723</v>
      </c>
      <c r="O1131" s="119" t="s">
        <v>10</v>
      </c>
      <c r="P1131" s="152"/>
      <c r="Q1131" s="153"/>
      <c r="R1131" s="29" t="s">
        <v>752</v>
      </c>
    </row>
    <row r="1132" spans="1:18">
      <c r="A1132" s="41" t="s">
        <v>315</v>
      </c>
      <c r="B1132" s="41"/>
      <c r="C1132" s="29">
        <v>63508556</v>
      </c>
      <c r="G1132" s="84" t="s">
        <v>828</v>
      </c>
      <c r="H1132" s="29" t="s">
        <v>319</v>
      </c>
      <c r="I1132" s="42">
        <v>45720</v>
      </c>
      <c r="J1132" s="120">
        <f>WORKDAY(I1132, 3)</f>
        <v>45723</v>
      </c>
      <c r="K1132" s="42">
        <v>45729</v>
      </c>
      <c r="L1132" s="42"/>
      <c r="M1132" s="42"/>
      <c r="N1132" s="42">
        <v>45723</v>
      </c>
      <c r="O1132" s="119" t="s">
        <v>85</v>
      </c>
      <c r="P1132" s="42"/>
      <c r="Q1132" s="136"/>
      <c r="R1132" s="29" t="s">
        <v>752</v>
      </c>
    </row>
    <row r="1133" spans="1:18">
      <c r="A1133" s="41" t="s">
        <v>753</v>
      </c>
      <c r="B1133" s="41"/>
      <c r="C1133" s="29">
        <v>63509146</v>
      </c>
      <c r="G1133" s="84" t="s">
        <v>828</v>
      </c>
      <c r="H1133" s="29" t="s">
        <v>319</v>
      </c>
      <c r="I1133" s="42">
        <v>45720</v>
      </c>
      <c r="J1133" s="120">
        <f>WORKDAY(I1133, 3)</f>
        <v>45723</v>
      </c>
      <c r="K1133" s="42"/>
      <c r="L1133" s="42"/>
      <c r="M1133" s="42"/>
      <c r="N1133" s="42">
        <v>45727</v>
      </c>
      <c r="O1133" s="119" t="s">
        <v>10</v>
      </c>
      <c r="P1133" s="152"/>
      <c r="Q1133" s="153"/>
      <c r="R1133" s="29" t="s">
        <v>754</v>
      </c>
    </row>
    <row r="1134" spans="1:18">
      <c r="A1134" s="41" t="s">
        <v>753</v>
      </c>
      <c r="B1134" s="41"/>
      <c r="C1134" s="29">
        <v>63509173</v>
      </c>
      <c r="G1134" s="84" t="s">
        <v>828</v>
      </c>
      <c r="H1134" s="29" t="s">
        <v>319</v>
      </c>
      <c r="I1134" s="42">
        <v>45720</v>
      </c>
      <c r="J1134" s="120">
        <f>WORKDAY(I1134, 3)</f>
        <v>45723</v>
      </c>
      <c r="K1134" s="42"/>
      <c r="L1134" s="42"/>
      <c r="M1134" s="42"/>
      <c r="N1134" s="42">
        <v>45727</v>
      </c>
      <c r="O1134" s="119" t="s">
        <v>10</v>
      </c>
      <c r="P1134" s="152"/>
      <c r="Q1134" s="153"/>
      <c r="R1134" s="29" t="s">
        <v>755</v>
      </c>
    </row>
    <row r="1135" spans="1:18">
      <c r="A1135" s="41" t="s">
        <v>753</v>
      </c>
      <c r="B1135" s="41"/>
      <c r="C1135" s="29">
        <v>63509176</v>
      </c>
      <c r="G1135" s="84" t="s">
        <v>828</v>
      </c>
      <c r="H1135" s="29" t="s">
        <v>319</v>
      </c>
      <c r="I1135" s="42">
        <v>45720</v>
      </c>
      <c r="J1135" s="120">
        <f>WORKDAY(I1135, 3)</f>
        <v>45723</v>
      </c>
      <c r="K1135" s="42"/>
      <c r="L1135" s="42"/>
      <c r="M1135" s="42"/>
      <c r="N1135" s="42">
        <v>45728</v>
      </c>
      <c r="O1135" s="119" t="s">
        <v>10</v>
      </c>
      <c r="P1135" s="152"/>
      <c r="Q1135" s="153"/>
      <c r="R1135" s="29" t="s">
        <v>756</v>
      </c>
    </row>
    <row r="1136" spans="1:18">
      <c r="A1136" s="41" t="s">
        <v>753</v>
      </c>
      <c r="B1136" s="41"/>
      <c r="C1136" s="29">
        <v>63509184</v>
      </c>
      <c r="G1136" s="84" t="s">
        <v>828</v>
      </c>
      <c r="H1136" s="29" t="s">
        <v>319</v>
      </c>
      <c r="I1136" s="42">
        <v>45720</v>
      </c>
      <c r="J1136" s="120">
        <f>WORKDAY(I1136, 3)</f>
        <v>45723</v>
      </c>
      <c r="K1136" s="42"/>
      <c r="L1136" s="42"/>
      <c r="M1136" s="42"/>
      <c r="N1136" s="42">
        <v>45728</v>
      </c>
      <c r="O1136" s="119" t="s">
        <v>10</v>
      </c>
      <c r="P1136" s="152"/>
      <c r="Q1136" s="153"/>
      <c r="R1136" s="29" t="s">
        <v>757</v>
      </c>
    </row>
    <row r="1137" spans="1:18">
      <c r="A1137" s="41" t="s">
        <v>753</v>
      </c>
      <c r="B1137" s="41"/>
      <c r="C1137" s="29">
        <v>63509188</v>
      </c>
      <c r="G1137" s="84" t="s">
        <v>828</v>
      </c>
      <c r="H1137" s="29" t="s">
        <v>319</v>
      </c>
      <c r="I1137" s="42">
        <v>45720</v>
      </c>
      <c r="J1137" s="120">
        <f>WORKDAY(I1137, 3)</f>
        <v>45723</v>
      </c>
      <c r="K1137" s="42">
        <v>45729</v>
      </c>
      <c r="L1137" s="42"/>
      <c r="M1137" s="42"/>
      <c r="N1137" s="42">
        <v>45730</v>
      </c>
      <c r="O1137" s="119" t="s">
        <v>85</v>
      </c>
      <c r="P1137" s="42"/>
      <c r="Q1137" s="136"/>
      <c r="R1137" s="29" t="s">
        <v>758</v>
      </c>
    </row>
    <row r="1138" spans="1:18">
      <c r="A1138" s="41" t="s">
        <v>753</v>
      </c>
      <c r="B1138" s="41"/>
      <c r="C1138" s="29">
        <v>63509195</v>
      </c>
      <c r="G1138" s="84" t="s">
        <v>828</v>
      </c>
      <c r="H1138" s="29" t="s">
        <v>319</v>
      </c>
      <c r="I1138" s="42">
        <v>45720</v>
      </c>
      <c r="J1138" s="120">
        <f>WORKDAY(I1138, 3)</f>
        <v>45723</v>
      </c>
      <c r="K1138" s="42">
        <v>45729</v>
      </c>
      <c r="L1138" s="42"/>
      <c r="M1138" s="42"/>
      <c r="N1138" s="42">
        <v>45730</v>
      </c>
      <c r="O1138" s="119" t="s">
        <v>85</v>
      </c>
      <c r="P1138" s="42"/>
      <c r="Q1138" s="136"/>
      <c r="R1138" s="29" t="s">
        <v>759</v>
      </c>
    </row>
    <row r="1139" spans="1:18">
      <c r="A1139" s="41" t="s">
        <v>753</v>
      </c>
      <c r="B1139" s="41"/>
      <c r="C1139" s="29">
        <v>63509198</v>
      </c>
      <c r="G1139" s="84" t="s">
        <v>828</v>
      </c>
      <c r="H1139" s="29" t="s">
        <v>319</v>
      </c>
      <c r="I1139" s="42">
        <v>45720</v>
      </c>
      <c r="J1139" s="120">
        <f>WORKDAY(I1139, 3)</f>
        <v>45723</v>
      </c>
      <c r="K1139" s="42"/>
      <c r="L1139" s="42"/>
      <c r="M1139" s="42"/>
      <c r="N1139" s="42">
        <v>45728</v>
      </c>
      <c r="O1139" s="119" t="s">
        <v>10</v>
      </c>
      <c r="P1139" s="152"/>
      <c r="Q1139" s="153"/>
      <c r="R1139" s="29" t="s">
        <v>760</v>
      </c>
    </row>
    <row r="1140" spans="1:18">
      <c r="A1140" s="41" t="s">
        <v>753</v>
      </c>
      <c r="B1140" s="41"/>
      <c r="C1140" s="29">
        <v>63509220</v>
      </c>
      <c r="G1140" s="84" t="s">
        <v>828</v>
      </c>
      <c r="H1140" s="29" t="s">
        <v>319</v>
      </c>
      <c r="I1140" s="42">
        <v>45720</v>
      </c>
      <c r="J1140" s="120">
        <f>WORKDAY(I1140, 3)</f>
        <v>45723</v>
      </c>
      <c r="K1140" s="42"/>
      <c r="L1140" s="42"/>
      <c r="M1140" s="42"/>
      <c r="N1140" s="42">
        <v>45728</v>
      </c>
      <c r="O1140" s="119" t="s">
        <v>10</v>
      </c>
      <c r="P1140" s="152"/>
      <c r="Q1140" s="153"/>
      <c r="R1140" s="29" t="s">
        <v>761</v>
      </c>
    </row>
    <row r="1141" spans="1:18">
      <c r="A1141" s="41" t="s">
        <v>753</v>
      </c>
      <c r="B1141" s="41"/>
      <c r="C1141" s="29">
        <v>63509226</v>
      </c>
      <c r="G1141" s="84" t="s">
        <v>828</v>
      </c>
      <c r="H1141" s="29" t="s">
        <v>319</v>
      </c>
      <c r="I1141" s="42">
        <v>45720</v>
      </c>
      <c r="J1141" s="120">
        <f>WORKDAY(I1141, 3)</f>
        <v>45723</v>
      </c>
      <c r="K1141" s="42"/>
      <c r="L1141" s="42"/>
      <c r="M1141" s="42"/>
      <c r="N1141" s="42">
        <v>45728</v>
      </c>
      <c r="O1141" s="119" t="s">
        <v>10</v>
      </c>
      <c r="P1141" s="152"/>
      <c r="Q1141" s="153"/>
      <c r="R1141" s="29" t="s">
        <v>762</v>
      </c>
    </row>
    <row r="1142" spans="1:18">
      <c r="A1142" s="41" t="s">
        <v>753</v>
      </c>
      <c r="B1142" s="41"/>
      <c r="C1142" s="29">
        <v>63509235</v>
      </c>
      <c r="G1142" s="84" t="s">
        <v>828</v>
      </c>
      <c r="H1142" s="29" t="s">
        <v>319</v>
      </c>
      <c r="I1142" s="42">
        <v>45720</v>
      </c>
      <c r="J1142" s="120">
        <f>WORKDAY(I1142, 3)</f>
        <v>45723</v>
      </c>
      <c r="K1142" s="42">
        <v>45727</v>
      </c>
      <c r="L1142" s="42"/>
      <c r="M1142" s="42"/>
      <c r="N1142" s="42">
        <v>45728</v>
      </c>
      <c r="O1142" s="119" t="s">
        <v>10</v>
      </c>
      <c r="P1142" s="42"/>
      <c r="Q1142" s="136"/>
      <c r="R1142" s="29" t="s">
        <v>763</v>
      </c>
    </row>
    <row r="1143" spans="1:18">
      <c r="A1143" s="41" t="s">
        <v>753</v>
      </c>
      <c r="B1143" s="41"/>
      <c r="C1143" s="29">
        <v>63509258</v>
      </c>
      <c r="G1143" s="84" t="s">
        <v>828</v>
      </c>
      <c r="H1143" s="29" t="s">
        <v>319</v>
      </c>
      <c r="I1143" s="42">
        <v>45720</v>
      </c>
      <c r="J1143" s="120">
        <f>WORKDAY(I1143, 3)</f>
        <v>45723</v>
      </c>
      <c r="K1143" s="42">
        <v>45727</v>
      </c>
      <c r="L1143" s="42"/>
      <c r="M1143" s="42"/>
      <c r="N1143" s="42">
        <v>45738</v>
      </c>
      <c r="O1143" s="119" t="s">
        <v>85</v>
      </c>
      <c r="P1143" s="42"/>
      <c r="Q1143" s="136"/>
      <c r="R1143" s="29" t="s">
        <v>764</v>
      </c>
    </row>
    <row r="1144" spans="1:18">
      <c r="A1144" s="41" t="s">
        <v>753</v>
      </c>
      <c r="B1144" s="41"/>
      <c r="C1144" s="29">
        <v>63509266</v>
      </c>
      <c r="G1144" s="84" t="s">
        <v>828</v>
      </c>
      <c r="H1144" s="29" t="s">
        <v>319</v>
      </c>
      <c r="I1144" s="42">
        <v>45720</v>
      </c>
      <c r="J1144" s="120">
        <f>WORKDAY(I1144, 3)</f>
        <v>45723</v>
      </c>
      <c r="K1144" s="42">
        <v>45727</v>
      </c>
      <c r="L1144" s="42"/>
      <c r="M1144" s="42"/>
      <c r="N1144" s="42">
        <v>45737</v>
      </c>
      <c r="O1144" s="119" t="s">
        <v>85</v>
      </c>
      <c r="P1144" s="42"/>
      <c r="Q1144" s="136"/>
      <c r="R1144" s="29" t="s">
        <v>765</v>
      </c>
    </row>
    <row r="1145" spans="1:18">
      <c r="A1145" s="41" t="s">
        <v>753</v>
      </c>
      <c r="B1145" s="41"/>
      <c r="C1145" s="29">
        <v>63509281</v>
      </c>
      <c r="G1145" s="84" t="s">
        <v>828</v>
      </c>
      <c r="H1145" s="29" t="s">
        <v>319</v>
      </c>
      <c r="I1145" s="42">
        <v>45720</v>
      </c>
      <c r="J1145" s="120">
        <f>WORKDAY(I1145, 3)</f>
        <v>45723</v>
      </c>
      <c r="K1145" s="42">
        <v>45727</v>
      </c>
      <c r="L1145" s="42"/>
      <c r="M1145" s="42"/>
      <c r="N1145" s="42">
        <v>45730</v>
      </c>
      <c r="O1145" s="119" t="s">
        <v>10</v>
      </c>
      <c r="P1145" s="42"/>
      <c r="Q1145" s="136"/>
      <c r="R1145" s="29" t="s">
        <v>766</v>
      </c>
    </row>
    <row r="1146" spans="1:18">
      <c r="A1146" s="41" t="s">
        <v>753</v>
      </c>
      <c r="B1146" s="41"/>
      <c r="C1146" s="29">
        <v>64500533</v>
      </c>
      <c r="G1146" s="84" t="s">
        <v>828</v>
      </c>
      <c r="H1146" s="29" t="s">
        <v>319</v>
      </c>
      <c r="I1146" s="42">
        <v>45720</v>
      </c>
      <c r="J1146" s="120">
        <f>WORKDAY(I1146, 3)</f>
        <v>45723</v>
      </c>
      <c r="K1146" s="42"/>
      <c r="L1146" s="42"/>
      <c r="M1146" s="42"/>
      <c r="N1146" s="42">
        <v>45730</v>
      </c>
      <c r="O1146" s="119" t="s">
        <v>10</v>
      </c>
      <c r="P1146" s="152"/>
      <c r="Q1146" s="153"/>
      <c r="R1146" s="29" t="s">
        <v>767</v>
      </c>
    </row>
    <row r="1147" spans="1:18">
      <c r="A1147" s="41" t="s">
        <v>753</v>
      </c>
      <c r="B1147" s="41"/>
      <c r="C1147" s="29">
        <v>63509297</v>
      </c>
      <c r="G1147" s="84" t="s">
        <v>828</v>
      </c>
      <c r="H1147" s="29" t="s">
        <v>319</v>
      </c>
      <c r="I1147" s="42">
        <v>45720</v>
      </c>
      <c r="J1147" s="120">
        <f>WORKDAY(I1147, 3)</f>
        <v>45723</v>
      </c>
      <c r="K1147" s="42">
        <v>45727</v>
      </c>
      <c r="L1147" s="42"/>
      <c r="M1147" s="42"/>
      <c r="N1147" s="42">
        <v>45730</v>
      </c>
      <c r="O1147" s="119" t="s">
        <v>10</v>
      </c>
      <c r="P1147" s="42"/>
      <c r="Q1147" s="136"/>
      <c r="R1147" s="29" t="s">
        <v>768</v>
      </c>
    </row>
    <row r="1148" spans="1:18">
      <c r="A1148" s="41" t="s">
        <v>753</v>
      </c>
      <c r="B1148" s="41"/>
      <c r="C1148" s="29">
        <v>63509304</v>
      </c>
      <c r="G1148" s="84" t="s">
        <v>828</v>
      </c>
      <c r="H1148" s="29" t="s">
        <v>319</v>
      </c>
      <c r="I1148" s="42">
        <v>45720</v>
      </c>
      <c r="J1148" s="120">
        <f>WORKDAY(I1148, 3)</f>
        <v>45723</v>
      </c>
      <c r="K1148" s="42">
        <v>45727</v>
      </c>
      <c r="L1148" s="42"/>
      <c r="M1148" s="42"/>
      <c r="N1148" s="42">
        <v>45730</v>
      </c>
      <c r="O1148" s="119" t="s">
        <v>10</v>
      </c>
      <c r="P1148" s="42"/>
      <c r="Q1148" s="136"/>
      <c r="R1148" s="29" t="s">
        <v>769</v>
      </c>
    </row>
    <row r="1149" spans="1:18">
      <c r="A1149" s="41" t="s">
        <v>753</v>
      </c>
      <c r="B1149" s="41"/>
      <c r="C1149" s="29">
        <v>63509316</v>
      </c>
      <c r="G1149" s="84" t="s">
        <v>828</v>
      </c>
      <c r="H1149" s="29" t="s">
        <v>319</v>
      </c>
      <c r="I1149" s="42">
        <v>45720</v>
      </c>
      <c r="J1149" s="120">
        <f>WORKDAY(I1149, 3)</f>
        <v>45723</v>
      </c>
      <c r="K1149" s="42">
        <v>45727</v>
      </c>
      <c r="L1149" s="42"/>
      <c r="M1149" s="42"/>
      <c r="N1149" s="42">
        <v>45735</v>
      </c>
      <c r="O1149" s="119" t="s">
        <v>10</v>
      </c>
      <c r="P1149" s="42"/>
      <c r="Q1149" s="136"/>
      <c r="R1149" s="29" t="s">
        <v>770</v>
      </c>
    </row>
    <row r="1150" spans="1:18">
      <c r="A1150" s="41" t="s">
        <v>753</v>
      </c>
      <c r="B1150" s="41"/>
      <c r="C1150" s="29">
        <v>63509322</v>
      </c>
      <c r="G1150" s="84" t="s">
        <v>828</v>
      </c>
      <c r="H1150" s="29" t="s">
        <v>319</v>
      </c>
      <c r="I1150" s="42">
        <v>45720</v>
      </c>
      <c r="J1150" s="120">
        <f>WORKDAY(I1150, 3)</f>
        <v>45723</v>
      </c>
      <c r="K1150" s="42">
        <v>45727</v>
      </c>
      <c r="L1150" s="42"/>
      <c r="M1150" s="42"/>
      <c r="N1150" s="42">
        <v>45735</v>
      </c>
      <c r="O1150" s="119" t="s">
        <v>10</v>
      </c>
      <c r="P1150" s="42"/>
      <c r="Q1150" s="136"/>
      <c r="R1150" s="29" t="s">
        <v>771</v>
      </c>
    </row>
    <row r="1151" spans="1:18">
      <c r="A1151" s="41" t="s">
        <v>753</v>
      </c>
      <c r="B1151" s="41"/>
      <c r="C1151" s="29">
        <v>63509359</v>
      </c>
      <c r="G1151" s="84" t="s">
        <v>828</v>
      </c>
      <c r="H1151" s="29" t="s">
        <v>319</v>
      </c>
      <c r="I1151" s="42">
        <v>45720</v>
      </c>
      <c r="J1151" s="120">
        <f>WORKDAY(I1151, 3)</f>
        <v>45723</v>
      </c>
      <c r="K1151" s="42">
        <v>45727</v>
      </c>
      <c r="L1151" s="42"/>
      <c r="M1151" s="42"/>
      <c r="N1151" s="42">
        <v>45734</v>
      </c>
      <c r="O1151" s="119" t="s">
        <v>10</v>
      </c>
      <c r="P1151" s="42"/>
      <c r="Q1151" s="136"/>
      <c r="R1151" s="29" t="s">
        <v>772</v>
      </c>
    </row>
    <row r="1152" spans="1:18">
      <c r="A1152" s="41" t="s">
        <v>753</v>
      </c>
      <c r="B1152" s="41"/>
      <c r="C1152" s="29">
        <v>63509368</v>
      </c>
      <c r="G1152" s="84" t="s">
        <v>828</v>
      </c>
      <c r="H1152" s="29" t="s">
        <v>319</v>
      </c>
      <c r="I1152" s="42">
        <v>45720</v>
      </c>
      <c r="J1152" s="120">
        <f>WORKDAY(I1152, 3)</f>
        <v>45723</v>
      </c>
      <c r="K1152" s="42">
        <v>45727</v>
      </c>
      <c r="L1152" s="42"/>
      <c r="M1152" s="42"/>
      <c r="N1152" s="42">
        <v>45734</v>
      </c>
      <c r="O1152" s="119" t="s">
        <v>85</v>
      </c>
      <c r="P1152" s="42"/>
      <c r="Q1152" s="136"/>
      <c r="R1152" s="29" t="s">
        <v>773</v>
      </c>
    </row>
    <row r="1153" spans="1:18">
      <c r="A1153" s="41" t="s">
        <v>753</v>
      </c>
      <c r="B1153" s="41"/>
      <c r="C1153" s="29">
        <v>63509377</v>
      </c>
      <c r="G1153" s="84" t="s">
        <v>828</v>
      </c>
      <c r="H1153" s="29" t="s">
        <v>319</v>
      </c>
      <c r="I1153" s="42">
        <v>45720</v>
      </c>
      <c r="J1153" s="120">
        <f>WORKDAY(I1153, 3)</f>
        <v>45723</v>
      </c>
      <c r="K1153" s="42">
        <v>45727</v>
      </c>
      <c r="L1153" s="42"/>
      <c r="M1153" s="42"/>
      <c r="N1153" s="42">
        <v>45734</v>
      </c>
      <c r="O1153" s="119" t="s">
        <v>85</v>
      </c>
      <c r="P1153" s="42"/>
      <c r="Q1153" s="136"/>
      <c r="R1153" s="29" t="s">
        <v>774</v>
      </c>
    </row>
    <row r="1154" spans="1:18">
      <c r="A1154" s="41" t="s">
        <v>753</v>
      </c>
      <c r="B1154" s="41"/>
      <c r="C1154" s="29">
        <v>63509381</v>
      </c>
      <c r="G1154" s="84" t="s">
        <v>828</v>
      </c>
      <c r="H1154" s="29" t="s">
        <v>319</v>
      </c>
      <c r="I1154" s="42">
        <v>45720</v>
      </c>
      <c r="J1154" s="120">
        <f>WORKDAY(I1154, 3)</f>
        <v>45723</v>
      </c>
      <c r="K1154" s="42">
        <v>45727</v>
      </c>
      <c r="L1154" s="42"/>
      <c r="M1154" s="42"/>
      <c r="N1154" s="42">
        <v>45733</v>
      </c>
      <c r="O1154" s="119" t="s">
        <v>10</v>
      </c>
      <c r="P1154" s="42"/>
      <c r="Q1154" s="136"/>
      <c r="R1154" s="29" t="s">
        <v>775</v>
      </c>
    </row>
    <row r="1155" spans="1:18">
      <c r="A1155" s="41" t="s">
        <v>753</v>
      </c>
      <c r="B1155" s="41"/>
      <c r="C1155" s="29">
        <v>63509388</v>
      </c>
      <c r="G1155" s="84" t="s">
        <v>828</v>
      </c>
      <c r="H1155" s="29" t="s">
        <v>319</v>
      </c>
      <c r="I1155" s="42">
        <v>45720</v>
      </c>
      <c r="J1155" s="120">
        <f>WORKDAY(I1155, 3)</f>
        <v>45723</v>
      </c>
      <c r="K1155" s="42">
        <v>45727</v>
      </c>
      <c r="L1155" s="42"/>
      <c r="M1155" s="42"/>
      <c r="N1155" s="42">
        <v>45734</v>
      </c>
      <c r="O1155" s="119" t="s">
        <v>85</v>
      </c>
      <c r="P1155" s="42"/>
      <c r="Q1155" s="136"/>
      <c r="R1155" s="29" t="s">
        <v>776</v>
      </c>
    </row>
    <row r="1156" spans="1:18">
      <c r="A1156" s="41" t="s">
        <v>753</v>
      </c>
      <c r="B1156" s="41"/>
      <c r="C1156" s="29">
        <v>63509397</v>
      </c>
      <c r="G1156" s="84" t="s">
        <v>828</v>
      </c>
      <c r="H1156" s="29" t="s">
        <v>319</v>
      </c>
      <c r="I1156" s="42">
        <v>45720</v>
      </c>
      <c r="J1156" s="120">
        <f>WORKDAY(I1156, 3)</f>
        <v>45723</v>
      </c>
      <c r="K1156" s="42">
        <v>45727</v>
      </c>
      <c r="L1156" s="42"/>
      <c r="M1156" s="42"/>
      <c r="N1156" s="42">
        <v>45730</v>
      </c>
      <c r="O1156" s="119" t="s">
        <v>10</v>
      </c>
      <c r="P1156" s="42"/>
      <c r="Q1156" s="136"/>
      <c r="R1156" s="29" t="s">
        <v>777</v>
      </c>
    </row>
    <row r="1157" spans="1:18">
      <c r="A1157" s="41" t="s">
        <v>753</v>
      </c>
      <c r="B1157" s="41"/>
      <c r="C1157" s="29">
        <v>63509399</v>
      </c>
      <c r="G1157" s="84" t="s">
        <v>828</v>
      </c>
      <c r="H1157" s="29" t="s">
        <v>319</v>
      </c>
      <c r="I1157" s="42">
        <v>45720</v>
      </c>
      <c r="J1157" s="120">
        <f>WORKDAY(I1157, 3)</f>
        <v>45723</v>
      </c>
      <c r="K1157" s="42">
        <v>45727</v>
      </c>
      <c r="L1157" s="42"/>
      <c r="M1157" s="42"/>
      <c r="N1157" s="42">
        <v>45734</v>
      </c>
      <c r="O1157" s="119" t="s">
        <v>85</v>
      </c>
      <c r="P1157" s="42"/>
      <c r="Q1157" s="136"/>
      <c r="R1157" s="29" t="s">
        <v>778</v>
      </c>
    </row>
    <row r="1158" spans="1:18">
      <c r="A1158" s="41" t="s">
        <v>753</v>
      </c>
      <c r="B1158" s="41"/>
      <c r="C1158" s="29">
        <v>63509411</v>
      </c>
      <c r="G1158" s="84" t="s">
        <v>828</v>
      </c>
      <c r="H1158" s="29" t="s">
        <v>319</v>
      </c>
      <c r="I1158" s="42">
        <v>45720</v>
      </c>
      <c r="J1158" s="120">
        <f>WORKDAY(I1158, 3)</f>
        <v>45723</v>
      </c>
      <c r="K1158" s="42">
        <v>45727</v>
      </c>
      <c r="L1158" s="42"/>
      <c r="M1158" s="42"/>
      <c r="N1158" s="42">
        <v>45734</v>
      </c>
      <c r="O1158" s="119" t="s">
        <v>10</v>
      </c>
      <c r="P1158" s="42"/>
      <c r="Q1158" s="136"/>
      <c r="R1158" s="29" t="s">
        <v>779</v>
      </c>
    </row>
    <row r="1159" spans="1:18">
      <c r="A1159" s="41" t="s">
        <v>753</v>
      </c>
      <c r="B1159" s="41"/>
      <c r="C1159" s="29">
        <v>63509426</v>
      </c>
      <c r="G1159" s="84" t="s">
        <v>828</v>
      </c>
      <c r="H1159" s="29" t="s">
        <v>319</v>
      </c>
      <c r="I1159" s="42">
        <v>45720</v>
      </c>
      <c r="J1159" s="120">
        <f>WORKDAY(I1159, 3)</f>
        <v>45723</v>
      </c>
      <c r="K1159" s="42">
        <v>45727</v>
      </c>
      <c r="L1159" s="42"/>
      <c r="M1159" s="42"/>
      <c r="N1159" s="42">
        <v>45734</v>
      </c>
      <c r="O1159" s="119" t="s">
        <v>10</v>
      </c>
      <c r="P1159" s="42"/>
      <c r="Q1159" s="136"/>
      <c r="R1159" s="29" t="s">
        <v>780</v>
      </c>
    </row>
    <row r="1160" spans="1:18">
      <c r="A1160" s="41" t="s">
        <v>753</v>
      </c>
      <c r="B1160" s="41"/>
      <c r="C1160" s="29">
        <v>63509435</v>
      </c>
      <c r="G1160" s="84" t="s">
        <v>828</v>
      </c>
      <c r="H1160" s="29" t="s">
        <v>319</v>
      </c>
      <c r="I1160" s="42">
        <v>45720</v>
      </c>
      <c r="J1160" s="120">
        <f>WORKDAY(I1160, 3)</f>
        <v>45723</v>
      </c>
      <c r="K1160" s="42"/>
      <c r="L1160" s="42"/>
      <c r="M1160" s="42"/>
      <c r="N1160" s="42">
        <v>45728</v>
      </c>
      <c r="O1160" s="119" t="s">
        <v>10</v>
      </c>
      <c r="P1160" s="152"/>
      <c r="Q1160" s="153"/>
      <c r="R1160" s="29" t="s">
        <v>781</v>
      </c>
    </row>
    <row r="1161" spans="1:18">
      <c r="A1161" s="41" t="s">
        <v>753</v>
      </c>
      <c r="B1161" s="41"/>
      <c r="C1161" s="29">
        <v>63509438</v>
      </c>
      <c r="G1161" s="84" t="s">
        <v>828</v>
      </c>
      <c r="H1161" s="29" t="s">
        <v>319</v>
      </c>
      <c r="I1161" s="42">
        <v>45720</v>
      </c>
      <c r="J1161" s="120">
        <f>WORKDAY(I1161, 3)</f>
        <v>45723</v>
      </c>
      <c r="K1161" s="42"/>
      <c r="L1161" s="42"/>
      <c r="M1161" s="42"/>
      <c r="N1161" s="42">
        <v>45728</v>
      </c>
      <c r="O1161" s="119" t="s">
        <v>10</v>
      </c>
      <c r="P1161" s="152"/>
      <c r="Q1161" s="153"/>
      <c r="R1161" s="29" t="s">
        <v>782</v>
      </c>
    </row>
    <row r="1162" spans="1:18">
      <c r="A1162" s="41" t="s">
        <v>753</v>
      </c>
      <c r="B1162" s="41"/>
      <c r="C1162" s="29">
        <v>63509451</v>
      </c>
      <c r="G1162" s="84" t="s">
        <v>828</v>
      </c>
      <c r="H1162" s="29" t="s">
        <v>319</v>
      </c>
      <c r="I1162" s="42">
        <v>45720</v>
      </c>
      <c r="J1162" s="120">
        <f>WORKDAY(I1162, 3)</f>
        <v>45723</v>
      </c>
      <c r="K1162" s="42"/>
      <c r="L1162" s="42"/>
      <c r="M1162" s="42"/>
      <c r="N1162" s="42">
        <v>45728</v>
      </c>
      <c r="O1162" s="119" t="s">
        <v>10</v>
      </c>
      <c r="P1162" s="152"/>
      <c r="Q1162" s="153"/>
      <c r="R1162" s="29" t="s">
        <v>783</v>
      </c>
    </row>
    <row r="1163" spans="1:18">
      <c r="A1163" s="147" t="s">
        <v>980</v>
      </c>
      <c r="B1163" s="147"/>
      <c r="C1163" s="29">
        <v>63509608</v>
      </c>
      <c r="G1163" s="29" t="s">
        <v>16</v>
      </c>
      <c r="H1163" s="29" t="s">
        <v>981</v>
      </c>
      <c r="I1163" s="42">
        <v>45720</v>
      </c>
      <c r="J1163" s="120">
        <f>WORKDAY(I1163, 3)</f>
        <v>45723</v>
      </c>
      <c r="K1163" s="29"/>
      <c r="L1163" s="29"/>
      <c r="M1163" s="29"/>
      <c r="N1163" s="120">
        <v>45723</v>
      </c>
      <c r="O1163" s="119" t="s">
        <v>10</v>
      </c>
      <c r="P1163" s="152"/>
      <c r="Q1163" s="153"/>
      <c r="R1163" s="29" t="s">
        <v>982</v>
      </c>
    </row>
    <row r="1164" spans="1:18">
      <c r="A1164" s="147" t="s">
        <v>980</v>
      </c>
      <c r="B1164" s="147"/>
      <c r="C1164" s="29">
        <v>63509596</v>
      </c>
      <c r="G1164" s="29" t="s">
        <v>16</v>
      </c>
      <c r="H1164" s="29" t="s">
        <v>981</v>
      </c>
      <c r="I1164" s="42">
        <v>45720</v>
      </c>
      <c r="J1164" s="120">
        <f>WORKDAY(I1164, 3)</f>
        <v>45723</v>
      </c>
      <c r="K1164" s="29"/>
      <c r="L1164" s="29"/>
      <c r="M1164" s="29"/>
      <c r="N1164" s="120">
        <v>45722</v>
      </c>
      <c r="O1164" s="119" t="s">
        <v>10</v>
      </c>
      <c r="P1164" s="152"/>
      <c r="Q1164" s="153"/>
      <c r="R1164" s="29" t="s">
        <v>983</v>
      </c>
    </row>
    <row r="1165" spans="1:18">
      <c r="A1165" s="41" t="s">
        <v>784</v>
      </c>
      <c r="B1165" s="41"/>
      <c r="C1165" s="41">
        <v>65503931</v>
      </c>
      <c r="D1165" s="41"/>
      <c r="F1165" s="41"/>
      <c r="G1165" s="84" t="s">
        <v>828</v>
      </c>
      <c r="H1165" s="29" t="s">
        <v>319</v>
      </c>
      <c r="I1165" s="42">
        <v>45722</v>
      </c>
      <c r="J1165" s="120">
        <f>WORKDAY(I1165, 3)</f>
        <v>45727</v>
      </c>
      <c r="K1165" s="42">
        <v>45727</v>
      </c>
      <c r="L1165" s="42"/>
      <c r="M1165" s="42"/>
      <c r="N1165" s="42">
        <v>45730</v>
      </c>
      <c r="O1165" s="119" t="s">
        <v>10</v>
      </c>
      <c r="P1165" s="29"/>
      <c r="Q1165" s="81"/>
      <c r="R1165" s="41" t="s">
        <v>785</v>
      </c>
    </row>
    <row r="1166" spans="1:18">
      <c r="A1166" s="41" t="s">
        <v>784</v>
      </c>
      <c r="B1166" s="41"/>
      <c r="C1166" s="41">
        <v>65503959</v>
      </c>
      <c r="D1166" s="41"/>
      <c r="F1166" s="41"/>
      <c r="G1166" s="84" t="s">
        <v>828</v>
      </c>
      <c r="H1166" s="29" t="s">
        <v>319</v>
      </c>
      <c r="I1166" s="42">
        <v>45722</v>
      </c>
      <c r="J1166" s="120">
        <f>WORKDAY(I1166, 3)</f>
        <v>45727</v>
      </c>
      <c r="K1166" s="42">
        <v>45727</v>
      </c>
      <c r="L1166" s="42"/>
      <c r="M1166" s="42"/>
      <c r="N1166" s="42">
        <v>45730</v>
      </c>
      <c r="O1166" s="119" t="s">
        <v>10</v>
      </c>
      <c r="P1166" s="29"/>
      <c r="Q1166" s="81"/>
      <c r="R1166" s="41" t="s">
        <v>786</v>
      </c>
    </row>
    <row r="1167" spans="1:18">
      <c r="A1167" s="41" t="s">
        <v>784</v>
      </c>
      <c r="B1167" s="41"/>
      <c r="C1167" s="41">
        <v>65503976</v>
      </c>
      <c r="D1167" s="41"/>
      <c r="F1167" s="41"/>
      <c r="G1167" s="84" t="s">
        <v>828</v>
      </c>
      <c r="H1167" s="29" t="s">
        <v>319</v>
      </c>
      <c r="I1167" s="42">
        <v>45722</v>
      </c>
      <c r="J1167" s="120">
        <f>WORKDAY(I1167, 3)</f>
        <v>45727</v>
      </c>
      <c r="K1167" s="42">
        <v>45727</v>
      </c>
      <c r="L1167" s="42"/>
      <c r="M1167" s="42"/>
      <c r="N1167" s="42">
        <v>45734</v>
      </c>
      <c r="O1167" s="119" t="s">
        <v>85</v>
      </c>
      <c r="P1167" s="29"/>
      <c r="Q1167" s="81"/>
      <c r="R1167" s="41" t="s">
        <v>787</v>
      </c>
    </row>
    <row r="1168" spans="1:18">
      <c r="A1168" s="41" t="s">
        <v>784</v>
      </c>
      <c r="B1168" s="41"/>
      <c r="C1168" s="41">
        <v>65503998</v>
      </c>
      <c r="D1168" s="41"/>
      <c r="F1168" s="41"/>
      <c r="G1168" s="84" t="s">
        <v>828</v>
      </c>
      <c r="H1168" s="29" t="s">
        <v>319</v>
      </c>
      <c r="I1168" s="42">
        <v>45722</v>
      </c>
      <c r="J1168" s="120">
        <f>WORKDAY(I1168, 3)</f>
        <v>45727</v>
      </c>
      <c r="K1168" s="42">
        <v>45727</v>
      </c>
      <c r="L1168" s="42"/>
      <c r="M1168" s="42"/>
      <c r="N1168" s="42">
        <v>45733</v>
      </c>
      <c r="O1168" s="119" t="s">
        <v>10</v>
      </c>
      <c r="P1168" s="29"/>
      <c r="Q1168" s="81"/>
      <c r="R1168" s="41" t="s">
        <v>788</v>
      </c>
    </row>
    <row r="1169" spans="1:18">
      <c r="A1169" s="41" t="s">
        <v>784</v>
      </c>
      <c r="B1169" s="41"/>
      <c r="C1169" s="41">
        <v>65504004</v>
      </c>
      <c r="D1169" s="41"/>
      <c r="F1169" s="41"/>
      <c r="G1169" s="84" t="s">
        <v>828</v>
      </c>
      <c r="H1169" s="29" t="s">
        <v>319</v>
      </c>
      <c r="I1169" s="42">
        <v>45722</v>
      </c>
      <c r="J1169" s="120">
        <f>WORKDAY(I1169, 3)</f>
        <v>45727</v>
      </c>
      <c r="K1169" s="42">
        <v>45727</v>
      </c>
      <c r="L1169" s="42"/>
      <c r="M1169" s="42"/>
      <c r="N1169" s="42">
        <v>45733</v>
      </c>
      <c r="O1169" s="119" t="s">
        <v>10</v>
      </c>
      <c r="P1169" s="29"/>
      <c r="Q1169" s="81"/>
      <c r="R1169" s="41" t="s">
        <v>789</v>
      </c>
    </row>
    <row r="1170" spans="1:18">
      <c r="A1170" s="41" t="s">
        <v>784</v>
      </c>
      <c r="B1170" s="41"/>
      <c r="C1170" s="41">
        <v>65504040</v>
      </c>
      <c r="D1170" s="41"/>
      <c r="F1170" s="41"/>
      <c r="G1170" s="84" t="s">
        <v>828</v>
      </c>
      <c r="H1170" s="29" t="s">
        <v>319</v>
      </c>
      <c r="I1170" s="42">
        <v>45722</v>
      </c>
      <c r="J1170" s="120">
        <f>WORKDAY(I1170, 3)</f>
        <v>45727</v>
      </c>
      <c r="K1170" s="42">
        <v>45727</v>
      </c>
      <c r="L1170" s="42"/>
      <c r="M1170" s="42"/>
      <c r="N1170" s="42">
        <v>45733</v>
      </c>
      <c r="O1170" s="119" t="s">
        <v>10</v>
      </c>
      <c r="P1170" s="29"/>
      <c r="Q1170" s="81"/>
      <c r="R1170" s="41" t="s">
        <v>790</v>
      </c>
    </row>
    <row r="1171" spans="1:18">
      <c r="A1171" s="41" t="s">
        <v>784</v>
      </c>
      <c r="B1171" s="41"/>
      <c r="C1171" s="41">
        <v>65504059</v>
      </c>
      <c r="D1171" s="41"/>
      <c r="F1171" s="41"/>
      <c r="G1171" s="84" t="s">
        <v>828</v>
      </c>
      <c r="H1171" s="29" t="s">
        <v>319</v>
      </c>
      <c r="I1171" s="42">
        <v>45722</v>
      </c>
      <c r="J1171" s="120">
        <f>WORKDAY(I1171, 3)</f>
        <v>45727</v>
      </c>
      <c r="K1171" s="42">
        <v>45727</v>
      </c>
      <c r="L1171" s="42"/>
      <c r="M1171" s="42"/>
      <c r="N1171" s="42">
        <v>45733</v>
      </c>
      <c r="O1171" s="119" t="s">
        <v>10</v>
      </c>
      <c r="P1171" s="29"/>
      <c r="Q1171" s="81"/>
      <c r="R1171" s="41" t="s">
        <v>791</v>
      </c>
    </row>
    <row r="1172" spans="1:18">
      <c r="A1172" s="41" t="s">
        <v>784</v>
      </c>
      <c r="B1172" s="41"/>
      <c r="C1172" s="41">
        <v>65504096</v>
      </c>
      <c r="D1172" s="41"/>
      <c r="F1172" s="41"/>
      <c r="G1172" s="84" t="s">
        <v>828</v>
      </c>
      <c r="H1172" s="29" t="s">
        <v>319</v>
      </c>
      <c r="I1172" s="42">
        <v>45722</v>
      </c>
      <c r="J1172" s="120">
        <f>WORKDAY(I1172, 3)</f>
        <v>45727</v>
      </c>
      <c r="K1172" s="42">
        <v>45727</v>
      </c>
      <c r="L1172" s="42"/>
      <c r="M1172" s="42"/>
      <c r="N1172" s="42">
        <v>45730</v>
      </c>
      <c r="O1172" s="119" t="s">
        <v>10</v>
      </c>
      <c r="P1172" s="29"/>
      <c r="Q1172" s="81"/>
      <c r="R1172" s="41" t="s">
        <v>792</v>
      </c>
    </row>
    <row r="1173" spans="1:18">
      <c r="A1173" s="41" t="s">
        <v>784</v>
      </c>
      <c r="B1173" s="41"/>
      <c r="C1173" s="41">
        <v>65504108</v>
      </c>
      <c r="D1173" s="41"/>
      <c r="F1173" s="41"/>
      <c r="G1173" s="84" t="s">
        <v>828</v>
      </c>
      <c r="H1173" s="29" t="s">
        <v>319</v>
      </c>
      <c r="I1173" s="42">
        <v>45722</v>
      </c>
      <c r="J1173" s="120">
        <f>WORKDAY(I1173, 3)</f>
        <v>45727</v>
      </c>
      <c r="K1173" s="42">
        <v>45727</v>
      </c>
      <c r="L1173" s="42"/>
      <c r="M1173" s="42"/>
      <c r="N1173" s="42">
        <v>45730</v>
      </c>
      <c r="O1173" s="119" t="s">
        <v>10</v>
      </c>
      <c r="P1173" s="29"/>
      <c r="Q1173" s="81"/>
      <c r="R1173" s="41" t="s">
        <v>793</v>
      </c>
    </row>
    <row r="1174" spans="1:18">
      <c r="A1174" s="41" t="s">
        <v>784</v>
      </c>
      <c r="B1174" s="41"/>
      <c r="C1174" s="41">
        <v>65504150</v>
      </c>
      <c r="D1174" s="41"/>
      <c r="F1174" s="41"/>
      <c r="G1174" s="84" t="s">
        <v>828</v>
      </c>
      <c r="H1174" s="29" t="s">
        <v>319</v>
      </c>
      <c r="I1174" s="42">
        <v>45722</v>
      </c>
      <c r="J1174" s="120">
        <f>WORKDAY(I1174, 3)</f>
        <v>45727</v>
      </c>
      <c r="K1174" s="42">
        <v>45727</v>
      </c>
      <c r="L1174" s="42"/>
      <c r="M1174" s="42"/>
      <c r="N1174" s="42">
        <v>45730</v>
      </c>
      <c r="O1174" s="119" t="s">
        <v>10</v>
      </c>
      <c r="P1174" s="29"/>
      <c r="Q1174" s="81"/>
      <c r="R1174" s="41" t="s">
        <v>794</v>
      </c>
    </row>
    <row r="1175" spans="1:18">
      <c r="A1175" s="41" t="s">
        <v>784</v>
      </c>
      <c r="B1175" s="41"/>
      <c r="C1175" s="41">
        <v>65504164</v>
      </c>
      <c r="D1175" s="41"/>
      <c r="F1175" s="41"/>
      <c r="G1175" s="84" t="s">
        <v>828</v>
      </c>
      <c r="H1175" s="29" t="s">
        <v>319</v>
      </c>
      <c r="I1175" s="42">
        <v>45722</v>
      </c>
      <c r="J1175" s="120">
        <f>WORKDAY(I1175, 3)</f>
        <v>45727</v>
      </c>
      <c r="K1175" s="42">
        <v>45727</v>
      </c>
      <c r="L1175" s="42"/>
      <c r="M1175" s="42"/>
      <c r="N1175" s="42">
        <v>45730</v>
      </c>
      <c r="O1175" s="119" t="s">
        <v>10</v>
      </c>
      <c r="P1175" s="29"/>
      <c r="Q1175" s="81"/>
      <c r="R1175" s="41" t="s">
        <v>795</v>
      </c>
    </row>
    <row r="1176" spans="1:18">
      <c r="A1176" s="41" t="s">
        <v>784</v>
      </c>
      <c r="B1176" s="41"/>
      <c r="C1176" s="41">
        <v>65504187</v>
      </c>
      <c r="D1176" s="41"/>
      <c r="F1176" s="41"/>
      <c r="G1176" s="84" t="s">
        <v>828</v>
      </c>
      <c r="H1176" s="29" t="s">
        <v>319</v>
      </c>
      <c r="I1176" s="42">
        <v>45722</v>
      </c>
      <c r="J1176" s="120">
        <f>WORKDAY(I1176, 3)</f>
        <v>45727</v>
      </c>
      <c r="K1176" s="42">
        <v>45727</v>
      </c>
      <c r="L1176" s="42"/>
      <c r="M1176" s="42"/>
      <c r="N1176" s="42">
        <v>45734</v>
      </c>
      <c r="O1176" s="119" t="s">
        <v>10</v>
      </c>
      <c r="P1176" s="29"/>
      <c r="Q1176" s="81"/>
      <c r="R1176" s="41" t="s">
        <v>796</v>
      </c>
    </row>
    <row r="1177" spans="1:18">
      <c r="A1177" s="41" t="s">
        <v>784</v>
      </c>
      <c r="B1177" s="41"/>
      <c r="C1177" s="41">
        <v>65504195</v>
      </c>
      <c r="D1177" s="41"/>
      <c r="F1177" s="41"/>
      <c r="G1177" s="84" t="s">
        <v>828</v>
      </c>
      <c r="H1177" s="29" t="s">
        <v>319</v>
      </c>
      <c r="I1177" s="42">
        <v>45722</v>
      </c>
      <c r="J1177" s="120">
        <f>WORKDAY(I1177, 3)</f>
        <v>45727</v>
      </c>
      <c r="K1177" s="42">
        <v>45727</v>
      </c>
      <c r="L1177" s="42"/>
      <c r="M1177" s="42"/>
      <c r="N1177" s="42">
        <v>45730</v>
      </c>
      <c r="O1177" s="119" t="s">
        <v>10</v>
      </c>
      <c r="P1177" s="29"/>
      <c r="Q1177" s="81"/>
      <c r="R1177" s="41" t="s">
        <v>797</v>
      </c>
    </row>
    <row r="1178" spans="1:18">
      <c r="A1178" s="41" t="s">
        <v>784</v>
      </c>
      <c r="B1178" s="41"/>
      <c r="C1178" s="41">
        <v>65504210</v>
      </c>
      <c r="D1178" s="41"/>
      <c r="F1178" s="41"/>
      <c r="G1178" s="84" t="s">
        <v>828</v>
      </c>
      <c r="H1178" s="29" t="s">
        <v>319</v>
      </c>
      <c r="I1178" s="42">
        <v>45722</v>
      </c>
      <c r="J1178" s="120">
        <f>WORKDAY(I1178, 3)</f>
        <v>45727</v>
      </c>
      <c r="K1178" s="42">
        <v>45727</v>
      </c>
      <c r="L1178" s="42"/>
      <c r="M1178" s="42"/>
      <c r="N1178" s="42">
        <v>45730</v>
      </c>
      <c r="O1178" s="119" t="s">
        <v>10</v>
      </c>
      <c r="P1178" s="29"/>
      <c r="Q1178" s="81"/>
      <c r="R1178" s="41" t="s">
        <v>798</v>
      </c>
    </row>
    <row r="1179" spans="1:18">
      <c r="A1179" s="41" t="s">
        <v>784</v>
      </c>
      <c r="B1179" s="41"/>
      <c r="C1179" s="41">
        <v>65504234</v>
      </c>
      <c r="D1179" s="41"/>
      <c r="F1179" s="41"/>
      <c r="G1179" s="84" t="s">
        <v>828</v>
      </c>
      <c r="H1179" s="29" t="s">
        <v>319</v>
      </c>
      <c r="I1179" s="42">
        <v>45722</v>
      </c>
      <c r="J1179" s="120">
        <f>WORKDAY(I1179, 3)</f>
        <v>45727</v>
      </c>
      <c r="K1179" s="42">
        <v>45727</v>
      </c>
      <c r="L1179" s="42"/>
      <c r="M1179" s="42"/>
      <c r="N1179" s="42">
        <v>45730</v>
      </c>
      <c r="O1179" s="119" t="s">
        <v>10</v>
      </c>
      <c r="P1179" s="29"/>
      <c r="Q1179" s="81"/>
      <c r="R1179" s="41" t="s">
        <v>799</v>
      </c>
    </row>
    <row r="1180" spans="1:18">
      <c r="A1180" s="41" t="s">
        <v>800</v>
      </c>
      <c r="B1180" s="41"/>
      <c r="C1180" s="41">
        <v>65505251</v>
      </c>
      <c r="D1180" s="41"/>
      <c r="F1180" s="41"/>
      <c r="G1180" s="84" t="s">
        <v>828</v>
      </c>
      <c r="H1180" s="29" t="s">
        <v>319</v>
      </c>
      <c r="I1180" s="42">
        <v>45722</v>
      </c>
      <c r="J1180" s="120">
        <f>WORKDAY(I1180, 3)</f>
        <v>45727</v>
      </c>
      <c r="K1180" s="29"/>
      <c r="L1180" s="29"/>
      <c r="M1180" s="29"/>
      <c r="N1180" s="29"/>
      <c r="O1180" s="119" t="s">
        <v>984</v>
      </c>
      <c r="P1180" s="29"/>
      <c r="Q1180" s="81"/>
      <c r="R1180" s="41" t="s">
        <v>801</v>
      </c>
    </row>
    <row r="1181" spans="1:18">
      <c r="A1181" s="41" t="s">
        <v>800</v>
      </c>
      <c r="B1181" s="41"/>
      <c r="C1181" s="41">
        <v>65505281</v>
      </c>
      <c r="D1181" s="41"/>
      <c r="F1181" s="41"/>
      <c r="G1181" s="84" t="s">
        <v>828</v>
      </c>
      <c r="H1181" s="29" t="s">
        <v>319</v>
      </c>
      <c r="I1181" s="42">
        <v>45722</v>
      </c>
      <c r="J1181" s="120">
        <f>WORKDAY(I1181, 3)</f>
        <v>45727</v>
      </c>
      <c r="K1181" s="29"/>
      <c r="L1181" s="29"/>
      <c r="M1181" s="29"/>
      <c r="N1181" s="29"/>
      <c r="O1181" s="119" t="s">
        <v>984</v>
      </c>
      <c r="P1181" s="29"/>
      <c r="Q1181" s="81"/>
      <c r="R1181" s="41" t="s">
        <v>802</v>
      </c>
    </row>
    <row r="1182" spans="1:18">
      <c r="A1182" s="41" t="s">
        <v>800</v>
      </c>
      <c r="B1182" s="41"/>
      <c r="C1182" s="41">
        <v>65505299</v>
      </c>
      <c r="D1182" s="41"/>
      <c r="F1182" s="41"/>
      <c r="G1182" s="84" t="s">
        <v>828</v>
      </c>
      <c r="H1182" s="29" t="s">
        <v>319</v>
      </c>
      <c r="I1182" s="42">
        <v>45722</v>
      </c>
      <c r="J1182" s="120">
        <f>WORKDAY(I1182, 3)</f>
        <v>45727</v>
      </c>
      <c r="K1182" s="29"/>
      <c r="L1182" s="29"/>
      <c r="M1182" s="29"/>
      <c r="N1182" s="29"/>
      <c r="O1182" s="119" t="s">
        <v>984</v>
      </c>
      <c r="P1182" s="29"/>
      <c r="Q1182" s="81"/>
      <c r="R1182" s="41" t="s">
        <v>803</v>
      </c>
    </row>
    <row r="1183" spans="1:18">
      <c r="A1183" s="41" t="s">
        <v>800</v>
      </c>
      <c r="B1183" s="41"/>
      <c r="C1183" s="41">
        <v>65505316</v>
      </c>
      <c r="D1183" s="41"/>
      <c r="F1183" s="41"/>
      <c r="G1183" s="84" t="s">
        <v>828</v>
      </c>
      <c r="H1183" s="29" t="s">
        <v>319</v>
      </c>
      <c r="I1183" s="42">
        <v>45722</v>
      </c>
      <c r="J1183" s="120">
        <f>WORKDAY(I1183, 3)</f>
        <v>45727</v>
      </c>
      <c r="K1183" s="29"/>
      <c r="L1183" s="29"/>
      <c r="M1183" s="29"/>
      <c r="N1183" s="29"/>
      <c r="O1183" s="119" t="s">
        <v>984</v>
      </c>
      <c r="P1183" s="29"/>
      <c r="Q1183" s="81"/>
      <c r="R1183" s="41" t="s">
        <v>804</v>
      </c>
    </row>
    <row r="1184" spans="1:18">
      <c r="A1184" s="41" t="s">
        <v>800</v>
      </c>
      <c r="B1184" s="41"/>
      <c r="C1184" s="41">
        <v>65505367</v>
      </c>
      <c r="D1184" s="41"/>
      <c r="F1184" s="41"/>
      <c r="G1184" s="84" t="s">
        <v>828</v>
      </c>
      <c r="H1184" s="29" t="s">
        <v>319</v>
      </c>
      <c r="I1184" s="42">
        <v>45722</v>
      </c>
      <c r="J1184" s="120">
        <f>WORKDAY(I1184, 3)</f>
        <v>45727</v>
      </c>
      <c r="K1184" s="29"/>
      <c r="L1184" s="29"/>
      <c r="M1184" s="29"/>
      <c r="N1184" s="29"/>
      <c r="O1184" s="119" t="s">
        <v>984</v>
      </c>
      <c r="P1184" s="29"/>
      <c r="Q1184" s="81"/>
      <c r="R1184" s="41" t="s">
        <v>805</v>
      </c>
    </row>
    <row r="1185" spans="1:18">
      <c r="A1185" s="41" t="s">
        <v>800</v>
      </c>
      <c r="B1185" s="41"/>
      <c r="C1185" s="41">
        <v>65505409</v>
      </c>
      <c r="D1185" s="41"/>
      <c r="F1185" s="41"/>
      <c r="G1185" s="84" t="s">
        <v>828</v>
      </c>
      <c r="H1185" s="29" t="s">
        <v>319</v>
      </c>
      <c r="I1185" s="42">
        <v>45722</v>
      </c>
      <c r="J1185" s="120">
        <f>WORKDAY(I1185, 3)</f>
        <v>45727</v>
      </c>
      <c r="K1185" s="29"/>
      <c r="L1185" s="29"/>
      <c r="M1185" s="29"/>
      <c r="N1185" s="29"/>
      <c r="O1185" s="119" t="s">
        <v>984</v>
      </c>
      <c r="P1185" s="29"/>
      <c r="Q1185" s="81"/>
      <c r="R1185" s="41" t="s">
        <v>806</v>
      </c>
    </row>
    <row r="1186" spans="1:18">
      <c r="A1186" s="41" t="s">
        <v>800</v>
      </c>
      <c r="B1186" s="41"/>
      <c r="C1186" s="41">
        <v>65505445</v>
      </c>
      <c r="D1186" s="41"/>
      <c r="F1186" s="41"/>
      <c r="G1186" s="84" t="s">
        <v>828</v>
      </c>
      <c r="H1186" s="29" t="s">
        <v>319</v>
      </c>
      <c r="I1186" s="42">
        <v>45722</v>
      </c>
      <c r="J1186" s="120">
        <f>WORKDAY(I1186, 3)</f>
        <v>45727</v>
      </c>
      <c r="K1186" s="29"/>
      <c r="L1186" s="29"/>
      <c r="M1186" s="29"/>
      <c r="N1186" s="29"/>
      <c r="O1186" s="119" t="s">
        <v>984</v>
      </c>
      <c r="P1186" s="29"/>
      <c r="Q1186" s="81"/>
      <c r="R1186" s="41" t="s">
        <v>807</v>
      </c>
    </row>
    <row r="1187" spans="1:18">
      <c r="A1187" s="41" t="s">
        <v>800</v>
      </c>
      <c r="B1187" s="41"/>
      <c r="C1187" s="41">
        <v>65505524</v>
      </c>
      <c r="D1187" s="41"/>
      <c r="F1187" s="41"/>
      <c r="G1187" s="84" t="s">
        <v>828</v>
      </c>
      <c r="H1187" s="29" t="s">
        <v>319</v>
      </c>
      <c r="I1187" s="42">
        <v>45722</v>
      </c>
      <c r="J1187" s="120">
        <f>WORKDAY(I1187, 3)</f>
        <v>45727</v>
      </c>
      <c r="K1187" s="29"/>
      <c r="L1187" s="29"/>
      <c r="M1187" s="29"/>
      <c r="N1187" s="29"/>
      <c r="O1187" s="119" t="s">
        <v>984</v>
      </c>
      <c r="P1187" s="29"/>
      <c r="Q1187" s="81"/>
      <c r="R1187" s="41" t="s">
        <v>808</v>
      </c>
    </row>
    <row r="1188" spans="1:18">
      <c r="A1188" s="41" t="s">
        <v>800</v>
      </c>
      <c r="B1188" s="41"/>
      <c r="C1188" s="41">
        <v>65505570</v>
      </c>
      <c r="D1188" s="41"/>
      <c r="F1188" s="41"/>
      <c r="G1188" s="84" t="s">
        <v>828</v>
      </c>
      <c r="H1188" s="29" t="s">
        <v>319</v>
      </c>
      <c r="I1188" s="42">
        <v>45722</v>
      </c>
      <c r="J1188" s="120">
        <f>WORKDAY(I1188, 3)</f>
        <v>45727</v>
      </c>
      <c r="K1188" s="29"/>
      <c r="L1188" s="29"/>
      <c r="M1188" s="29"/>
      <c r="N1188" s="29"/>
      <c r="O1188" s="119" t="s">
        <v>944</v>
      </c>
      <c r="P1188" s="29"/>
      <c r="Q1188" s="81"/>
      <c r="R1188" s="41" t="s">
        <v>809</v>
      </c>
    </row>
    <row r="1189" spans="1:18">
      <c r="A1189" s="41" t="s">
        <v>800</v>
      </c>
      <c r="B1189" s="41"/>
      <c r="C1189" s="41">
        <v>65505591</v>
      </c>
      <c r="D1189" s="41"/>
      <c r="F1189" s="41"/>
      <c r="G1189" s="84" t="s">
        <v>828</v>
      </c>
      <c r="H1189" s="29" t="s">
        <v>319</v>
      </c>
      <c r="I1189" s="42">
        <v>45722</v>
      </c>
      <c r="J1189" s="120">
        <f>WORKDAY(I1189, 3)</f>
        <v>45727</v>
      </c>
      <c r="K1189" s="29"/>
      <c r="L1189" s="29"/>
      <c r="M1189" s="29"/>
      <c r="N1189" s="29"/>
      <c r="O1189" s="119" t="s">
        <v>944</v>
      </c>
      <c r="P1189" s="29"/>
      <c r="Q1189" s="81"/>
      <c r="R1189" s="41" t="s">
        <v>810</v>
      </c>
    </row>
    <row r="1190" spans="1:18">
      <c r="A1190" s="41" t="s">
        <v>800</v>
      </c>
      <c r="B1190" s="41"/>
      <c r="C1190" s="41">
        <v>65505650</v>
      </c>
      <c r="D1190" s="41"/>
      <c r="F1190" s="41"/>
      <c r="G1190" s="84" t="s">
        <v>828</v>
      </c>
      <c r="H1190" s="29" t="s">
        <v>319</v>
      </c>
      <c r="I1190" s="42">
        <v>45722</v>
      </c>
      <c r="J1190" s="120">
        <f>WORKDAY(I1190, 3)</f>
        <v>45727</v>
      </c>
      <c r="K1190" s="29"/>
      <c r="L1190" s="29"/>
      <c r="M1190" s="29"/>
      <c r="N1190" s="29"/>
      <c r="O1190" s="119" t="s">
        <v>944</v>
      </c>
      <c r="P1190" s="29"/>
      <c r="Q1190" s="81"/>
      <c r="R1190" s="41" t="s">
        <v>811</v>
      </c>
    </row>
    <row r="1191" spans="1:18">
      <c r="A1191" s="41" t="s">
        <v>800</v>
      </c>
      <c r="B1191" s="41"/>
      <c r="C1191" s="41">
        <v>65505682</v>
      </c>
      <c r="D1191" s="41"/>
      <c r="F1191" s="41"/>
      <c r="G1191" s="84" t="s">
        <v>828</v>
      </c>
      <c r="H1191" s="29" t="s">
        <v>319</v>
      </c>
      <c r="I1191" s="42">
        <v>45722</v>
      </c>
      <c r="J1191" s="120">
        <f>WORKDAY(I1191, 3)</f>
        <v>45727</v>
      </c>
      <c r="K1191" s="29"/>
      <c r="L1191" s="29"/>
      <c r="M1191" s="29"/>
      <c r="N1191" s="29"/>
      <c r="O1191" s="119" t="s">
        <v>944</v>
      </c>
      <c r="P1191" s="29"/>
      <c r="Q1191" s="81"/>
      <c r="R1191" s="41" t="s">
        <v>812</v>
      </c>
    </row>
    <row r="1192" spans="1:18">
      <c r="A1192" s="41" t="s">
        <v>800</v>
      </c>
      <c r="B1192" s="41"/>
      <c r="C1192" s="41">
        <v>65505696</v>
      </c>
      <c r="D1192" s="41"/>
      <c r="F1192" s="41"/>
      <c r="G1192" s="84" t="s">
        <v>828</v>
      </c>
      <c r="H1192" s="29" t="s">
        <v>319</v>
      </c>
      <c r="I1192" s="42">
        <v>45722</v>
      </c>
      <c r="J1192" s="120">
        <f>WORKDAY(I1192, 3)</f>
        <v>45727</v>
      </c>
      <c r="K1192" s="29"/>
      <c r="L1192" s="29"/>
      <c r="M1192" s="29"/>
      <c r="N1192" s="29"/>
      <c r="O1192" s="119" t="s">
        <v>944</v>
      </c>
      <c r="P1192" s="29"/>
      <c r="Q1192" s="81"/>
      <c r="R1192" s="41" t="s">
        <v>813</v>
      </c>
    </row>
    <row r="1193" spans="1:18">
      <c r="A1193" s="41" t="s">
        <v>800</v>
      </c>
      <c r="B1193" s="41"/>
      <c r="C1193" s="41">
        <v>65505728</v>
      </c>
      <c r="D1193" s="41"/>
      <c r="F1193" s="41"/>
      <c r="G1193" s="84" t="s">
        <v>828</v>
      </c>
      <c r="H1193" s="29" t="s">
        <v>319</v>
      </c>
      <c r="I1193" s="42">
        <v>45722</v>
      </c>
      <c r="J1193" s="120">
        <f>WORKDAY(I1193, 3)</f>
        <v>45727</v>
      </c>
      <c r="K1193" s="29"/>
      <c r="L1193" s="29"/>
      <c r="M1193" s="29"/>
      <c r="N1193" s="29"/>
      <c r="O1193" s="119" t="s">
        <v>944</v>
      </c>
      <c r="P1193" s="29"/>
      <c r="Q1193" s="81"/>
      <c r="R1193" s="41" t="s">
        <v>814</v>
      </c>
    </row>
    <row r="1194" spans="1:18">
      <c r="A1194" s="41" t="s">
        <v>800</v>
      </c>
      <c r="B1194" s="41"/>
      <c r="C1194" s="41">
        <v>65505750</v>
      </c>
      <c r="D1194" s="41"/>
      <c r="F1194" s="41"/>
      <c r="G1194" s="84" t="s">
        <v>828</v>
      </c>
      <c r="H1194" s="29" t="s">
        <v>319</v>
      </c>
      <c r="I1194" s="42">
        <v>45722</v>
      </c>
      <c r="J1194" s="120">
        <f>WORKDAY(I1194, 3)</f>
        <v>45727</v>
      </c>
      <c r="K1194" s="29"/>
      <c r="L1194" s="29"/>
      <c r="M1194" s="29"/>
      <c r="N1194" s="29"/>
      <c r="O1194" s="119" t="s">
        <v>944</v>
      </c>
      <c r="P1194" s="29"/>
      <c r="Q1194" s="81"/>
      <c r="R1194" s="41" t="s">
        <v>815</v>
      </c>
    </row>
    <row r="1195" spans="1:18">
      <c r="A1195" s="41" t="s">
        <v>800</v>
      </c>
      <c r="B1195" s="41"/>
      <c r="C1195" s="41">
        <v>65505814</v>
      </c>
      <c r="D1195" s="41"/>
      <c r="F1195" s="41"/>
      <c r="G1195" s="84" t="s">
        <v>828</v>
      </c>
      <c r="H1195" s="29" t="s">
        <v>319</v>
      </c>
      <c r="I1195" s="42">
        <v>45722</v>
      </c>
      <c r="J1195" s="120">
        <f>WORKDAY(I1195, 3)</f>
        <v>45727</v>
      </c>
      <c r="K1195" s="29"/>
      <c r="L1195" s="29"/>
      <c r="M1195" s="29"/>
      <c r="N1195" s="29"/>
      <c r="O1195" s="119" t="s">
        <v>944</v>
      </c>
      <c r="P1195" s="29"/>
      <c r="Q1195" s="81"/>
      <c r="R1195" s="41" t="s">
        <v>816</v>
      </c>
    </row>
    <row r="1196" spans="1:18">
      <c r="A1196" s="41" t="s">
        <v>800</v>
      </c>
      <c r="B1196" s="41"/>
      <c r="C1196" s="41">
        <v>65505831</v>
      </c>
      <c r="D1196" s="41"/>
      <c r="F1196" s="41"/>
      <c r="G1196" s="84" t="s">
        <v>828</v>
      </c>
      <c r="H1196" s="29" t="s">
        <v>319</v>
      </c>
      <c r="I1196" s="42">
        <v>45722</v>
      </c>
      <c r="J1196" s="120">
        <f>WORKDAY(I1196, 3)</f>
        <v>45727</v>
      </c>
      <c r="K1196" s="29"/>
      <c r="L1196" s="29"/>
      <c r="M1196" s="29"/>
      <c r="N1196" s="29"/>
      <c r="O1196" s="119" t="s">
        <v>944</v>
      </c>
      <c r="P1196" s="29"/>
      <c r="Q1196" s="81"/>
      <c r="R1196" s="41" t="s">
        <v>817</v>
      </c>
    </row>
    <row r="1197" spans="1:18">
      <c r="A1197" s="41" t="s">
        <v>800</v>
      </c>
      <c r="B1197" s="41"/>
      <c r="C1197" s="41">
        <v>65505876</v>
      </c>
      <c r="D1197" s="41"/>
      <c r="F1197" s="41"/>
      <c r="G1197" s="84" t="s">
        <v>828</v>
      </c>
      <c r="H1197" s="29" t="s">
        <v>319</v>
      </c>
      <c r="I1197" s="42">
        <v>45722</v>
      </c>
      <c r="J1197" s="120">
        <f>WORKDAY(I1197, 3)</f>
        <v>45727</v>
      </c>
      <c r="K1197" s="29"/>
      <c r="L1197" s="29"/>
      <c r="M1197" s="29"/>
      <c r="N1197" s="29"/>
      <c r="O1197" s="119" t="s">
        <v>944</v>
      </c>
      <c r="P1197" s="29"/>
      <c r="Q1197" s="81"/>
      <c r="R1197" s="41" t="s">
        <v>818</v>
      </c>
    </row>
    <row r="1198" spans="1:18">
      <c r="A1198" s="41" t="s">
        <v>800</v>
      </c>
      <c r="B1198" s="41"/>
      <c r="C1198" s="41">
        <v>65505913</v>
      </c>
      <c r="D1198" s="41"/>
      <c r="F1198" s="41"/>
      <c r="G1198" s="84" t="s">
        <v>828</v>
      </c>
      <c r="H1198" s="29" t="s">
        <v>319</v>
      </c>
      <c r="I1198" s="42">
        <v>45722</v>
      </c>
      <c r="J1198" s="120">
        <f>WORKDAY(I1198, 3)</f>
        <v>45727</v>
      </c>
      <c r="K1198" s="29"/>
      <c r="L1198" s="29"/>
      <c r="M1198" s="29"/>
      <c r="N1198" s="29"/>
      <c r="O1198" s="119" t="s">
        <v>944</v>
      </c>
      <c r="P1198" s="29"/>
      <c r="Q1198" s="81"/>
      <c r="R1198" s="41" t="s">
        <v>819</v>
      </c>
    </row>
    <row r="1199" spans="1:18">
      <c r="A1199" s="147" t="s">
        <v>294</v>
      </c>
      <c r="B1199" s="147"/>
      <c r="C1199" s="41">
        <v>64502509</v>
      </c>
      <c r="D1199" s="41"/>
      <c r="F1199" s="41"/>
      <c r="G1199" s="84" t="s">
        <v>828</v>
      </c>
      <c r="H1199" s="29" t="s">
        <v>319</v>
      </c>
      <c r="I1199" s="42">
        <v>45722</v>
      </c>
      <c r="J1199" s="120">
        <f>WORKDAY(I1199, 3)</f>
        <v>45727</v>
      </c>
      <c r="K1199" s="29"/>
      <c r="L1199" s="29"/>
      <c r="M1199" s="29"/>
      <c r="N1199" s="29"/>
      <c r="O1199" s="119" t="s">
        <v>934</v>
      </c>
      <c r="P1199" s="29"/>
      <c r="Q1199" s="81"/>
    </row>
    <row r="1200" spans="1:18">
      <c r="A1200" s="147" t="s">
        <v>294</v>
      </c>
      <c r="B1200" s="147"/>
      <c r="C1200" s="41">
        <v>64502261</v>
      </c>
      <c r="D1200" s="41"/>
      <c r="F1200" s="41"/>
      <c r="G1200" s="84" t="s">
        <v>828</v>
      </c>
      <c r="H1200" s="29" t="s">
        <v>319</v>
      </c>
      <c r="I1200" s="42">
        <v>45722</v>
      </c>
      <c r="J1200" s="120">
        <f>WORKDAY(I1200, 3)</f>
        <v>45727</v>
      </c>
      <c r="K1200" s="29"/>
      <c r="L1200" s="29"/>
      <c r="M1200" s="29"/>
      <c r="N1200" s="29"/>
      <c r="O1200" s="119" t="s">
        <v>934</v>
      </c>
      <c r="P1200" s="29"/>
      <c r="Q1200" s="81"/>
    </row>
    <row r="1201" spans="1:17">
      <c r="A1201" s="147" t="s">
        <v>294</v>
      </c>
      <c r="B1201" s="147"/>
      <c r="C1201" s="41">
        <v>64503084</v>
      </c>
      <c r="D1201" s="41"/>
      <c r="F1201" s="41"/>
      <c r="G1201" s="84" t="s">
        <v>828</v>
      </c>
      <c r="H1201" s="29" t="s">
        <v>319</v>
      </c>
      <c r="I1201" s="42">
        <v>45722</v>
      </c>
      <c r="J1201" s="120">
        <f>WORKDAY(I1201, 3)</f>
        <v>45727</v>
      </c>
      <c r="K1201" s="29"/>
      <c r="L1201" s="29"/>
      <c r="M1201" s="29"/>
      <c r="N1201" s="29"/>
      <c r="O1201" s="119" t="s">
        <v>934</v>
      </c>
      <c r="P1201" s="29"/>
      <c r="Q1201" s="81"/>
    </row>
    <row r="1202" spans="1:17">
      <c r="A1202" s="147" t="s">
        <v>294</v>
      </c>
      <c r="B1202" s="147"/>
      <c r="C1202" s="41">
        <v>64506391</v>
      </c>
      <c r="D1202" s="41"/>
      <c r="F1202" s="41"/>
      <c r="G1202" s="84" t="s">
        <v>828</v>
      </c>
      <c r="H1202" s="29" t="s">
        <v>319</v>
      </c>
      <c r="I1202" s="42">
        <v>45722</v>
      </c>
      <c r="J1202" s="120">
        <f>WORKDAY(I1202, 3)</f>
        <v>45727</v>
      </c>
      <c r="K1202" s="29"/>
      <c r="L1202" s="29"/>
      <c r="M1202" s="29"/>
      <c r="N1202" s="29"/>
      <c r="O1202" s="119" t="s">
        <v>934</v>
      </c>
      <c r="P1202" s="29"/>
      <c r="Q1202" s="81"/>
    </row>
    <row r="1203" spans="1:17">
      <c r="A1203" s="147" t="s">
        <v>294</v>
      </c>
      <c r="B1203" s="147"/>
      <c r="C1203" s="41">
        <v>64507864</v>
      </c>
      <c r="D1203" s="41"/>
      <c r="F1203" s="41"/>
      <c r="G1203" s="84" t="s">
        <v>828</v>
      </c>
      <c r="H1203" s="29" t="s">
        <v>319</v>
      </c>
      <c r="I1203" s="42">
        <v>45722</v>
      </c>
      <c r="J1203" s="120">
        <f>WORKDAY(I1203, 3)</f>
        <v>45727</v>
      </c>
      <c r="K1203" s="29"/>
      <c r="L1203" s="29"/>
      <c r="M1203" s="29"/>
      <c r="N1203" s="29"/>
      <c r="O1203" s="119" t="s">
        <v>934</v>
      </c>
      <c r="P1203" s="29"/>
      <c r="Q1203" s="81"/>
    </row>
    <row r="1204" spans="1:17">
      <c r="A1204" s="147" t="s">
        <v>442</v>
      </c>
      <c r="B1204" s="147"/>
      <c r="C1204" s="41">
        <v>71508202</v>
      </c>
      <c r="D1204" s="41"/>
      <c r="F1204" s="41"/>
      <c r="G1204" s="84" t="s">
        <v>828</v>
      </c>
      <c r="H1204" s="29" t="s">
        <v>319</v>
      </c>
      <c r="I1204" s="42">
        <v>45728</v>
      </c>
      <c r="J1204" s="120">
        <f>WORKDAY(I1204, 3)</f>
        <v>45733</v>
      </c>
      <c r="K1204" s="42">
        <v>45727</v>
      </c>
      <c r="L1204" s="42"/>
      <c r="M1204" s="42"/>
      <c r="N1204" s="120">
        <v>45737</v>
      </c>
      <c r="O1204" s="119" t="s">
        <v>985</v>
      </c>
      <c r="P1204" s="29"/>
      <c r="Q1204" s="81"/>
    </row>
    <row r="1205" spans="1:17">
      <c r="A1205" s="147" t="s">
        <v>442</v>
      </c>
      <c r="B1205" s="147"/>
      <c r="C1205" s="41">
        <v>62506684</v>
      </c>
      <c r="D1205" s="41"/>
      <c r="F1205" s="41"/>
      <c r="G1205" s="84" t="s">
        <v>828</v>
      </c>
      <c r="H1205" s="29" t="s">
        <v>320</v>
      </c>
      <c r="I1205" s="42">
        <v>45721</v>
      </c>
      <c r="J1205" s="120">
        <f>WORKDAY(I1205, 3)</f>
        <v>45726</v>
      </c>
      <c r="K1205" s="42">
        <v>45727</v>
      </c>
      <c r="L1205" s="42"/>
      <c r="M1205" s="42"/>
      <c r="N1205" s="120">
        <v>45734</v>
      </c>
      <c r="O1205" s="119" t="s">
        <v>10</v>
      </c>
      <c r="P1205" s="29"/>
      <c r="Q1205" s="81"/>
    </row>
    <row r="1206" spans="1:17">
      <c r="A1206" s="147" t="s">
        <v>442</v>
      </c>
      <c r="B1206" s="147"/>
      <c r="C1206" s="29">
        <v>62506609</v>
      </c>
      <c r="G1206" s="84" t="s">
        <v>828</v>
      </c>
      <c r="H1206" s="29" t="s">
        <v>320</v>
      </c>
      <c r="I1206" s="42">
        <v>45721</v>
      </c>
      <c r="J1206" s="120">
        <f>WORKDAY(I1206, 3)</f>
        <v>45726</v>
      </c>
      <c r="K1206" s="29"/>
      <c r="L1206" s="29"/>
      <c r="M1206" s="29"/>
      <c r="N1206" s="120">
        <v>45728</v>
      </c>
      <c r="O1206" s="119" t="s">
        <v>10</v>
      </c>
      <c r="P1206" s="152"/>
      <c r="Q1206" s="153"/>
    </row>
    <row r="1207" spans="1:17">
      <c r="A1207" s="147" t="s">
        <v>442</v>
      </c>
      <c r="B1207" s="147"/>
      <c r="C1207" s="29">
        <v>62506512</v>
      </c>
      <c r="G1207" s="84" t="s">
        <v>828</v>
      </c>
      <c r="H1207" s="29" t="s">
        <v>320</v>
      </c>
      <c r="I1207" s="42">
        <v>45721</v>
      </c>
      <c r="J1207" s="120">
        <f>WORKDAY(I1207, 3)</f>
        <v>45726</v>
      </c>
      <c r="K1207" s="29"/>
      <c r="L1207" s="29"/>
      <c r="M1207" s="29"/>
      <c r="N1207" s="120">
        <v>45723</v>
      </c>
      <c r="O1207" s="119" t="s">
        <v>10</v>
      </c>
      <c r="P1207" s="152"/>
      <c r="Q1207" s="153"/>
    </row>
    <row r="1208" spans="1:17">
      <c r="A1208" s="147" t="s">
        <v>442</v>
      </c>
      <c r="B1208" s="147"/>
      <c r="C1208" s="29">
        <v>62506411</v>
      </c>
      <c r="G1208" s="84" t="s">
        <v>828</v>
      </c>
      <c r="H1208" s="29" t="s">
        <v>320</v>
      </c>
      <c r="I1208" s="42">
        <v>45721</v>
      </c>
      <c r="J1208" s="120">
        <f>WORKDAY(I1208, 3)</f>
        <v>45726</v>
      </c>
      <c r="K1208" s="29"/>
      <c r="L1208" s="29"/>
      <c r="M1208" s="29"/>
      <c r="N1208" s="120">
        <v>45727</v>
      </c>
      <c r="O1208" s="119" t="s">
        <v>10</v>
      </c>
      <c r="P1208" s="152"/>
      <c r="Q1208" s="153"/>
    </row>
    <row r="1209" spans="1:17">
      <c r="A1209" s="147" t="s">
        <v>442</v>
      </c>
      <c r="B1209" s="147"/>
      <c r="C1209" s="29">
        <v>62506215</v>
      </c>
      <c r="G1209" s="84" t="s">
        <v>828</v>
      </c>
      <c r="H1209" s="29" t="s">
        <v>320</v>
      </c>
      <c r="I1209" s="42">
        <v>45721</v>
      </c>
      <c r="J1209" s="120">
        <f>WORKDAY(I1209, 3)</f>
        <v>45726</v>
      </c>
      <c r="K1209" s="29"/>
      <c r="L1209" s="29"/>
      <c r="M1209" s="29"/>
      <c r="N1209" s="120">
        <v>45723</v>
      </c>
      <c r="O1209" s="119" t="s">
        <v>10</v>
      </c>
      <c r="P1209" s="152"/>
      <c r="Q1209" s="153"/>
    </row>
    <row r="1210" spans="1:17">
      <c r="A1210" s="147" t="s">
        <v>442</v>
      </c>
      <c r="B1210" s="147"/>
      <c r="C1210" s="29">
        <v>62506126</v>
      </c>
      <c r="G1210" s="84" t="s">
        <v>828</v>
      </c>
      <c r="H1210" s="29" t="s">
        <v>320</v>
      </c>
      <c r="I1210" s="42">
        <v>45721</v>
      </c>
      <c r="J1210" s="120">
        <f>WORKDAY(I1210, 3)</f>
        <v>45726</v>
      </c>
      <c r="K1210" s="29"/>
      <c r="L1210" s="29"/>
      <c r="M1210" s="29"/>
      <c r="N1210" s="120">
        <v>45723</v>
      </c>
      <c r="O1210" s="119" t="s">
        <v>10</v>
      </c>
      <c r="P1210" s="152"/>
      <c r="Q1210" s="153"/>
    </row>
    <row r="1211" spans="1:17">
      <c r="A1211" s="147" t="s">
        <v>442</v>
      </c>
      <c r="B1211" s="147"/>
      <c r="C1211" s="29">
        <v>62505967</v>
      </c>
      <c r="G1211" s="84" t="s">
        <v>828</v>
      </c>
      <c r="H1211" s="29" t="s">
        <v>320</v>
      </c>
      <c r="I1211" s="42">
        <v>45721</v>
      </c>
      <c r="J1211" s="120">
        <f>WORKDAY(I1211, 3)</f>
        <v>45726</v>
      </c>
      <c r="K1211" s="29"/>
      <c r="L1211" s="29"/>
      <c r="M1211" s="29"/>
      <c r="N1211" s="120">
        <v>45723</v>
      </c>
      <c r="O1211" s="119" t="s">
        <v>10</v>
      </c>
      <c r="P1211" s="152"/>
      <c r="Q1211" s="153"/>
    </row>
    <row r="1212" spans="1:17">
      <c r="A1212" s="147" t="s">
        <v>442</v>
      </c>
      <c r="B1212" s="147"/>
      <c r="C1212" s="29">
        <v>62505391</v>
      </c>
      <c r="G1212" s="84" t="s">
        <v>828</v>
      </c>
      <c r="H1212" s="29" t="s">
        <v>320</v>
      </c>
      <c r="I1212" s="42">
        <v>45721</v>
      </c>
      <c r="J1212" s="120">
        <f>WORKDAY(I1212, 3)</f>
        <v>45726</v>
      </c>
      <c r="K1212" s="29"/>
      <c r="L1212" s="29"/>
      <c r="M1212" s="29"/>
      <c r="N1212" s="120">
        <v>45727</v>
      </c>
      <c r="O1212" s="119" t="s">
        <v>10</v>
      </c>
      <c r="P1212" s="152"/>
      <c r="Q1212" s="153"/>
    </row>
    <row r="1213" spans="1:17">
      <c r="A1213" s="147" t="s">
        <v>388</v>
      </c>
      <c r="B1213" s="147"/>
      <c r="C1213" s="29" t="s">
        <v>986</v>
      </c>
      <c r="G1213" s="84" t="s">
        <v>828</v>
      </c>
      <c r="H1213" s="29" t="s">
        <v>320</v>
      </c>
      <c r="I1213" s="120">
        <v>45726</v>
      </c>
      <c r="J1213" s="120">
        <f>WORKDAY(I1213, 3)</f>
        <v>45729</v>
      </c>
      <c r="K1213" s="42">
        <v>45727</v>
      </c>
      <c r="L1213" s="42"/>
      <c r="M1213" s="42"/>
      <c r="N1213" s="120">
        <v>45740</v>
      </c>
      <c r="O1213" s="119" t="s">
        <v>985</v>
      </c>
      <c r="P1213" s="29"/>
      <c r="Q1213" s="81"/>
    </row>
    <row r="1214" spans="1:17">
      <c r="A1214" s="147" t="s">
        <v>294</v>
      </c>
      <c r="B1214" s="147"/>
      <c r="C1214" s="29">
        <v>70500979</v>
      </c>
      <c r="G1214" s="29" t="s">
        <v>828</v>
      </c>
      <c r="H1214" s="29" t="s">
        <v>320</v>
      </c>
      <c r="I1214" s="120">
        <v>45727</v>
      </c>
      <c r="J1214" s="120">
        <f>WORKDAY(I1214, 3)</f>
        <v>45730</v>
      </c>
      <c r="K1214" s="29"/>
      <c r="L1214" s="29"/>
      <c r="M1214" s="29"/>
      <c r="N1214" s="120">
        <v>45729</v>
      </c>
      <c r="O1214" s="119" t="s">
        <v>10</v>
      </c>
      <c r="P1214" s="152"/>
      <c r="Q1214" s="153"/>
    </row>
    <row r="1215" spans="1:17">
      <c r="A1215" s="147" t="s">
        <v>987</v>
      </c>
      <c r="B1215" s="147"/>
      <c r="C1215" s="29">
        <v>69505406</v>
      </c>
      <c r="G1215" s="29" t="s">
        <v>828</v>
      </c>
      <c r="H1215" s="29" t="s">
        <v>988</v>
      </c>
      <c r="I1215" s="120">
        <v>45726</v>
      </c>
      <c r="J1215" s="120">
        <f>WORKDAY(I1215, 3)</f>
        <v>45729</v>
      </c>
      <c r="K1215" s="42">
        <v>45727</v>
      </c>
      <c r="L1215" s="42"/>
      <c r="M1215" s="42"/>
      <c r="N1215" s="120">
        <v>45740</v>
      </c>
      <c r="O1215" s="119" t="s">
        <v>985</v>
      </c>
      <c r="P1215" s="29"/>
      <c r="Q1215" s="81"/>
    </row>
    <row r="1216" spans="1:17">
      <c r="A1216" s="147" t="s">
        <v>987</v>
      </c>
      <c r="B1216" s="147"/>
      <c r="C1216" s="29">
        <v>69505367</v>
      </c>
      <c r="G1216" s="29" t="s">
        <v>828</v>
      </c>
      <c r="H1216" s="29" t="s">
        <v>988</v>
      </c>
      <c r="I1216" s="120">
        <v>45726</v>
      </c>
      <c r="J1216" s="120">
        <f>WORKDAY(I1216, 3)</f>
        <v>45729</v>
      </c>
      <c r="K1216" s="42">
        <v>45727</v>
      </c>
      <c r="L1216" s="42"/>
      <c r="M1216" s="42"/>
      <c r="N1216" s="120">
        <v>45738</v>
      </c>
      <c r="O1216" s="119" t="s">
        <v>985</v>
      </c>
      <c r="P1216" s="29"/>
      <c r="Q1216" s="81"/>
    </row>
    <row r="1217" spans="1:18">
      <c r="A1217" s="147" t="s">
        <v>987</v>
      </c>
      <c r="B1217" s="147"/>
      <c r="C1217" s="29">
        <v>69505317</v>
      </c>
      <c r="G1217" s="29" t="s">
        <v>828</v>
      </c>
      <c r="H1217" s="29" t="s">
        <v>988</v>
      </c>
      <c r="I1217" s="120">
        <v>45726</v>
      </c>
      <c r="J1217" s="120">
        <f>WORKDAY(I1217, 3)</f>
        <v>45729</v>
      </c>
      <c r="K1217" s="42">
        <v>45727</v>
      </c>
      <c r="L1217" s="42"/>
      <c r="M1217" s="42"/>
      <c r="N1217" s="120">
        <v>45740</v>
      </c>
      <c r="O1217" s="119" t="s">
        <v>985</v>
      </c>
      <c r="P1217" s="29"/>
      <c r="Q1217" s="81"/>
    </row>
    <row r="1218" spans="1:18">
      <c r="A1218" s="147" t="s">
        <v>987</v>
      </c>
      <c r="B1218" s="147"/>
      <c r="C1218" s="29">
        <v>69505220</v>
      </c>
      <c r="G1218" s="29" t="s">
        <v>828</v>
      </c>
      <c r="H1218" s="29" t="s">
        <v>988</v>
      </c>
      <c r="I1218" s="120">
        <v>45726</v>
      </c>
      <c r="J1218" s="120">
        <f>WORKDAY(I1218, 3)</f>
        <v>45729</v>
      </c>
      <c r="K1218" s="42">
        <v>45727</v>
      </c>
      <c r="L1218" s="42"/>
      <c r="M1218" s="42"/>
      <c r="N1218" s="120">
        <v>45738</v>
      </c>
      <c r="O1218" s="119" t="s">
        <v>985</v>
      </c>
      <c r="P1218" s="29"/>
      <c r="Q1218" s="81"/>
    </row>
    <row r="1219" spans="1:18">
      <c r="A1219" s="147" t="s">
        <v>987</v>
      </c>
      <c r="B1219" s="147"/>
      <c r="C1219" s="29">
        <v>69505436</v>
      </c>
      <c r="G1219" s="29" t="s">
        <v>828</v>
      </c>
      <c r="H1219" s="29" t="s">
        <v>988</v>
      </c>
      <c r="I1219" s="120">
        <v>45726</v>
      </c>
      <c r="J1219" s="120">
        <f>WORKDAY(I1219, 3)</f>
        <v>45729</v>
      </c>
      <c r="K1219" s="42">
        <v>45727</v>
      </c>
      <c r="L1219" s="42"/>
      <c r="M1219" s="42"/>
      <c r="N1219" s="120">
        <v>45737</v>
      </c>
      <c r="O1219" s="119" t="s">
        <v>985</v>
      </c>
      <c r="P1219" s="29"/>
      <c r="Q1219" s="81"/>
    </row>
    <row r="1220" spans="1:18">
      <c r="A1220" s="147" t="s">
        <v>598</v>
      </c>
      <c r="B1220" s="147"/>
      <c r="C1220" s="29">
        <v>70501656</v>
      </c>
      <c r="G1220" s="29" t="s">
        <v>828</v>
      </c>
      <c r="H1220" s="29" t="s">
        <v>320</v>
      </c>
      <c r="I1220" s="120">
        <v>45727</v>
      </c>
      <c r="J1220" s="120">
        <f>WORKDAY(I1220, 3)</f>
        <v>45730</v>
      </c>
      <c r="K1220" s="29"/>
      <c r="L1220" s="29"/>
      <c r="M1220" s="29"/>
      <c r="N1220" s="120">
        <v>45729</v>
      </c>
      <c r="O1220" s="119" t="s">
        <v>10</v>
      </c>
      <c r="P1220" s="152"/>
      <c r="Q1220" s="153"/>
    </row>
    <row r="1221" spans="1:18">
      <c r="A1221" s="147" t="s">
        <v>989</v>
      </c>
      <c r="B1221" s="147"/>
      <c r="C1221" s="29">
        <v>63508426</v>
      </c>
      <c r="G1221" s="29" t="s">
        <v>16</v>
      </c>
      <c r="H1221" s="29" t="s">
        <v>988</v>
      </c>
      <c r="I1221" s="120">
        <v>45720</v>
      </c>
      <c r="J1221" s="120">
        <f>WORKDAY(I1221, 3)</f>
        <v>45723</v>
      </c>
      <c r="K1221" s="42">
        <v>45727</v>
      </c>
      <c r="L1221" s="42"/>
      <c r="M1221" s="42"/>
      <c r="N1221" s="29"/>
      <c r="O1221" s="119" t="s">
        <v>934</v>
      </c>
      <c r="P1221" s="29"/>
      <c r="Q1221" s="81"/>
    </row>
    <row r="1222" spans="1:18">
      <c r="A1222" s="147" t="s">
        <v>294</v>
      </c>
      <c r="B1222" s="147"/>
      <c r="C1222" s="29">
        <v>70502443</v>
      </c>
      <c r="G1222" s="29" t="s">
        <v>828</v>
      </c>
      <c r="H1222" s="29" t="s">
        <v>320</v>
      </c>
      <c r="I1222" s="120">
        <v>45727</v>
      </c>
      <c r="J1222" s="120">
        <f>WORKDAY(I1222, 3)</f>
        <v>45730</v>
      </c>
      <c r="K1222" s="29"/>
      <c r="L1222" s="29"/>
      <c r="M1222" s="29"/>
      <c r="N1222" s="120">
        <v>45729</v>
      </c>
      <c r="O1222" s="119" t="s">
        <v>10</v>
      </c>
      <c r="P1222" s="152"/>
      <c r="Q1222" s="153"/>
    </row>
    <row r="1223" spans="1:18">
      <c r="A1223" s="147" t="s">
        <v>990</v>
      </c>
      <c r="B1223" s="147"/>
      <c r="C1223" s="41">
        <v>67500564</v>
      </c>
      <c r="D1223" s="41"/>
      <c r="F1223" s="41"/>
      <c r="G1223" s="29" t="s">
        <v>828</v>
      </c>
      <c r="H1223" s="29" t="s">
        <v>371</v>
      </c>
      <c r="I1223" s="42">
        <v>45724</v>
      </c>
      <c r="J1223" s="120">
        <f>WORKDAY(I1223, 3)</f>
        <v>45728</v>
      </c>
      <c r="K1223" s="29"/>
      <c r="L1223" s="29"/>
      <c r="M1223" s="29"/>
      <c r="N1223" s="120">
        <v>45727</v>
      </c>
      <c r="O1223" s="119" t="s">
        <v>10</v>
      </c>
      <c r="P1223" s="152"/>
      <c r="Q1223" s="153"/>
      <c r="R1223" s="41" t="s">
        <v>991</v>
      </c>
    </row>
    <row r="1224" spans="1:18">
      <c r="A1224" s="147" t="s">
        <v>990</v>
      </c>
      <c r="B1224" s="147"/>
      <c r="C1224" s="41">
        <v>67500566</v>
      </c>
      <c r="D1224" s="41"/>
      <c r="F1224" s="41"/>
      <c r="G1224" s="29" t="s">
        <v>828</v>
      </c>
      <c r="H1224" s="29" t="s">
        <v>371</v>
      </c>
      <c r="I1224" s="42">
        <v>45724</v>
      </c>
      <c r="J1224" s="120">
        <f>WORKDAY(I1224, 3)</f>
        <v>45728</v>
      </c>
      <c r="K1224" s="29"/>
      <c r="L1224" s="29"/>
      <c r="M1224" s="29"/>
      <c r="N1224" s="120">
        <v>45727</v>
      </c>
      <c r="O1224" s="119" t="s">
        <v>10</v>
      </c>
      <c r="P1224" s="152"/>
      <c r="Q1224" s="153"/>
      <c r="R1224" s="41" t="s">
        <v>992</v>
      </c>
    </row>
    <row r="1225" spans="1:18">
      <c r="A1225" s="147" t="s">
        <v>990</v>
      </c>
      <c r="B1225" s="147"/>
      <c r="C1225" s="41">
        <v>67500568</v>
      </c>
      <c r="D1225" s="41"/>
      <c r="F1225" s="41"/>
      <c r="G1225" s="29" t="s">
        <v>828</v>
      </c>
      <c r="H1225" s="29" t="s">
        <v>371</v>
      </c>
      <c r="I1225" s="42">
        <v>45724</v>
      </c>
      <c r="J1225" s="120">
        <f>WORKDAY(I1225, 3)</f>
        <v>45728</v>
      </c>
      <c r="K1225" s="29"/>
      <c r="L1225" s="29"/>
      <c r="M1225" s="29"/>
      <c r="N1225" s="120">
        <v>45727</v>
      </c>
      <c r="O1225" s="119" t="s">
        <v>10</v>
      </c>
      <c r="P1225" s="152"/>
      <c r="Q1225" s="153"/>
      <c r="R1225" s="41" t="s">
        <v>993</v>
      </c>
    </row>
    <row r="1226" spans="1:18">
      <c r="A1226" s="147" t="s">
        <v>990</v>
      </c>
      <c r="B1226" s="147"/>
      <c r="C1226" s="41">
        <v>67500570</v>
      </c>
      <c r="D1226" s="41"/>
      <c r="F1226" s="41"/>
      <c r="G1226" s="29" t="s">
        <v>828</v>
      </c>
      <c r="H1226" s="29" t="s">
        <v>371</v>
      </c>
      <c r="I1226" s="42">
        <v>45724</v>
      </c>
      <c r="J1226" s="120">
        <f>WORKDAY(I1226, 3)</f>
        <v>45728</v>
      </c>
      <c r="K1226" s="29"/>
      <c r="L1226" s="29"/>
      <c r="M1226" s="29"/>
      <c r="N1226" s="120">
        <v>45727</v>
      </c>
      <c r="O1226" s="119" t="s">
        <v>10</v>
      </c>
      <c r="P1226" s="152"/>
      <c r="Q1226" s="153"/>
      <c r="R1226" s="41" t="s">
        <v>994</v>
      </c>
    </row>
    <row r="1227" spans="1:18">
      <c r="A1227" s="147" t="s">
        <v>990</v>
      </c>
      <c r="B1227" s="147"/>
      <c r="C1227" s="41">
        <v>67500573</v>
      </c>
      <c r="D1227" s="41"/>
      <c r="F1227" s="41"/>
      <c r="G1227" s="29" t="s">
        <v>828</v>
      </c>
      <c r="H1227" s="29" t="s">
        <v>371</v>
      </c>
      <c r="I1227" s="42">
        <v>45724</v>
      </c>
      <c r="J1227" s="120">
        <f>WORKDAY(I1227, 3)</f>
        <v>45728</v>
      </c>
      <c r="K1227" s="29"/>
      <c r="L1227" s="29"/>
      <c r="M1227" s="29"/>
      <c r="N1227" s="120">
        <v>45727</v>
      </c>
      <c r="O1227" s="119" t="s">
        <v>10</v>
      </c>
      <c r="P1227" s="152"/>
      <c r="Q1227" s="153"/>
      <c r="R1227" s="41" t="s">
        <v>995</v>
      </c>
    </row>
    <row r="1228" spans="1:18">
      <c r="A1228" s="147" t="s">
        <v>990</v>
      </c>
      <c r="B1228" s="147"/>
      <c r="C1228" s="41">
        <v>67500579</v>
      </c>
      <c r="D1228" s="41"/>
      <c r="F1228" s="41"/>
      <c r="G1228" s="29" t="s">
        <v>828</v>
      </c>
      <c r="H1228" s="29" t="s">
        <v>371</v>
      </c>
      <c r="I1228" s="42">
        <v>45724</v>
      </c>
      <c r="J1228" s="120">
        <f>WORKDAY(I1228, 3)</f>
        <v>45728</v>
      </c>
      <c r="K1228" s="29"/>
      <c r="L1228" s="29"/>
      <c r="M1228" s="29"/>
      <c r="N1228" s="120">
        <v>45727</v>
      </c>
      <c r="O1228" s="119" t="s">
        <v>10</v>
      </c>
      <c r="P1228" s="152"/>
      <c r="Q1228" s="153"/>
      <c r="R1228" s="41" t="s">
        <v>996</v>
      </c>
    </row>
    <row r="1229" spans="1:18">
      <c r="A1229" s="147" t="s">
        <v>990</v>
      </c>
      <c r="B1229" s="147"/>
      <c r="C1229" s="41">
        <v>67500581</v>
      </c>
      <c r="D1229" s="41"/>
      <c r="F1229" s="41"/>
      <c r="G1229" s="29" t="s">
        <v>828</v>
      </c>
      <c r="H1229" s="29" t="s">
        <v>371</v>
      </c>
      <c r="I1229" s="42">
        <v>45724</v>
      </c>
      <c r="J1229" s="120">
        <f>WORKDAY(I1229, 3)</f>
        <v>45728</v>
      </c>
      <c r="K1229" s="29"/>
      <c r="L1229" s="29"/>
      <c r="M1229" s="29"/>
      <c r="N1229" s="120">
        <v>45727</v>
      </c>
      <c r="O1229" s="119" t="s">
        <v>10</v>
      </c>
      <c r="P1229" s="152"/>
      <c r="Q1229" s="153"/>
      <c r="R1229" s="41" t="s">
        <v>997</v>
      </c>
    </row>
    <row r="1230" spans="1:18">
      <c r="A1230" s="147" t="s">
        <v>990</v>
      </c>
      <c r="B1230" s="147"/>
      <c r="C1230" s="41">
        <v>67500583</v>
      </c>
      <c r="D1230" s="41"/>
      <c r="F1230" s="41"/>
      <c r="G1230" s="29" t="s">
        <v>828</v>
      </c>
      <c r="H1230" s="29" t="s">
        <v>371</v>
      </c>
      <c r="I1230" s="42">
        <v>45724</v>
      </c>
      <c r="J1230" s="120">
        <f>WORKDAY(I1230, 3)</f>
        <v>45728</v>
      </c>
      <c r="K1230" s="29"/>
      <c r="L1230" s="29"/>
      <c r="M1230" s="29"/>
      <c r="N1230" s="120">
        <v>45727</v>
      </c>
      <c r="O1230" s="119" t="s">
        <v>10</v>
      </c>
      <c r="P1230" s="152"/>
      <c r="Q1230" s="153"/>
      <c r="R1230" s="41" t="e">
        <v>#NAME?</v>
      </c>
    </row>
    <row r="1231" spans="1:18">
      <c r="A1231" s="147" t="s">
        <v>990</v>
      </c>
      <c r="B1231" s="147"/>
      <c r="C1231" s="41">
        <v>67500584</v>
      </c>
      <c r="D1231" s="41"/>
      <c r="F1231" s="41"/>
      <c r="G1231" s="29" t="s">
        <v>828</v>
      </c>
      <c r="H1231" s="29" t="s">
        <v>371</v>
      </c>
      <c r="I1231" s="42">
        <v>45724</v>
      </c>
      <c r="J1231" s="120">
        <f>WORKDAY(I1231, 3)</f>
        <v>45728</v>
      </c>
      <c r="K1231" s="29"/>
      <c r="L1231" s="29"/>
      <c r="M1231" s="29"/>
      <c r="N1231" s="120">
        <v>45727</v>
      </c>
      <c r="O1231" s="119" t="s">
        <v>10</v>
      </c>
      <c r="P1231" s="152"/>
      <c r="Q1231" s="153"/>
      <c r="R1231" s="41" t="s">
        <v>998</v>
      </c>
    </row>
    <row r="1232" spans="1:18">
      <c r="A1232" s="147" t="s">
        <v>990</v>
      </c>
      <c r="B1232" s="147"/>
      <c r="C1232" s="41">
        <v>67500585</v>
      </c>
      <c r="D1232" s="41"/>
      <c r="F1232" s="41"/>
      <c r="G1232" s="29" t="s">
        <v>828</v>
      </c>
      <c r="H1232" s="29" t="s">
        <v>371</v>
      </c>
      <c r="I1232" s="42">
        <v>45724</v>
      </c>
      <c r="J1232" s="120">
        <f>WORKDAY(I1232, 3)</f>
        <v>45728</v>
      </c>
      <c r="K1232" s="29"/>
      <c r="L1232" s="29"/>
      <c r="M1232" s="29"/>
      <c r="N1232" s="120">
        <v>45727</v>
      </c>
      <c r="O1232" s="119" t="s">
        <v>10</v>
      </c>
      <c r="P1232" s="152"/>
      <c r="Q1232" s="153"/>
      <c r="R1232" s="41" t="s">
        <v>999</v>
      </c>
    </row>
    <row r="1233" spans="1:18">
      <c r="A1233" s="147" t="s">
        <v>990</v>
      </c>
      <c r="B1233" s="147"/>
      <c r="C1233" s="41">
        <v>67500586</v>
      </c>
      <c r="D1233" s="41"/>
      <c r="F1233" s="41"/>
      <c r="G1233" s="29" t="s">
        <v>828</v>
      </c>
      <c r="H1233" s="29" t="s">
        <v>371</v>
      </c>
      <c r="I1233" s="42">
        <v>45724</v>
      </c>
      <c r="J1233" s="120">
        <f>WORKDAY(I1233, 3)</f>
        <v>45728</v>
      </c>
      <c r="K1233" s="29"/>
      <c r="L1233" s="29"/>
      <c r="M1233" s="29"/>
      <c r="N1233" s="120">
        <v>45727</v>
      </c>
      <c r="O1233" s="119" t="s">
        <v>10</v>
      </c>
      <c r="P1233" s="152"/>
      <c r="Q1233" s="153"/>
      <c r="R1233" s="41" t="s">
        <v>1000</v>
      </c>
    </row>
    <row r="1234" spans="1:18">
      <c r="A1234" s="147" t="s">
        <v>990</v>
      </c>
      <c r="B1234" s="147"/>
      <c r="C1234" s="29">
        <v>67500588</v>
      </c>
      <c r="G1234" s="29" t="s">
        <v>828</v>
      </c>
      <c r="H1234" s="29" t="s">
        <v>371</v>
      </c>
      <c r="I1234" s="42">
        <v>45724</v>
      </c>
      <c r="J1234" s="120">
        <f>WORKDAY(I1234, 3)</f>
        <v>45728</v>
      </c>
      <c r="K1234" s="29"/>
      <c r="L1234" s="29"/>
      <c r="M1234" s="29"/>
      <c r="N1234" s="120">
        <v>45727</v>
      </c>
      <c r="O1234" s="119" t="s">
        <v>10</v>
      </c>
      <c r="P1234" s="152"/>
      <c r="Q1234" s="153"/>
      <c r="R1234" s="41" t="s">
        <v>1001</v>
      </c>
    </row>
    <row r="1235" spans="1:18">
      <c r="A1235" s="147" t="s">
        <v>990</v>
      </c>
      <c r="B1235" s="147"/>
      <c r="C1235" s="29">
        <v>67500590</v>
      </c>
      <c r="G1235" s="29" t="s">
        <v>828</v>
      </c>
      <c r="H1235" s="29" t="s">
        <v>371</v>
      </c>
      <c r="I1235" s="42">
        <v>45724</v>
      </c>
      <c r="J1235" s="120">
        <f>WORKDAY(I1235, 3)</f>
        <v>45728</v>
      </c>
      <c r="K1235" s="29"/>
      <c r="L1235" s="29"/>
      <c r="M1235" s="29"/>
      <c r="N1235" s="120">
        <v>45727</v>
      </c>
      <c r="O1235" s="119" t="s">
        <v>10</v>
      </c>
      <c r="P1235" s="152"/>
      <c r="Q1235" s="153"/>
      <c r="R1235" s="41" t="s">
        <v>1002</v>
      </c>
    </row>
    <row r="1236" spans="1:18">
      <c r="A1236" s="147" t="s">
        <v>990</v>
      </c>
      <c r="B1236" s="147"/>
      <c r="C1236" s="29">
        <v>67500591</v>
      </c>
      <c r="G1236" s="29" t="s">
        <v>828</v>
      </c>
      <c r="H1236" s="29" t="s">
        <v>371</v>
      </c>
      <c r="I1236" s="42">
        <v>45724</v>
      </c>
      <c r="J1236" s="120">
        <f>WORKDAY(I1236, 3)</f>
        <v>45728</v>
      </c>
      <c r="K1236" s="29"/>
      <c r="L1236" s="29"/>
      <c r="M1236" s="29"/>
      <c r="N1236" s="120">
        <v>45727</v>
      </c>
      <c r="O1236" s="119" t="s">
        <v>10</v>
      </c>
      <c r="P1236" s="152"/>
      <c r="Q1236" s="153"/>
      <c r="R1236" s="41" t="s">
        <v>1003</v>
      </c>
    </row>
    <row r="1237" spans="1:18">
      <c r="A1237" s="147" t="s">
        <v>990</v>
      </c>
      <c r="B1237" s="147"/>
      <c r="C1237" s="29">
        <v>67500593</v>
      </c>
      <c r="G1237" s="29" t="s">
        <v>828</v>
      </c>
      <c r="H1237" s="29" t="s">
        <v>371</v>
      </c>
      <c r="I1237" s="42">
        <v>45724</v>
      </c>
      <c r="J1237" s="120">
        <f>WORKDAY(I1237, 3)</f>
        <v>45728</v>
      </c>
      <c r="K1237" s="29"/>
      <c r="L1237" s="29"/>
      <c r="M1237" s="29"/>
      <c r="N1237" s="120">
        <v>45727</v>
      </c>
      <c r="O1237" s="119" t="s">
        <v>10</v>
      </c>
      <c r="P1237" s="152"/>
      <c r="Q1237" s="153"/>
      <c r="R1237" s="29" t="s">
        <v>1004</v>
      </c>
    </row>
    <row r="1238" spans="1:18">
      <c r="A1238" s="147" t="s">
        <v>990</v>
      </c>
      <c r="B1238" s="147"/>
      <c r="C1238" s="29">
        <v>67500594</v>
      </c>
      <c r="G1238" s="29" t="s">
        <v>828</v>
      </c>
      <c r="H1238" s="29" t="s">
        <v>371</v>
      </c>
      <c r="I1238" s="42">
        <v>45724</v>
      </c>
      <c r="J1238" s="120">
        <f>WORKDAY(I1238, 3)</f>
        <v>45728</v>
      </c>
      <c r="K1238" s="29"/>
      <c r="L1238" s="29"/>
      <c r="M1238" s="29"/>
      <c r="N1238" s="120">
        <v>45727</v>
      </c>
      <c r="O1238" s="119" t="s">
        <v>10</v>
      </c>
      <c r="P1238" s="152"/>
      <c r="Q1238" s="153"/>
      <c r="R1238" s="29" t="s">
        <v>1005</v>
      </c>
    </row>
    <row r="1239" spans="1:18">
      <c r="A1239" s="147" t="s">
        <v>990</v>
      </c>
      <c r="B1239" s="147"/>
      <c r="C1239" s="29">
        <v>67500595</v>
      </c>
      <c r="G1239" s="29" t="s">
        <v>828</v>
      </c>
      <c r="H1239" s="29" t="s">
        <v>371</v>
      </c>
      <c r="I1239" s="42">
        <v>45724</v>
      </c>
      <c r="J1239" s="120">
        <f>WORKDAY(I1239, 3)</f>
        <v>45728</v>
      </c>
      <c r="K1239" s="29"/>
      <c r="L1239" s="29"/>
      <c r="M1239" s="29"/>
      <c r="N1239" s="120">
        <v>45727</v>
      </c>
      <c r="O1239" s="119" t="s">
        <v>10</v>
      </c>
      <c r="P1239" s="152"/>
      <c r="Q1239" s="153"/>
      <c r="R1239" s="29" t="s">
        <v>1006</v>
      </c>
    </row>
    <row r="1240" spans="1:18">
      <c r="A1240" s="147" t="s">
        <v>990</v>
      </c>
      <c r="B1240" s="147"/>
      <c r="C1240" s="29">
        <v>67500596</v>
      </c>
      <c r="G1240" s="29" t="s">
        <v>828</v>
      </c>
      <c r="H1240" s="29" t="s">
        <v>371</v>
      </c>
      <c r="I1240" s="42">
        <v>45724</v>
      </c>
      <c r="J1240" s="120">
        <f>WORKDAY(I1240, 3)</f>
        <v>45728</v>
      </c>
      <c r="K1240" s="29"/>
      <c r="L1240" s="29"/>
      <c r="M1240" s="29"/>
      <c r="N1240" s="120">
        <v>45727</v>
      </c>
      <c r="O1240" s="119" t="s">
        <v>10</v>
      </c>
      <c r="P1240" s="152"/>
      <c r="Q1240" s="153"/>
      <c r="R1240" s="29" t="s">
        <v>1007</v>
      </c>
    </row>
    <row r="1241" spans="1:18">
      <c r="A1241" s="147" t="s">
        <v>990</v>
      </c>
      <c r="B1241" s="147"/>
      <c r="C1241" s="29">
        <v>67500598</v>
      </c>
      <c r="G1241" s="29" t="s">
        <v>828</v>
      </c>
      <c r="H1241" s="29" t="s">
        <v>371</v>
      </c>
      <c r="I1241" s="42">
        <v>45724</v>
      </c>
      <c r="J1241" s="120">
        <f>WORKDAY(I1241, 3)</f>
        <v>45728</v>
      </c>
      <c r="K1241" s="29"/>
      <c r="L1241" s="29"/>
      <c r="M1241" s="29"/>
      <c r="N1241" s="120">
        <v>45727</v>
      </c>
      <c r="O1241" s="119" t="s">
        <v>10</v>
      </c>
      <c r="P1241" s="152"/>
      <c r="Q1241" s="153"/>
      <c r="R1241" s="29" t="s">
        <v>1008</v>
      </c>
    </row>
    <row r="1242" spans="1:18">
      <c r="A1242" s="147" t="s">
        <v>990</v>
      </c>
      <c r="B1242" s="147"/>
      <c r="C1242" s="29">
        <v>67500600</v>
      </c>
      <c r="G1242" s="29" t="s">
        <v>828</v>
      </c>
      <c r="H1242" s="29" t="s">
        <v>371</v>
      </c>
      <c r="I1242" s="42">
        <v>45724</v>
      </c>
      <c r="J1242" s="120">
        <f>WORKDAY(I1242, 3)</f>
        <v>45728</v>
      </c>
      <c r="K1242" s="29"/>
      <c r="L1242" s="29"/>
      <c r="M1242" s="29"/>
      <c r="N1242" s="120">
        <v>45727</v>
      </c>
      <c r="O1242" s="119" t="s">
        <v>10</v>
      </c>
      <c r="P1242" s="152"/>
      <c r="Q1242" s="153"/>
      <c r="R1242" s="29" t="s">
        <v>1009</v>
      </c>
    </row>
    <row r="1243" spans="1:18">
      <c r="A1243" s="147" t="s">
        <v>990</v>
      </c>
      <c r="B1243" s="147"/>
      <c r="C1243" s="29">
        <v>67500601</v>
      </c>
      <c r="G1243" s="29" t="s">
        <v>828</v>
      </c>
      <c r="H1243" s="29" t="s">
        <v>371</v>
      </c>
      <c r="I1243" s="42">
        <v>45724</v>
      </c>
      <c r="J1243" s="120">
        <f>WORKDAY(I1243, 3)</f>
        <v>45728</v>
      </c>
      <c r="K1243" s="29"/>
      <c r="L1243" s="29"/>
      <c r="M1243" s="29"/>
      <c r="N1243" s="120">
        <v>45727</v>
      </c>
      <c r="O1243" s="119" t="s">
        <v>10</v>
      </c>
      <c r="P1243" s="152"/>
      <c r="Q1243" s="153"/>
      <c r="R1243" s="29" t="s">
        <v>1010</v>
      </c>
    </row>
    <row r="1244" spans="1:18">
      <c r="A1244" s="147" t="s">
        <v>990</v>
      </c>
      <c r="B1244" s="147"/>
      <c r="C1244" s="29">
        <v>67500603</v>
      </c>
      <c r="G1244" s="29" t="s">
        <v>828</v>
      </c>
      <c r="H1244" s="29" t="s">
        <v>371</v>
      </c>
      <c r="I1244" s="42">
        <v>45724</v>
      </c>
      <c r="J1244" s="120">
        <f>WORKDAY(I1244, 3)</f>
        <v>45728</v>
      </c>
      <c r="K1244" s="29"/>
      <c r="L1244" s="29"/>
      <c r="M1244" s="29"/>
      <c r="N1244" s="120">
        <v>45727</v>
      </c>
      <c r="O1244" s="119" t="s">
        <v>10</v>
      </c>
      <c r="P1244" s="152"/>
      <c r="Q1244" s="153"/>
      <c r="R1244" s="29" t="s">
        <v>1011</v>
      </c>
    </row>
    <row r="1245" spans="1:18">
      <c r="A1245" s="147" t="s">
        <v>990</v>
      </c>
      <c r="B1245" s="147"/>
      <c r="C1245" s="29">
        <v>67500605</v>
      </c>
      <c r="G1245" s="29" t="s">
        <v>828</v>
      </c>
      <c r="H1245" s="29" t="s">
        <v>371</v>
      </c>
      <c r="I1245" s="42">
        <v>45724</v>
      </c>
      <c r="J1245" s="120">
        <f>WORKDAY(I1245, 3)</f>
        <v>45728</v>
      </c>
      <c r="K1245" s="29"/>
      <c r="L1245" s="29"/>
      <c r="M1245" s="29"/>
      <c r="N1245" s="120">
        <v>45727</v>
      </c>
      <c r="O1245" s="119" t="s">
        <v>10</v>
      </c>
      <c r="P1245" s="152"/>
      <c r="Q1245" s="153"/>
      <c r="R1245" s="29" t="s">
        <v>1012</v>
      </c>
    </row>
    <row r="1246" spans="1:18">
      <c r="A1246" s="147" t="s">
        <v>990</v>
      </c>
      <c r="B1246" s="147"/>
      <c r="C1246" s="29">
        <v>67500606</v>
      </c>
      <c r="G1246" s="29" t="s">
        <v>828</v>
      </c>
      <c r="H1246" s="29" t="s">
        <v>371</v>
      </c>
      <c r="I1246" s="42">
        <v>45724</v>
      </c>
      <c r="J1246" s="120">
        <f>WORKDAY(I1246, 3)</f>
        <v>45728</v>
      </c>
      <c r="K1246" s="29"/>
      <c r="L1246" s="29"/>
      <c r="M1246" s="29"/>
      <c r="N1246" s="120">
        <v>45727</v>
      </c>
      <c r="O1246" s="119" t="s">
        <v>10</v>
      </c>
      <c r="P1246" s="152"/>
      <c r="Q1246" s="153"/>
      <c r="R1246" s="29" t="s">
        <v>1013</v>
      </c>
    </row>
    <row r="1247" spans="1:18">
      <c r="A1247" s="147" t="s">
        <v>990</v>
      </c>
      <c r="B1247" s="147"/>
      <c r="C1247" s="29">
        <v>67500608</v>
      </c>
      <c r="G1247" s="29" t="s">
        <v>828</v>
      </c>
      <c r="H1247" s="29" t="s">
        <v>371</v>
      </c>
      <c r="I1247" s="42">
        <v>45724</v>
      </c>
      <c r="J1247" s="120">
        <f>WORKDAY(I1247, 3)</f>
        <v>45728</v>
      </c>
      <c r="K1247" s="29"/>
      <c r="L1247" s="29"/>
      <c r="M1247" s="29"/>
      <c r="N1247" s="120">
        <v>45727</v>
      </c>
      <c r="O1247" s="119" t="s">
        <v>10</v>
      </c>
      <c r="P1247" s="152"/>
      <c r="Q1247" s="153"/>
      <c r="R1247" s="29" t="s">
        <v>1014</v>
      </c>
    </row>
    <row r="1248" spans="1:18">
      <c r="A1248" s="147" t="s">
        <v>990</v>
      </c>
      <c r="B1248" s="147"/>
      <c r="C1248" s="29">
        <v>67500609</v>
      </c>
      <c r="G1248" s="29" t="s">
        <v>828</v>
      </c>
      <c r="H1248" s="29" t="s">
        <v>371</v>
      </c>
      <c r="I1248" s="42">
        <v>45724</v>
      </c>
      <c r="J1248" s="120">
        <f>WORKDAY(I1248, 3)</f>
        <v>45728</v>
      </c>
      <c r="K1248" s="29"/>
      <c r="L1248" s="29"/>
      <c r="M1248" s="29"/>
      <c r="N1248" s="120">
        <v>45729</v>
      </c>
      <c r="O1248" s="119" t="s">
        <v>10</v>
      </c>
      <c r="P1248" s="152"/>
      <c r="Q1248" s="153"/>
      <c r="R1248" s="29" t="s">
        <v>1015</v>
      </c>
    </row>
    <row r="1249" spans="1:18">
      <c r="A1249" s="147" t="s">
        <v>990</v>
      </c>
      <c r="B1249" s="147"/>
      <c r="C1249" s="29">
        <v>67500611</v>
      </c>
      <c r="G1249" s="29" t="s">
        <v>828</v>
      </c>
      <c r="H1249" s="29" t="s">
        <v>371</v>
      </c>
      <c r="I1249" s="42">
        <v>45724</v>
      </c>
      <c r="J1249" s="120">
        <f>WORKDAY(I1249, 3)</f>
        <v>45728</v>
      </c>
      <c r="K1249" s="29"/>
      <c r="L1249" s="29"/>
      <c r="M1249" s="29"/>
      <c r="N1249" s="120">
        <v>45727</v>
      </c>
      <c r="O1249" s="119" t="s">
        <v>10</v>
      </c>
      <c r="P1249" s="152"/>
      <c r="Q1249" s="153"/>
      <c r="R1249" s="41" t="s">
        <v>1016</v>
      </c>
    </row>
    <row r="1250" spans="1:18">
      <c r="A1250" s="147" t="s">
        <v>990</v>
      </c>
      <c r="B1250" s="147"/>
      <c r="C1250" s="29">
        <v>67500614</v>
      </c>
      <c r="G1250" s="29" t="s">
        <v>828</v>
      </c>
      <c r="H1250" s="29" t="s">
        <v>371</v>
      </c>
      <c r="I1250" s="42">
        <v>45724</v>
      </c>
      <c r="J1250" s="120">
        <f>WORKDAY(I1250, 3)</f>
        <v>45728</v>
      </c>
      <c r="K1250" s="29"/>
      <c r="L1250" s="29"/>
      <c r="M1250" s="29"/>
      <c r="N1250" s="120">
        <v>45727</v>
      </c>
      <c r="O1250" s="119" t="s">
        <v>10</v>
      </c>
      <c r="P1250" s="152"/>
      <c r="Q1250" s="153"/>
      <c r="R1250" s="41" t="s">
        <v>1017</v>
      </c>
    </row>
    <row r="1251" spans="1:18">
      <c r="A1251" s="147" t="s">
        <v>990</v>
      </c>
      <c r="B1251" s="147"/>
      <c r="C1251" s="41">
        <v>67500619</v>
      </c>
      <c r="D1251" s="41"/>
      <c r="F1251" s="41"/>
      <c r="G1251" s="29" t="s">
        <v>828</v>
      </c>
      <c r="H1251" s="29" t="s">
        <v>371</v>
      </c>
      <c r="I1251" s="42">
        <v>45724</v>
      </c>
      <c r="J1251" s="120">
        <f>WORKDAY(I1251, 3)</f>
        <v>45728</v>
      </c>
      <c r="K1251" s="29"/>
      <c r="L1251" s="29"/>
      <c r="M1251" s="29"/>
      <c r="N1251" s="120">
        <v>45727</v>
      </c>
      <c r="O1251" s="119" t="s">
        <v>10</v>
      </c>
      <c r="P1251" s="152"/>
      <c r="Q1251" s="153"/>
      <c r="R1251" s="41" t="s">
        <v>1018</v>
      </c>
    </row>
    <row r="1252" spans="1:18">
      <c r="A1252" s="147" t="s">
        <v>990</v>
      </c>
      <c r="B1252" s="147"/>
      <c r="C1252" s="41">
        <v>67500629</v>
      </c>
      <c r="D1252" s="41"/>
      <c r="F1252" s="41"/>
      <c r="G1252" s="29" t="s">
        <v>828</v>
      </c>
      <c r="H1252" s="29" t="s">
        <v>371</v>
      </c>
      <c r="I1252" s="42">
        <v>45724</v>
      </c>
      <c r="J1252" s="120">
        <f>WORKDAY(I1252, 3)</f>
        <v>45728</v>
      </c>
      <c r="K1252" s="120">
        <v>45729</v>
      </c>
      <c r="L1252" s="120"/>
      <c r="M1252" s="120"/>
      <c r="N1252" s="120">
        <v>45730</v>
      </c>
      <c r="O1252" s="119" t="s">
        <v>10</v>
      </c>
      <c r="P1252" s="29"/>
      <c r="Q1252" s="81"/>
      <c r="R1252" s="41" t="s">
        <v>1019</v>
      </c>
    </row>
    <row r="1253" spans="1:18">
      <c r="A1253" s="147" t="s">
        <v>990</v>
      </c>
      <c r="B1253" s="147"/>
      <c r="C1253" s="41">
        <v>67500635</v>
      </c>
      <c r="D1253" s="41"/>
      <c r="F1253" s="41"/>
      <c r="G1253" s="29" t="s">
        <v>828</v>
      </c>
      <c r="H1253" s="29" t="s">
        <v>371</v>
      </c>
      <c r="I1253" s="42">
        <v>45724</v>
      </c>
      <c r="J1253" s="120">
        <f>WORKDAY(I1253, 3)</f>
        <v>45728</v>
      </c>
      <c r="K1253" s="120">
        <v>45729</v>
      </c>
      <c r="L1253" s="120"/>
      <c r="M1253" s="120"/>
      <c r="N1253" s="120">
        <v>45733</v>
      </c>
      <c r="O1253" s="119" t="s">
        <v>10</v>
      </c>
      <c r="P1253" s="29"/>
      <c r="Q1253" s="81"/>
      <c r="R1253" s="41" t="s">
        <v>1020</v>
      </c>
    </row>
    <row r="1254" spans="1:18">
      <c r="A1254" s="147" t="s">
        <v>990</v>
      </c>
      <c r="B1254" s="147"/>
      <c r="C1254" s="29">
        <v>67500639</v>
      </c>
      <c r="G1254" s="29" t="s">
        <v>828</v>
      </c>
      <c r="H1254" s="29" t="s">
        <v>371</v>
      </c>
      <c r="I1254" s="42">
        <v>45724</v>
      </c>
      <c r="J1254" s="120">
        <f>WORKDAY(I1254, 3)</f>
        <v>45728</v>
      </c>
      <c r="K1254" s="120">
        <v>45729</v>
      </c>
      <c r="L1254" s="120"/>
      <c r="M1254" s="120"/>
      <c r="N1254" s="120">
        <v>45730</v>
      </c>
      <c r="O1254" s="119" t="s">
        <v>10</v>
      </c>
      <c r="P1254" s="29"/>
      <c r="Q1254" s="81"/>
      <c r="R1254" s="41" t="s">
        <v>1021</v>
      </c>
    </row>
    <row r="1255" spans="1:18">
      <c r="A1255" s="147" t="s">
        <v>990</v>
      </c>
      <c r="B1255" s="147"/>
      <c r="C1255" s="41">
        <v>67500644</v>
      </c>
      <c r="D1255" s="41"/>
      <c r="F1255" s="41"/>
      <c r="G1255" s="29" t="s">
        <v>828</v>
      </c>
      <c r="H1255" s="29" t="s">
        <v>371</v>
      </c>
      <c r="I1255" s="42">
        <v>45724</v>
      </c>
      <c r="J1255" s="120">
        <f>WORKDAY(I1255, 3)</f>
        <v>45728</v>
      </c>
      <c r="K1255" s="29"/>
      <c r="L1255" s="29"/>
      <c r="M1255" s="29"/>
      <c r="N1255" s="120">
        <v>45728</v>
      </c>
      <c r="O1255" s="119" t="s">
        <v>10</v>
      </c>
      <c r="P1255" s="152"/>
      <c r="Q1255" s="153"/>
      <c r="R1255" s="41" t="s">
        <v>1022</v>
      </c>
    </row>
    <row r="1256" spans="1:18">
      <c r="A1256" s="147" t="s">
        <v>598</v>
      </c>
      <c r="B1256" s="147"/>
      <c r="C1256" s="41">
        <v>70505393</v>
      </c>
      <c r="D1256" s="41"/>
      <c r="F1256" s="41"/>
      <c r="G1256" s="29" t="s">
        <v>828</v>
      </c>
      <c r="H1256" s="29" t="s">
        <v>1023</v>
      </c>
      <c r="I1256" s="42">
        <v>45727</v>
      </c>
      <c r="J1256" s="120">
        <f>WORKDAY(I1256, 3)</f>
        <v>45730</v>
      </c>
      <c r="K1256" s="120">
        <v>45729</v>
      </c>
      <c r="L1256" s="120"/>
      <c r="M1256" s="120"/>
      <c r="N1256" s="120">
        <v>45729</v>
      </c>
      <c r="O1256" s="119" t="s">
        <v>10</v>
      </c>
      <c r="P1256" s="29"/>
      <c r="Q1256" s="81"/>
      <c r="R1256" s="41"/>
    </row>
    <row r="1257" spans="1:18">
      <c r="A1257" s="147" t="s">
        <v>1024</v>
      </c>
      <c r="B1257" s="147"/>
      <c r="C1257" s="29">
        <v>69504192</v>
      </c>
      <c r="G1257" s="29" t="s">
        <v>828</v>
      </c>
      <c r="H1257" s="29" t="s">
        <v>319</v>
      </c>
      <c r="I1257" s="42">
        <v>45726</v>
      </c>
      <c r="J1257" s="120">
        <f>WORKDAY(I1257, 3)</f>
        <v>45729</v>
      </c>
      <c r="K1257" s="120"/>
      <c r="L1257" s="120"/>
      <c r="M1257" s="120"/>
      <c r="N1257" s="29"/>
      <c r="O1257" s="119" t="s">
        <v>944</v>
      </c>
      <c r="P1257" s="29"/>
      <c r="Q1257" s="81"/>
      <c r="R1257" s="41"/>
    </row>
    <row r="1258" spans="1:18">
      <c r="A1258" s="147" t="s">
        <v>1024</v>
      </c>
      <c r="B1258" s="147"/>
      <c r="C1258" s="29">
        <v>69504323</v>
      </c>
      <c r="G1258" s="29" t="s">
        <v>828</v>
      </c>
      <c r="H1258" s="29" t="s">
        <v>319</v>
      </c>
      <c r="I1258" s="42">
        <v>45726</v>
      </c>
      <c r="J1258" s="120">
        <f>WORKDAY(I1258, 3)</f>
        <v>45729</v>
      </c>
      <c r="K1258" s="120"/>
      <c r="L1258" s="120"/>
      <c r="M1258" s="120"/>
      <c r="N1258" s="29"/>
      <c r="O1258" s="119" t="s">
        <v>944</v>
      </c>
      <c r="P1258" s="29"/>
      <c r="Q1258" s="81"/>
    </row>
    <row r="1259" spans="1:18">
      <c r="A1259" s="147" t="s">
        <v>1024</v>
      </c>
      <c r="B1259" s="147"/>
      <c r="C1259" s="29">
        <v>69504366</v>
      </c>
      <c r="G1259" s="29" t="s">
        <v>828</v>
      </c>
      <c r="H1259" s="29" t="s">
        <v>319</v>
      </c>
      <c r="I1259" s="42">
        <v>45726</v>
      </c>
      <c r="J1259" s="120">
        <f>WORKDAY(I1259, 3)</f>
        <v>45729</v>
      </c>
      <c r="K1259" s="120"/>
      <c r="L1259" s="120"/>
      <c r="M1259" s="120"/>
      <c r="N1259" s="29"/>
      <c r="O1259" s="119" t="s">
        <v>944</v>
      </c>
      <c r="P1259" s="29"/>
      <c r="Q1259" s="81"/>
    </row>
    <row r="1260" spans="1:18">
      <c r="A1260" s="147" t="s">
        <v>1024</v>
      </c>
      <c r="B1260" s="147"/>
      <c r="C1260" s="29">
        <v>69504496</v>
      </c>
      <c r="G1260" s="29" t="s">
        <v>828</v>
      </c>
      <c r="H1260" s="29" t="s">
        <v>319</v>
      </c>
      <c r="I1260" s="42">
        <v>45726</v>
      </c>
      <c r="J1260" s="120">
        <f>WORKDAY(I1260, 3)</f>
        <v>45729</v>
      </c>
      <c r="K1260" s="120"/>
      <c r="L1260" s="120"/>
      <c r="M1260" s="120"/>
      <c r="N1260" s="29"/>
      <c r="O1260" s="119" t="s">
        <v>944</v>
      </c>
      <c r="P1260" s="29"/>
      <c r="Q1260" s="81"/>
    </row>
    <row r="1261" spans="1:18">
      <c r="A1261" s="147" t="s">
        <v>1024</v>
      </c>
      <c r="B1261" s="147"/>
      <c r="C1261" s="29">
        <v>69504544</v>
      </c>
      <c r="G1261" s="29" t="s">
        <v>828</v>
      </c>
      <c r="H1261" s="29" t="s">
        <v>319</v>
      </c>
      <c r="I1261" s="42">
        <v>45726</v>
      </c>
      <c r="J1261" s="120">
        <f>WORKDAY(I1261, 3)</f>
        <v>45729</v>
      </c>
      <c r="K1261" s="120"/>
      <c r="L1261" s="120"/>
      <c r="M1261" s="120"/>
      <c r="N1261" s="29"/>
      <c r="O1261" s="119" t="s">
        <v>944</v>
      </c>
      <c r="P1261" s="29"/>
      <c r="Q1261" s="81"/>
    </row>
    <row r="1262" spans="1:18">
      <c r="A1262" s="147" t="s">
        <v>1024</v>
      </c>
      <c r="B1262" s="147"/>
      <c r="C1262" s="29">
        <v>69504584</v>
      </c>
      <c r="G1262" s="29" t="s">
        <v>828</v>
      </c>
      <c r="H1262" s="29" t="s">
        <v>319</v>
      </c>
      <c r="I1262" s="42">
        <v>45726</v>
      </c>
      <c r="J1262" s="120">
        <f>WORKDAY(I1262, 3)</f>
        <v>45729</v>
      </c>
      <c r="K1262" s="120"/>
      <c r="L1262" s="120"/>
      <c r="M1262" s="120"/>
      <c r="N1262" s="29"/>
      <c r="O1262" s="119" t="s">
        <v>944</v>
      </c>
      <c r="P1262" s="29"/>
      <c r="Q1262" s="81"/>
    </row>
    <row r="1263" spans="1:18">
      <c r="A1263" s="147" t="s">
        <v>1024</v>
      </c>
      <c r="B1263" s="147"/>
      <c r="C1263" s="29">
        <v>69504655</v>
      </c>
      <c r="G1263" s="29" t="s">
        <v>828</v>
      </c>
      <c r="H1263" s="29" t="s">
        <v>319</v>
      </c>
      <c r="I1263" s="42">
        <v>45726</v>
      </c>
      <c r="J1263" s="120">
        <f>WORKDAY(I1263, 3)</f>
        <v>45729</v>
      </c>
      <c r="K1263" s="120"/>
      <c r="L1263" s="120"/>
      <c r="M1263" s="120"/>
      <c r="N1263" s="29"/>
      <c r="O1263" s="119" t="s">
        <v>944</v>
      </c>
      <c r="P1263" s="29"/>
      <c r="Q1263" s="81"/>
    </row>
    <row r="1264" spans="1:18">
      <c r="A1264" s="147" t="s">
        <v>1024</v>
      </c>
      <c r="B1264" s="147"/>
      <c r="C1264" s="29">
        <v>69504677</v>
      </c>
      <c r="G1264" s="29" t="s">
        <v>828</v>
      </c>
      <c r="H1264" s="29" t="s">
        <v>319</v>
      </c>
      <c r="I1264" s="42">
        <v>45726</v>
      </c>
      <c r="J1264" s="120">
        <f>WORKDAY(I1264, 3)</f>
        <v>45729</v>
      </c>
      <c r="K1264" s="120"/>
      <c r="L1264" s="120"/>
      <c r="M1264" s="120"/>
      <c r="N1264" s="29"/>
      <c r="O1264" s="119" t="s">
        <v>944</v>
      </c>
      <c r="P1264" s="29"/>
      <c r="Q1264" s="81"/>
    </row>
    <row r="1265" spans="1:17">
      <c r="A1265" s="147" t="s">
        <v>1024</v>
      </c>
      <c r="B1265" s="147"/>
      <c r="C1265" s="29">
        <v>69504766</v>
      </c>
      <c r="G1265" s="29" t="s">
        <v>828</v>
      </c>
      <c r="H1265" s="29" t="s">
        <v>319</v>
      </c>
      <c r="I1265" s="42">
        <v>45726</v>
      </c>
      <c r="J1265" s="120">
        <f>WORKDAY(I1265, 3)</f>
        <v>45729</v>
      </c>
      <c r="K1265" s="120"/>
      <c r="L1265" s="120"/>
      <c r="M1265" s="120"/>
      <c r="N1265" s="29"/>
      <c r="O1265" s="119" t="s">
        <v>944</v>
      </c>
      <c r="P1265" s="29"/>
      <c r="Q1265" s="81"/>
    </row>
    <row r="1266" spans="1:17">
      <c r="A1266" s="147" t="s">
        <v>1024</v>
      </c>
      <c r="B1266" s="147"/>
      <c r="C1266" s="41">
        <v>69504800</v>
      </c>
      <c r="D1266" s="41"/>
      <c r="F1266" s="41"/>
      <c r="G1266" s="29" t="s">
        <v>828</v>
      </c>
      <c r="H1266" s="29" t="s">
        <v>319</v>
      </c>
      <c r="I1266" s="42">
        <v>45726</v>
      </c>
      <c r="J1266" s="120">
        <f>WORKDAY(I1266, 3)</f>
        <v>45729</v>
      </c>
      <c r="K1266" s="120"/>
      <c r="L1266" s="120"/>
      <c r="M1266" s="120"/>
      <c r="N1266" s="29"/>
      <c r="O1266" s="119" t="s">
        <v>944</v>
      </c>
      <c r="P1266" s="29"/>
      <c r="Q1266" s="81"/>
    </row>
    <row r="1267" spans="1:17">
      <c r="A1267" s="147" t="s">
        <v>1024</v>
      </c>
      <c r="B1267" s="147"/>
      <c r="C1267" s="41">
        <v>69504839</v>
      </c>
      <c r="D1267" s="41"/>
      <c r="F1267" s="41"/>
      <c r="G1267" s="29" t="s">
        <v>828</v>
      </c>
      <c r="H1267" s="29" t="s">
        <v>319</v>
      </c>
      <c r="I1267" s="42">
        <v>45726</v>
      </c>
      <c r="J1267" s="120">
        <f>WORKDAY(I1267, 3)</f>
        <v>45729</v>
      </c>
      <c r="K1267" s="120"/>
      <c r="L1267" s="120"/>
      <c r="M1267" s="120"/>
      <c r="N1267" s="29"/>
      <c r="O1267" s="119" t="s">
        <v>944</v>
      </c>
      <c r="P1267" s="29"/>
      <c r="Q1267" s="81"/>
    </row>
    <row r="1268" spans="1:17">
      <c r="A1268" s="147" t="s">
        <v>1024</v>
      </c>
      <c r="B1268" s="147"/>
      <c r="C1268" s="41">
        <v>69504876</v>
      </c>
      <c r="D1268" s="41"/>
      <c r="F1268" s="41"/>
      <c r="G1268" s="29" t="s">
        <v>828</v>
      </c>
      <c r="H1268" s="29" t="s">
        <v>319</v>
      </c>
      <c r="I1268" s="42">
        <v>45726</v>
      </c>
      <c r="J1268" s="120">
        <f>WORKDAY(I1268, 3)</f>
        <v>45729</v>
      </c>
      <c r="K1268" s="120"/>
      <c r="L1268" s="120"/>
      <c r="M1268" s="120"/>
      <c r="N1268" s="29"/>
      <c r="O1268" s="119" t="s">
        <v>944</v>
      </c>
      <c r="P1268" s="29"/>
      <c r="Q1268" s="81"/>
    </row>
    <row r="1269" spans="1:17">
      <c r="A1269" s="147" t="s">
        <v>1024</v>
      </c>
      <c r="B1269" s="147"/>
      <c r="C1269" s="41">
        <v>69504911</v>
      </c>
      <c r="D1269" s="41"/>
      <c r="F1269" s="41"/>
      <c r="G1269" s="29" t="s">
        <v>828</v>
      </c>
      <c r="H1269" s="29" t="s">
        <v>319</v>
      </c>
      <c r="I1269" s="42">
        <v>45726</v>
      </c>
      <c r="J1269" s="120">
        <f>WORKDAY(I1269, 3)</f>
        <v>45729</v>
      </c>
      <c r="K1269" s="120"/>
      <c r="L1269" s="120"/>
      <c r="M1269" s="120"/>
      <c r="N1269" s="29"/>
      <c r="O1269" s="119" t="s">
        <v>944</v>
      </c>
      <c r="P1269" s="29"/>
      <c r="Q1269" s="81"/>
    </row>
    <row r="1270" spans="1:17">
      <c r="A1270" s="147" t="s">
        <v>1024</v>
      </c>
      <c r="B1270" s="147"/>
      <c r="C1270" s="41">
        <v>69505012</v>
      </c>
      <c r="D1270" s="41"/>
      <c r="F1270" s="41"/>
      <c r="G1270" s="29" t="s">
        <v>828</v>
      </c>
      <c r="H1270" s="29" t="s">
        <v>319</v>
      </c>
      <c r="I1270" s="42">
        <v>45726</v>
      </c>
      <c r="J1270" s="120">
        <f>WORKDAY(I1270, 3)</f>
        <v>45729</v>
      </c>
      <c r="K1270" s="120"/>
      <c r="L1270" s="120"/>
      <c r="M1270" s="120"/>
      <c r="N1270" s="29"/>
      <c r="O1270" s="119" t="s">
        <v>944</v>
      </c>
      <c r="P1270" s="29"/>
      <c r="Q1270" s="81"/>
    </row>
    <row r="1271" spans="1:17">
      <c r="A1271" s="147" t="s">
        <v>1024</v>
      </c>
      <c r="B1271" s="147"/>
      <c r="C1271" s="29">
        <v>69505057</v>
      </c>
      <c r="G1271" s="29" t="s">
        <v>828</v>
      </c>
      <c r="H1271" s="29" t="s">
        <v>319</v>
      </c>
      <c r="I1271" s="42">
        <v>45726</v>
      </c>
      <c r="J1271" s="120">
        <f>WORKDAY(I1271, 3)</f>
        <v>45729</v>
      </c>
      <c r="K1271" s="120"/>
      <c r="L1271" s="120"/>
      <c r="M1271" s="120"/>
      <c r="N1271" s="29"/>
      <c r="O1271" s="119" t="s">
        <v>944</v>
      </c>
      <c r="P1271" s="29"/>
      <c r="Q1271" s="81"/>
    </row>
    <row r="1272" spans="1:17">
      <c r="A1272" s="147" t="s">
        <v>1024</v>
      </c>
      <c r="B1272" s="147"/>
      <c r="C1272" s="29">
        <v>69505106</v>
      </c>
      <c r="G1272" s="29" t="s">
        <v>828</v>
      </c>
      <c r="H1272" s="29" t="s">
        <v>319</v>
      </c>
      <c r="I1272" s="42">
        <v>45726</v>
      </c>
      <c r="J1272" s="120">
        <f>WORKDAY(I1272, 3)</f>
        <v>45729</v>
      </c>
      <c r="K1272" s="120"/>
      <c r="L1272" s="120"/>
      <c r="M1272" s="120"/>
      <c r="N1272" s="29"/>
      <c r="O1272" s="119" t="s">
        <v>944</v>
      </c>
      <c r="P1272" s="29"/>
      <c r="Q1272" s="81"/>
    </row>
    <row r="1273" spans="1:17">
      <c r="A1273" s="147" t="s">
        <v>1024</v>
      </c>
      <c r="B1273" s="147"/>
      <c r="C1273" s="29">
        <v>69505132</v>
      </c>
      <c r="G1273" s="29" t="s">
        <v>828</v>
      </c>
      <c r="H1273" s="29" t="s">
        <v>319</v>
      </c>
      <c r="I1273" s="42">
        <v>45726</v>
      </c>
      <c r="J1273" s="120">
        <f>WORKDAY(I1273, 3)</f>
        <v>45729</v>
      </c>
      <c r="K1273" s="120"/>
      <c r="L1273" s="120"/>
      <c r="M1273" s="120"/>
      <c r="N1273" s="29"/>
      <c r="O1273" s="119" t="s">
        <v>944</v>
      </c>
      <c r="P1273" s="29"/>
      <c r="Q1273" s="81"/>
    </row>
    <row r="1274" spans="1:17">
      <c r="A1274" s="147" t="s">
        <v>1024</v>
      </c>
      <c r="B1274" s="147"/>
      <c r="C1274" s="29">
        <v>69505169</v>
      </c>
      <c r="G1274" s="29" t="s">
        <v>828</v>
      </c>
      <c r="H1274" s="29" t="s">
        <v>319</v>
      </c>
      <c r="I1274" s="42">
        <v>45726</v>
      </c>
      <c r="J1274" s="120">
        <f>WORKDAY(I1274, 3)</f>
        <v>45729</v>
      </c>
      <c r="K1274" s="120"/>
      <c r="L1274" s="120"/>
      <c r="M1274" s="120"/>
      <c r="N1274" s="29"/>
      <c r="O1274" s="119" t="s">
        <v>944</v>
      </c>
      <c r="P1274" s="29"/>
      <c r="Q1274" s="81"/>
    </row>
    <row r="1275" spans="1:17">
      <c r="A1275" s="147" t="s">
        <v>1024</v>
      </c>
      <c r="B1275" s="147"/>
      <c r="C1275" s="29">
        <v>69505250</v>
      </c>
      <c r="G1275" s="29" t="s">
        <v>828</v>
      </c>
      <c r="H1275" s="29" t="s">
        <v>319</v>
      </c>
      <c r="I1275" s="42">
        <v>45726</v>
      </c>
      <c r="J1275" s="120">
        <f>WORKDAY(I1275, 3)</f>
        <v>45729</v>
      </c>
      <c r="K1275" s="120"/>
      <c r="L1275" s="120"/>
      <c r="M1275" s="120"/>
      <c r="N1275" s="29"/>
      <c r="O1275" s="119" t="s">
        <v>944</v>
      </c>
      <c r="P1275" s="29"/>
      <c r="Q1275" s="81"/>
    </row>
    <row r="1276" spans="1:17">
      <c r="A1276" s="147" t="s">
        <v>1024</v>
      </c>
      <c r="B1276" s="147"/>
      <c r="C1276" s="29">
        <v>69505312</v>
      </c>
      <c r="G1276" s="29" t="s">
        <v>828</v>
      </c>
      <c r="H1276" s="29" t="s">
        <v>319</v>
      </c>
      <c r="I1276" s="42">
        <v>45726</v>
      </c>
      <c r="J1276" s="120">
        <f>WORKDAY(I1276, 3)</f>
        <v>45729</v>
      </c>
      <c r="K1276" s="120"/>
      <c r="L1276" s="120"/>
      <c r="M1276" s="120"/>
      <c r="N1276" s="29"/>
      <c r="O1276" s="119" t="s">
        <v>944</v>
      </c>
      <c r="P1276" s="29"/>
      <c r="Q1276" s="81"/>
    </row>
    <row r="1277" spans="1:17">
      <c r="A1277" s="147" t="s">
        <v>1024</v>
      </c>
      <c r="B1277" s="147"/>
      <c r="C1277" s="29">
        <v>69505370</v>
      </c>
      <c r="G1277" s="29" t="s">
        <v>828</v>
      </c>
      <c r="H1277" s="29" t="s">
        <v>319</v>
      </c>
      <c r="I1277" s="42">
        <v>45726</v>
      </c>
      <c r="J1277" s="120">
        <f>WORKDAY(I1277, 3)</f>
        <v>45729</v>
      </c>
      <c r="K1277" s="120"/>
      <c r="L1277" s="120"/>
      <c r="M1277" s="120"/>
      <c r="N1277" s="29"/>
      <c r="O1277" s="119" t="s">
        <v>944</v>
      </c>
      <c r="P1277" s="29"/>
      <c r="Q1277" s="81"/>
    </row>
    <row r="1278" spans="1:17">
      <c r="A1278" s="147" t="s">
        <v>1024</v>
      </c>
      <c r="B1278" s="147"/>
      <c r="C1278" s="29">
        <v>69505384</v>
      </c>
      <c r="G1278" s="29" t="s">
        <v>828</v>
      </c>
      <c r="H1278" s="29" t="s">
        <v>319</v>
      </c>
      <c r="I1278" s="42">
        <v>45726</v>
      </c>
      <c r="J1278" s="120">
        <f>WORKDAY(I1278, 3)</f>
        <v>45729</v>
      </c>
      <c r="K1278" s="120"/>
      <c r="L1278" s="120"/>
      <c r="M1278" s="120"/>
      <c r="N1278" s="29"/>
      <c r="O1278" s="119" t="s">
        <v>944</v>
      </c>
      <c r="P1278" s="29"/>
      <c r="Q1278" s="81"/>
    </row>
    <row r="1279" spans="1:17">
      <c r="A1279" s="147" t="s">
        <v>1024</v>
      </c>
      <c r="B1279" s="147"/>
      <c r="C1279" s="29">
        <v>69505416</v>
      </c>
      <c r="G1279" s="29" t="s">
        <v>828</v>
      </c>
      <c r="H1279" s="29" t="s">
        <v>319</v>
      </c>
      <c r="I1279" s="42">
        <v>45726</v>
      </c>
      <c r="J1279" s="120">
        <f>WORKDAY(I1279, 3)</f>
        <v>45729</v>
      </c>
      <c r="K1279" s="120"/>
      <c r="L1279" s="120"/>
      <c r="M1279" s="120"/>
      <c r="N1279" s="29"/>
      <c r="O1279" s="119" t="s">
        <v>944</v>
      </c>
      <c r="P1279" s="29"/>
      <c r="Q1279" s="81"/>
    </row>
    <row r="1280" spans="1:17">
      <c r="A1280" s="147" t="s">
        <v>1025</v>
      </c>
      <c r="B1280" s="147"/>
      <c r="C1280" s="29">
        <v>71505637</v>
      </c>
      <c r="G1280" s="29" t="s">
        <v>16</v>
      </c>
      <c r="H1280" s="29" t="s">
        <v>1026</v>
      </c>
      <c r="I1280" s="42">
        <v>45728</v>
      </c>
      <c r="J1280" s="120">
        <f>WORKDAY(I1280, 3)</f>
        <v>45733</v>
      </c>
      <c r="K1280" s="120">
        <v>45730</v>
      </c>
      <c r="L1280" s="120"/>
      <c r="M1280" s="120"/>
      <c r="N1280" s="29"/>
      <c r="O1280" s="119" t="s">
        <v>984</v>
      </c>
      <c r="P1280" s="29"/>
      <c r="Q1280" s="81"/>
    </row>
    <row r="1281" spans="1:18">
      <c r="A1281" s="147" t="s">
        <v>1025</v>
      </c>
      <c r="B1281" s="147"/>
      <c r="C1281" s="29">
        <v>71505637</v>
      </c>
      <c r="G1281" s="29" t="s">
        <v>16</v>
      </c>
      <c r="H1281" s="29" t="s">
        <v>1026</v>
      </c>
      <c r="I1281" s="42">
        <v>45728</v>
      </c>
      <c r="J1281" s="120">
        <f>WORKDAY(I1281, 3)</f>
        <v>45733</v>
      </c>
      <c r="K1281" s="120">
        <v>45730</v>
      </c>
      <c r="L1281" s="120"/>
      <c r="M1281" s="120"/>
      <c r="N1281" s="29"/>
      <c r="O1281" s="119" t="s">
        <v>984</v>
      </c>
      <c r="P1281" s="29"/>
      <c r="Q1281" s="81"/>
    </row>
    <row r="1282" spans="1:18">
      <c r="A1282" s="147" t="s">
        <v>1025</v>
      </c>
      <c r="B1282" s="147"/>
      <c r="C1282" s="29">
        <v>71505637</v>
      </c>
      <c r="G1282" s="29" t="s">
        <v>16</v>
      </c>
      <c r="H1282" s="29" t="s">
        <v>1026</v>
      </c>
      <c r="I1282" s="42">
        <v>45728</v>
      </c>
      <c r="J1282" s="120">
        <f>WORKDAY(I1282, 3)</f>
        <v>45733</v>
      </c>
      <c r="K1282" s="120">
        <v>45730</v>
      </c>
      <c r="L1282" s="120"/>
      <c r="M1282" s="120"/>
      <c r="N1282" s="29"/>
      <c r="O1282" s="119" t="s">
        <v>984</v>
      </c>
      <c r="P1282" s="29"/>
      <c r="Q1282" s="81"/>
      <c r="R1282" s="41"/>
    </row>
    <row r="1283" spans="1:18">
      <c r="A1283" s="147" t="s">
        <v>1025</v>
      </c>
      <c r="B1283" s="147"/>
      <c r="C1283" s="29">
        <v>71505887</v>
      </c>
      <c r="G1283" s="29" t="s">
        <v>16</v>
      </c>
      <c r="H1283" s="29" t="s">
        <v>1026</v>
      </c>
      <c r="I1283" s="42">
        <v>45728</v>
      </c>
      <c r="J1283" s="120">
        <f>WORKDAY(I1283, 3)</f>
        <v>45733</v>
      </c>
      <c r="K1283" s="120">
        <v>45730</v>
      </c>
      <c r="L1283" s="120"/>
      <c r="M1283" s="120"/>
      <c r="N1283" s="29"/>
      <c r="O1283" s="119" t="s">
        <v>984</v>
      </c>
      <c r="P1283" s="29"/>
      <c r="Q1283" s="81"/>
      <c r="R1283" s="41"/>
    </row>
    <row r="1284" spans="1:18">
      <c r="A1284" s="147" t="s">
        <v>1025</v>
      </c>
      <c r="B1284" s="147"/>
      <c r="C1284" s="29">
        <v>71505924</v>
      </c>
      <c r="G1284" s="29" t="s">
        <v>16</v>
      </c>
      <c r="H1284" s="29" t="s">
        <v>1026</v>
      </c>
      <c r="I1284" s="42">
        <v>45728</v>
      </c>
      <c r="J1284" s="120">
        <f>WORKDAY(I1284, 3)</f>
        <v>45733</v>
      </c>
      <c r="K1284" s="120">
        <v>45730</v>
      </c>
      <c r="L1284" s="120"/>
      <c r="M1284" s="120"/>
      <c r="N1284" s="29"/>
      <c r="O1284" s="119" t="s">
        <v>944</v>
      </c>
      <c r="P1284" s="29"/>
      <c r="Q1284" s="81"/>
      <c r="R1284" s="41"/>
    </row>
    <row r="1285" spans="1:18">
      <c r="A1285" s="147" t="s">
        <v>656</v>
      </c>
      <c r="B1285" s="147"/>
      <c r="C1285" s="29">
        <v>71506823</v>
      </c>
      <c r="G1285" s="29" t="s">
        <v>828</v>
      </c>
      <c r="H1285" s="29" t="s">
        <v>1026</v>
      </c>
      <c r="I1285" s="42">
        <v>45728</v>
      </c>
      <c r="J1285" s="120">
        <f>WORKDAY(I1285, 3)</f>
        <v>45733</v>
      </c>
      <c r="K1285" s="120">
        <v>45730</v>
      </c>
      <c r="L1285" s="120"/>
      <c r="M1285" s="120"/>
      <c r="N1285" s="29"/>
      <c r="O1285" s="119" t="s">
        <v>944</v>
      </c>
      <c r="P1285" s="29"/>
      <c r="Q1285" s="81"/>
      <c r="R1285" s="41"/>
    </row>
    <row r="1286" spans="1:18">
      <c r="A1286" s="147" t="s">
        <v>800</v>
      </c>
      <c r="B1286" s="147"/>
      <c r="C1286" s="29">
        <v>70508491</v>
      </c>
      <c r="G1286" s="29" t="s">
        <v>828</v>
      </c>
      <c r="H1286" s="29" t="s">
        <v>200</v>
      </c>
      <c r="I1286" s="42">
        <v>45727</v>
      </c>
      <c r="J1286" s="120">
        <f>WORKDAY(I1286, 3)</f>
        <v>45730</v>
      </c>
      <c r="K1286" s="120">
        <v>45730</v>
      </c>
      <c r="L1286" s="120"/>
      <c r="M1286" s="120"/>
      <c r="N1286" s="120">
        <v>45748</v>
      </c>
      <c r="O1286" s="119" t="s">
        <v>985</v>
      </c>
      <c r="P1286" s="29"/>
      <c r="Q1286" s="81"/>
      <c r="R1286" s="41" t="s">
        <v>1027</v>
      </c>
    </row>
    <row r="1287" spans="1:18">
      <c r="A1287" s="147" t="s">
        <v>800</v>
      </c>
      <c r="B1287" s="147"/>
      <c r="C1287" s="29">
        <v>70508467</v>
      </c>
      <c r="G1287" s="29" t="s">
        <v>828</v>
      </c>
      <c r="H1287" s="29" t="s">
        <v>200</v>
      </c>
      <c r="I1287" s="42">
        <v>45727</v>
      </c>
      <c r="J1287" s="120">
        <f>WORKDAY(I1287, 3)</f>
        <v>45730</v>
      </c>
      <c r="K1287" s="120">
        <v>45730</v>
      </c>
      <c r="L1287" s="120"/>
      <c r="M1287" s="120"/>
      <c r="N1287" s="120">
        <v>45737</v>
      </c>
      <c r="O1287" s="119" t="s">
        <v>985</v>
      </c>
      <c r="P1287" s="29"/>
      <c r="Q1287" s="81"/>
      <c r="R1287" s="41" t="s">
        <v>1028</v>
      </c>
    </row>
    <row r="1288" spans="1:18">
      <c r="A1288" s="147" t="s">
        <v>800</v>
      </c>
      <c r="B1288" s="147"/>
      <c r="C1288" s="29">
        <v>70508443</v>
      </c>
      <c r="G1288" s="29" t="s">
        <v>828</v>
      </c>
      <c r="H1288" s="29" t="s">
        <v>200</v>
      </c>
      <c r="I1288" s="42">
        <v>45727</v>
      </c>
      <c r="J1288" s="120">
        <f>WORKDAY(I1288, 3)</f>
        <v>45730</v>
      </c>
      <c r="K1288" s="120">
        <v>45730</v>
      </c>
      <c r="L1288" s="120"/>
      <c r="M1288" s="120"/>
      <c r="N1288" s="120">
        <v>45736</v>
      </c>
      <c r="O1288" s="119" t="s">
        <v>985</v>
      </c>
      <c r="P1288" s="29"/>
      <c r="Q1288" s="81"/>
      <c r="R1288" s="41" t="s">
        <v>1029</v>
      </c>
    </row>
    <row r="1289" spans="1:18">
      <c r="A1289" s="147" t="s">
        <v>800</v>
      </c>
      <c r="B1289" s="147"/>
      <c r="C1289" s="29">
        <v>70508425</v>
      </c>
      <c r="G1289" s="29" t="s">
        <v>828</v>
      </c>
      <c r="H1289" s="29" t="s">
        <v>200</v>
      </c>
      <c r="I1289" s="42">
        <v>45727</v>
      </c>
      <c r="J1289" s="120">
        <f>WORKDAY(I1289, 3)</f>
        <v>45730</v>
      </c>
      <c r="K1289" s="120">
        <v>45730</v>
      </c>
      <c r="L1289" s="120"/>
      <c r="M1289" s="120"/>
      <c r="N1289" s="120">
        <v>45737</v>
      </c>
      <c r="O1289" s="119" t="s">
        <v>985</v>
      </c>
      <c r="P1289" s="29"/>
      <c r="Q1289" s="81"/>
      <c r="R1289" s="41" t="s">
        <v>1030</v>
      </c>
    </row>
    <row r="1290" spans="1:18">
      <c r="A1290" s="147" t="s">
        <v>800</v>
      </c>
      <c r="B1290" s="147"/>
      <c r="C1290" s="29">
        <v>70508399</v>
      </c>
      <c r="G1290" s="29" t="s">
        <v>828</v>
      </c>
      <c r="H1290" s="29" t="s">
        <v>200</v>
      </c>
      <c r="I1290" s="42">
        <v>45727</v>
      </c>
      <c r="J1290" s="120">
        <f>WORKDAY(I1290, 3)</f>
        <v>45730</v>
      </c>
      <c r="K1290" s="120">
        <v>45730</v>
      </c>
      <c r="L1290" s="120"/>
      <c r="M1290" s="120"/>
      <c r="N1290" s="120">
        <v>45737</v>
      </c>
      <c r="O1290" s="119" t="s">
        <v>985</v>
      </c>
      <c r="P1290" s="29"/>
      <c r="Q1290" s="81"/>
      <c r="R1290" s="41" t="s">
        <v>1031</v>
      </c>
    </row>
    <row r="1291" spans="1:18">
      <c r="A1291" s="147" t="s">
        <v>800</v>
      </c>
      <c r="B1291" s="147"/>
      <c r="C1291" s="29">
        <v>70508353</v>
      </c>
      <c r="G1291" s="29" t="s">
        <v>828</v>
      </c>
      <c r="H1291" s="29" t="s">
        <v>200</v>
      </c>
      <c r="I1291" s="42">
        <v>45727</v>
      </c>
      <c r="J1291" s="120">
        <f>WORKDAY(I1291, 3)</f>
        <v>45730</v>
      </c>
      <c r="K1291" s="120">
        <v>45730</v>
      </c>
      <c r="L1291" s="120"/>
      <c r="M1291" s="120"/>
      <c r="N1291" s="120">
        <v>45736</v>
      </c>
      <c r="O1291" s="119" t="s">
        <v>985</v>
      </c>
      <c r="P1291" s="29"/>
      <c r="Q1291" s="81"/>
      <c r="R1291" s="41" t="s">
        <v>1032</v>
      </c>
    </row>
    <row r="1292" spans="1:18">
      <c r="A1292" s="147" t="s">
        <v>1033</v>
      </c>
      <c r="B1292" s="147"/>
      <c r="C1292" s="29">
        <v>70508601</v>
      </c>
      <c r="G1292" s="29" t="s">
        <v>828</v>
      </c>
      <c r="H1292" s="29" t="s">
        <v>200</v>
      </c>
      <c r="I1292" s="42">
        <v>45727</v>
      </c>
      <c r="J1292" s="120">
        <f>WORKDAY(I1292, 3)</f>
        <v>45730</v>
      </c>
      <c r="K1292" s="120">
        <v>45730</v>
      </c>
      <c r="L1292" s="120"/>
      <c r="M1292" s="120"/>
      <c r="N1292" s="120">
        <v>45741</v>
      </c>
      <c r="O1292" s="119" t="s">
        <v>985</v>
      </c>
      <c r="P1292" s="29"/>
      <c r="Q1292" s="81"/>
      <c r="R1292" s="29" t="s">
        <v>1034</v>
      </c>
    </row>
    <row r="1293" spans="1:18">
      <c r="A1293" s="147" t="s">
        <v>1033</v>
      </c>
      <c r="B1293" s="147"/>
      <c r="C1293" s="29">
        <v>70508584</v>
      </c>
      <c r="G1293" s="29" t="s">
        <v>828</v>
      </c>
      <c r="H1293" s="29" t="s">
        <v>200</v>
      </c>
      <c r="I1293" s="42">
        <v>45727</v>
      </c>
      <c r="J1293" s="120">
        <f>WORKDAY(I1293, 3)</f>
        <v>45730</v>
      </c>
      <c r="K1293" s="120">
        <v>45730</v>
      </c>
      <c r="L1293" s="120"/>
      <c r="M1293" s="120"/>
      <c r="N1293" s="120">
        <v>45737</v>
      </c>
      <c r="O1293" s="119" t="s">
        <v>985</v>
      </c>
      <c r="P1293" s="29"/>
      <c r="Q1293" s="81"/>
      <c r="R1293" s="29" t="s">
        <v>1035</v>
      </c>
    </row>
    <row r="1294" spans="1:18">
      <c r="A1294" s="147" t="s">
        <v>1033</v>
      </c>
      <c r="B1294" s="147"/>
      <c r="C1294" s="29">
        <v>70508560</v>
      </c>
      <c r="G1294" s="29" t="s">
        <v>828</v>
      </c>
      <c r="H1294" s="29" t="s">
        <v>200</v>
      </c>
      <c r="I1294" s="42">
        <v>45727</v>
      </c>
      <c r="J1294" s="120">
        <f>WORKDAY(I1294, 3)</f>
        <v>45730</v>
      </c>
      <c r="K1294" s="120">
        <v>45730</v>
      </c>
      <c r="L1294" s="120"/>
      <c r="M1294" s="120"/>
      <c r="N1294" s="120">
        <v>45738</v>
      </c>
      <c r="O1294" s="119" t="s">
        <v>985</v>
      </c>
      <c r="P1294" s="29"/>
      <c r="Q1294" s="81"/>
      <c r="R1294" s="29" t="s">
        <v>1036</v>
      </c>
    </row>
    <row r="1295" spans="1:18">
      <c r="A1295" s="147" t="s">
        <v>1033</v>
      </c>
      <c r="B1295" s="147"/>
      <c r="C1295" s="29">
        <v>70508546</v>
      </c>
      <c r="G1295" s="29" t="s">
        <v>828</v>
      </c>
      <c r="H1295" s="29" t="s">
        <v>200</v>
      </c>
      <c r="I1295" s="42">
        <v>45727</v>
      </c>
      <c r="J1295" s="120">
        <f>WORKDAY(I1295, 3)</f>
        <v>45730</v>
      </c>
      <c r="K1295" s="120">
        <v>45730</v>
      </c>
      <c r="L1295" s="120"/>
      <c r="M1295" s="120"/>
      <c r="N1295" s="120">
        <v>45737</v>
      </c>
      <c r="O1295" s="119" t="s">
        <v>985</v>
      </c>
      <c r="P1295" s="29"/>
      <c r="Q1295" s="81"/>
      <c r="R1295" s="29" t="s">
        <v>1037</v>
      </c>
    </row>
    <row r="1296" spans="1:18">
      <c r="A1296" s="147" t="s">
        <v>1033</v>
      </c>
      <c r="B1296" s="147"/>
      <c r="C1296" s="29">
        <v>70508524</v>
      </c>
      <c r="G1296" s="29" t="s">
        <v>828</v>
      </c>
      <c r="H1296" s="29" t="s">
        <v>200</v>
      </c>
      <c r="I1296" s="42">
        <v>45727</v>
      </c>
      <c r="J1296" s="120">
        <f>WORKDAY(I1296, 3)</f>
        <v>45730</v>
      </c>
      <c r="K1296" s="120">
        <v>45730</v>
      </c>
      <c r="L1296" s="120"/>
      <c r="M1296" s="120"/>
      <c r="N1296" s="120">
        <v>45740</v>
      </c>
      <c r="O1296" s="119" t="s">
        <v>985</v>
      </c>
      <c r="P1296" s="29"/>
      <c r="Q1296" s="81"/>
      <c r="R1296" s="29" t="s">
        <v>1038</v>
      </c>
    </row>
    <row r="1297" spans="1:18">
      <c r="A1297" s="147" t="s">
        <v>1033</v>
      </c>
      <c r="B1297" s="147"/>
      <c r="C1297" s="29">
        <v>70508497</v>
      </c>
      <c r="G1297" s="29" t="s">
        <v>828</v>
      </c>
      <c r="H1297" s="29" t="s">
        <v>200</v>
      </c>
      <c r="I1297" s="42">
        <v>45727</v>
      </c>
      <c r="J1297" s="120">
        <f>WORKDAY(I1297, 3)</f>
        <v>45730</v>
      </c>
      <c r="K1297" s="120">
        <v>45730</v>
      </c>
      <c r="L1297" s="120"/>
      <c r="M1297" s="120"/>
      <c r="N1297" s="120">
        <v>45741</v>
      </c>
      <c r="O1297" s="119" t="s">
        <v>985</v>
      </c>
      <c r="P1297" s="29"/>
      <c r="Q1297" s="81"/>
      <c r="R1297" s="29" t="s">
        <v>1039</v>
      </c>
    </row>
    <row r="1298" spans="1:18">
      <c r="A1298" s="147" t="s">
        <v>1033</v>
      </c>
      <c r="B1298" s="147"/>
      <c r="C1298" s="29">
        <v>70508435</v>
      </c>
      <c r="G1298" s="29" t="s">
        <v>828</v>
      </c>
      <c r="H1298" s="29" t="s">
        <v>200</v>
      </c>
      <c r="I1298" s="42">
        <v>45727</v>
      </c>
      <c r="J1298" s="120">
        <f>WORKDAY(I1298, 3)</f>
        <v>45730</v>
      </c>
      <c r="K1298" s="120">
        <v>45730</v>
      </c>
      <c r="L1298" s="120"/>
      <c r="M1298" s="120"/>
      <c r="N1298" s="120">
        <v>45737</v>
      </c>
      <c r="O1298" s="119" t="s">
        <v>985</v>
      </c>
      <c r="P1298" s="29"/>
      <c r="Q1298" s="81"/>
      <c r="R1298" s="29" t="s">
        <v>1040</v>
      </c>
    </row>
    <row r="1299" spans="1:18">
      <c r="A1299" s="147" t="s">
        <v>1033</v>
      </c>
      <c r="B1299" s="147"/>
      <c r="C1299" s="29">
        <v>70508400</v>
      </c>
      <c r="G1299" s="29" t="s">
        <v>828</v>
      </c>
      <c r="H1299" s="29" t="s">
        <v>200</v>
      </c>
      <c r="I1299" s="42">
        <v>45727</v>
      </c>
      <c r="J1299" s="120">
        <f>WORKDAY(I1299, 3)</f>
        <v>45730</v>
      </c>
      <c r="K1299" s="120">
        <v>45730</v>
      </c>
      <c r="L1299" s="120"/>
      <c r="M1299" s="120"/>
      <c r="N1299" s="120">
        <v>45736</v>
      </c>
      <c r="O1299" s="119" t="s">
        <v>985</v>
      </c>
      <c r="P1299" s="29"/>
      <c r="Q1299" s="81"/>
      <c r="R1299" s="29" t="s">
        <v>1041</v>
      </c>
    </row>
    <row r="1300" spans="1:18">
      <c r="A1300" s="147" t="s">
        <v>1042</v>
      </c>
      <c r="B1300" s="147"/>
      <c r="C1300" s="29">
        <v>71509048</v>
      </c>
      <c r="G1300" s="29" t="s">
        <v>828</v>
      </c>
      <c r="H1300" s="29" t="s">
        <v>200</v>
      </c>
      <c r="I1300" s="42">
        <v>45728</v>
      </c>
      <c r="J1300" s="120">
        <f>WORKDAY(I1300, 3)</f>
        <v>45733</v>
      </c>
      <c r="K1300" s="120">
        <v>45733</v>
      </c>
      <c r="L1300" s="120"/>
      <c r="M1300" s="120"/>
      <c r="N1300" s="120">
        <v>45748</v>
      </c>
      <c r="O1300" s="119" t="s">
        <v>985</v>
      </c>
      <c r="P1300" s="29"/>
      <c r="Q1300" s="81"/>
      <c r="R1300" s="29"/>
    </row>
    <row r="1301" spans="1:18">
      <c r="A1301" s="147" t="s">
        <v>1042</v>
      </c>
      <c r="B1301" s="147"/>
      <c r="C1301" s="29">
        <v>71509072</v>
      </c>
      <c r="G1301" s="29" t="s">
        <v>828</v>
      </c>
      <c r="H1301" s="29" t="s">
        <v>200</v>
      </c>
      <c r="I1301" s="42">
        <v>45728</v>
      </c>
      <c r="J1301" s="120">
        <f>WORKDAY(I1301, 3)</f>
        <v>45733</v>
      </c>
      <c r="K1301" s="120">
        <v>45733</v>
      </c>
      <c r="L1301" s="120"/>
      <c r="M1301" s="120"/>
      <c r="N1301" s="120">
        <v>45737</v>
      </c>
      <c r="O1301" s="119" t="s">
        <v>985</v>
      </c>
      <c r="P1301" s="29"/>
      <c r="Q1301" s="81"/>
    </row>
    <row r="1302" spans="1:18">
      <c r="A1302" s="147" t="s">
        <v>1042</v>
      </c>
      <c r="B1302" s="147"/>
      <c r="C1302" s="29">
        <v>71509134</v>
      </c>
      <c r="G1302" s="29" t="s">
        <v>828</v>
      </c>
      <c r="H1302" s="29" t="s">
        <v>200</v>
      </c>
      <c r="I1302" s="42">
        <v>45728</v>
      </c>
      <c r="J1302" s="120">
        <f>WORKDAY(I1302, 3)</f>
        <v>45733</v>
      </c>
      <c r="K1302" s="120">
        <v>45733</v>
      </c>
      <c r="L1302" s="120"/>
      <c r="M1302" s="120"/>
      <c r="N1302" s="120">
        <v>45736</v>
      </c>
      <c r="O1302" s="119" t="s">
        <v>985</v>
      </c>
      <c r="P1302" s="29"/>
      <c r="Q1302" s="81"/>
    </row>
    <row r="1303" spans="1:18">
      <c r="A1303" s="147" t="s">
        <v>1042</v>
      </c>
      <c r="B1303" s="147"/>
      <c r="C1303" s="29">
        <v>71509153</v>
      </c>
      <c r="G1303" s="29" t="s">
        <v>828</v>
      </c>
      <c r="H1303" s="29" t="s">
        <v>200</v>
      </c>
      <c r="I1303" s="42">
        <v>45728</v>
      </c>
      <c r="J1303" s="120">
        <f>WORKDAY(I1303, 3)</f>
        <v>45733</v>
      </c>
      <c r="K1303" s="120">
        <v>45733</v>
      </c>
      <c r="L1303" s="120"/>
      <c r="M1303" s="120"/>
      <c r="N1303" s="120">
        <v>45737</v>
      </c>
      <c r="O1303" s="119" t="s">
        <v>985</v>
      </c>
      <c r="P1303" s="29"/>
      <c r="Q1303" s="81"/>
    </row>
    <row r="1304" spans="1:18">
      <c r="A1304" s="147" t="s">
        <v>1042</v>
      </c>
      <c r="B1304" s="147"/>
      <c r="C1304" s="29">
        <v>71509211</v>
      </c>
      <c r="G1304" s="29" t="s">
        <v>828</v>
      </c>
      <c r="H1304" s="29" t="s">
        <v>200</v>
      </c>
      <c r="I1304" s="42">
        <v>45728</v>
      </c>
      <c r="J1304" s="120">
        <f>WORKDAY(I1304, 3)</f>
        <v>45733</v>
      </c>
      <c r="K1304" s="120">
        <v>45733</v>
      </c>
      <c r="L1304" s="120"/>
      <c r="M1304" s="120"/>
      <c r="N1304" s="120">
        <v>45737</v>
      </c>
      <c r="O1304" s="119" t="s">
        <v>985</v>
      </c>
      <c r="P1304" s="29"/>
      <c r="Q1304" s="81"/>
    </row>
    <row r="1305" spans="1:18">
      <c r="A1305" s="147" t="s">
        <v>1042</v>
      </c>
      <c r="B1305" s="147"/>
      <c r="C1305" s="29">
        <v>71509238</v>
      </c>
      <c r="G1305" s="29" t="s">
        <v>828</v>
      </c>
      <c r="H1305" s="29" t="s">
        <v>200</v>
      </c>
      <c r="I1305" s="42">
        <v>45728</v>
      </c>
      <c r="J1305" s="120">
        <f>WORKDAY(I1305, 3)</f>
        <v>45733</v>
      </c>
      <c r="K1305" s="120">
        <v>45733</v>
      </c>
      <c r="L1305" s="120"/>
      <c r="M1305" s="120"/>
      <c r="N1305" s="120">
        <v>45736</v>
      </c>
      <c r="O1305" s="119" t="s">
        <v>985</v>
      </c>
      <c r="P1305" s="29"/>
      <c r="Q1305" s="81"/>
    </row>
    <row r="1306" spans="1:18">
      <c r="A1306" s="147" t="s">
        <v>1042</v>
      </c>
      <c r="B1306" s="147"/>
      <c r="C1306" s="29">
        <v>71509253</v>
      </c>
      <c r="G1306" s="29" t="s">
        <v>828</v>
      </c>
      <c r="H1306" s="29" t="s">
        <v>200</v>
      </c>
      <c r="I1306" s="42">
        <v>45728</v>
      </c>
      <c r="J1306" s="120">
        <f>WORKDAY(I1306, 3)</f>
        <v>45733</v>
      </c>
      <c r="K1306" s="120">
        <v>45733</v>
      </c>
      <c r="L1306" s="120"/>
      <c r="M1306" s="120"/>
      <c r="N1306" s="120">
        <v>45736</v>
      </c>
      <c r="O1306" s="119" t="s">
        <v>985</v>
      </c>
      <c r="P1306" s="29"/>
      <c r="Q1306" s="81"/>
    </row>
    <row r="1307" spans="1:18">
      <c r="A1307" s="147" t="s">
        <v>1042</v>
      </c>
      <c r="B1307" s="147"/>
      <c r="C1307" s="29">
        <v>71509268</v>
      </c>
      <c r="G1307" s="29" t="s">
        <v>828</v>
      </c>
      <c r="H1307" s="29" t="s">
        <v>200</v>
      </c>
      <c r="I1307" s="42">
        <v>45728</v>
      </c>
      <c r="J1307" s="120">
        <f>WORKDAY(I1307, 3)</f>
        <v>45733</v>
      </c>
      <c r="K1307" s="120">
        <v>45733</v>
      </c>
      <c r="L1307" s="120"/>
      <c r="M1307" s="120"/>
      <c r="N1307" s="120">
        <v>45737</v>
      </c>
      <c r="O1307" s="119" t="s">
        <v>985</v>
      </c>
      <c r="P1307" s="29"/>
      <c r="Q1307" s="81"/>
    </row>
    <row r="1308" spans="1:18">
      <c r="A1308" s="147" t="s">
        <v>1042</v>
      </c>
      <c r="B1308" s="147"/>
      <c r="C1308" s="29">
        <v>71509294</v>
      </c>
      <c r="G1308" s="29" t="s">
        <v>828</v>
      </c>
      <c r="H1308" s="29" t="s">
        <v>200</v>
      </c>
      <c r="I1308" s="42">
        <v>45728</v>
      </c>
      <c r="J1308" s="120">
        <f>WORKDAY(I1308, 3)</f>
        <v>45733</v>
      </c>
      <c r="K1308" s="120">
        <v>45733</v>
      </c>
      <c r="L1308" s="120"/>
      <c r="M1308" s="120"/>
      <c r="N1308" s="120">
        <v>45743</v>
      </c>
      <c r="O1308" s="119" t="s">
        <v>985</v>
      </c>
      <c r="P1308" s="29"/>
      <c r="Q1308" s="81"/>
    </row>
    <row r="1309" spans="1:18">
      <c r="A1309" s="147" t="s">
        <v>1043</v>
      </c>
      <c r="B1309" s="147"/>
      <c r="C1309" s="29" t="s">
        <v>1044</v>
      </c>
      <c r="G1309" s="29" t="s">
        <v>1045</v>
      </c>
      <c r="H1309" s="29" t="s">
        <v>1046</v>
      </c>
      <c r="I1309" s="42">
        <v>45723</v>
      </c>
      <c r="J1309" s="120">
        <f>WORKDAY(I1309, 3)</f>
        <v>45728</v>
      </c>
      <c r="K1309" s="120">
        <v>45730</v>
      </c>
      <c r="L1309" s="120"/>
      <c r="M1309" s="120"/>
      <c r="N1309" s="120">
        <v>45734</v>
      </c>
      <c r="O1309" s="119" t="s">
        <v>985</v>
      </c>
      <c r="P1309" s="29"/>
      <c r="Q1309" s="81"/>
    </row>
    <row r="1310" spans="1:18">
      <c r="A1310" s="147" t="s">
        <v>1043</v>
      </c>
      <c r="B1310" s="147"/>
      <c r="C1310" s="29" t="s">
        <v>1047</v>
      </c>
      <c r="G1310" s="29" t="s">
        <v>1045</v>
      </c>
      <c r="H1310" s="29" t="s">
        <v>1046</v>
      </c>
      <c r="I1310" s="42">
        <v>45723</v>
      </c>
      <c r="J1310" s="120">
        <f>WORKDAY(I1310, 3)</f>
        <v>45728</v>
      </c>
      <c r="K1310" s="120">
        <v>45730</v>
      </c>
      <c r="L1310" s="120"/>
      <c r="M1310" s="120"/>
      <c r="N1310" s="120">
        <v>45734</v>
      </c>
      <c r="O1310" s="119" t="s">
        <v>985</v>
      </c>
      <c r="P1310" s="29"/>
      <c r="Q1310" s="81"/>
    </row>
    <row r="1311" spans="1:18">
      <c r="A1311" s="147" t="s">
        <v>1043</v>
      </c>
      <c r="B1311" s="147"/>
      <c r="C1311" s="29" t="s">
        <v>1048</v>
      </c>
      <c r="G1311" s="29" t="s">
        <v>1045</v>
      </c>
      <c r="H1311" s="29" t="s">
        <v>1046</v>
      </c>
      <c r="I1311" s="42">
        <v>45723</v>
      </c>
      <c r="J1311" s="120">
        <f>WORKDAY(I1311, 3)</f>
        <v>45728</v>
      </c>
      <c r="K1311" s="120">
        <v>45730</v>
      </c>
      <c r="L1311" s="120"/>
      <c r="M1311" s="120"/>
      <c r="N1311" s="120">
        <v>45734</v>
      </c>
      <c r="O1311" s="119" t="s">
        <v>985</v>
      </c>
      <c r="P1311" s="29"/>
      <c r="Q1311" s="81"/>
    </row>
    <row r="1312" spans="1:18">
      <c r="A1312" s="147" t="s">
        <v>1043</v>
      </c>
      <c r="B1312" s="147"/>
      <c r="C1312" s="29" t="s">
        <v>1049</v>
      </c>
      <c r="G1312" s="29" t="s">
        <v>1045</v>
      </c>
      <c r="H1312" s="29" t="s">
        <v>1046</v>
      </c>
      <c r="I1312" s="42">
        <v>45723</v>
      </c>
      <c r="J1312" s="120">
        <f>WORKDAY(I1312, 3)</f>
        <v>45728</v>
      </c>
      <c r="K1312" s="120">
        <v>45730</v>
      </c>
      <c r="L1312" s="120"/>
      <c r="M1312" s="120"/>
      <c r="N1312" s="120">
        <v>45734</v>
      </c>
      <c r="O1312" s="119" t="s">
        <v>985</v>
      </c>
      <c r="P1312" s="29"/>
      <c r="Q1312" s="81"/>
    </row>
    <row r="1313" spans="1:17">
      <c r="A1313" s="147" t="s">
        <v>1043</v>
      </c>
      <c r="B1313" s="147"/>
      <c r="C1313" s="29">
        <v>65508299</v>
      </c>
      <c r="G1313" s="29" t="s">
        <v>1045</v>
      </c>
      <c r="H1313" s="29" t="s">
        <v>1046</v>
      </c>
      <c r="I1313" s="42">
        <v>45723</v>
      </c>
      <c r="J1313" s="120">
        <f>WORKDAY(I1313, 3)</f>
        <v>45728</v>
      </c>
      <c r="K1313" s="120">
        <v>45730</v>
      </c>
      <c r="L1313" s="120"/>
      <c r="M1313" s="120"/>
      <c r="N1313" s="120">
        <v>45734</v>
      </c>
      <c r="O1313" s="119" t="s">
        <v>985</v>
      </c>
      <c r="P1313" s="29"/>
      <c r="Q1313" s="81"/>
    </row>
    <row r="1314" spans="1:17">
      <c r="A1314" s="147" t="s">
        <v>1043</v>
      </c>
      <c r="B1314" s="147"/>
      <c r="C1314" s="29" t="s">
        <v>1050</v>
      </c>
      <c r="G1314" s="29" t="s">
        <v>1045</v>
      </c>
      <c r="H1314" s="29" t="s">
        <v>1046</v>
      </c>
      <c r="I1314" s="42">
        <v>45723</v>
      </c>
      <c r="J1314" s="120">
        <f>WORKDAY(I1314, 3)</f>
        <v>45728</v>
      </c>
      <c r="K1314" s="120">
        <v>45730</v>
      </c>
      <c r="L1314" s="120"/>
      <c r="M1314" s="120"/>
      <c r="N1314" s="120">
        <v>45734</v>
      </c>
      <c r="O1314" s="119" t="s">
        <v>985</v>
      </c>
      <c r="P1314" s="29"/>
      <c r="Q1314" s="81"/>
    </row>
    <row r="1315" spans="1:17">
      <c r="A1315" s="147" t="s">
        <v>1043</v>
      </c>
      <c r="B1315" s="147"/>
      <c r="C1315" s="29">
        <v>66500145</v>
      </c>
      <c r="G1315" s="29" t="s">
        <v>1045</v>
      </c>
      <c r="H1315" s="29" t="s">
        <v>1046</v>
      </c>
      <c r="I1315" s="42">
        <v>45723</v>
      </c>
      <c r="J1315" s="120">
        <f>WORKDAY(I1315, 3)</f>
        <v>45728</v>
      </c>
      <c r="K1315" s="120">
        <v>45730</v>
      </c>
      <c r="L1315" s="120"/>
      <c r="M1315" s="120"/>
      <c r="N1315" s="120">
        <v>45727</v>
      </c>
      <c r="O1315" s="119" t="s">
        <v>985</v>
      </c>
      <c r="P1315" s="29"/>
      <c r="Q1315" s="81"/>
    </row>
    <row r="1316" spans="1:17">
      <c r="A1316" s="147" t="s">
        <v>989</v>
      </c>
      <c r="B1316" s="147"/>
      <c r="C1316" s="29">
        <v>72501010</v>
      </c>
      <c r="G1316" s="29" t="s">
        <v>16</v>
      </c>
      <c r="H1316" s="29" t="s">
        <v>38</v>
      </c>
      <c r="I1316" s="42">
        <v>45729</v>
      </c>
      <c r="J1316" s="120">
        <f>WORKDAY(I1316, 3)</f>
        <v>45734</v>
      </c>
      <c r="K1316" s="120">
        <v>45730</v>
      </c>
      <c r="L1316" s="120"/>
      <c r="M1316" s="120"/>
      <c r="N1316" s="29"/>
      <c r="O1316" s="119" t="s">
        <v>944</v>
      </c>
      <c r="P1316" s="29"/>
      <c r="Q1316" s="81"/>
    </row>
    <row r="1317" spans="1:17">
      <c r="A1317" s="147" t="s">
        <v>989</v>
      </c>
      <c r="B1317" s="147"/>
      <c r="C1317" s="29">
        <v>72501066</v>
      </c>
      <c r="G1317" s="29" t="s">
        <v>16</v>
      </c>
      <c r="H1317" s="29" t="s">
        <v>38</v>
      </c>
      <c r="I1317" s="42">
        <v>45729</v>
      </c>
      <c r="J1317" s="120">
        <f>WORKDAY(I1317, 3)</f>
        <v>45734</v>
      </c>
      <c r="K1317" s="120">
        <v>45730</v>
      </c>
      <c r="L1317" s="120"/>
      <c r="M1317" s="120"/>
      <c r="N1317" s="29"/>
      <c r="O1317" s="119" t="s">
        <v>944</v>
      </c>
      <c r="P1317" s="29"/>
      <c r="Q1317" s="81"/>
    </row>
    <row r="1318" spans="1:17">
      <c r="A1318" s="147" t="s">
        <v>989</v>
      </c>
      <c r="B1318" s="147"/>
      <c r="C1318" s="29">
        <v>72501116</v>
      </c>
      <c r="G1318" s="29" t="s">
        <v>16</v>
      </c>
      <c r="H1318" s="29" t="s">
        <v>38</v>
      </c>
      <c r="I1318" s="42">
        <v>45729</v>
      </c>
      <c r="J1318" s="120">
        <f>WORKDAY(I1318, 3)</f>
        <v>45734</v>
      </c>
      <c r="K1318" s="120">
        <v>45730</v>
      </c>
      <c r="L1318" s="120"/>
      <c r="M1318" s="120"/>
      <c r="N1318" s="29"/>
      <c r="O1318" s="119" t="s">
        <v>944</v>
      </c>
      <c r="P1318" s="29"/>
      <c r="Q1318" s="81"/>
    </row>
    <row r="1319" spans="1:17">
      <c r="A1319" s="147" t="s">
        <v>989</v>
      </c>
      <c r="B1319" s="147"/>
      <c r="C1319" s="29">
        <v>72501180</v>
      </c>
      <c r="G1319" s="29" t="s">
        <v>16</v>
      </c>
      <c r="H1319" s="29" t="s">
        <v>38</v>
      </c>
      <c r="I1319" s="42">
        <v>45729</v>
      </c>
      <c r="J1319" s="120">
        <f>WORKDAY(I1319, 3)</f>
        <v>45734</v>
      </c>
      <c r="K1319" s="120">
        <v>45730</v>
      </c>
      <c r="L1319" s="120"/>
      <c r="M1319" s="120"/>
      <c r="N1319" s="29"/>
      <c r="O1319" s="119" t="s">
        <v>944</v>
      </c>
      <c r="P1319" s="29"/>
      <c r="Q1319" s="81"/>
    </row>
    <row r="1320" spans="1:17">
      <c r="A1320" s="147" t="s">
        <v>989</v>
      </c>
      <c r="B1320" s="147"/>
      <c r="C1320" s="29">
        <v>72501347</v>
      </c>
      <c r="G1320" s="29" t="s">
        <v>16</v>
      </c>
      <c r="H1320" s="29" t="s">
        <v>38</v>
      </c>
      <c r="I1320" s="42">
        <v>45729</v>
      </c>
      <c r="J1320" s="120">
        <f>WORKDAY(I1320, 3)</f>
        <v>45734</v>
      </c>
      <c r="K1320" s="120">
        <v>45730</v>
      </c>
      <c r="L1320" s="120"/>
      <c r="M1320" s="120"/>
      <c r="N1320" s="29"/>
      <c r="O1320" s="119" t="s">
        <v>944</v>
      </c>
      <c r="P1320" s="29"/>
      <c r="Q1320" s="81"/>
    </row>
    <row r="1321" spans="1:17">
      <c r="A1321" s="147" t="s">
        <v>989</v>
      </c>
      <c r="B1321" s="147"/>
      <c r="C1321" s="29">
        <v>72501588</v>
      </c>
      <c r="G1321" s="29" t="s">
        <v>16</v>
      </c>
      <c r="H1321" s="29" t="s">
        <v>38</v>
      </c>
      <c r="I1321" s="42">
        <v>45729</v>
      </c>
      <c r="J1321" s="120">
        <f>WORKDAY(I1321, 3)</f>
        <v>45734</v>
      </c>
      <c r="K1321" s="120">
        <v>45730</v>
      </c>
      <c r="L1321" s="120"/>
      <c r="M1321" s="120"/>
      <c r="N1321" s="29"/>
      <c r="O1321" s="119" t="s">
        <v>944</v>
      </c>
      <c r="P1321" s="29"/>
      <c r="Q1321" s="81"/>
    </row>
    <row r="1322" spans="1:17">
      <c r="A1322" s="147" t="s">
        <v>989</v>
      </c>
      <c r="B1322" s="147"/>
      <c r="C1322" s="29">
        <v>72501655</v>
      </c>
      <c r="G1322" s="29" t="s">
        <v>16</v>
      </c>
      <c r="H1322" s="29" t="s">
        <v>38</v>
      </c>
      <c r="I1322" s="42">
        <v>45729</v>
      </c>
      <c r="J1322" s="120">
        <f>WORKDAY(I1322, 3)</f>
        <v>45734</v>
      </c>
      <c r="K1322" s="120">
        <v>45730</v>
      </c>
      <c r="L1322" s="120"/>
      <c r="M1322" s="120"/>
      <c r="N1322" s="29"/>
      <c r="O1322" s="119" t="s">
        <v>944</v>
      </c>
      <c r="P1322" s="29"/>
      <c r="Q1322" s="81"/>
    </row>
    <row r="1323" spans="1:17">
      <c r="A1323" s="147" t="s">
        <v>989</v>
      </c>
      <c r="B1323" s="147"/>
      <c r="C1323" s="29">
        <v>72501700</v>
      </c>
      <c r="G1323" s="29" t="s">
        <v>16</v>
      </c>
      <c r="H1323" s="29" t="s">
        <v>38</v>
      </c>
      <c r="I1323" s="42">
        <v>45729</v>
      </c>
      <c r="J1323" s="120">
        <f>WORKDAY(I1323, 3)</f>
        <v>45734</v>
      </c>
      <c r="K1323" s="120">
        <v>45730</v>
      </c>
      <c r="L1323" s="120"/>
      <c r="M1323" s="120"/>
      <c r="N1323" s="29"/>
      <c r="O1323" s="119" t="s">
        <v>944</v>
      </c>
      <c r="P1323" s="29"/>
      <c r="Q1323" s="81"/>
    </row>
    <row r="1324" spans="1:17">
      <c r="A1324" s="147" t="s">
        <v>1051</v>
      </c>
      <c r="B1324" s="147"/>
      <c r="C1324" s="29">
        <v>72502098</v>
      </c>
      <c r="G1324" s="29" t="s">
        <v>16</v>
      </c>
      <c r="H1324" s="29" t="s">
        <v>38</v>
      </c>
      <c r="I1324" s="42">
        <v>45729</v>
      </c>
      <c r="J1324" s="120">
        <f>WORKDAY(I1324, 3)</f>
        <v>45734</v>
      </c>
      <c r="K1324" s="120">
        <v>45730</v>
      </c>
      <c r="L1324" s="120"/>
      <c r="M1324" s="120"/>
      <c r="N1324" s="29"/>
      <c r="O1324" s="119" t="s">
        <v>944</v>
      </c>
      <c r="P1324" s="29"/>
      <c r="Q1324" s="81"/>
    </row>
    <row r="1325" spans="1:17">
      <c r="A1325" s="147" t="s">
        <v>1051</v>
      </c>
      <c r="B1325" s="147"/>
      <c r="C1325" s="29">
        <v>72502188</v>
      </c>
      <c r="G1325" s="29" t="s">
        <v>16</v>
      </c>
      <c r="H1325" s="29" t="s">
        <v>38</v>
      </c>
      <c r="I1325" s="42">
        <v>45729</v>
      </c>
      <c r="J1325" s="120">
        <f>WORKDAY(I1325, 3)</f>
        <v>45734</v>
      </c>
      <c r="K1325" s="120">
        <v>45730</v>
      </c>
      <c r="L1325" s="120"/>
      <c r="M1325" s="120"/>
      <c r="N1325" s="29"/>
      <c r="O1325" s="119" t="s">
        <v>944</v>
      </c>
      <c r="P1325" s="29"/>
      <c r="Q1325" s="81"/>
    </row>
    <row r="1326" spans="1:17">
      <c r="A1326" s="147" t="s">
        <v>1051</v>
      </c>
      <c r="B1326" s="147"/>
      <c r="C1326" s="29">
        <v>72502266</v>
      </c>
      <c r="G1326" s="29" t="s">
        <v>16</v>
      </c>
      <c r="H1326" s="29" t="s">
        <v>38</v>
      </c>
      <c r="I1326" s="42">
        <v>45729</v>
      </c>
      <c r="J1326" s="120">
        <f>WORKDAY(I1326, 3)</f>
        <v>45734</v>
      </c>
      <c r="K1326" s="120">
        <v>45730</v>
      </c>
      <c r="L1326" s="120"/>
      <c r="M1326" s="120"/>
      <c r="N1326" s="29"/>
      <c r="O1326" s="119" t="s">
        <v>944</v>
      </c>
      <c r="P1326" s="29"/>
      <c r="Q1326" s="81"/>
    </row>
    <row r="1327" spans="1:17">
      <c r="A1327" s="147" t="s">
        <v>1051</v>
      </c>
      <c r="B1327" s="147"/>
      <c r="C1327" s="29">
        <v>72502295</v>
      </c>
      <c r="G1327" s="29" t="s">
        <v>16</v>
      </c>
      <c r="H1327" s="29" t="s">
        <v>38</v>
      </c>
      <c r="I1327" s="42">
        <v>45729</v>
      </c>
      <c r="J1327" s="120">
        <f>WORKDAY(I1327, 3)</f>
        <v>45734</v>
      </c>
      <c r="K1327" s="120">
        <v>45730</v>
      </c>
      <c r="L1327" s="120"/>
      <c r="M1327" s="120"/>
      <c r="N1327" s="29"/>
      <c r="O1327" s="119" t="s">
        <v>944</v>
      </c>
      <c r="P1327" s="29"/>
      <c r="Q1327" s="81"/>
    </row>
    <row r="1328" spans="1:17">
      <c r="A1328" s="147" t="s">
        <v>1051</v>
      </c>
      <c r="B1328" s="147"/>
      <c r="C1328" s="29">
        <v>72502316</v>
      </c>
      <c r="G1328" s="29" t="s">
        <v>16</v>
      </c>
      <c r="H1328" s="29" t="s">
        <v>38</v>
      </c>
      <c r="I1328" s="42">
        <v>45729</v>
      </c>
      <c r="J1328" s="120">
        <f>WORKDAY(I1328, 3)</f>
        <v>45734</v>
      </c>
      <c r="K1328" s="120">
        <v>45730</v>
      </c>
      <c r="L1328" s="120"/>
      <c r="M1328" s="120"/>
      <c r="N1328" s="29"/>
      <c r="O1328" s="119" t="s">
        <v>944</v>
      </c>
      <c r="P1328" s="29"/>
      <c r="Q1328" s="81"/>
    </row>
    <row r="1329" spans="1:18">
      <c r="A1329" s="147" t="s">
        <v>1051</v>
      </c>
      <c r="B1329" s="147"/>
      <c r="C1329" s="29">
        <v>72502343</v>
      </c>
      <c r="G1329" s="29" t="s">
        <v>16</v>
      </c>
      <c r="H1329" s="29" t="s">
        <v>38</v>
      </c>
      <c r="I1329" s="42">
        <v>45729</v>
      </c>
      <c r="J1329" s="120">
        <f>WORKDAY(I1329, 3)</f>
        <v>45734</v>
      </c>
      <c r="K1329" s="120">
        <v>45730</v>
      </c>
      <c r="L1329" s="120"/>
      <c r="M1329" s="120"/>
      <c r="N1329" s="29"/>
      <c r="O1329" s="119" t="s">
        <v>944</v>
      </c>
      <c r="P1329" s="29"/>
      <c r="Q1329" s="81"/>
    </row>
    <row r="1330" spans="1:18">
      <c r="A1330" s="147" t="s">
        <v>1051</v>
      </c>
      <c r="B1330" s="147"/>
      <c r="C1330" s="29">
        <v>72502737</v>
      </c>
      <c r="G1330" s="29" t="s">
        <v>16</v>
      </c>
      <c r="H1330" s="29" t="s">
        <v>38</v>
      </c>
      <c r="I1330" s="42">
        <v>45729</v>
      </c>
      <c r="J1330" s="120">
        <f>WORKDAY(I1330, 3)</f>
        <v>45734</v>
      </c>
      <c r="K1330" s="120">
        <v>45730</v>
      </c>
      <c r="L1330" s="120"/>
      <c r="M1330" s="120"/>
      <c r="N1330" s="29"/>
      <c r="O1330" s="119" t="s">
        <v>944</v>
      </c>
      <c r="P1330" s="29"/>
      <c r="Q1330" s="81"/>
    </row>
    <row r="1331" spans="1:18">
      <c r="A1331" s="147" t="s">
        <v>1051</v>
      </c>
      <c r="B1331" s="147"/>
      <c r="C1331" s="29">
        <v>72502653</v>
      </c>
      <c r="G1331" s="29" t="s">
        <v>16</v>
      </c>
      <c r="H1331" s="29" t="s">
        <v>38</v>
      </c>
      <c r="I1331" s="42">
        <v>45729</v>
      </c>
      <c r="J1331" s="120">
        <f>WORKDAY(I1331, 3)</f>
        <v>45734</v>
      </c>
      <c r="K1331" s="120">
        <v>45730</v>
      </c>
      <c r="L1331" s="120"/>
      <c r="M1331" s="120"/>
      <c r="N1331" s="29"/>
      <c r="O1331" s="119" t="s">
        <v>944</v>
      </c>
      <c r="P1331" s="29"/>
      <c r="Q1331" s="81"/>
    </row>
    <row r="1332" spans="1:18">
      <c r="A1332" s="147" t="s">
        <v>1051</v>
      </c>
      <c r="B1332" s="147"/>
      <c r="C1332" s="29">
        <v>72502705</v>
      </c>
      <c r="G1332" s="29" t="s">
        <v>16</v>
      </c>
      <c r="H1332" s="29" t="s">
        <v>38</v>
      </c>
      <c r="I1332" s="42">
        <v>45729</v>
      </c>
      <c r="J1332" s="120">
        <f>WORKDAY(I1332, 3)</f>
        <v>45734</v>
      </c>
      <c r="K1332" s="120">
        <v>45730</v>
      </c>
      <c r="L1332" s="120"/>
      <c r="M1332" s="120"/>
      <c r="N1332" s="29"/>
      <c r="O1332" s="119" t="s">
        <v>944</v>
      </c>
      <c r="P1332" s="29"/>
      <c r="Q1332" s="81"/>
    </row>
    <row r="1333" spans="1:18">
      <c r="A1333" s="147" t="s">
        <v>1051</v>
      </c>
      <c r="B1333" s="147"/>
      <c r="C1333" s="29">
        <v>72502744</v>
      </c>
      <c r="G1333" s="29" t="s">
        <v>16</v>
      </c>
      <c r="H1333" s="29" t="s">
        <v>38</v>
      </c>
      <c r="I1333" s="42">
        <v>45729</v>
      </c>
      <c r="J1333" s="120">
        <f>WORKDAY(I1333, 3)</f>
        <v>45734</v>
      </c>
      <c r="K1333" s="120">
        <v>45730</v>
      </c>
      <c r="L1333" s="120"/>
      <c r="M1333" s="120"/>
      <c r="N1333" s="29"/>
      <c r="O1333" s="119" t="s">
        <v>944</v>
      </c>
      <c r="P1333" s="29"/>
      <c r="Q1333" s="81"/>
    </row>
    <row r="1334" spans="1:18">
      <c r="A1334" s="134" t="s">
        <v>1052</v>
      </c>
      <c r="C1334" s="29">
        <v>72502989</v>
      </c>
      <c r="F1334" s="29" t="s">
        <v>1053</v>
      </c>
      <c r="G1334" s="29" t="s">
        <v>1045</v>
      </c>
      <c r="H1334" s="29" t="s">
        <v>38</v>
      </c>
      <c r="I1334" s="42">
        <v>45729</v>
      </c>
      <c r="J1334" s="120">
        <f>WORKDAY(I1334, 3)</f>
        <v>45734</v>
      </c>
      <c r="K1334" s="120">
        <v>45730</v>
      </c>
      <c r="L1334" s="120"/>
      <c r="M1334" s="120"/>
      <c r="N1334" s="29"/>
      <c r="O1334" s="119" t="s">
        <v>944</v>
      </c>
      <c r="P1334" s="29"/>
      <c r="Q1334" s="81"/>
      <c r="R1334" s="134" t="s">
        <v>1054</v>
      </c>
    </row>
    <row r="1335" spans="1:18">
      <c r="A1335" s="134" t="s">
        <v>1052</v>
      </c>
      <c r="C1335" s="29">
        <v>72503020</v>
      </c>
      <c r="F1335" s="29" t="s">
        <v>1053</v>
      </c>
      <c r="G1335" s="29" t="s">
        <v>1045</v>
      </c>
      <c r="H1335" s="29" t="s">
        <v>38</v>
      </c>
      <c r="I1335" s="42">
        <v>45729</v>
      </c>
      <c r="J1335" s="120">
        <f>WORKDAY(I1335, 3)</f>
        <v>45734</v>
      </c>
      <c r="K1335" s="120">
        <v>45730</v>
      </c>
      <c r="L1335" s="120"/>
      <c r="M1335" s="120"/>
      <c r="N1335" s="29"/>
      <c r="O1335" s="119" t="s">
        <v>944</v>
      </c>
      <c r="P1335" s="29"/>
      <c r="Q1335" s="81"/>
    </row>
    <row r="1336" spans="1:18">
      <c r="A1336" s="134" t="s">
        <v>1052</v>
      </c>
      <c r="C1336" s="29">
        <v>72503054</v>
      </c>
      <c r="F1336" s="29" t="s">
        <v>1053</v>
      </c>
      <c r="G1336" s="29" t="s">
        <v>1045</v>
      </c>
      <c r="H1336" s="29" t="s">
        <v>38</v>
      </c>
      <c r="I1336" s="42">
        <v>45729</v>
      </c>
      <c r="J1336" s="120">
        <f>WORKDAY(I1336, 3)</f>
        <v>45734</v>
      </c>
      <c r="K1336" s="120">
        <v>45730</v>
      </c>
      <c r="L1336" s="120"/>
      <c r="M1336" s="120"/>
      <c r="N1336" s="29"/>
      <c r="O1336" s="119" t="s">
        <v>944</v>
      </c>
      <c r="P1336" s="29"/>
      <c r="Q1336" s="81"/>
    </row>
    <row r="1337" spans="1:18">
      <c r="A1337" s="134" t="s">
        <v>1055</v>
      </c>
      <c r="C1337" s="29">
        <v>72502083</v>
      </c>
      <c r="F1337" s="29" t="s">
        <v>99</v>
      </c>
      <c r="G1337" s="29" t="s">
        <v>821</v>
      </c>
      <c r="H1337" s="29" t="s">
        <v>200</v>
      </c>
      <c r="I1337" s="42">
        <v>45729</v>
      </c>
      <c r="J1337" s="120">
        <f>WORKDAY(I1337, 3)</f>
        <v>45734</v>
      </c>
      <c r="K1337" s="120">
        <v>45730</v>
      </c>
      <c r="L1337" s="120"/>
      <c r="M1337" s="120"/>
      <c r="N1337" s="120">
        <v>45738</v>
      </c>
      <c r="O1337" s="119" t="s">
        <v>85</v>
      </c>
      <c r="P1337" s="29"/>
      <c r="Q1337" s="81"/>
      <c r="R1337" s="119" t="s">
        <v>1056</v>
      </c>
    </row>
    <row r="1338" spans="1:18">
      <c r="A1338" s="134" t="s">
        <v>1055</v>
      </c>
      <c r="C1338" s="29">
        <v>72502046</v>
      </c>
      <c r="F1338" s="29" t="s">
        <v>99</v>
      </c>
      <c r="G1338" s="29" t="s">
        <v>821</v>
      </c>
      <c r="H1338" s="29" t="s">
        <v>200</v>
      </c>
      <c r="I1338" s="42">
        <v>45729</v>
      </c>
      <c r="J1338" s="120">
        <f>WORKDAY(I1338, 3)</f>
        <v>45734</v>
      </c>
      <c r="K1338" s="120">
        <v>45730</v>
      </c>
      <c r="L1338" s="120"/>
      <c r="M1338" s="120"/>
      <c r="N1338" s="29"/>
      <c r="O1338" s="119" t="s">
        <v>944</v>
      </c>
      <c r="P1338" s="29"/>
      <c r="Q1338" s="81">
        <v>1100</v>
      </c>
      <c r="R1338" s="119" t="s">
        <v>1057</v>
      </c>
    </row>
    <row r="1339" spans="1:18">
      <c r="A1339" s="134" t="s">
        <v>1055</v>
      </c>
      <c r="C1339" s="29">
        <v>72502007</v>
      </c>
      <c r="F1339" s="29" t="s">
        <v>99</v>
      </c>
      <c r="G1339" s="29" t="s">
        <v>821</v>
      </c>
      <c r="H1339" s="29" t="s">
        <v>200</v>
      </c>
      <c r="I1339" s="42">
        <v>45729</v>
      </c>
      <c r="J1339" s="120">
        <f>WORKDAY(I1339, 3)</f>
        <v>45734</v>
      </c>
      <c r="K1339" s="120">
        <v>45730</v>
      </c>
      <c r="L1339" s="120"/>
      <c r="M1339" s="120"/>
      <c r="N1339" s="120">
        <v>45738</v>
      </c>
      <c r="O1339" s="119" t="s">
        <v>85</v>
      </c>
      <c r="P1339" s="29"/>
      <c r="Q1339" s="81"/>
      <c r="R1339" s="119" t="s">
        <v>1058</v>
      </c>
    </row>
    <row r="1340" spans="1:18">
      <c r="A1340" s="134" t="s">
        <v>972</v>
      </c>
      <c r="C1340" s="29">
        <v>72503335</v>
      </c>
      <c r="F1340" s="29" t="s">
        <v>1053</v>
      </c>
      <c r="G1340" s="29" t="s">
        <v>16</v>
      </c>
      <c r="H1340" s="29" t="s">
        <v>38</v>
      </c>
      <c r="I1340" s="42">
        <v>45729</v>
      </c>
      <c r="J1340" s="120">
        <f>WORKDAY(I1340, 3)</f>
        <v>45734</v>
      </c>
      <c r="K1340" s="120">
        <v>45730</v>
      </c>
      <c r="L1340" s="120"/>
      <c r="M1340" s="120"/>
      <c r="N1340" s="29"/>
      <c r="O1340" s="119" t="s">
        <v>944</v>
      </c>
      <c r="P1340" s="29"/>
      <c r="Q1340" s="81"/>
    </row>
    <row r="1341" spans="1:18">
      <c r="A1341" s="134" t="s">
        <v>972</v>
      </c>
      <c r="C1341" s="29">
        <v>72503382</v>
      </c>
      <c r="F1341" s="29" t="s">
        <v>1053</v>
      </c>
      <c r="G1341" s="29" t="s">
        <v>16</v>
      </c>
      <c r="H1341" s="29" t="s">
        <v>38</v>
      </c>
      <c r="I1341" s="42">
        <v>45729</v>
      </c>
      <c r="J1341" s="120">
        <f>WORKDAY(I1341, 3)</f>
        <v>45734</v>
      </c>
      <c r="K1341" s="120">
        <v>45730</v>
      </c>
      <c r="L1341" s="120"/>
      <c r="M1341" s="120"/>
      <c r="N1341" s="29"/>
      <c r="O1341" s="119" t="s">
        <v>944</v>
      </c>
      <c r="P1341" s="29"/>
      <c r="Q1341" s="81"/>
    </row>
    <row r="1342" spans="1:18">
      <c r="A1342" s="134" t="s">
        <v>972</v>
      </c>
      <c r="C1342" s="29">
        <v>72503410</v>
      </c>
      <c r="F1342" s="29" t="s">
        <v>1053</v>
      </c>
      <c r="G1342" s="29" t="s">
        <v>16</v>
      </c>
      <c r="H1342" s="29" t="s">
        <v>38</v>
      </c>
      <c r="I1342" s="42">
        <v>45729</v>
      </c>
      <c r="J1342" s="120">
        <f>WORKDAY(I1342, 3)</f>
        <v>45734</v>
      </c>
      <c r="K1342" s="120">
        <v>45730</v>
      </c>
      <c r="L1342" s="120"/>
      <c r="M1342" s="120"/>
      <c r="N1342" s="29"/>
      <c r="O1342" s="119" t="s">
        <v>944</v>
      </c>
      <c r="P1342" s="29"/>
      <c r="Q1342" s="81"/>
    </row>
    <row r="1343" spans="1:18">
      <c r="A1343" s="134" t="s">
        <v>972</v>
      </c>
      <c r="C1343" s="29">
        <v>72503449</v>
      </c>
      <c r="F1343" s="29" t="s">
        <v>1053</v>
      </c>
      <c r="G1343" s="29" t="s">
        <v>16</v>
      </c>
      <c r="H1343" s="29" t="s">
        <v>38</v>
      </c>
      <c r="I1343" s="42">
        <v>45729</v>
      </c>
      <c r="J1343" s="120">
        <f>WORKDAY(I1343, 3)</f>
        <v>45734</v>
      </c>
      <c r="K1343" s="120">
        <v>45730</v>
      </c>
      <c r="L1343" s="120"/>
      <c r="M1343" s="120"/>
      <c r="N1343" s="29"/>
      <c r="O1343" s="119" t="s">
        <v>944</v>
      </c>
      <c r="P1343" s="29"/>
      <c r="Q1343" s="81"/>
    </row>
    <row r="1344" spans="1:18">
      <c r="A1344" s="134" t="s">
        <v>972</v>
      </c>
      <c r="C1344" s="29">
        <v>72503477</v>
      </c>
      <c r="F1344" s="29" t="s">
        <v>1053</v>
      </c>
      <c r="G1344" s="29" t="s">
        <v>16</v>
      </c>
      <c r="H1344" s="29" t="s">
        <v>38</v>
      </c>
      <c r="I1344" s="42">
        <v>45729</v>
      </c>
      <c r="J1344" s="120">
        <f>WORKDAY(I1344, 3)</f>
        <v>45734</v>
      </c>
      <c r="K1344" s="120">
        <v>45730</v>
      </c>
      <c r="L1344" s="120"/>
      <c r="M1344" s="120"/>
      <c r="N1344" s="29"/>
      <c r="O1344" s="119" t="s">
        <v>944</v>
      </c>
      <c r="P1344" s="29"/>
      <c r="Q1344" s="81"/>
    </row>
    <row r="1345" spans="1:17">
      <c r="A1345" s="134" t="s">
        <v>972</v>
      </c>
      <c r="C1345" s="29">
        <v>72503703</v>
      </c>
      <c r="F1345" s="29" t="s">
        <v>1053</v>
      </c>
      <c r="G1345" s="29" t="s">
        <v>16</v>
      </c>
      <c r="H1345" s="29" t="s">
        <v>38</v>
      </c>
      <c r="I1345" s="42">
        <v>45729</v>
      </c>
      <c r="J1345" s="120">
        <f>WORKDAY(I1345, 3)</f>
        <v>45734</v>
      </c>
      <c r="K1345" s="120">
        <v>45730</v>
      </c>
      <c r="L1345" s="120"/>
      <c r="M1345" s="120"/>
      <c r="N1345" s="29"/>
      <c r="O1345" s="119" t="s">
        <v>944</v>
      </c>
      <c r="P1345" s="29"/>
      <c r="Q1345" s="81"/>
    </row>
    <row r="1346" spans="1:17">
      <c r="A1346" s="134" t="s">
        <v>972</v>
      </c>
      <c r="C1346" s="29">
        <v>72503805</v>
      </c>
      <c r="F1346" s="29" t="s">
        <v>1053</v>
      </c>
      <c r="G1346" s="29" t="s">
        <v>16</v>
      </c>
      <c r="H1346" s="29" t="s">
        <v>38</v>
      </c>
      <c r="I1346" s="42">
        <v>45729</v>
      </c>
      <c r="J1346" s="120">
        <f>WORKDAY(I1346, 3)</f>
        <v>45734</v>
      </c>
      <c r="K1346" s="120">
        <v>45730</v>
      </c>
      <c r="L1346" s="120"/>
      <c r="M1346" s="120"/>
      <c r="N1346" s="29"/>
      <c r="O1346" s="119" t="s">
        <v>944</v>
      </c>
      <c r="P1346" s="29"/>
      <c r="Q1346" s="81"/>
    </row>
    <row r="1347" spans="1:17">
      <c r="A1347" s="134" t="s">
        <v>972</v>
      </c>
      <c r="C1347" s="29">
        <v>72503963</v>
      </c>
      <c r="F1347" s="29" t="s">
        <v>1053</v>
      </c>
      <c r="G1347" s="29" t="s">
        <v>16</v>
      </c>
      <c r="H1347" s="29" t="s">
        <v>38</v>
      </c>
      <c r="I1347" s="42">
        <v>45729</v>
      </c>
      <c r="J1347" s="120">
        <f>WORKDAY(I1347, 3)</f>
        <v>45734</v>
      </c>
      <c r="K1347" s="120">
        <v>45730</v>
      </c>
      <c r="L1347" s="120"/>
      <c r="M1347" s="120"/>
      <c r="N1347" s="29"/>
      <c r="O1347" s="119" t="s">
        <v>944</v>
      </c>
      <c r="P1347" s="29"/>
      <c r="Q1347" s="81"/>
    </row>
    <row r="1348" spans="1:17">
      <c r="A1348" s="134" t="s">
        <v>971</v>
      </c>
      <c r="C1348" s="29">
        <v>72504680</v>
      </c>
      <c r="F1348" s="29" t="s">
        <v>1053</v>
      </c>
      <c r="G1348" s="29" t="s">
        <v>16</v>
      </c>
      <c r="H1348" s="29" t="s">
        <v>38</v>
      </c>
      <c r="I1348" s="42">
        <v>45729</v>
      </c>
      <c r="J1348" s="120">
        <f>WORKDAY(I1348, 3)</f>
        <v>45734</v>
      </c>
      <c r="K1348" s="120">
        <v>45730</v>
      </c>
      <c r="L1348" s="120"/>
      <c r="M1348" s="120"/>
      <c r="N1348" s="29"/>
      <c r="O1348" s="119" t="s">
        <v>984</v>
      </c>
      <c r="P1348" s="29"/>
      <c r="Q1348" s="81"/>
    </row>
    <row r="1349" spans="1:17">
      <c r="A1349" s="134" t="s">
        <v>971</v>
      </c>
      <c r="C1349" s="29">
        <v>72504703</v>
      </c>
      <c r="F1349" s="29" t="s">
        <v>1053</v>
      </c>
      <c r="G1349" s="29" t="s">
        <v>16</v>
      </c>
      <c r="H1349" s="29" t="s">
        <v>38</v>
      </c>
      <c r="I1349" s="42">
        <v>45729</v>
      </c>
      <c r="J1349" s="120">
        <f>WORKDAY(I1349, 3)</f>
        <v>45734</v>
      </c>
      <c r="K1349" s="120">
        <v>45730</v>
      </c>
      <c r="L1349" s="120"/>
      <c r="M1349" s="120"/>
      <c r="N1349" s="29"/>
      <c r="O1349" s="119" t="s">
        <v>984</v>
      </c>
      <c r="P1349" s="29"/>
      <c r="Q1349" s="81"/>
    </row>
    <row r="1350" spans="1:17">
      <c r="A1350" s="134" t="s">
        <v>971</v>
      </c>
      <c r="C1350" s="29">
        <v>72504757</v>
      </c>
      <c r="F1350" s="29" t="s">
        <v>1053</v>
      </c>
      <c r="G1350" s="29" t="s">
        <v>16</v>
      </c>
      <c r="H1350" s="29" t="s">
        <v>38</v>
      </c>
      <c r="I1350" s="42">
        <v>45729</v>
      </c>
      <c r="J1350" s="120">
        <f>WORKDAY(I1350, 3)</f>
        <v>45734</v>
      </c>
      <c r="K1350" s="120">
        <v>45730</v>
      </c>
      <c r="L1350" s="120"/>
      <c r="M1350" s="120"/>
      <c r="N1350" s="29"/>
      <c r="O1350" s="119" t="s">
        <v>984</v>
      </c>
      <c r="P1350" s="29"/>
      <c r="Q1350" s="81"/>
    </row>
    <row r="1351" spans="1:17">
      <c r="A1351" s="134" t="s">
        <v>971</v>
      </c>
      <c r="C1351" s="29">
        <v>72504794</v>
      </c>
      <c r="F1351" s="29" t="s">
        <v>1053</v>
      </c>
      <c r="G1351" s="29" t="s">
        <v>16</v>
      </c>
      <c r="H1351" s="29" t="s">
        <v>38</v>
      </c>
      <c r="I1351" s="42">
        <v>45729</v>
      </c>
      <c r="J1351" s="120">
        <f>WORKDAY(I1351, 3)</f>
        <v>45734</v>
      </c>
      <c r="K1351" s="120">
        <v>45730</v>
      </c>
      <c r="L1351" s="120"/>
      <c r="M1351" s="120"/>
      <c r="N1351" s="29"/>
      <c r="O1351" s="119" t="s">
        <v>944</v>
      </c>
      <c r="P1351" s="29"/>
      <c r="Q1351" s="81"/>
    </row>
    <row r="1352" spans="1:17">
      <c r="A1352" s="134" t="s">
        <v>971</v>
      </c>
      <c r="C1352" s="29">
        <v>72504847</v>
      </c>
      <c r="F1352" s="29" t="s">
        <v>1053</v>
      </c>
      <c r="G1352" s="29" t="s">
        <v>16</v>
      </c>
      <c r="H1352" s="29" t="s">
        <v>38</v>
      </c>
      <c r="I1352" s="42">
        <v>45729</v>
      </c>
      <c r="J1352" s="120">
        <f>WORKDAY(I1352, 3)</f>
        <v>45734</v>
      </c>
      <c r="K1352" s="120">
        <v>45730</v>
      </c>
      <c r="L1352" s="120"/>
      <c r="M1352" s="120"/>
      <c r="N1352" s="29"/>
      <c r="O1352" s="119" t="s">
        <v>944</v>
      </c>
      <c r="P1352" s="29"/>
      <c r="Q1352" s="81"/>
    </row>
    <row r="1353" spans="1:17">
      <c r="A1353" s="134" t="s">
        <v>971</v>
      </c>
      <c r="C1353" s="29">
        <v>72504945</v>
      </c>
      <c r="F1353" s="29" t="s">
        <v>1053</v>
      </c>
      <c r="G1353" s="29" t="s">
        <v>16</v>
      </c>
      <c r="H1353" s="29" t="s">
        <v>38</v>
      </c>
      <c r="I1353" s="42">
        <v>45729</v>
      </c>
      <c r="J1353" s="120">
        <f>WORKDAY(I1353, 3)</f>
        <v>45734</v>
      </c>
      <c r="K1353" s="120">
        <v>45730</v>
      </c>
      <c r="L1353" s="120"/>
      <c r="M1353" s="120"/>
      <c r="N1353" s="29"/>
      <c r="O1353" s="119" t="s">
        <v>944</v>
      </c>
      <c r="P1353" s="29"/>
      <c r="Q1353" s="81"/>
    </row>
    <row r="1354" spans="1:17">
      <c r="A1354" s="134" t="s">
        <v>971</v>
      </c>
      <c r="C1354" s="29">
        <v>72504969</v>
      </c>
      <c r="F1354" s="29" t="s">
        <v>1053</v>
      </c>
      <c r="G1354" s="29" t="s">
        <v>16</v>
      </c>
      <c r="H1354" s="29" t="s">
        <v>38</v>
      </c>
      <c r="I1354" s="42">
        <v>45729</v>
      </c>
      <c r="J1354" s="120">
        <f>WORKDAY(I1354, 3)</f>
        <v>45734</v>
      </c>
      <c r="K1354" s="120">
        <v>45730</v>
      </c>
      <c r="L1354" s="120"/>
      <c r="M1354" s="120"/>
      <c r="N1354" s="29"/>
      <c r="O1354" s="119" t="s">
        <v>944</v>
      </c>
      <c r="P1354" s="29"/>
      <c r="Q1354" s="81"/>
    </row>
    <row r="1355" spans="1:17">
      <c r="A1355" s="134" t="s">
        <v>971</v>
      </c>
      <c r="C1355" s="29">
        <v>72504991</v>
      </c>
      <c r="F1355" s="29" t="s">
        <v>1053</v>
      </c>
      <c r="G1355" s="29" t="s">
        <v>16</v>
      </c>
      <c r="H1355" s="29" t="s">
        <v>38</v>
      </c>
      <c r="I1355" s="42">
        <v>45729</v>
      </c>
      <c r="J1355" s="120">
        <f>WORKDAY(I1355, 3)</f>
        <v>45734</v>
      </c>
      <c r="K1355" s="120">
        <v>45730</v>
      </c>
      <c r="L1355" s="120"/>
      <c r="M1355" s="120"/>
      <c r="N1355" s="29"/>
      <c r="O1355" s="119" t="s">
        <v>944</v>
      </c>
      <c r="P1355" s="29"/>
      <c r="Q1355" s="81"/>
    </row>
    <row r="1356" spans="1:17">
      <c r="A1356" s="134" t="s">
        <v>971</v>
      </c>
      <c r="C1356" s="29">
        <v>72505002</v>
      </c>
      <c r="F1356" s="29" t="s">
        <v>1053</v>
      </c>
      <c r="G1356" s="29" t="s">
        <v>16</v>
      </c>
      <c r="H1356" s="29" t="s">
        <v>38</v>
      </c>
      <c r="I1356" s="42">
        <v>45729</v>
      </c>
      <c r="J1356" s="120">
        <f>WORKDAY(I1356, 3)</f>
        <v>45734</v>
      </c>
      <c r="K1356" s="120">
        <v>45730</v>
      </c>
      <c r="L1356" s="120"/>
      <c r="M1356" s="120"/>
      <c r="N1356" s="29"/>
      <c r="O1356" s="119" t="s">
        <v>944</v>
      </c>
      <c r="P1356" s="29"/>
      <c r="Q1356" s="81"/>
    </row>
    <row r="1357" spans="1:17">
      <c r="A1357" s="134" t="s">
        <v>971</v>
      </c>
      <c r="C1357" s="29">
        <v>72505046</v>
      </c>
      <c r="F1357" s="29" t="s">
        <v>1053</v>
      </c>
      <c r="G1357" s="29" t="s">
        <v>16</v>
      </c>
      <c r="H1357" s="29" t="s">
        <v>38</v>
      </c>
      <c r="I1357" s="42">
        <v>45729</v>
      </c>
      <c r="J1357" s="120">
        <f>WORKDAY(I1357, 3)</f>
        <v>45734</v>
      </c>
      <c r="K1357" s="120">
        <v>45730</v>
      </c>
      <c r="L1357" s="120"/>
      <c r="M1357" s="120"/>
      <c r="N1357" s="29"/>
      <c r="O1357" s="119" t="s">
        <v>944</v>
      </c>
      <c r="P1357" s="29"/>
      <c r="Q1357" s="81"/>
    </row>
    <row r="1358" spans="1:17">
      <c r="A1358" s="134" t="s">
        <v>720</v>
      </c>
      <c r="C1358" s="29">
        <v>73500775</v>
      </c>
      <c r="F1358" s="29" t="s">
        <v>1053</v>
      </c>
      <c r="G1358" s="29" t="s">
        <v>828</v>
      </c>
      <c r="H1358" s="29" t="s">
        <v>38</v>
      </c>
      <c r="I1358" s="42">
        <v>45730</v>
      </c>
      <c r="J1358" s="120">
        <f>WORKDAY(I1358, 3)</f>
        <v>45735</v>
      </c>
      <c r="K1358" s="120">
        <v>45730</v>
      </c>
      <c r="L1358" s="120"/>
      <c r="M1358" s="120"/>
      <c r="N1358" s="120">
        <v>45734</v>
      </c>
      <c r="O1358" s="119" t="s">
        <v>85</v>
      </c>
      <c r="P1358" s="134"/>
    </row>
    <row r="1359" spans="1:17">
      <c r="A1359" s="134" t="s">
        <v>501</v>
      </c>
      <c r="C1359" s="29">
        <v>73502529</v>
      </c>
      <c r="F1359" s="29" t="s">
        <v>1053</v>
      </c>
      <c r="G1359" s="29" t="s">
        <v>828</v>
      </c>
      <c r="H1359" s="29" t="s">
        <v>38</v>
      </c>
      <c r="I1359" s="42">
        <v>45730</v>
      </c>
      <c r="J1359" s="120">
        <f>WORKDAY(I1359, 3)</f>
        <v>45735</v>
      </c>
      <c r="K1359" s="120">
        <v>45730</v>
      </c>
      <c r="L1359" s="120"/>
      <c r="M1359" s="120"/>
      <c r="N1359" s="120"/>
      <c r="O1359" s="119" t="s">
        <v>944</v>
      </c>
      <c r="P1359" s="134"/>
    </row>
    <row r="1360" spans="1:17">
      <c r="A1360" s="134" t="s">
        <v>501</v>
      </c>
      <c r="C1360" s="29">
        <v>73502860</v>
      </c>
      <c r="F1360" s="29" t="s">
        <v>1053</v>
      </c>
      <c r="G1360" s="29" t="s">
        <v>828</v>
      </c>
      <c r="H1360" s="29" t="s">
        <v>38</v>
      </c>
      <c r="I1360" s="42">
        <v>45730</v>
      </c>
      <c r="J1360" s="120">
        <f>WORKDAY(I1360, 3)</f>
        <v>45735</v>
      </c>
      <c r="K1360" s="120">
        <v>45730</v>
      </c>
      <c r="L1360" s="120"/>
      <c r="M1360" s="120"/>
      <c r="N1360" s="120"/>
      <c r="O1360" s="119" t="s">
        <v>944</v>
      </c>
      <c r="P1360" s="134"/>
    </row>
    <row r="1361" spans="1:17">
      <c r="A1361" s="134" t="s">
        <v>501</v>
      </c>
      <c r="C1361" s="29">
        <v>73502906</v>
      </c>
      <c r="F1361" s="29" t="s">
        <v>1053</v>
      </c>
      <c r="G1361" s="29" t="s">
        <v>828</v>
      </c>
      <c r="H1361" s="29" t="s">
        <v>38</v>
      </c>
      <c r="I1361" s="42">
        <v>45730</v>
      </c>
      <c r="J1361" s="120">
        <f>WORKDAY(I1361, 3)</f>
        <v>45735</v>
      </c>
      <c r="K1361" s="120">
        <v>45730</v>
      </c>
      <c r="L1361" s="120"/>
      <c r="M1361" s="120"/>
      <c r="N1361" s="120"/>
      <c r="O1361" s="119" t="s">
        <v>944</v>
      </c>
      <c r="P1361" s="134"/>
    </row>
    <row r="1362" spans="1:17">
      <c r="A1362" s="134" t="s">
        <v>501</v>
      </c>
      <c r="C1362" s="29">
        <v>73502928</v>
      </c>
      <c r="F1362" s="29" t="s">
        <v>1053</v>
      </c>
      <c r="G1362" s="29" t="s">
        <v>828</v>
      </c>
      <c r="H1362" s="29" t="s">
        <v>38</v>
      </c>
      <c r="I1362" s="42">
        <v>45730</v>
      </c>
      <c r="J1362" s="120">
        <f>WORKDAY(I1362, 3)</f>
        <v>45735</v>
      </c>
      <c r="K1362" s="120">
        <v>45730</v>
      </c>
      <c r="L1362" s="120"/>
      <c r="M1362" s="120"/>
      <c r="N1362" s="120"/>
      <c r="O1362" s="119" t="s">
        <v>944</v>
      </c>
      <c r="P1362" s="134"/>
    </row>
    <row r="1363" spans="1:17">
      <c r="A1363" s="134" t="s">
        <v>501</v>
      </c>
      <c r="C1363" s="29">
        <v>73502946</v>
      </c>
      <c r="F1363" s="29" t="s">
        <v>1053</v>
      </c>
      <c r="G1363" s="29" t="s">
        <v>828</v>
      </c>
      <c r="H1363" s="29" t="s">
        <v>38</v>
      </c>
      <c r="I1363" s="42">
        <v>45730</v>
      </c>
      <c r="J1363" s="120">
        <f>WORKDAY(I1363, 3)</f>
        <v>45735</v>
      </c>
      <c r="K1363" s="120">
        <v>45730</v>
      </c>
      <c r="L1363" s="120"/>
      <c r="M1363" s="120"/>
      <c r="N1363" s="120"/>
      <c r="O1363" s="119" t="s">
        <v>944</v>
      </c>
      <c r="P1363" s="134"/>
    </row>
    <row r="1364" spans="1:17">
      <c r="A1364" s="134" t="s">
        <v>1059</v>
      </c>
      <c r="C1364" s="29">
        <v>71509589</v>
      </c>
      <c r="F1364" s="29" t="s">
        <v>133</v>
      </c>
      <c r="G1364" s="29" t="s">
        <v>828</v>
      </c>
      <c r="H1364" s="29" t="s">
        <v>1060</v>
      </c>
      <c r="I1364" s="42">
        <v>45728</v>
      </c>
      <c r="J1364" s="120">
        <f>WORKDAY(I1364, 3)</f>
        <v>45733</v>
      </c>
      <c r="K1364" s="120">
        <v>45733</v>
      </c>
      <c r="L1364" s="120"/>
      <c r="M1364" s="120"/>
      <c r="N1364" s="120">
        <v>45738</v>
      </c>
      <c r="O1364" s="119" t="s">
        <v>85</v>
      </c>
      <c r="P1364" s="134"/>
    </row>
    <row r="1365" spans="1:17">
      <c r="A1365" s="134" t="s">
        <v>1059</v>
      </c>
      <c r="C1365" s="29">
        <v>71509608</v>
      </c>
      <c r="F1365" s="29" t="s">
        <v>133</v>
      </c>
      <c r="G1365" s="29" t="s">
        <v>828</v>
      </c>
      <c r="H1365" s="29" t="s">
        <v>1060</v>
      </c>
      <c r="I1365" s="42">
        <v>45728</v>
      </c>
      <c r="J1365" s="120">
        <f>WORKDAY(I1365, 3)</f>
        <v>45733</v>
      </c>
      <c r="K1365" s="120">
        <v>45733</v>
      </c>
      <c r="L1365" s="120"/>
      <c r="M1365" s="120"/>
      <c r="N1365" s="120">
        <v>45738</v>
      </c>
      <c r="O1365" s="119" t="s">
        <v>85</v>
      </c>
      <c r="P1365" s="29"/>
      <c r="Q1365" s="81"/>
    </row>
    <row r="1366" spans="1:17">
      <c r="A1366" s="134" t="s">
        <v>1059</v>
      </c>
      <c r="C1366" s="29">
        <v>71509579</v>
      </c>
      <c r="F1366" s="29" t="s">
        <v>133</v>
      </c>
      <c r="G1366" s="29" t="s">
        <v>828</v>
      </c>
      <c r="H1366" s="29" t="s">
        <v>1060</v>
      </c>
      <c r="I1366" s="42">
        <v>45728</v>
      </c>
      <c r="J1366" s="120">
        <f>WORKDAY(I1366, 3)</f>
        <v>45733</v>
      </c>
      <c r="K1366" s="120">
        <v>45733</v>
      </c>
      <c r="L1366" s="120"/>
      <c r="M1366" s="120"/>
      <c r="N1366" s="120">
        <v>45738</v>
      </c>
      <c r="O1366" s="119" t="s">
        <v>85</v>
      </c>
      <c r="P1366" s="29"/>
      <c r="Q1366" s="81"/>
    </row>
    <row r="1367" spans="1:17">
      <c r="A1367" s="134" t="s">
        <v>1059</v>
      </c>
      <c r="C1367" s="29">
        <v>71509631</v>
      </c>
      <c r="F1367" s="29" t="s">
        <v>133</v>
      </c>
      <c r="G1367" s="29" t="s">
        <v>828</v>
      </c>
      <c r="H1367" s="29" t="s">
        <v>1060</v>
      </c>
      <c r="I1367" s="42">
        <v>45728</v>
      </c>
      <c r="J1367" s="120">
        <f>WORKDAY(I1367, 3)</f>
        <v>45733</v>
      </c>
      <c r="K1367" s="120">
        <v>45733</v>
      </c>
      <c r="L1367" s="120"/>
      <c r="M1367" s="120"/>
      <c r="N1367" s="120">
        <v>45738</v>
      </c>
      <c r="O1367" s="119" t="s">
        <v>85</v>
      </c>
      <c r="P1367" s="29"/>
      <c r="Q1367" s="81"/>
    </row>
    <row r="1368" spans="1:17">
      <c r="A1368" s="134" t="s">
        <v>1059</v>
      </c>
      <c r="C1368" s="29">
        <v>71509628</v>
      </c>
      <c r="F1368" s="29" t="s">
        <v>133</v>
      </c>
      <c r="G1368" s="29" t="s">
        <v>828</v>
      </c>
      <c r="H1368" s="29" t="s">
        <v>1060</v>
      </c>
      <c r="I1368" s="42">
        <v>45728</v>
      </c>
      <c r="J1368" s="120">
        <f>WORKDAY(I1368, 3)</f>
        <v>45733</v>
      </c>
      <c r="K1368" s="120">
        <v>45733</v>
      </c>
      <c r="L1368" s="120"/>
      <c r="M1368" s="120"/>
      <c r="N1368" s="120">
        <v>45738</v>
      </c>
      <c r="O1368" s="119" t="s">
        <v>85</v>
      </c>
      <c r="P1368" s="29"/>
      <c r="Q1368" s="81"/>
    </row>
    <row r="1369" spans="1:17">
      <c r="A1369" s="134" t="s">
        <v>1059</v>
      </c>
      <c r="C1369" s="29">
        <v>71509598</v>
      </c>
      <c r="F1369" s="29" t="s">
        <v>133</v>
      </c>
      <c r="G1369" s="29" t="s">
        <v>828</v>
      </c>
      <c r="H1369" s="29" t="s">
        <v>1060</v>
      </c>
      <c r="I1369" s="42">
        <v>45728</v>
      </c>
      <c r="J1369" s="120">
        <f>WORKDAY(I1369, 3)</f>
        <v>45733</v>
      </c>
      <c r="K1369" s="120">
        <v>45733</v>
      </c>
      <c r="L1369" s="120"/>
      <c r="M1369" s="120"/>
      <c r="N1369" s="120">
        <v>45738</v>
      </c>
      <c r="O1369" s="119" t="s">
        <v>85</v>
      </c>
      <c r="P1369" s="29"/>
      <c r="Q1369" s="81"/>
    </row>
    <row r="1370" spans="1:17">
      <c r="A1370" s="134" t="s">
        <v>1059</v>
      </c>
      <c r="C1370" s="29">
        <v>71509498</v>
      </c>
      <c r="F1370" s="29" t="s">
        <v>133</v>
      </c>
      <c r="G1370" s="29" t="s">
        <v>828</v>
      </c>
      <c r="H1370" s="29" t="s">
        <v>1060</v>
      </c>
      <c r="I1370" s="42">
        <v>45728</v>
      </c>
      <c r="J1370" s="120">
        <f>WORKDAY(I1370, 3)</f>
        <v>45733</v>
      </c>
      <c r="K1370" s="120">
        <v>45733</v>
      </c>
      <c r="L1370" s="120"/>
      <c r="M1370" s="120"/>
      <c r="N1370" s="120">
        <v>45738</v>
      </c>
      <c r="O1370" s="119" t="s">
        <v>85</v>
      </c>
      <c r="P1370" s="29"/>
      <c r="Q1370" s="81"/>
    </row>
    <row r="1371" spans="1:17">
      <c r="A1371" s="134" t="s">
        <v>1059</v>
      </c>
      <c r="C1371" s="29">
        <v>71509510</v>
      </c>
      <c r="F1371" s="29" t="s">
        <v>133</v>
      </c>
      <c r="G1371" s="29" t="s">
        <v>828</v>
      </c>
      <c r="H1371" s="29" t="s">
        <v>1060</v>
      </c>
      <c r="I1371" s="42">
        <v>45728</v>
      </c>
      <c r="J1371" s="120">
        <f>WORKDAY(I1371, 3)</f>
        <v>45733</v>
      </c>
      <c r="K1371" s="120">
        <v>45733</v>
      </c>
      <c r="L1371" s="120"/>
      <c r="M1371" s="120"/>
      <c r="N1371" s="120">
        <v>45738</v>
      </c>
      <c r="O1371" s="119" t="s">
        <v>85</v>
      </c>
      <c r="P1371" s="29"/>
      <c r="Q1371" s="81"/>
    </row>
    <row r="1372" spans="1:17">
      <c r="A1372" s="134" t="s">
        <v>1059</v>
      </c>
      <c r="C1372" s="29">
        <v>71509534</v>
      </c>
      <c r="F1372" s="29" t="s">
        <v>133</v>
      </c>
      <c r="G1372" s="29" t="s">
        <v>828</v>
      </c>
      <c r="H1372" s="29" t="s">
        <v>1060</v>
      </c>
      <c r="I1372" s="42">
        <v>45728</v>
      </c>
      <c r="J1372" s="120">
        <f>WORKDAY(I1372, 3)</f>
        <v>45733</v>
      </c>
      <c r="K1372" s="120">
        <v>45733</v>
      </c>
      <c r="L1372" s="120"/>
      <c r="M1372" s="120"/>
      <c r="N1372" s="120">
        <v>45738</v>
      </c>
      <c r="O1372" s="119" t="s">
        <v>85</v>
      </c>
      <c r="P1372" s="29"/>
      <c r="Q1372" s="81"/>
    </row>
    <row r="1373" spans="1:17">
      <c r="A1373" s="134" t="s">
        <v>1059</v>
      </c>
      <c r="C1373" s="29">
        <v>71509573</v>
      </c>
      <c r="F1373" s="29" t="s">
        <v>133</v>
      </c>
      <c r="G1373" s="29" t="s">
        <v>828</v>
      </c>
      <c r="H1373" s="29" t="s">
        <v>1060</v>
      </c>
      <c r="I1373" s="42">
        <v>45728</v>
      </c>
      <c r="J1373" s="120">
        <f>WORKDAY(I1373, 3)</f>
        <v>45733</v>
      </c>
      <c r="K1373" s="120">
        <v>45733</v>
      </c>
      <c r="L1373" s="120"/>
      <c r="M1373" s="120"/>
      <c r="N1373" s="120">
        <v>45740</v>
      </c>
      <c r="O1373" s="119" t="s">
        <v>85</v>
      </c>
      <c r="P1373" s="29"/>
      <c r="Q1373" s="81"/>
    </row>
    <row r="1374" spans="1:17">
      <c r="A1374" s="134" t="s">
        <v>1059</v>
      </c>
      <c r="C1374" s="29">
        <v>71509553</v>
      </c>
      <c r="F1374" s="29" t="s">
        <v>133</v>
      </c>
      <c r="G1374" s="29" t="s">
        <v>828</v>
      </c>
      <c r="H1374" s="29" t="s">
        <v>1060</v>
      </c>
      <c r="I1374" s="42">
        <v>45728</v>
      </c>
      <c r="J1374" s="120">
        <f>WORKDAY(I1374, 3)</f>
        <v>45733</v>
      </c>
      <c r="K1374" s="120">
        <v>45733</v>
      </c>
      <c r="L1374" s="120"/>
      <c r="M1374" s="120"/>
      <c r="N1374" s="120">
        <v>45740</v>
      </c>
      <c r="O1374" s="119" t="s">
        <v>85</v>
      </c>
      <c r="P1374" s="29"/>
      <c r="Q1374" s="81"/>
    </row>
    <row r="1375" spans="1:17">
      <c r="A1375" s="134" t="s">
        <v>1059</v>
      </c>
      <c r="C1375" s="29">
        <v>71509566</v>
      </c>
      <c r="F1375" s="29" t="s">
        <v>133</v>
      </c>
      <c r="G1375" s="29" t="s">
        <v>828</v>
      </c>
      <c r="H1375" s="29" t="s">
        <v>1060</v>
      </c>
      <c r="I1375" s="42">
        <v>45728</v>
      </c>
      <c r="J1375" s="120">
        <f>WORKDAY(I1375, 3)</f>
        <v>45733</v>
      </c>
      <c r="K1375" s="120">
        <v>45733</v>
      </c>
      <c r="L1375" s="120"/>
      <c r="M1375" s="120"/>
      <c r="N1375" s="120">
        <v>45738</v>
      </c>
      <c r="O1375" s="119" t="s">
        <v>85</v>
      </c>
      <c r="P1375" s="29"/>
      <c r="Q1375" s="81"/>
    </row>
    <row r="1376" spans="1:17">
      <c r="A1376" s="134" t="s">
        <v>1059</v>
      </c>
      <c r="C1376" s="29">
        <v>71509620</v>
      </c>
      <c r="F1376" s="29" t="s">
        <v>133</v>
      </c>
      <c r="G1376" s="29" t="s">
        <v>828</v>
      </c>
      <c r="H1376" s="29" t="s">
        <v>1060</v>
      </c>
      <c r="I1376" s="42">
        <v>45728</v>
      </c>
      <c r="J1376" s="120">
        <f>WORKDAY(I1376, 3)</f>
        <v>45733</v>
      </c>
      <c r="K1376" s="120">
        <v>45733</v>
      </c>
      <c r="L1376" s="120"/>
      <c r="M1376" s="120"/>
      <c r="N1376" s="120">
        <v>45738</v>
      </c>
      <c r="O1376" s="119" t="s">
        <v>85</v>
      </c>
      <c r="P1376" s="29"/>
      <c r="Q1376" s="81"/>
    </row>
    <row r="1377" spans="1:18">
      <c r="A1377" s="134" t="s">
        <v>1059</v>
      </c>
      <c r="C1377" s="29">
        <v>71509267</v>
      </c>
      <c r="F1377" s="29" t="s">
        <v>133</v>
      </c>
      <c r="G1377" s="29" t="s">
        <v>828</v>
      </c>
      <c r="H1377" s="29" t="s">
        <v>1060</v>
      </c>
      <c r="I1377" s="42">
        <v>45728</v>
      </c>
      <c r="J1377" s="120">
        <f>WORKDAY(I1377, 3)</f>
        <v>45733</v>
      </c>
      <c r="K1377" s="120">
        <v>45733</v>
      </c>
      <c r="L1377" s="120"/>
      <c r="M1377" s="120"/>
      <c r="N1377" s="120">
        <v>45740</v>
      </c>
      <c r="O1377" s="119" t="s">
        <v>85</v>
      </c>
      <c r="P1377" s="29"/>
      <c r="Q1377" s="81"/>
    </row>
    <row r="1378" spans="1:18">
      <c r="A1378" s="134" t="s">
        <v>1059</v>
      </c>
      <c r="C1378" s="29">
        <v>71509293</v>
      </c>
      <c r="F1378" s="29" t="s">
        <v>133</v>
      </c>
      <c r="G1378" s="29" t="s">
        <v>828</v>
      </c>
      <c r="H1378" s="29" t="s">
        <v>1060</v>
      </c>
      <c r="I1378" s="42">
        <v>45728</v>
      </c>
      <c r="J1378" s="120">
        <f>WORKDAY(I1378, 3)</f>
        <v>45733</v>
      </c>
      <c r="K1378" s="120">
        <v>45733</v>
      </c>
      <c r="L1378" s="120"/>
      <c r="M1378" s="120"/>
      <c r="N1378" s="120">
        <v>45738</v>
      </c>
      <c r="O1378" s="119" t="s">
        <v>85</v>
      </c>
      <c r="P1378" s="29"/>
      <c r="Q1378" s="81"/>
    </row>
    <row r="1379" spans="1:18">
      <c r="A1379" s="134" t="s">
        <v>1059</v>
      </c>
      <c r="C1379" s="29">
        <v>71509399</v>
      </c>
      <c r="F1379" s="29" t="s">
        <v>133</v>
      </c>
      <c r="G1379" s="29" t="s">
        <v>828</v>
      </c>
      <c r="H1379" s="29" t="s">
        <v>1060</v>
      </c>
      <c r="I1379" s="42">
        <v>45728</v>
      </c>
      <c r="J1379" s="120">
        <f>WORKDAY(I1379, 3)</f>
        <v>45733</v>
      </c>
      <c r="K1379" s="120">
        <v>45733</v>
      </c>
      <c r="L1379" s="120"/>
      <c r="M1379" s="120"/>
      <c r="N1379" s="120">
        <v>45738</v>
      </c>
      <c r="O1379" s="119" t="s">
        <v>85</v>
      </c>
      <c r="P1379" s="29"/>
      <c r="Q1379" s="81"/>
    </row>
    <row r="1380" spans="1:18">
      <c r="A1380" s="134" t="s">
        <v>1059</v>
      </c>
      <c r="C1380" s="29">
        <v>71509418</v>
      </c>
      <c r="F1380" s="29" t="s">
        <v>133</v>
      </c>
      <c r="G1380" s="29" t="s">
        <v>828</v>
      </c>
      <c r="H1380" s="29" t="s">
        <v>1060</v>
      </c>
      <c r="I1380" s="42">
        <v>45728</v>
      </c>
      <c r="J1380" s="120">
        <f>WORKDAY(I1380, 3)</f>
        <v>45733</v>
      </c>
      <c r="K1380" s="120">
        <v>45733</v>
      </c>
      <c r="L1380" s="120"/>
      <c r="M1380" s="120"/>
      <c r="N1380" s="120">
        <v>45738</v>
      </c>
      <c r="O1380" s="119" t="s">
        <v>85</v>
      </c>
      <c r="P1380" s="29"/>
      <c r="Q1380" s="81"/>
    </row>
    <row r="1381" spans="1:18">
      <c r="A1381" s="134" t="s">
        <v>1059</v>
      </c>
      <c r="C1381" s="29">
        <v>71509325</v>
      </c>
      <c r="F1381" s="29" t="s">
        <v>133</v>
      </c>
      <c r="G1381" s="29" t="s">
        <v>828</v>
      </c>
      <c r="H1381" s="29" t="s">
        <v>1060</v>
      </c>
      <c r="I1381" s="42">
        <v>45728</v>
      </c>
      <c r="J1381" s="120">
        <f>WORKDAY(I1381, 3)</f>
        <v>45733</v>
      </c>
      <c r="K1381" s="120">
        <v>45733</v>
      </c>
      <c r="L1381" s="120"/>
      <c r="M1381" s="120"/>
      <c r="N1381" s="120">
        <v>45737</v>
      </c>
      <c r="O1381" s="119" t="s">
        <v>85</v>
      </c>
      <c r="P1381" s="29"/>
      <c r="Q1381" s="81"/>
    </row>
    <row r="1382" spans="1:18">
      <c r="A1382" s="134" t="s">
        <v>1059</v>
      </c>
      <c r="C1382" s="29">
        <v>71509370</v>
      </c>
      <c r="F1382" s="29" t="s">
        <v>133</v>
      </c>
      <c r="G1382" s="29" t="s">
        <v>828</v>
      </c>
      <c r="H1382" s="29" t="s">
        <v>1060</v>
      </c>
      <c r="I1382" s="42">
        <v>45728</v>
      </c>
      <c r="J1382" s="120">
        <f>WORKDAY(I1382, 3)</f>
        <v>45733</v>
      </c>
      <c r="K1382" s="120">
        <v>45733</v>
      </c>
      <c r="L1382" s="120"/>
      <c r="M1382" s="120"/>
      <c r="N1382" s="120">
        <v>45737</v>
      </c>
      <c r="O1382" s="119" t="s">
        <v>85</v>
      </c>
      <c r="P1382" s="29"/>
      <c r="Q1382" s="81"/>
    </row>
    <row r="1383" spans="1:18">
      <c r="A1383" s="134" t="s">
        <v>1059</v>
      </c>
      <c r="C1383" s="29">
        <v>71509213</v>
      </c>
      <c r="F1383" s="29" t="s">
        <v>133</v>
      </c>
      <c r="G1383" s="29" t="s">
        <v>828</v>
      </c>
      <c r="H1383" s="29" t="s">
        <v>1060</v>
      </c>
      <c r="I1383" s="42">
        <v>45728</v>
      </c>
      <c r="J1383" s="120">
        <f>WORKDAY(I1383, 3)</f>
        <v>45733</v>
      </c>
      <c r="K1383" s="120">
        <v>45733</v>
      </c>
      <c r="L1383" s="120"/>
      <c r="M1383" s="120"/>
      <c r="N1383" s="120">
        <v>45738</v>
      </c>
      <c r="O1383" s="119" t="s">
        <v>85</v>
      </c>
      <c r="P1383" s="29"/>
      <c r="Q1383" s="81"/>
    </row>
    <row r="1384" spans="1:18">
      <c r="A1384" s="134" t="s">
        <v>1059</v>
      </c>
      <c r="C1384" s="29">
        <v>71509244</v>
      </c>
      <c r="F1384" s="29" t="s">
        <v>133</v>
      </c>
      <c r="G1384" s="29" t="s">
        <v>828</v>
      </c>
      <c r="H1384" s="29" t="s">
        <v>1060</v>
      </c>
      <c r="I1384" s="42">
        <v>45728</v>
      </c>
      <c r="J1384" s="120">
        <f>WORKDAY(I1384, 3)</f>
        <v>45733</v>
      </c>
      <c r="K1384" s="120">
        <v>45733</v>
      </c>
      <c r="L1384" s="120"/>
      <c r="M1384" s="120"/>
      <c r="N1384" s="120">
        <v>45738</v>
      </c>
      <c r="O1384" s="119" t="s">
        <v>85</v>
      </c>
      <c r="P1384" s="29"/>
      <c r="Q1384" s="81"/>
    </row>
    <row r="1385" spans="1:18">
      <c r="A1385" s="134" t="s">
        <v>990</v>
      </c>
      <c r="C1385" s="29">
        <v>77503472</v>
      </c>
      <c r="F1385" s="29" t="s">
        <v>1061</v>
      </c>
      <c r="G1385" s="29" t="s">
        <v>828</v>
      </c>
      <c r="H1385" s="29" t="s">
        <v>371</v>
      </c>
      <c r="I1385" s="42">
        <v>45730</v>
      </c>
      <c r="J1385" s="120">
        <f>WORKDAY(I1385, 3)</f>
        <v>45735</v>
      </c>
      <c r="K1385" s="120"/>
      <c r="L1385" s="120"/>
      <c r="M1385" s="120"/>
      <c r="N1385" s="120">
        <v>45734</v>
      </c>
      <c r="O1385" s="119" t="s">
        <v>10</v>
      </c>
      <c r="P1385" s="29"/>
      <c r="Q1385" s="81"/>
      <c r="R1385" s="41" t="s">
        <v>1062</v>
      </c>
    </row>
    <row r="1386" spans="1:18">
      <c r="A1386" s="134" t="s">
        <v>990</v>
      </c>
      <c r="C1386" s="29">
        <v>73506754</v>
      </c>
      <c r="F1386" s="29" t="s">
        <v>1061</v>
      </c>
      <c r="G1386" s="29" t="s">
        <v>828</v>
      </c>
      <c r="H1386" s="29" t="s">
        <v>371</v>
      </c>
      <c r="I1386" s="42">
        <v>45730</v>
      </c>
      <c r="J1386" s="120">
        <f>WORKDAY(I1386, 3)</f>
        <v>45735</v>
      </c>
      <c r="K1386" s="120"/>
      <c r="L1386" s="120"/>
      <c r="M1386" s="120"/>
      <c r="N1386" s="120">
        <v>45734</v>
      </c>
      <c r="O1386" s="119" t="s">
        <v>10</v>
      </c>
      <c r="P1386" s="29"/>
      <c r="Q1386" s="81"/>
      <c r="R1386" s="41" t="s">
        <v>1063</v>
      </c>
    </row>
    <row r="1387" spans="1:18">
      <c r="A1387" s="134" t="s">
        <v>1064</v>
      </c>
      <c r="C1387" s="29">
        <v>76507556</v>
      </c>
      <c r="F1387" s="29" t="s">
        <v>1053</v>
      </c>
      <c r="G1387" s="29" t="s">
        <v>828</v>
      </c>
      <c r="H1387" s="29" t="s">
        <v>38</v>
      </c>
      <c r="I1387" s="42">
        <v>45733</v>
      </c>
      <c r="J1387" s="120">
        <f>WORKDAY(I1387, 3)</f>
        <v>45736</v>
      </c>
      <c r="K1387" s="120">
        <v>45733</v>
      </c>
      <c r="L1387" s="120"/>
      <c r="M1387" s="120"/>
      <c r="N1387" s="120">
        <v>45740</v>
      </c>
      <c r="O1387" s="119" t="s">
        <v>85</v>
      </c>
      <c r="P1387" s="29"/>
      <c r="Q1387" s="81"/>
    </row>
    <row r="1388" spans="1:18">
      <c r="A1388" s="134" t="s">
        <v>1064</v>
      </c>
      <c r="C1388" s="29">
        <v>76507280</v>
      </c>
      <c r="F1388" s="29" t="s">
        <v>1053</v>
      </c>
      <c r="G1388" s="29" t="s">
        <v>828</v>
      </c>
      <c r="H1388" s="29" t="s">
        <v>38</v>
      </c>
      <c r="I1388" s="42">
        <v>45733</v>
      </c>
      <c r="J1388" s="120">
        <f>WORKDAY(I1388, 3)</f>
        <v>45736</v>
      </c>
      <c r="K1388" s="120">
        <v>45733</v>
      </c>
      <c r="L1388" s="120"/>
      <c r="M1388" s="120"/>
      <c r="N1388" s="120">
        <v>45738</v>
      </c>
      <c r="O1388" s="119" t="s">
        <v>85</v>
      </c>
      <c r="P1388" s="29"/>
      <c r="Q1388" s="81"/>
    </row>
    <row r="1389" spans="1:18">
      <c r="A1389" s="134" t="s">
        <v>1065</v>
      </c>
      <c r="C1389" s="29">
        <v>77502314</v>
      </c>
      <c r="F1389" s="29" t="s">
        <v>1053</v>
      </c>
      <c r="G1389" s="29" t="s">
        <v>828</v>
      </c>
      <c r="H1389" s="29" t="s">
        <v>38</v>
      </c>
      <c r="I1389" s="42">
        <v>45734</v>
      </c>
      <c r="J1389" s="120">
        <f>WORKDAY(I1389, 3)</f>
        <v>45737</v>
      </c>
      <c r="K1389" s="120">
        <v>45733</v>
      </c>
      <c r="L1389" s="120"/>
      <c r="M1389" s="120"/>
      <c r="N1389" s="120">
        <v>45747</v>
      </c>
      <c r="O1389" s="119" t="s">
        <v>85</v>
      </c>
      <c r="P1389" s="29"/>
      <c r="Q1389" s="81"/>
    </row>
    <row r="1390" spans="1:18">
      <c r="A1390" s="134" t="s">
        <v>1065</v>
      </c>
      <c r="C1390" s="29">
        <v>77503248</v>
      </c>
      <c r="F1390" s="29" t="s">
        <v>1053</v>
      </c>
      <c r="G1390" s="29" t="s">
        <v>828</v>
      </c>
      <c r="H1390" s="29" t="s">
        <v>38</v>
      </c>
      <c r="I1390" s="42">
        <v>45734</v>
      </c>
      <c r="J1390" s="120">
        <f>WORKDAY(I1390, 3)</f>
        <v>45737</v>
      </c>
      <c r="K1390" s="120">
        <v>45733</v>
      </c>
      <c r="L1390" s="120"/>
      <c r="M1390" s="120"/>
      <c r="N1390" s="120">
        <v>45736</v>
      </c>
      <c r="O1390" s="119" t="s">
        <v>984</v>
      </c>
      <c r="P1390" s="29"/>
      <c r="Q1390" s="81"/>
    </row>
    <row r="1391" spans="1:18">
      <c r="A1391" s="134" t="s">
        <v>1065</v>
      </c>
      <c r="C1391" s="29">
        <v>77503337</v>
      </c>
      <c r="F1391" s="29" t="s">
        <v>1053</v>
      </c>
      <c r="G1391" s="29" t="s">
        <v>828</v>
      </c>
      <c r="H1391" s="29" t="s">
        <v>38</v>
      </c>
      <c r="I1391" s="42">
        <v>45734</v>
      </c>
      <c r="J1391" s="120">
        <f>WORKDAY(I1391, 3)</f>
        <v>45737</v>
      </c>
      <c r="K1391" s="120">
        <v>45733</v>
      </c>
      <c r="L1391" s="120"/>
      <c r="M1391" s="120"/>
      <c r="N1391" s="120">
        <v>45736</v>
      </c>
      <c r="O1391" s="119" t="s">
        <v>984</v>
      </c>
      <c r="P1391" s="29"/>
      <c r="Q1391" s="81"/>
    </row>
    <row r="1392" spans="1:18">
      <c r="A1392" s="134" t="s">
        <v>1065</v>
      </c>
      <c r="C1392" s="29">
        <v>77503410</v>
      </c>
      <c r="F1392" s="29" t="s">
        <v>1053</v>
      </c>
      <c r="G1392" s="29" t="s">
        <v>828</v>
      </c>
      <c r="H1392" s="29" t="s">
        <v>38</v>
      </c>
      <c r="I1392" s="42">
        <v>45734</v>
      </c>
      <c r="J1392" s="120">
        <f>WORKDAY(I1392, 3)</f>
        <v>45737</v>
      </c>
      <c r="K1392" s="120">
        <v>45733</v>
      </c>
      <c r="L1392" s="120"/>
      <c r="M1392" s="120"/>
      <c r="N1392" s="120">
        <v>45736</v>
      </c>
      <c r="O1392" s="119" t="s">
        <v>984</v>
      </c>
      <c r="P1392" s="29"/>
      <c r="Q1392" s="81"/>
    </row>
    <row r="1393" spans="1:17">
      <c r="A1393" s="134" t="s">
        <v>1065</v>
      </c>
      <c r="C1393" s="29">
        <v>77503444</v>
      </c>
      <c r="F1393" s="29" t="s">
        <v>1053</v>
      </c>
      <c r="G1393" s="29" t="s">
        <v>828</v>
      </c>
      <c r="H1393" s="29" t="s">
        <v>38</v>
      </c>
      <c r="I1393" s="42">
        <v>45734</v>
      </c>
      <c r="J1393" s="120">
        <f>WORKDAY(I1393, 3)</f>
        <v>45737</v>
      </c>
      <c r="K1393" s="120">
        <v>45733</v>
      </c>
      <c r="L1393" s="120"/>
      <c r="M1393" s="120"/>
      <c r="N1393" s="120">
        <v>45736</v>
      </c>
      <c r="O1393" s="119" t="s">
        <v>984</v>
      </c>
      <c r="P1393" s="29"/>
      <c r="Q1393" s="81"/>
    </row>
    <row r="1394" spans="1:17">
      <c r="A1394" s="134" t="s">
        <v>1065</v>
      </c>
      <c r="C1394" s="29">
        <v>77503472</v>
      </c>
      <c r="F1394" s="29" t="s">
        <v>1053</v>
      </c>
      <c r="G1394" s="29" t="s">
        <v>828</v>
      </c>
      <c r="H1394" s="29" t="s">
        <v>38</v>
      </c>
      <c r="I1394" s="42">
        <v>45734</v>
      </c>
      <c r="J1394" s="120">
        <f>WORKDAY(I1394, 3)</f>
        <v>45737</v>
      </c>
      <c r="K1394" s="120">
        <v>45733</v>
      </c>
      <c r="L1394" s="120"/>
      <c r="M1394" s="120"/>
      <c r="N1394" s="120">
        <v>45736</v>
      </c>
      <c r="O1394" s="119" t="s">
        <v>984</v>
      </c>
      <c r="P1394" s="29"/>
      <c r="Q1394" s="81"/>
    </row>
    <row r="1395" spans="1:17">
      <c r="A1395" s="134" t="s">
        <v>1065</v>
      </c>
      <c r="C1395" s="29">
        <v>77505297</v>
      </c>
      <c r="F1395" s="29" t="s">
        <v>1053</v>
      </c>
      <c r="G1395" s="29" t="s">
        <v>828</v>
      </c>
      <c r="H1395" s="29" t="s">
        <v>38</v>
      </c>
      <c r="I1395" s="42">
        <v>45734</v>
      </c>
      <c r="J1395" s="120">
        <f>WORKDAY(I1395, 3)</f>
        <v>45737</v>
      </c>
      <c r="K1395" s="120">
        <v>45733</v>
      </c>
      <c r="L1395" s="120"/>
      <c r="M1395" s="120"/>
      <c r="N1395" s="120">
        <v>45736</v>
      </c>
      <c r="O1395" s="119" t="s">
        <v>984</v>
      </c>
      <c r="P1395" s="29"/>
      <c r="Q1395" s="81"/>
    </row>
    <row r="1396" spans="1:17">
      <c r="A1396" s="134" t="s">
        <v>1065</v>
      </c>
      <c r="C1396" s="29">
        <v>77505508</v>
      </c>
      <c r="F1396" s="29" t="s">
        <v>1053</v>
      </c>
      <c r="G1396" s="29" t="s">
        <v>828</v>
      </c>
      <c r="H1396" s="29" t="s">
        <v>38</v>
      </c>
      <c r="I1396" s="42">
        <v>45734</v>
      </c>
      <c r="J1396" s="120">
        <f>WORKDAY(I1396, 3)</f>
        <v>45737</v>
      </c>
      <c r="K1396" s="120">
        <v>45733</v>
      </c>
      <c r="L1396" s="120"/>
      <c r="M1396" s="120"/>
      <c r="N1396" s="120">
        <v>45738</v>
      </c>
      <c r="O1396" s="119" t="s">
        <v>984</v>
      </c>
      <c r="P1396" s="29"/>
      <c r="Q1396" s="81"/>
    </row>
    <row r="1397" spans="1:17">
      <c r="A1397" s="134" t="s">
        <v>972</v>
      </c>
      <c r="C1397" s="29">
        <v>77505553</v>
      </c>
      <c r="F1397" s="29" t="s">
        <v>1053</v>
      </c>
      <c r="G1397" s="29" t="s">
        <v>828</v>
      </c>
      <c r="H1397" s="29" t="s">
        <v>38</v>
      </c>
      <c r="I1397" s="42">
        <v>45734</v>
      </c>
      <c r="J1397" s="120">
        <f>WORKDAY(I1397, 3)</f>
        <v>45737</v>
      </c>
      <c r="K1397" s="120">
        <v>45733</v>
      </c>
      <c r="L1397" s="120"/>
      <c r="M1397" s="120"/>
      <c r="N1397" s="120">
        <v>45738</v>
      </c>
      <c r="O1397" s="119" t="s">
        <v>984</v>
      </c>
      <c r="P1397" s="29"/>
      <c r="Q1397" s="81"/>
    </row>
    <row r="1398" spans="1:17">
      <c r="A1398" s="134" t="s">
        <v>972</v>
      </c>
      <c r="C1398" s="29">
        <v>77505585</v>
      </c>
      <c r="F1398" s="29" t="s">
        <v>1053</v>
      </c>
      <c r="G1398" s="29" t="s">
        <v>828</v>
      </c>
      <c r="H1398" s="29" t="s">
        <v>38</v>
      </c>
      <c r="I1398" s="42">
        <v>45734</v>
      </c>
      <c r="J1398" s="120">
        <f>WORKDAY(I1398, 3)</f>
        <v>45737</v>
      </c>
      <c r="K1398" s="120">
        <v>45733</v>
      </c>
      <c r="L1398" s="120"/>
      <c r="M1398" s="120"/>
      <c r="N1398" s="120">
        <v>45738</v>
      </c>
      <c r="O1398" s="119" t="s">
        <v>984</v>
      </c>
      <c r="P1398" s="29"/>
      <c r="Q1398" s="81"/>
    </row>
    <row r="1399" spans="1:17">
      <c r="A1399" s="134" t="s">
        <v>972</v>
      </c>
      <c r="C1399" s="29">
        <v>77505607</v>
      </c>
      <c r="F1399" s="29" t="s">
        <v>1053</v>
      </c>
      <c r="G1399" s="29" t="s">
        <v>828</v>
      </c>
      <c r="H1399" s="29" t="s">
        <v>38</v>
      </c>
      <c r="I1399" s="42">
        <v>45734</v>
      </c>
      <c r="J1399" s="120">
        <f>WORKDAY(I1399, 3)</f>
        <v>45737</v>
      </c>
      <c r="K1399" s="120">
        <v>45733</v>
      </c>
      <c r="L1399" s="120"/>
      <c r="M1399" s="120"/>
      <c r="N1399" s="120">
        <v>45738</v>
      </c>
      <c r="O1399" s="119" t="s">
        <v>984</v>
      </c>
      <c r="P1399" s="29"/>
      <c r="Q1399" s="81"/>
    </row>
    <row r="1400" spans="1:17">
      <c r="A1400" s="134" t="s">
        <v>972</v>
      </c>
      <c r="C1400" s="29">
        <v>77505635</v>
      </c>
      <c r="F1400" s="29" t="s">
        <v>1053</v>
      </c>
      <c r="G1400" s="29" t="s">
        <v>828</v>
      </c>
      <c r="H1400" s="29" t="s">
        <v>38</v>
      </c>
      <c r="I1400" s="42">
        <v>45734</v>
      </c>
      <c r="J1400" s="120">
        <f>WORKDAY(I1400, 3)</f>
        <v>45737</v>
      </c>
      <c r="K1400" s="120">
        <v>45733</v>
      </c>
      <c r="L1400" s="120"/>
      <c r="M1400" s="120"/>
      <c r="N1400" s="120">
        <v>45736</v>
      </c>
      <c r="O1400" s="119" t="s">
        <v>10</v>
      </c>
      <c r="P1400" s="29"/>
      <c r="Q1400" s="81"/>
    </row>
    <row r="1401" spans="1:17">
      <c r="A1401" s="134" t="s">
        <v>972</v>
      </c>
      <c r="C1401" s="29">
        <v>77505911</v>
      </c>
      <c r="F1401" s="29" t="s">
        <v>1053</v>
      </c>
      <c r="G1401" s="29" t="s">
        <v>828</v>
      </c>
      <c r="H1401" s="29" t="s">
        <v>38</v>
      </c>
      <c r="I1401" s="42">
        <v>45734</v>
      </c>
      <c r="J1401" s="120">
        <f>WORKDAY(I1401, 3)</f>
        <v>45737</v>
      </c>
      <c r="K1401" s="120">
        <v>45733</v>
      </c>
      <c r="L1401" s="120"/>
      <c r="M1401" s="120"/>
      <c r="N1401" s="120">
        <v>45737</v>
      </c>
      <c r="O1401" s="119" t="s">
        <v>85</v>
      </c>
      <c r="P1401" s="29"/>
      <c r="Q1401" s="81"/>
    </row>
    <row r="1402" spans="1:17">
      <c r="A1402" s="134" t="s">
        <v>972</v>
      </c>
      <c r="C1402" s="29">
        <v>77505976</v>
      </c>
      <c r="F1402" s="29" t="s">
        <v>1053</v>
      </c>
      <c r="G1402" s="29" t="s">
        <v>828</v>
      </c>
      <c r="H1402" s="29" t="s">
        <v>38</v>
      </c>
      <c r="I1402" s="42">
        <v>45734</v>
      </c>
      <c r="J1402" s="120">
        <f>WORKDAY(I1402, 3)</f>
        <v>45737</v>
      </c>
      <c r="K1402" s="120">
        <v>45733</v>
      </c>
      <c r="L1402" s="120"/>
      <c r="M1402" s="120"/>
      <c r="N1402" s="120">
        <v>45737</v>
      </c>
      <c r="O1402" s="119" t="s">
        <v>85</v>
      </c>
      <c r="P1402" s="29"/>
      <c r="Q1402" s="81"/>
    </row>
    <row r="1403" spans="1:17">
      <c r="A1403" s="134" t="s">
        <v>971</v>
      </c>
      <c r="C1403" s="29">
        <v>77506018</v>
      </c>
      <c r="F1403" s="29" t="s">
        <v>1053</v>
      </c>
      <c r="G1403" s="29" t="s">
        <v>828</v>
      </c>
      <c r="H1403" s="29" t="s">
        <v>38</v>
      </c>
      <c r="I1403" s="42">
        <v>45734</v>
      </c>
      <c r="J1403" s="120">
        <f>WORKDAY(I1403, 3)</f>
        <v>45737</v>
      </c>
      <c r="K1403" s="120">
        <v>45733</v>
      </c>
      <c r="L1403" s="120"/>
      <c r="M1403" s="120"/>
      <c r="N1403" s="120">
        <v>45738</v>
      </c>
      <c r="O1403" s="119" t="s">
        <v>85</v>
      </c>
      <c r="P1403" s="29"/>
      <c r="Q1403" s="81"/>
    </row>
    <row r="1404" spans="1:17">
      <c r="A1404" s="134" t="s">
        <v>971</v>
      </c>
      <c r="C1404" s="29">
        <v>77506036</v>
      </c>
      <c r="F1404" s="29" t="s">
        <v>1053</v>
      </c>
      <c r="G1404" s="29" t="s">
        <v>828</v>
      </c>
      <c r="H1404" s="29" t="s">
        <v>38</v>
      </c>
      <c r="I1404" s="42">
        <v>45734</v>
      </c>
      <c r="J1404" s="120">
        <f>WORKDAY(I1404, 3)</f>
        <v>45737</v>
      </c>
      <c r="K1404" s="120">
        <v>45733</v>
      </c>
      <c r="L1404" s="120"/>
      <c r="M1404" s="120"/>
      <c r="N1404" s="120">
        <v>45738</v>
      </c>
      <c r="O1404" s="119" t="s">
        <v>85</v>
      </c>
      <c r="P1404" s="29"/>
      <c r="Q1404" s="81"/>
    </row>
    <row r="1405" spans="1:17">
      <c r="A1405" s="134" t="s">
        <v>971</v>
      </c>
      <c r="C1405" s="29">
        <v>77506057</v>
      </c>
      <c r="F1405" s="29" t="s">
        <v>1053</v>
      </c>
      <c r="G1405" s="29" t="s">
        <v>828</v>
      </c>
      <c r="H1405" s="29" t="s">
        <v>38</v>
      </c>
      <c r="I1405" s="42">
        <v>45734</v>
      </c>
      <c r="J1405" s="120">
        <f>WORKDAY(I1405, 3)</f>
        <v>45737</v>
      </c>
      <c r="K1405" s="120">
        <v>45733</v>
      </c>
      <c r="L1405" s="120"/>
      <c r="M1405" s="120"/>
      <c r="N1405" s="120">
        <v>45738</v>
      </c>
      <c r="O1405" s="119" t="s">
        <v>85</v>
      </c>
      <c r="P1405" s="29"/>
      <c r="Q1405" s="81"/>
    </row>
    <row r="1406" spans="1:17">
      <c r="A1406" s="134" t="s">
        <v>971</v>
      </c>
      <c r="C1406" s="29">
        <v>77506075</v>
      </c>
      <c r="F1406" s="29" t="s">
        <v>1053</v>
      </c>
      <c r="G1406" s="29" t="s">
        <v>828</v>
      </c>
      <c r="H1406" s="29" t="s">
        <v>38</v>
      </c>
      <c r="I1406" s="42">
        <v>45734</v>
      </c>
      <c r="J1406" s="120">
        <f>WORKDAY(I1406, 3)</f>
        <v>45737</v>
      </c>
      <c r="K1406" s="120">
        <v>45733</v>
      </c>
      <c r="L1406" s="120"/>
      <c r="M1406" s="120"/>
      <c r="N1406" s="120">
        <v>45738</v>
      </c>
      <c r="O1406" s="119" t="s">
        <v>85</v>
      </c>
      <c r="P1406" s="29"/>
      <c r="Q1406" s="81"/>
    </row>
    <row r="1407" spans="1:17">
      <c r="A1407" s="134" t="s">
        <v>971</v>
      </c>
      <c r="C1407" s="29">
        <v>77506131</v>
      </c>
      <c r="F1407" s="29" t="s">
        <v>1053</v>
      </c>
      <c r="G1407" s="29" t="s">
        <v>828</v>
      </c>
      <c r="H1407" s="29" t="s">
        <v>38</v>
      </c>
      <c r="I1407" s="42">
        <v>45734</v>
      </c>
      <c r="J1407" s="120">
        <f>WORKDAY(I1407, 3)</f>
        <v>45737</v>
      </c>
      <c r="K1407" s="120">
        <v>45733</v>
      </c>
      <c r="L1407" s="120"/>
      <c r="M1407" s="120"/>
      <c r="N1407" s="120">
        <v>45738</v>
      </c>
      <c r="O1407" s="119" t="s">
        <v>85</v>
      </c>
      <c r="P1407" s="29"/>
      <c r="Q1407" s="81"/>
    </row>
    <row r="1408" spans="1:17">
      <c r="A1408" s="134" t="s">
        <v>971</v>
      </c>
      <c r="C1408" s="29">
        <v>77506181</v>
      </c>
      <c r="F1408" s="29" t="s">
        <v>1053</v>
      </c>
      <c r="G1408" s="29" t="s">
        <v>828</v>
      </c>
      <c r="H1408" s="29" t="s">
        <v>38</v>
      </c>
      <c r="I1408" s="42">
        <v>45734</v>
      </c>
      <c r="J1408" s="120">
        <f>WORKDAY(I1408, 3)</f>
        <v>45737</v>
      </c>
      <c r="K1408" s="120">
        <v>45733</v>
      </c>
      <c r="L1408" s="120"/>
      <c r="M1408" s="120"/>
      <c r="N1408" s="120">
        <v>45738</v>
      </c>
      <c r="O1408" s="119" t="s">
        <v>85</v>
      </c>
      <c r="P1408" s="29"/>
      <c r="Q1408" s="81"/>
    </row>
    <row r="1409" spans="1:17">
      <c r="A1409" s="134" t="s">
        <v>971</v>
      </c>
      <c r="C1409" s="29">
        <v>77506198</v>
      </c>
      <c r="F1409" s="29" t="s">
        <v>1053</v>
      </c>
      <c r="G1409" s="29" t="s">
        <v>828</v>
      </c>
      <c r="H1409" s="29" t="s">
        <v>38</v>
      </c>
      <c r="I1409" s="42">
        <v>45734</v>
      </c>
      <c r="J1409" s="120">
        <f>WORKDAY(I1409, 3)</f>
        <v>45737</v>
      </c>
      <c r="K1409" s="120">
        <v>45733</v>
      </c>
      <c r="L1409" s="120"/>
      <c r="M1409" s="120"/>
      <c r="N1409" s="120">
        <v>45738</v>
      </c>
      <c r="O1409" s="119" t="s">
        <v>85</v>
      </c>
      <c r="P1409" s="29"/>
      <c r="Q1409" s="81"/>
    </row>
    <row r="1410" spans="1:17">
      <c r="A1410" s="134" t="s">
        <v>971</v>
      </c>
      <c r="C1410" s="29">
        <v>77506216</v>
      </c>
      <c r="F1410" s="29" t="s">
        <v>1053</v>
      </c>
      <c r="G1410" s="29" t="s">
        <v>828</v>
      </c>
      <c r="H1410" s="29" t="s">
        <v>38</v>
      </c>
      <c r="I1410" s="42">
        <v>45734</v>
      </c>
      <c r="J1410" s="120">
        <f>WORKDAY(I1410, 3)</f>
        <v>45737</v>
      </c>
      <c r="K1410" s="120">
        <v>45733</v>
      </c>
      <c r="L1410" s="120"/>
      <c r="M1410" s="120"/>
      <c r="N1410" s="120">
        <v>45738</v>
      </c>
      <c r="O1410" s="119" t="s">
        <v>85</v>
      </c>
      <c r="P1410" s="29"/>
      <c r="Q1410" s="81"/>
    </row>
    <row r="1411" spans="1:17">
      <c r="A1411" s="134" t="s">
        <v>971</v>
      </c>
      <c r="C1411" s="29">
        <v>77506240</v>
      </c>
      <c r="F1411" s="29" t="s">
        <v>1053</v>
      </c>
      <c r="G1411" s="29" t="s">
        <v>828</v>
      </c>
      <c r="H1411" s="29" t="s">
        <v>38</v>
      </c>
      <c r="I1411" s="42">
        <v>45734</v>
      </c>
      <c r="J1411" s="120">
        <f>WORKDAY(I1411, 3)</f>
        <v>45737</v>
      </c>
      <c r="K1411" s="120">
        <v>45733</v>
      </c>
      <c r="L1411" s="120"/>
      <c r="M1411" s="120"/>
      <c r="N1411" s="120">
        <v>45738</v>
      </c>
      <c r="O1411" s="119" t="s">
        <v>85</v>
      </c>
      <c r="P1411" s="29"/>
      <c r="Q1411" s="81"/>
    </row>
    <row r="1412" spans="1:17">
      <c r="A1412" s="134" t="s">
        <v>971</v>
      </c>
      <c r="C1412" s="29">
        <v>77506257</v>
      </c>
      <c r="F1412" s="29" t="s">
        <v>1053</v>
      </c>
      <c r="G1412" s="29" t="s">
        <v>828</v>
      </c>
      <c r="H1412" s="29" t="s">
        <v>38</v>
      </c>
      <c r="I1412" s="42">
        <v>45734</v>
      </c>
      <c r="J1412" s="120">
        <f>WORKDAY(I1412, 3)</f>
        <v>45737</v>
      </c>
      <c r="K1412" s="120">
        <v>45733</v>
      </c>
      <c r="L1412" s="120"/>
      <c r="M1412" s="120"/>
      <c r="N1412" s="120">
        <v>45738</v>
      </c>
      <c r="O1412" s="119" t="s">
        <v>85</v>
      </c>
      <c r="P1412" s="29"/>
      <c r="Q1412" s="81"/>
    </row>
    <row r="1413" spans="1:17">
      <c r="A1413" s="134" t="s">
        <v>1051</v>
      </c>
      <c r="C1413" s="29">
        <v>77506341</v>
      </c>
      <c r="F1413" s="29" t="s">
        <v>1053</v>
      </c>
      <c r="G1413" s="29" t="s">
        <v>828</v>
      </c>
      <c r="H1413" s="29" t="s">
        <v>38</v>
      </c>
      <c r="I1413" s="42">
        <v>45734</v>
      </c>
      <c r="J1413" s="120">
        <f>WORKDAY(I1413, 3)</f>
        <v>45737</v>
      </c>
      <c r="K1413" s="120">
        <v>45733</v>
      </c>
      <c r="L1413" s="120"/>
      <c r="M1413" s="120"/>
      <c r="N1413" s="120">
        <v>45737</v>
      </c>
      <c r="O1413" s="119" t="s">
        <v>984</v>
      </c>
      <c r="P1413" s="29"/>
      <c r="Q1413" s="81"/>
    </row>
    <row r="1414" spans="1:17">
      <c r="A1414" s="134" t="s">
        <v>1051</v>
      </c>
      <c r="C1414" s="29">
        <v>77506404</v>
      </c>
      <c r="F1414" s="29" t="s">
        <v>1053</v>
      </c>
      <c r="G1414" s="29" t="s">
        <v>828</v>
      </c>
      <c r="H1414" s="29" t="s">
        <v>38</v>
      </c>
      <c r="I1414" s="42">
        <v>45734</v>
      </c>
      <c r="J1414" s="120">
        <f>WORKDAY(I1414, 3)</f>
        <v>45737</v>
      </c>
      <c r="K1414" s="120">
        <v>45733</v>
      </c>
      <c r="L1414" s="120"/>
      <c r="M1414" s="120"/>
      <c r="N1414" s="120">
        <v>45738</v>
      </c>
      <c r="O1414" s="119" t="s">
        <v>984</v>
      </c>
      <c r="P1414" s="29"/>
      <c r="Q1414" s="81"/>
    </row>
    <row r="1415" spans="1:17">
      <c r="A1415" s="134" t="s">
        <v>1051</v>
      </c>
      <c r="C1415" s="29">
        <v>77506461</v>
      </c>
      <c r="F1415" s="29" t="s">
        <v>1053</v>
      </c>
      <c r="G1415" s="29" t="s">
        <v>828</v>
      </c>
      <c r="H1415" s="29" t="s">
        <v>38</v>
      </c>
      <c r="I1415" s="42">
        <v>45734</v>
      </c>
      <c r="J1415" s="120">
        <f>WORKDAY(I1415, 3)</f>
        <v>45737</v>
      </c>
      <c r="K1415" s="120">
        <v>45733</v>
      </c>
      <c r="L1415" s="120"/>
      <c r="M1415" s="120"/>
      <c r="N1415" s="120">
        <v>45747</v>
      </c>
      <c r="O1415" s="119" t="s">
        <v>984</v>
      </c>
      <c r="P1415" s="29"/>
      <c r="Q1415" s="81"/>
    </row>
    <row r="1416" spans="1:17">
      <c r="A1416" s="134" t="s">
        <v>1051</v>
      </c>
      <c r="C1416" s="29">
        <v>77506500</v>
      </c>
      <c r="F1416" s="29" t="s">
        <v>1053</v>
      </c>
      <c r="G1416" s="29" t="s">
        <v>828</v>
      </c>
      <c r="H1416" s="29" t="s">
        <v>38</v>
      </c>
      <c r="I1416" s="42">
        <v>45734</v>
      </c>
      <c r="J1416" s="120">
        <f>WORKDAY(I1416, 3)</f>
        <v>45737</v>
      </c>
      <c r="K1416" s="120">
        <v>45733</v>
      </c>
      <c r="L1416" s="120"/>
      <c r="M1416" s="120"/>
      <c r="N1416" s="120">
        <v>45747</v>
      </c>
      <c r="O1416" s="119" t="s">
        <v>984</v>
      </c>
      <c r="P1416" s="29"/>
      <c r="Q1416" s="81"/>
    </row>
    <row r="1417" spans="1:17">
      <c r="A1417" s="134" t="s">
        <v>1051</v>
      </c>
      <c r="C1417" s="29">
        <v>77506544</v>
      </c>
      <c r="F1417" s="29" t="s">
        <v>1053</v>
      </c>
      <c r="G1417" s="29" t="s">
        <v>828</v>
      </c>
      <c r="H1417" s="29" t="s">
        <v>38</v>
      </c>
      <c r="I1417" s="42">
        <v>45734</v>
      </c>
      <c r="J1417" s="120">
        <f>WORKDAY(I1417, 3)</f>
        <v>45737</v>
      </c>
      <c r="K1417" s="120">
        <v>45733</v>
      </c>
      <c r="L1417" s="120"/>
      <c r="M1417" s="120"/>
      <c r="N1417" s="120">
        <v>45746</v>
      </c>
      <c r="O1417" s="119" t="s">
        <v>984</v>
      </c>
      <c r="P1417" s="29"/>
      <c r="Q1417" s="81"/>
    </row>
    <row r="1418" spans="1:17">
      <c r="A1418" s="134" t="s">
        <v>1051</v>
      </c>
      <c r="C1418" s="29">
        <v>77506562</v>
      </c>
      <c r="F1418" s="29" t="s">
        <v>1053</v>
      </c>
      <c r="G1418" s="29" t="s">
        <v>828</v>
      </c>
      <c r="H1418" s="29" t="s">
        <v>38</v>
      </c>
      <c r="I1418" s="42">
        <v>45734</v>
      </c>
      <c r="J1418" s="120">
        <f>WORKDAY(I1418, 3)</f>
        <v>45737</v>
      </c>
      <c r="K1418" s="120">
        <v>45733</v>
      </c>
      <c r="L1418" s="120"/>
      <c r="M1418" s="120"/>
      <c r="N1418" s="120">
        <v>45747</v>
      </c>
      <c r="O1418" s="119" t="s">
        <v>984</v>
      </c>
      <c r="P1418" s="29"/>
      <c r="Q1418" s="81"/>
    </row>
    <row r="1419" spans="1:17">
      <c r="A1419" s="134" t="s">
        <v>1051</v>
      </c>
      <c r="C1419" s="29">
        <v>77506628</v>
      </c>
      <c r="F1419" s="29" t="s">
        <v>1053</v>
      </c>
      <c r="G1419" s="29" t="s">
        <v>828</v>
      </c>
      <c r="H1419" s="29" t="s">
        <v>38</v>
      </c>
      <c r="I1419" s="42">
        <v>45734</v>
      </c>
      <c r="J1419" s="120">
        <f>WORKDAY(I1419, 3)</f>
        <v>45737</v>
      </c>
      <c r="K1419" s="120">
        <v>45733</v>
      </c>
      <c r="L1419" s="120"/>
      <c r="M1419" s="120"/>
      <c r="N1419" s="120">
        <v>45736</v>
      </c>
      <c r="O1419" s="119" t="s">
        <v>984</v>
      </c>
      <c r="P1419" s="29"/>
      <c r="Q1419" s="81"/>
    </row>
    <row r="1420" spans="1:17">
      <c r="A1420" s="134" t="s">
        <v>1051</v>
      </c>
      <c r="C1420" s="29">
        <v>77506649</v>
      </c>
      <c r="F1420" s="29" t="s">
        <v>1053</v>
      </c>
      <c r="G1420" s="29" t="s">
        <v>828</v>
      </c>
      <c r="H1420" s="29" t="s">
        <v>38</v>
      </c>
      <c r="I1420" s="42">
        <v>45734</v>
      </c>
      <c r="J1420" s="120">
        <f>WORKDAY(I1420, 3)</f>
        <v>45737</v>
      </c>
      <c r="K1420" s="120">
        <v>45733</v>
      </c>
      <c r="L1420" s="120"/>
      <c r="M1420" s="120"/>
      <c r="N1420" s="120">
        <v>45736</v>
      </c>
      <c r="O1420" s="119" t="s">
        <v>984</v>
      </c>
      <c r="P1420" s="29"/>
      <c r="Q1420" s="81"/>
    </row>
    <row r="1421" spans="1:17">
      <c r="A1421" s="134" t="s">
        <v>1025</v>
      </c>
      <c r="C1421" s="29">
        <v>77506692</v>
      </c>
      <c r="F1421" s="29" t="s">
        <v>1053</v>
      </c>
      <c r="G1421" s="29" t="s">
        <v>828</v>
      </c>
      <c r="H1421" s="29" t="s">
        <v>38</v>
      </c>
      <c r="I1421" s="42">
        <v>45734</v>
      </c>
      <c r="J1421" s="120">
        <f>WORKDAY(I1421, 3)</f>
        <v>45737</v>
      </c>
      <c r="K1421" s="120">
        <v>45733</v>
      </c>
      <c r="L1421" s="120"/>
      <c r="M1421" s="120"/>
      <c r="N1421" s="120">
        <v>45737</v>
      </c>
      <c r="O1421" s="119" t="s">
        <v>85</v>
      </c>
      <c r="P1421" s="29"/>
      <c r="Q1421" s="81"/>
    </row>
    <row r="1422" spans="1:17">
      <c r="A1422" s="134" t="s">
        <v>1025</v>
      </c>
      <c r="C1422" s="29">
        <v>77506700</v>
      </c>
      <c r="F1422" s="29" t="s">
        <v>1053</v>
      </c>
      <c r="G1422" s="29" t="s">
        <v>828</v>
      </c>
      <c r="H1422" s="29" t="s">
        <v>38</v>
      </c>
      <c r="I1422" s="42">
        <v>45734</v>
      </c>
      <c r="J1422" s="120">
        <f>WORKDAY(I1422, 3)</f>
        <v>45737</v>
      </c>
      <c r="K1422" s="120">
        <v>45733</v>
      </c>
      <c r="L1422" s="120"/>
      <c r="M1422" s="120"/>
      <c r="N1422" s="120">
        <v>45737</v>
      </c>
      <c r="O1422" s="119" t="s">
        <v>85</v>
      </c>
      <c r="P1422" s="29"/>
      <c r="Q1422" s="81"/>
    </row>
    <row r="1423" spans="1:17">
      <c r="A1423" s="134" t="s">
        <v>1025</v>
      </c>
      <c r="C1423" s="29">
        <v>77506706</v>
      </c>
      <c r="F1423" s="29" t="s">
        <v>1053</v>
      </c>
      <c r="G1423" s="29" t="s">
        <v>828</v>
      </c>
      <c r="H1423" s="29" t="s">
        <v>38</v>
      </c>
      <c r="I1423" s="42">
        <v>45734</v>
      </c>
      <c r="J1423" s="120">
        <f>WORKDAY(I1423, 3)</f>
        <v>45737</v>
      </c>
      <c r="K1423" s="120">
        <v>45733</v>
      </c>
      <c r="L1423" s="120"/>
      <c r="M1423" s="120"/>
      <c r="N1423" s="29"/>
      <c r="O1423" s="119" t="s">
        <v>1066</v>
      </c>
      <c r="P1423" s="29"/>
      <c r="Q1423" s="81"/>
    </row>
    <row r="1424" spans="1:17">
      <c r="A1424" s="134" t="s">
        <v>989</v>
      </c>
      <c r="C1424" s="29">
        <v>77506749</v>
      </c>
      <c r="F1424" s="29" t="s">
        <v>1053</v>
      </c>
      <c r="G1424" s="29" t="s">
        <v>828</v>
      </c>
      <c r="H1424" s="29" t="s">
        <v>38</v>
      </c>
      <c r="I1424" s="42">
        <v>45734</v>
      </c>
      <c r="J1424" s="120">
        <f>WORKDAY(I1424, 3)</f>
        <v>45737</v>
      </c>
      <c r="K1424" s="120">
        <v>45733</v>
      </c>
      <c r="L1424" s="120"/>
      <c r="M1424" s="120"/>
      <c r="N1424" s="120">
        <v>45737</v>
      </c>
      <c r="O1424" s="119" t="s">
        <v>984</v>
      </c>
      <c r="P1424" s="29"/>
      <c r="Q1424" s="81"/>
    </row>
    <row r="1425" spans="1:17">
      <c r="A1425" s="134" t="s">
        <v>989</v>
      </c>
      <c r="C1425" s="29">
        <v>77506764</v>
      </c>
      <c r="F1425" s="29" t="s">
        <v>1053</v>
      </c>
      <c r="G1425" s="29" t="s">
        <v>828</v>
      </c>
      <c r="H1425" s="29" t="s">
        <v>38</v>
      </c>
      <c r="I1425" s="42">
        <v>45734</v>
      </c>
      <c r="J1425" s="120">
        <f>WORKDAY(I1425, 3)</f>
        <v>45737</v>
      </c>
      <c r="K1425" s="120">
        <v>45733</v>
      </c>
      <c r="L1425" s="120"/>
      <c r="M1425" s="120"/>
      <c r="N1425" s="120">
        <v>45736</v>
      </c>
      <c r="O1425" s="119" t="s">
        <v>984</v>
      </c>
      <c r="P1425" s="29"/>
      <c r="Q1425" s="81"/>
    </row>
    <row r="1426" spans="1:17">
      <c r="A1426" s="134" t="s">
        <v>989</v>
      </c>
      <c r="C1426" s="29">
        <v>77506803</v>
      </c>
      <c r="F1426" s="29" t="s">
        <v>1053</v>
      </c>
      <c r="G1426" s="29" t="s">
        <v>828</v>
      </c>
      <c r="H1426" s="29" t="s">
        <v>38</v>
      </c>
      <c r="I1426" s="42">
        <v>45734</v>
      </c>
      <c r="J1426" s="120">
        <f>WORKDAY(I1426, 3)</f>
        <v>45737</v>
      </c>
      <c r="K1426" s="120">
        <v>45733</v>
      </c>
      <c r="L1426" s="120"/>
      <c r="M1426" s="120"/>
      <c r="N1426" s="120">
        <v>45736</v>
      </c>
      <c r="O1426" s="119" t="s">
        <v>984</v>
      </c>
      <c r="P1426" s="29"/>
      <c r="Q1426" s="81"/>
    </row>
    <row r="1427" spans="1:17">
      <c r="A1427" s="134" t="s">
        <v>989</v>
      </c>
      <c r="C1427" s="29">
        <v>77506821</v>
      </c>
      <c r="F1427" s="29" t="s">
        <v>1053</v>
      </c>
      <c r="G1427" s="29" t="s">
        <v>828</v>
      </c>
      <c r="H1427" s="29" t="s">
        <v>38</v>
      </c>
      <c r="I1427" s="42">
        <v>45734</v>
      </c>
      <c r="J1427" s="120">
        <f>WORKDAY(I1427, 3)</f>
        <v>45737</v>
      </c>
      <c r="K1427" s="120">
        <v>45733</v>
      </c>
      <c r="L1427" s="120"/>
      <c r="M1427" s="120"/>
      <c r="N1427" s="120">
        <v>45736</v>
      </c>
      <c r="O1427" s="119" t="s">
        <v>984</v>
      </c>
      <c r="P1427" s="29"/>
      <c r="Q1427" s="81"/>
    </row>
    <row r="1428" spans="1:17">
      <c r="A1428" s="134" t="s">
        <v>989</v>
      </c>
      <c r="C1428" s="29">
        <v>77506841</v>
      </c>
      <c r="F1428" s="29" t="s">
        <v>1053</v>
      </c>
      <c r="G1428" s="29" t="s">
        <v>828</v>
      </c>
      <c r="H1428" s="29" t="s">
        <v>38</v>
      </c>
      <c r="I1428" s="42">
        <v>45734</v>
      </c>
      <c r="J1428" s="120">
        <f>WORKDAY(I1428, 3)</f>
        <v>45737</v>
      </c>
      <c r="K1428" s="120">
        <v>45733</v>
      </c>
      <c r="L1428" s="120"/>
      <c r="M1428" s="120"/>
      <c r="N1428" s="120">
        <v>45736</v>
      </c>
      <c r="O1428" s="119" t="s">
        <v>984</v>
      </c>
      <c r="P1428" s="29"/>
      <c r="Q1428" s="81"/>
    </row>
    <row r="1429" spans="1:17">
      <c r="A1429" s="134" t="s">
        <v>989</v>
      </c>
      <c r="C1429" s="29">
        <v>77506867</v>
      </c>
      <c r="F1429" s="29" t="s">
        <v>1053</v>
      </c>
      <c r="G1429" s="29" t="s">
        <v>828</v>
      </c>
      <c r="H1429" s="29" t="s">
        <v>38</v>
      </c>
      <c r="I1429" s="42">
        <v>45734</v>
      </c>
      <c r="J1429" s="120">
        <f>WORKDAY(I1429, 3)</f>
        <v>45737</v>
      </c>
      <c r="K1429" s="120">
        <v>45733</v>
      </c>
      <c r="L1429" s="120"/>
      <c r="M1429" s="120"/>
      <c r="N1429" s="120">
        <v>45748</v>
      </c>
      <c r="O1429" s="119" t="s">
        <v>984</v>
      </c>
      <c r="P1429" s="29"/>
      <c r="Q1429" s="81"/>
    </row>
    <row r="1430" spans="1:17">
      <c r="A1430" s="134" t="s">
        <v>989</v>
      </c>
      <c r="C1430" s="29">
        <v>77506901</v>
      </c>
      <c r="F1430" s="29" t="s">
        <v>1053</v>
      </c>
      <c r="G1430" s="29" t="s">
        <v>828</v>
      </c>
      <c r="H1430" s="29" t="s">
        <v>38</v>
      </c>
      <c r="I1430" s="42">
        <v>45734</v>
      </c>
      <c r="J1430" s="120">
        <f>WORKDAY(I1430, 3)</f>
        <v>45737</v>
      </c>
      <c r="K1430" s="120">
        <v>45733</v>
      </c>
      <c r="L1430" s="120"/>
      <c r="M1430" s="120"/>
      <c r="N1430" s="120">
        <v>45736</v>
      </c>
      <c r="O1430" s="119" t="s">
        <v>984</v>
      </c>
      <c r="P1430" s="29"/>
      <c r="Q1430" s="81"/>
    </row>
    <row r="1431" spans="1:17">
      <c r="A1431" s="134" t="s">
        <v>1067</v>
      </c>
      <c r="C1431" s="29">
        <v>77505047</v>
      </c>
      <c r="F1431" s="29" t="s">
        <v>1068</v>
      </c>
      <c r="G1431" s="29" t="s">
        <v>828</v>
      </c>
      <c r="H1431" s="29" t="s">
        <v>1069</v>
      </c>
      <c r="I1431" s="42">
        <v>45734</v>
      </c>
      <c r="J1431" s="120">
        <f>WORKDAY(I1431, 3)</f>
        <v>45737</v>
      </c>
      <c r="K1431" s="120">
        <v>45736</v>
      </c>
      <c r="L1431" s="120"/>
      <c r="M1431" s="120"/>
      <c r="N1431" s="120">
        <v>45740</v>
      </c>
      <c r="O1431" s="119" t="s">
        <v>85</v>
      </c>
      <c r="P1431" s="29"/>
      <c r="Q1431" s="81"/>
    </row>
    <row r="1432" spans="1:17">
      <c r="A1432" s="134" t="s">
        <v>1067</v>
      </c>
      <c r="C1432" s="29">
        <v>77505027</v>
      </c>
      <c r="F1432" s="29" t="s">
        <v>1068</v>
      </c>
      <c r="G1432" s="29" t="s">
        <v>828</v>
      </c>
      <c r="H1432" s="29" t="s">
        <v>1069</v>
      </c>
      <c r="I1432" s="42">
        <v>45734</v>
      </c>
      <c r="J1432" s="120">
        <f>WORKDAY(I1432, 3)</f>
        <v>45737</v>
      </c>
      <c r="K1432" s="120">
        <v>45736</v>
      </c>
      <c r="L1432" s="120"/>
      <c r="M1432" s="120"/>
      <c r="N1432" s="120">
        <v>45740</v>
      </c>
      <c r="O1432" s="119" t="s">
        <v>85</v>
      </c>
      <c r="P1432" s="29"/>
      <c r="Q1432" s="81"/>
    </row>
    <row r="1433" spans="1:17">
      <c r="A1433" s="134" t="s">
        <v>1067</v>
      </c>
      <c r="C1433" s="29">
        <v>77505076</v>
      </c>
      <c r="F1433" s="29" t="s">
        <v>1068</v>
      </c>
      <c r="G1433" s="29" t="s">
        <v>828</v>
      </c>
      <c r="H1433" s="29" t="s">
        <v>1069</v>
      </c>
      <c r="I1433" s="42">
        <v>45734</v>
      </c>
      <c r="J1433" s="120">
        <f>WORKDAY(I1433, 3)</f>
        <v>45737</v>
      </c>
      <c r="K1433" s="120">
        <v>45736</v>
      </c>
      <c r="L1433" s="120"/>
      <c r="M1433" s="120"/>
      <c r="N1433" s="120">
        <v>45740</v>
      </c>
      <c r="O1433" s="119" t="s">
        <v>85</v>
      </c>
      <c r="P1433" s="29"/>
      <c r="Q1433" s="81"/>
    </row>
    <row r="1434" spans="1:17">
      <c r="A1434" s="134" t="s">
        <v>1067</v>
      </c>
      <c r="C1434" s="29">
        <v>77505181</v>
      </c>
      <c r="F1434" s="29" t="s">
        <v>1068</v>
      </c>
      <c r="G1434" s="29" t="s">
        <v>828</v>
      </c>
      <c r="H1434" s="29" t="s">
        <v>1069</v>
      </c>
      <c r="I1434" s="42">
        <v>45734</v>
      </c>
      <c r="J1434" s="120">
        <f>WORKDAY(I1434, 3)</f>
        <v>45737</v>
      </c>
      <c r="K1434" s="120">
        <v>45736</v>
      </c>
      <c r="L1434" s="120"/>
      <c r="M1434" s="120"/>
      <c r="N1434" s="120">
        <v>45742</v>
      </c>
      <c r="O1434" s="119" t="s">
        <v>85</v>
      </c>
      <c r="P1434" s="29"/>
      <c r="Q1434" s="81"/>
    </row>
    <row r="1435" spans="1:17">
      <c r="A1435" s="134" t="s">
        <v>1067</v>
      </c>
      <c r="C1435" s="29">
        <v>77505004</v>
      </c>
      <c r="F1435" s="29" t="s">
        <v>1068</v>
      </c>
      <c r="G1435" s="29" t="s">
        <v>828</v>
      </c>
      <c r="H1435" s="29" t="s">
        <v>1069</v>
      </c>
      <c r="I1435" s="42">
        <v>45734</v>
      </c>
      <c r="J1435" s="120">
        <f>WORKDAY(I1435, 3)</f>
        <v>45737</v>
      </c>
      <c r="K1435" s="120">
        <v>45736</v>
      </c>
      <c r="L1435" s="120"/>
      <c r="M1435" s="120"/>
      <c r="N1435" s="120">
        <v>45740</v>
      </c>
      <c r="O1435" s="119" t="s">
        <v>85</v>
      </c>
      <c r="P1435" s="29"/>
      <c r="Q1435" s="81"/>
    </row>
    <row r="1436" spans="1:17">
      <c r="A1436" s="134" t="s">
        <v>1067</v>
      </c>
      <c r="C1436" s="29">
        <v>77505160</v>
      </c>
      <c r="F1436" s="29" t="s">
        <v>1068</v>
      </c>
      <c r="G1436" s="29" t="s">
        <v>828</v>
      </c>
      <c r="H1436" s="29" t="s">
        <v>1069</v>
      </c>
      <c r="I1436" s="42">
        <v>45734</v>
      </c>
      <c r="J1436" s="120">
        <f>WORKDAY(I1436, 3)</f>
        <v>45737</v>
      </c>
      <c r="K1436" s="120">
        <v>45736</v>
      </c>
      <c r="L1436" s="120"/>
      <c r="M1436" s="120"/>
      <c r="N1436" s="120">
        <v>45740</v>
      </c>
      <c r="O1436" s="119" t="s">
        <v>85</v>
      </c>
      <c r="P1436" s="29"/>
      <c r="Q1436" s="81"/>
    </row>
    <row r="1437" spans="1:17">
      <c r="A1437" s="134" t="s">
        <v>656</v>
      </c>
      <c r="C1437" s="29">
        <v>79505540</v>
      </c>
      <c r="F1437" s="29" t="s">
        <v>1053</v>
      </c>
      <c r="G1437" s="29" t="s">
        <v>828</v>
      </c>
      <c r="H1437" s="29" t="s">
        <v>38</v>
      </c>
      <c r="I1437" s="120">
        <v>45736</v>
      </c>
      <c r="J1437" s="120">
        <f>WORKDAY(I1437, 3)</f>
        <v>45741</v>
      </c>
      <c r="K1437" s="29"/>
      <c r="L1437" s="29"/>
      <c r="M1437" s="29"/>
      <c r="N1437" s="120"/>
      <c r="O1437" s="119" t="s">
        <v>1066</v>
      </c>
      <c r="P1437" s="29"/>
      <c r="Q1437" s="81"/>
    </row>
    <row r="1438" spans="1:17">
      <c r="A1438" s="134" t="s">
        <v>1070</v>
      </c>
      <c r="C1438" s="29">
        <v>80503459</v>
      </c>
      <c r="F1438" s="29" t="s">
        <v>1071</v>
      </c>
      <c r="G1438" s="29" t="s">
        <v>828</v>
      </c>
      <c r="H1438" s="29" t="s">
        <v>1072</v>
      </c>
      <c r="I1438" s="120">
        <v>45737</v>
      </c>
      <c r="J1438" s="120">
        <f>WORKDAY(I1438, 3)</f>
        <v>45742</v>
      </c>
      <c r="K1438" s="120">
        <v>45741</v>
      </c>
      <c r="L1438" s="120"/>
      <c r="M1438" s="120"/>
      <c r="N1438" s="29"/>
      <c r="O1438" s="119" t="s">
        <v>944</v>
      </c>
      <c r="P1438" s="29"/>
      <c r="Q1438" s="81">
        <v>820</v>
      </c>
    </row>
    <row r="1439" spans="1:17">
      <c r="A1439" s="134" t="s">
        <v>1070</v>
      </c>
      <c r="C1439" s="29">
        <v>80503689</v>
      </c>
      <c r="F1439" s="29" t="s">
        <v>1071</v>
      </c>
      <c r="G1439" s="29" t="s">
        <v>828</v>
      </c>
      <c r="H1439" s="29" t="s">
        <v>1072</v>
      </c>
      <c r="I1439" s="120">
        <v>45737</v>
      </c>
      <c r="J1439" s="120">
        <f>WORKDAY(I1439, 3)</f>
        <v>45742</v>
      </c>
      <c r="K1439" s="120">
        <v>45741</v>
      </c>
      <c r="L1439" s="120"/>
      <c r="M1439" s="120"/>
      <c r="N1439" s="29"/>
      <c r="O1439" s="119" t="s">
        <v>944</v>
      </c>
      <c r="P1439" s="29"/>
      <c r="Q1439" s="81">
        <v>620</v>
      </c>
    </row>
    <row r="1440" spans="1:17">
      <c r="A1440" s="134" t="s">
        <v>1070</v>
      </c>
      <c r="C1440" s="29">
        <v>80503775</v>
      </c>
      <c r="F1440" s="29" t="s">
        <v>1071</v>
      </c>
      <c r="G1440" s="29" t="s">
        <v>828</v>
      </c>
      <c r="H1440" s="29" t="s">
        <v>1072</v>
      </c>
      <c r="I1440" s="120">
        <v>45737</v>
      </c>
      <c r="J1440" s="120">
        <f>WORKDAY(I1440, 3)</f>
        <v>45742</v>
      </c>
      <c r="K1440" s="120">
        <v>45741</v>
      </c>
      <c r="L1440" s="120"/>
      <c r="M1440" s="120"/>
      <c r="N1440" s="29"/>
      <c r="O1440" s="119" t="s">
        <v>944</v>
      </c>
      <c r="P1440" s="29"/>
      <c r="Q1440" s="81">
        <v>160</v>
      </c>
    </row>
    <row r="1441" spans="1:18">
      <c r="A1441" s="134" t="s">
        <v>1070</v>
      </c>
      <c r="C1441" s="29">
        <v>80503775</v>
      </c>
      <c r="F1441" s="29" t="s">
        <v>1071</v>
      </c>
      <c r="G1441" s="29" t="s">
        <v>828</v>
      </c>
      <c r="H1441" s="29" t="s">
        <v>1072</v>
      </c>
      <c r="I1441" s="120">
        <v>45737</v>
      </c>
      <c r="J1441" s="120">
        <f>WORKDAY(I1441, 3)</f>
        <v>45742</v>
      </c>
      <c r="K1441" s="120">
        <v>45741</v>
      </c>
      <c r="L1441" s="120"/>
      <c r="M1441" s="120"/>
      <c r="N1441" s="29"/>
      <c r="O1441" s="119" t="s">
        <v>944</v>
      </c>
      <c r="P1441" s="29"/>
      <c r="Q1441" s="81">
        <v>160</v>
      </c>
    </row>
    <row r="1442" spans="1:18">
      <c r="A1442" s="134" t="s">
        <v>1070</v>
      </c>
      <c r="C1442" s="29">
        <v>80503935</v>
      </c>
      <c r="F1442" s="29" t="s">
        <v>1071</v>
      </c>
      <c r="G1442" s="29" t="s">
        <v>828</v>
      </c>
      <c r="H1442" s="29" t="s">
        <v>1072</v>
      </c>
      <c r="I1442" s="120">
        <v>45737</v>
      </c>
      <c r="J1442" s="120">
        <f>WORKDAY(I1442, 3)</f>
        <v>45742</v>
      </c>
      <c r="K1442" s="120">
        <v>45741</v>
      </c>
      <c r="L1442" s="120"/>
      <c r="M1442" s="120"/>
      <c r="N1442" s="29"/>
      <c r="O1442" s="119" t="s">
        <v>944</v>
      </c>
      <c r="P1442" s="29"/>
      <c r="Q1442" s="81">
        <v>90</v>
      </c>
    </row>
    <row r="1443" spans="1:18">
      <c r="A1443" s="134" t="s">
        <v>1070</v>
      </c>
      <c r="C1443" s="29">
        <v>80503980</v>
      </c>
      <c r="F1443" s="29" t="s">
        <v>1071</v>
      </c>
      <c r="G1443" s="29" t="s">
        <v>828</v>
      </c>
      <c r="H1443" s="29" t="s">
        <v>1072</v>
      </c>
      <c r="I1443" s="120">
        <v>45737</v>
      </c>
      <c r="J1443" s="120">
        <f>WORKDAY(I1443, 3)</f>
        <v>45742</v>
      </c>
      <c r="K1443" s="120">
        <v>45741</v>
      </c>
      <c r="L1443" s="120"/>
      <c r="M1443" s="120"/>
      <c r="N1443" s="29"/>
      <c r="O1443" s="119" t="s">
        <v>944</v>
      </c>
      <c r="P1443" s="29"/>
      <c r="Q1443" s="81">
        <v>240</v>
      </c>
    </row>
    <row r="1444" spans="1:18">
      <c r="A1444" s="134" t="s">
        <v>1070</v>
      </c>
      <c r="C1444" s="29">
        <v>80504143</v>
      </c>
      <c r="F1444" s="29" t="s">
        <v>1071</v>
      </c>
      <c r="G1444" s="29" t="s">
        <v>828</v>
      </c>
      <c r="H1444" s="29" t="s">
        <v>1072</v>
      </c>
      <c r="I1444" s="120">
        <v>45737</v>
      </c>
      <c r="J1444" s="120">
        <f>WORKDAY(I1444, 3)</f>
        <v>45742</v>
      </c>
      <c r="K1444" s="120">
        <v>45741</v>
      </c>
      <c r="L1444" s="120"/>
      <c r="M1444" s="120"/>
      <c r="N1444" s="29"/>
      <c r="O1444" s="119" t="s">
        <v>944</v>
      </c>
      <c r="P1444" s="29"/>
      <c r="Q1444" s="81">
        <v>220</v>
      </c>
    </row>
    <row r="1445" spans="1:18">
      <c r="A1445" s="134" t="s">
        <v>1070</v>
      </c>
      <c r="C1445" s="29">
        <v>80504238</v>
      </c>
      <c r="F1445" s="29" t="s">
        <v>1071</v>
      </c>
      <c r="G1445" s="29" t="s">
        <v>828</v>
      </c>
      <c r="H1445" s="29" t="s">
        <v>1072</v>
      </c>
      <c r="I1445" s="120">
        <v>45737</v>
      </c>
      <c r="J1445" s="120">
        <f>WORKDAY(I1445, 3)</f>
        <v>45742</v>
      </c>
      <c r="K1445" s="120">
        <v>45741</v>
      </c>
      <c r="L1445" s="120"/>
      <c r="M1445" s="120"/>
      <c r="N1445" s="29"/>
      <c r="O1445" s="119" t="s">
        <v>944</v>
      </c>
      <c r="P1445" s="29"/>
      <c r="Q1445" s="81">
        <v>180</v>
      </c>
    </row>
    <row r="1446" spans="1:18">
      <c r="A1446" s="134" t="s">
        <v>1070</v>
      </c>
      <c r="C1446" s="29">
        <v>80504318</v>
      </c>
      <c r="F1446" s="29" t="s">
        <v>1071</v>
      </c>
      <c r="G1446" s="29" t="s">
        <v>828</v>
      </c>
      <c r="H1446" s="29" t="s">
        <v>1072</v>
      </c>
      <c r="I1446" s="120">
        <v>45737</v>
      </c>
      <c r="J1446" s="120">
        <f>WORKDAY(I1446, 3)</f>
        <v>45742</v>
      </c>
      <c r="K1446" s="120">
        <v>45741</v>
      </c>
      <c r="L1446" s="120"/>
      <c r="M1446" s="120"/>
      <c r="N1446" s="29"/>
      <c r="O1446" s="119" t="s">
        <v>944</v>
      </c>
      <c r="P1446" s="29"/>
      <c r="Q1446" s="81">
        <v>630</v>
      </c>
    </row>
    <row r="1447" spans="1:18">
      <c r="A1447" s="134" t="s">
        <v>1070</v>
      </c>
      <c r="C1447" s="29">
        <v>80504405</v>
      </c>
      <c r="F1447" s="29" t="s">
        <v>1071</v>
      </c>
      <c r="G1447" s="29" t="s">
        <v>828</v>
      </c>
      <c r="H1447" s="29" t="s">
        <v>1072</v>
      </c>
      <c r="I1447" s="120">
        <v>45737</v>
      </c>
      <c r="J1447" s="120">
        <f>WORKDAY(I1447, 3)</f>
        <v>45742</v>
      </c>
      <c r="K1447" s="120">
        <v>45741</v>
      </c>
      <c r="L1447" s="120"/>
      <c r="M1447" s="120"/>
      <c r="N1447" s="29"/>
      <c r="O1447" s="119" t="s">
        <v>944</v>
      </c>
      <c r="P1447" s="29"/>
      <c r="Q1447" s="81">
        <v>220</v>
      </c>
    </row>
    <row r="1448" spans="1:18">
      <c r="A1448" s="134" t="s">
        <v>1070</v>
      </c>
      <c r="C1448" s="29">
        <v>80504463</v>
      </c>
      <c r="F1448" s="29" t="s">
        <v>1071</v>
      </c>
      <c r="G1448" s="29" t="s">
        <v>828</v>
      </c>
      <c r="H1448" s="29" t="s">
        <v>1072</v>
      </c>
      <c r="I1448" s="120">
        <v>45737</v>
      </c>
      <c r="J1448" s="120">
        <f>WORKDAY(I1448, 3)</f>
        <v>45742</v>
      </c>
      <c r="K1448" s="120">
        <v>45741</v>
      </c>
      <c r="L1448" s="120"/>
      <c r="M1448" s="120"/>
      <c r="N1448" s="29"/>
      <c r="O1448" s="119" t="s">
        <v>944</v>
      </c>
      <c r="P1448" s="29"/>
      <c r="Q1448" s="81">
        <v>660</v>
      </c>
    </row>
    <row r="1449" spans="1:18">
      <c r="A1449" s="134" t="s">
        <v>1070</v>
      </c>
      <c r="C1449" s="29">
        <v>80504369</v>
      </c>
      <c r="F1449" s="29" t="s">
        <v>1071</v>
      </c>
      <c r="G1449" s="29" t="s">
        <v>828</v>
      </c>
      <c r="H1449" s="29" t="s">
        <v>1072</v>
      </c>
      <c r="I1449" s="120">
        <v>45737</v>
      </c>
      <c r="J1449" s="120">
        <f>WORKDAY(I1449, 3)</f>
        <v>45742</v>
      </c>
      <c r="K1449" s="120">
        <v>45741</v>
      </c>
      <c r="L1449" s="120"/>
      <c r="M1449" s="120"/>
      <c r="N1449" s="29"/>
      <c r="O1449" s="119" t="s">
        <v>944</v>
      </c>
      <c r="P1449" s="29"/>
      <c r="Q1449" s="81">
        <v>400</v>
      </c>
      <c r="R1449" s="29"/>
    </row>
    <row r="1450" spans="1:18">
      <c r="A1450" s="134" t="s">
        <v>1073</v>
      </c>
      <c r="C1450" s="29">
        <v>84501315</v>
      </c>
      <c r="F1450" s="29" t="s">
        <v>1053</v>
      </c>
      <c r="G1450" s="29" t="s">
        <v>16</v>
      </c>
      <c r="H1450" s="29" t="s">
        <v>38</v>
      </c>
      <c r="I1450" s="120">
        <v>45741</v>
      </c>
      <c r="J1450" s="120">
        <f>WORKDAY(I1450, 3)</f>
        <v>45744</v>
      </c>
      <c r="K1450" s="120">
        <v>45743</v>
      </c>
      <c r="L1450" s="120"/>
      <c r="M1450" s="120"/>
      <c r="N1450" s="29"/>
      <c r="O1450" s="119" t="s">
        <v>984</v>
      </c>
      <c r="P1450" s="29"/>
      <c r="Q1450" s="81"/>
    </row>
    <row r="1451" spans="1:18">
      <c r="A1451" s="134" t="s">
        <v>1073</v>
      </c>
      <c r="C1451" s="29">
        <v>84501406</v>
      </c>
      <c r="F1451" s="29" t="s">
        <v>1053</v>
      </c>
      <c r="G1451" s="29" t="s">
        <v>16</v>
      </c>
      <c r="H1451" s="29" t="s">
        <v>38</v>
      </c>
      <c r="I1451" s="120">
        <v>45741</v>
      </c>
      <c r="J1451" s="120">
        <f>WORKDAY(I1451, 3)</f>
        <v>45744</v>
      </c>
      <c r="K1451" s="120">
        <v>45743</v>
      </c>
      <c r="L1451" s="120"/>
      <c r="M1451" s="120"/>
      <c r="N1451" s="29"/>
      <c r="O1451" s="119" t="s">
        <v>984</v>
      </c>
      <c r="P1451" s="29"/>
      <c r="Q1451" s="81"/>
    </row>
    <row r="1452" spans="1:18">
      <c r="A1452" s="134" t="s">
        <v>1073</v>
      </c>
      <c r="C1452" s="29">
        <v>84501665</v>
      </c>
      <c r="F1452" s="29" t="s">
        <v>1053</v>
      </c>
      <c r="G1452" s="29" t="s">
        <v>16</v>
      </c>
      <c r="H1452" s="29" t="s">
        <v>38</v>
      </c>
      <c r="I1452" s="120">
        <v>45741</v>
      </c>
      <c r="J1452" s="120">
        <f>WORKDAY(I1452, 3)</f>
        <v>45744</v>
      </c>
      <c r="K1452" s="120">
        <v>45743</v>
      </c>
      <c r="L1452" s="120"/>
      <c r="M1452" s="120"/>
      <c r="N1452" s="29"/>
      <c r="O1452" s="119" t="s">
        <v>944</v>
      </c>
      <c r="P1452" s="29"/>
      <c r="Q1452" s="81"/>
    </row>
    <row r="1453" spans="1:18">
      <c r="A1453" s="134" t="s">
        <v>1073</v>
      </c>
      <c r="C1453" s="29">
        <v>84501749</v>
      </c>
      <c r="F1453" s="29" t="s">
        <v>1053</v>
      </c>
      <c r="G1453" s="29" t="s">
        <v>16</v>
      </c>
      <c r="H1453" s="29" t="s">
        <v>38</v>
      </c>
      <c r="I1453" s="120">
        <v>45741</v>
      </c>
      <c r="J1453" s="120">
        <f>WORKDAY(I1453, 3)</f>
        <v>45744</v>
      </c>
      <c r="K1453" s="120">
        <v>45743</v>
      </c>
      <c r="L1453" s="120"/>
      <c r="M1453" s="120"/>
      <c r="N1453" s="29"/>
      <c r="O1453" s="119" t="s">
        <v>944</v>
      </c>
      <c r="P1453" s="29"/>
      <c r="Q1453" s="81"/>
    </row>
    <row r="1454" spans="1:18">
      <c r="A1454" s="134" t="s">
        <v>1073</v>
      </c>
      <c r="C1454" s="29">
        <v>84501985</v>
      </c>
      <c r="F1454" s="29" t="s">
        <v>1053</v>
      </c>
      <c r="G1454" s="29" t="s">
        <v>16</v>
      </c>
      <c r="H1454" s="29" t="s">
        <v>38</v>
      </c>
      <c r="I1454" s="120">
        <v>45741</v>
      </c>
      <c r="J1454" s="120">
        <f>WORKDAY(I1454, 3)</f>
        <v>45744</v>
      </c>
      <c r="K1454" s="120">
        <v>45743</v>
      </c>
      <c r="L1454" s="120"/>
      <c r="M1454" s="120"/>
      <c r="N1454" s="29"/>
      <c r="O1454" s="119" t="s">
        <v>944</v>
      </c>
      <c r="P1454" s="29"/>
      <c r="Q1454" s="81"/>
    </row>
    <row r="1455" spans="1:18">
      <c r="A1455" s="134" t="s">
        <v>1073</v>
      </c>
      <c r="C1455" s="29">
        <v>84502023</v>
      </c>
      <c r="F1455" s="29" t="s">
        <v>1053</v>
      </c>
      <c r="G1455" s="29" t="s">
        <v>16</v>
      </c>
      <c r="H1455" s="29" t="s">
        <v>38</v>
      </c>
      <c r="I1455" s="120">
        <v>45741</v>
      </c>
      <c r="J1455" s="120">
        <f>WORKDAY(I1455, 3)</f>
        <v>45744</v>
      </c>
      <c r="K1455" s="120">
        <v>45743</v>
      </c>
      <c r="L1455" s="120"/>
      <c r="M1455" s="120"/>
      <c r="N1455" s="29"/>
      <c r="O1455" s="119" t="s">
        <v>944</v>
      </c>
      <c r="P1455" s="29"/>
      <c r="Q1455" s="81"/>
    </row>
    <row r="1456" spans="1:18">
      <c r="A1456" s="134" t="s">
        <v>1073</v>
      </c>
      <c r="C1456" s="29">
        <v>84502055</v>
      </c>
      <c r="F1456" s="29" t="s">
        <v>1053</v>
      </c>
      <c r="G1456" s="29" t="s">
        <v>16</v>
      </c>
      <c r="H1456" s="29" t="s">
        <v>38</v>
      </c>
      <c r="I1456" s="120">
        <v>45741</v>
      </c>
      <c r="J1456" s="120">
        <f>WORKDAY(I1456, 3)</f>
        <v>45744</v>
      </c>
      <c r="K1456" s="120">
        <v>45743</v>
      </c>
      <c r="L1456" s="120"/>
      <c r="M1456" s="120"/>
      <c r="N1456" s="29"/>
      <c r="O1456" s="119" t="s">
        <v>944</v>
      </c>
      <c r="P1456" s="29"/>
      <c r="Q1456" s="81"/>
    </row>
    <row r="1457" spans="1:18">
      <c r="A1457" s="134" t="s">
        <v>1073</v>
      </c>
      <c r="C1457" s="29">
        <v>84502097</v>
      </c>
      <c r="F1457" s="29" t="s">
        <v>1053</v>
      </c>
      <c r="G1457" s="29" t="s">
        <v>16</v>
      </c>
      <c r="H1457" s="29" t="s">
        <v>38</v>
      </c>
      <c r="I1457" s="120">
        <v>45741</v>
      </c>
      <c r="J1457" s="120">
        <f>WORKDAY(I1457, 3)</f>
        <v>45744</v>
      </c>
      <c r="K1457" s="120">
        <v>45743</v>
      </c>
      <c r="L1457" s="120"/>
      <c r="M1457" s="120"/>
      <c r="N1457" s="29"/>
      <c r="O1457" s="119" t="s">
        <v>944</v>
      </c>
      <c r="P1457" s="29"/>
      <c r="Q1457" s="81"/>
    </row>
    <row r="1458" spans="1:18">
      <c r="A1458" s="134" t="s">
        <v>108</v>
      </c>
      <c r="C1458" s="29">
        <v>91510182</v>
      </c>
      <c r="F1458" s="29" t="s">
        <v>1061</v>
      </c>
      <c r="G1458" s="29" t="s">
        <v>828</v>
      </c>
      <c r="H1458" s="120" t="s">
        <v>1074</v>
      </c>
      <c r="I1458" s="120">
        <v>45748</v>
      </c>
      <c r="J1458" s="120">
        <f>WORKDAY(I1458, 3)</f>
        <v>45751</v>
      </c>
      <c r="K1458" s="120"/>
      <c r="L1458" s="120"/>
      <c r="M1458" s="120"/>
      <c r="N1458" s="29"/>
      <c r="O1458" s="119" t="s">
        <v>944</v>
      </c>
      <c r="P1458" s="29"/>
      <c r="Q1458" s="81">
        <v>270</v>
      </c>
      <c r="R1458" s="119" t="s">
        <v>1075</v>
      </c>
    </row>
    <row r="1459" spans="1:18">
      <c r="A1459" s="134" t="s">
        <v>108</v>
      </c>
      <c r="C1459" s="29">
        <v>91510193</v>
      </c>
      <c r="F1459" s="29" t="s">
        <v>1061</v>
      </c>
      <c r="G1459" s="29" t="s">
        <v>828</v>
      </c>
      <c r="H1459" s="120" t="s">
        <v>1074</v>
      </c>
      <c r="I1459" s="120">
        <v>45748</v>
      </c>
      <c r="J1459" s="120">
        <f>WORKDAY(I1459, 3)</f>
        <v>45751</v>
      </c>
      <c r="K1459" s="120"/>
      <c r="L1459" s="120"/>
      <c r="M1459" s="120"/>
      <c r="N1459" s="29"/>
      <c r="O1459" s="119" t="s">
        <v>944</v>
      </c>
      <c r="P1459" s="29"/>
      <c r="Q1459" s="81">
        <v>48</v>
      </c>
      <c r="R1459" s="119" t="s">
        <v>1076</v>
      </c>
    </row>
    <row r="1460" spans="1:18">
      <c r="A1460" s="134" t="s">
        <v>108</v>
      </c>
      <c r="C1460" s="29">
        <v>91510213</v>
      </c>
      <c r="F1460" s="29" t="s">
        <v>1061</v>
      </c>
      <c r="G1460" s="29" t="s">
        <v>828</v>
      </c>
      <c r="H1460" s="120" t="s">
        <v>1074</v>
      </c>
      <c r="I1460" s="120">
        <v>45748</v>
      </c>
      <c r="J1460" s="120">
        <f>WORKDAY(I1460, 3)</f>
        <v>45751</v>
      </c>
      <c r="K1460" s="120"/>
      <c r="L1460" s="120"/>
      <c r="M1460" s="120"/>
      <c r="N1460" s="29"/>
      <c r="O1460" s="119" t="s">
        <v>944</v>
      </c>
      <c r="P1460" s="29"/>
      <c r="Q1460" s="81">
        <v>48</v>
      </c>
      <c r="R1460" s="119" t="s">
        <v>1077</v>
      </c>
    </row>
    <row r="1461" spans="1:18">
      <c r="A1461" s="134" t="s">
        <v>108</v>
      </c>
      <c r="C1461" s="29">
        <v>91510227</v>
      </c>
      <c r="F1461" s="29" t="s">
        <v>1061</v>
      </c>
      <c r="G1461" s="29" t="s">
        <v>828</v>
      </c>
      <c r="H1461" s="120" t="s">
        <v>1074</v>
      </c>
      <c r="I1461" s="120">
        <v>45748</v>
      </c>
      <c r="J1461" s="120">
        <f>WORKDAY(I1461, 3)</f>
        <v>45751</v>
      </c>
      <c r="K1461" s="120"/>
      <c r="L1461" s="120"/>
      <c r="M1461" s="120"/>
      <c r="N1461" s="29"/>
      <c r="O1461" s="119" t="s">
        <v>944</v>
      </c>
      <c r="P1461" s="29"/>
      <c r="Q1461" s="81">
        <v>580</v>
      </c>
      <c r="R1461" s="119" t="s">
        <v>1078</v>
      </c>
    </row>
    <row r="1462" spans="1:18">
      <c r="A1462" s="134" t="s">
        <v>108</v>
      </c>
      <c r="C1462" s="29">
        <v>91510239</v>
      </c>
      <c r="F1462" s="29" t="s">
        <v>1061</v>
      </c>
      <c r="G1462" s="29" t="s">
        <v>828</v>
      </c>
      <c r="H1462" s="120" t="s">
        <v>1074</v>
      </c>
      <c r="I1462" s="120">
        <v>45748</v>
      </c>
      <c r="J1462" s="120">
        <f>WORKDAY(I1462, 3)</f>
        <v>45751</v>
      </c>
      <c r="K1462" s="120"/>
      <c r="L1462" s="120"/>
      <c r="M1462" s="120"/>
      <c r="N1462" s="29"/>
      <c r="O1462" s="119" t="s">
        <v>944</v>
      </c>
      <c r="P1462" s="29"/>
      <c r="Q1462" s="81">
        <v>45</v>
      </c>
      <c r="R1462" s="119" t="s">
        <v>1079</v>
      </c>
    </row>
    <row r="1463" spans="1:18">
      <c r="A1463" s="134" t="s">
        <v>108</v>
      </c>
      <c r="C1463" s="29">
        <v>91510252</v>
      </c>
      <c r="F1463" s="29" t="s">
        <v>1061</v>
      </c>
      <c r="G1463" s="29" t="s">
        <v>828</v>
      </c>
      <c r="H1463" s="120" t="s">
        <v>1074</v>
      </c>
      <c r="I1463" s="120">
        <v>45748</v>
      </c>
      <c r="J1463" s="120">
        <f>WORKDAY(I1463, 3)</f>
        <v>45751</v>
      </c>
      <c r="K1463" s="29"/>
      <c r="L1463" s="29"/>
      <c r="M1463" s="29"/>
      <c r="N1463" s="29"/>
      <c r="O1463" s="119" t="s">
        <v>944</v>
      </c>
      <c r="P1463" s="29"/>
      <c r="Q1463" s="81">
        <v>270</v>
      </c>
      <c r="R1463" s="119" t="s">
        <v>1080</v>
      </c>
    </row>
    <row r="1464" spans="1:18">
      <c r="A1464" s="134" t="s">
        <v>108</v>
      </c>
      <c r="C1464" s="29">
        <v>91510264</v>
      </c>
      <c r="F1464" s="29" t="s">
        <v>1061</v>
      </c>
      <c r="G1464" s="29" t="s">
        <v>828</v>
      </c>
      <c r="H1464" s="120" t="s">
        <v>1074</v>
      </c>
      <c r="I1464" s="120">
        <v>45748</v>
      </c>
      <c r="J1464" s="120">
        <f>WORKDAY(I1464, 3)</f>
        <v>45751</v>
      </c>
      <c r="K1464" s="29"/>
      <c r="L1464" s="29"/>
      <c r="M1464" s="29"/>
      <c r="N1464" s="29"/>
      <c r="O1464" s="119" t="s">
        <v>944</v>
      </c>
      <c r="P1464" s="29"/>
      <c r="Q1464" s="81">
        <v>300</v>
      </c>
      <c r="R1464" s="119" t="s">
        <v>1081</v>
      </c>
    </row>
    <row r="1465" spans="1:18">
      <c r="A1465" s="134" t="s">
        <v>108</v>
      </c>
      <c r="C1465" s="29">
        <v>91510271</v>
      </c>
      <c r="F1465" s="29" t="s">
        <v>1061</v>
      </c>
      <c r="G1465" s="29" t="s">
        <v>828</v>
      </c>
      <c r="H1465" s="120" t="s">
        <v>1074</v>
      </c>
      <c r="I1465" s="120">
        <v>45748</v>
      </c>
      <c r="J1465" s="120">
        <f>WORKDAY(I1465, 3)</f>
        <v>45751</v>
      </c>
      <c r="K1465" s="29"/>
      <c r="L1465" s="29"/>
      <c r="M1465" s="29"/>
      <c r="N1465" s="29"/>
      <c r="O1465" s="119" t="s">
        <v>944</v>
      </c>
      <c r="P1465" s="29"/>
      <c r="Q1465" s="81">
        <v>45</v>
      </c>
      <c r="R1465" s="119" t="s">
        <v>1082</v>
      </c>
    </row>
    <row r="1466" spans="1:18">
      <c r="A1466" s="134" t="s">
        <v>108</v>
      </c>
      <c r="C1466" s="29">
        <v>91510276</v>
      </c>
      <c r="F1466" s="29" t="s">
        <v>1061</v>
      </c>
      <c r="G1466" s="29" t="s">
        <v>828</v>
      </c>
      <c r="H1466" s="120" t="s">
        <v>1074</v>
      </c>
      <c r="I1466" s="120">
        <v>45748</v>
      </c>
      <c r="J1466" s="120">
        <f>WORKDAY(I1466, 3)</f>
        <v>45751</v>
      </c>
      <c r="K1466" s="29"/>
      <c r="L1466" s="29"/>
      <c r="M1466" s="29"/>
      <c r="N1466" s="29"/>
      <c r="O1466" s="119" t="s">
        <v>944</v>
      </c>
      <c r="P1466" s="29"/>
      <c r="Q1466" s="81">
        <v>150</v>
      </c>
      <c r="R1466" s="119" t="s">
        <v>1083</v>
      </c>
    </row>
    <row r="1467" spans="1:18">
      <c r="A1467" s="134" t="s">
        <v>108</v>
      </c>
      <c r="C1467" s="29">
        <v>91510280</v>
      </c>
      <c r="F1467" s="29" t="s">
        <v>1061</v>
      </c>
      <c r="G1467" s="29" t="s">
        <v>828</v>
      </c>
      <c r="H1467" s="120" t="s">
        <v>1074</v>
      </c>
      <c r="I1467" s="120">
        <v>45748</v>
      </c>
      <c r="J1467" s="120">
        <f>WORKDAY(I1467, 3)</f>
        <v>45751</v>
      </c>
      <c r="K1467" s="29"/>
      <c r="L1467" s="29"/>
      <c r="M1467" s="29"/>
      <c r="N1467" s="29"/>
      <c r="O1467" s="119" t="s">
        <v>944</v>
      </c>
      <c r="P1467" s="29"/>
      <c r="Q1467" s="81">
        <v>44</v>
      </c>
      <c r="R1467" s="119" t="s">
        <v>1084</v>
      </c>
    </row>
    <row r="1468" spans="1:18">
      <c r="A1468" s="134" t="s">
        <v>108</v>
      </c>
      <c r="C1468" s="29">
        <v>91510286</v>
      </c>
      <c r="F1468" s="29" t="s">
        <v>1061</v>
      </c>
      <c r="G1468" s="29" t="s">
        <v>828</v>
      </c>
      <c r="H1468" s="120" t="s">
        <v>1074</v>
      </c>
      <c r="I1468" s="120">
        <v>45748</v>
      </c>
      <c r="J1468" s="120">
        <f>WORKDAY(I1468, 3)</f>
        <v>45751</v>
      </c>
      <c r="K1468" s="29"/>
      <c r="L1468" s="29"/>
      <c r="M1468" s="29"/>
      <c r="N1468" s="29"/>
      <c r="O1468" s="119" t="s">
        <v>944</v>
      </c>
      <c r="P1468" s="29"/>
      <c r="Q1468" s="81">
        <v>125</v>
      </c>
      <c r="R1468" s="119" t="s">
        <v>1085</v>
      </c>
    </row>
    <row r="1469" spans="1:18">
      <c r="A1469" s="134" t="s">
        <v>108</v>
      </c>
      <c r="C1469" s="29">
        <v>91510291</v>
      </c>
      <c r="F1469" s="29" t="s">
        <v>1061</v>
      </c>
      <c r="G1469" s="29" t="s">
        <v>828</v>
      </c>
      <c r="H1469" s="120" t="s">
        <v>1074</v>
      </c>
      <c r="I1469" s="120">
        <v>45748</v>
      </c>
      <c r="J1469" s="120">
        <f>WORKDAY(I1469, 3)</f>
        <v>45751</v>
      </c>
      <c r="K1469" s="29"/>
      <c r="L1469" s="29"/>
      <c r="M1469" s="29"/>
      <c r="N1469" s="29"/>
      <c r="O1469" s="119" t="s">
        <v>944</v>
      </c>
      <c r="P1469" s="29"/>
      <c r="Q1469" s="81">
        <v>375</v>
      </c>
      <c r="R1469" s="119" t="s">
        <v>1086</v>
      </c>
    </row>
    <row r="1470" spans="1:18">
      <c r="A1470" s="134" t="s">
        <v>108</v>
      </c>
      <c r="C1470" s="29">
        <v>91510296</v>
      </c>
      <c r="F1470" s="29" t="s">
        <v>1061</v>
      </c>
      <c r="G1470" s="29" t="s">
        <v>828</v>
      </c>
      <c r="H1470" s="120" t="s">
        <v>1074</v>
      </c>
      <c r="I1470" s="120">
        <v>45748</v>
      </c>
      <c r="J1470" s="120">
        <f>WORKDAY(I1470, 3)</f>
        <v>45751</v>
      </c>
      <c r="K1470" s="29"/>
      <c r="L1470" s="29"/>
      <c r="M1470" s="29"/>
      <c r="N1470" s="29"/>
      <c r="O1470" s="119" t="s">
        <v>944</v>
      </c>
      <c r="P1470" s="29"/>
      <c r="Q1470" s="81">
        <v>150</v>
      </c>
      <c r="R1470" s="119" t="s">
        <v>1087</v>
      </c>
    </row>
    <row r="1471" spans="1:18">
      <c r="A1471" s="134" t="s">
        <v>108</v>
      </c>
      <c r="C1471" s="29">
        <v>91510303</v>
      </c>
      <c r="F1471" s="29" t="s">
        <v>1061</v>
      </c>
      <c r="G1471" s="29" t="s">
        <v>828</v>
      </c>
      <c r="H1471" s="120" t="s">
        <v>1074</v>
      </c>
      <c r="I1471" s="120">
        <v>45748</v>
      </c>
      <c r="J1471" s="120">
        <f>WORKDAY(I1471, 3)</f>
        <v>45751</v>
      </c>
      <c r="K1471" s="29"/>
      <c r="L1471" s="29"/>
      <c r="M1471" s="29"/>
      <c r="N1471" s="29"/>
      <c r="O1471" s="119" t="s">
        <v>944</v>
      </c>
      <c r="P1471" s="29"/>
      <c r="Q1471" s="81">
        <v>45</v>
      </c>
      <c r="R1471" s="119" t="s">
        <v>1088</v>
      </c>
    </row>
    <row r="1472" spans="1:18">
      <c r="A1472" s="134" t="s">
        <v>108</v>
      </c>
      <c r="C1472" s="29">
        <v>91510312</v>
      </c>
      <c r="F1472" s="29" t="s">
        <v>1061</v>
      </c>
      <c r="G1472" s="29" t="s">
        <v>828</v>
      </c>
      <c r="H1472" s="120" t="s">
        <v>1074</v>
      </c>
      <c r="I1472" s="120">
        <v>45748</v>
      </c>
      <c r="J1472" s="120">
        <f>WORKDAY(I1472, 3)</f>
        <v>45751</v>
      </c>
      <c r="K1472" s="29"/>
      <c r="L1472" s="29"/>
      <c r="M1472" s="29"/>
      <c r="N1472" s="29"/>
      <c r="O1472" s="119" t="s">
        <v>944</v>
      </c>
      <c r="P1472" s="29"/>
      <c r="Q1472" s="81">
        <v>245</v>
      </c>
      <c r="R1472" s="119" t="s">
        <v>1089</v>
      </c>
    </row>
    <row r="1473" spans="1:18">
      <c r="A1473" s="134" t="s">
        <v>108</v>
      </c>
      <c r="C1473" s="29">
        <v>91510317</v>
      </c>
      <c r="F1473" s="29" t="s">
        <v>1061</v>
      </c>
      <c r="G1473" s="29" t="s">
        <v>828</v>
      </c>
      <c r="H1473" s="120" t="s">
        <v>1074</v>
      </c>
      <c r="I1473" s="120">
        <v>45748</v>
      </c>
      <c r="J1473" s="120">
        <f>WORKDAY(I1473, 3)</f>
        <v>45751</v>
      </c>
      <c r="K1473" s="29"/>
      <c r="L1473" s="29"/>
      <c r="M1473" s="29"/>
      <c r="N1473" s="29"/>
      <c r="O1473" s="119" t="s">
        <v>944</v>
      </c>
      <c r="P1473" s="29"/>
      <c r="Q1473" s="81">
        <v>48</v>
      </c>
      <c r="R1473" s="119" t="s">
        <v>1090</v>
      </c>
    </row>
    <row r="1474" spans="1:18">
      <c r="A1474" s="134" t="s">
        <v>108</v>
      </c>
      <c r="C1474" s="29">
        <v>91510319</v>
      </c>
      <c r="F1474" s="29" t="s">
        <v>1061</v>
      </c>
      <c r="G1474" s="29" t="s">
        <v>828</v>
      </c>
      <c r="H1474" s="120" t="s">
        <v>1074</v>
      </c>
      <c r="I1474" s="120">
        <v>45748</v>
      </c>
      <c r="J1474" s="120">
        <f>WORKDAY(I1474, 3)</f>
        <v>45751</v>
      </c>
      <c r="K1474" s="29"/>
      <c r="L1474" s="29"/>
      <c r="M1474" s="29"/>
      <c r="N1474" s="29"/>
      <c r="O1474" s="119" t="s">
        <v>944</v>
      </c>
      <c r="P1474" s="29"/>
      <c r="Q1474" s="81">
        <v>48</v>
      </c>
      <c r="R1474" s="119" t="s">
        <v>1091</v>
      </c>
    </row>
    <row r="1475" spans="1:18">
      <c r="A1475" s="134" t="s">
        <v>108</v>
      </c>
      <c r="C1475" s="29">
        <v>91510326</v>
      </c>
      <c r="F1475" s="29" t="s">
        <v>1061</v>
      </c>
      <c r="G1475" s="29" t="s">
        <v>828</v>
      </c>
      <c r="H1475" s="120" t="s">
        <v>1074</v>
      </c>
      <c r="I1475" s="120">
        <v>45748</v>
      </c>
      <c r="J1475" s="120">
        <f>WORKDAY(I1475, 3)</f>
        <v>45751</v>
      </c>
      <c r="K1475" s="29"/>
      <c r="L1475" s="29"/>
      <c r="M1475" s="29"/>
      <c r="N1475" s="29"/>
      <c r="O1475" s="119" t="s">
        <v>944</v>
      </c>
      <c r="P1475" s="29"/>
      <c r="Q1475" s="81">
        <v>90</v>
      </c>
      <c r="R1475" s="119" t="s">
        <v>1092</v>
      </c>
    </row>
    <row r="1476" spans="1:18">
      <c r="A1476" s="134" t="s">
        <v>108</v>
      </c>
      <c r="C1476" s="29">
        <v>91510335</v>
      </c>
      <c r="F1476" s="29" t="s">
        <v>1061</v>
      </c>
      <c r="G1476" s="29" t="s">
        <v>828</v>
      </c>
      <c r="H1476" s="120" t="s">
        <v>1074</v>
      </c>
      <c r="I1476" s="120">
        <v>45748</v>
      </c>
      <c r="J1476" s="120">
        <f>WORKDAY(I1476, 3)</f>
        <v>45751</v>
      </c>
      <c r="K1476" s="29"/>
      <c r="L1476" s="29"/>
      <c r="M1476" s="29"/>
      <c r="N1476" s="29"/>
      <c r="O1476" s="119" t="s">
        <v>944</v>
      </c>
      <c r="P1476" s="29"/>
      <c r="Q1476" s="81">
        <v>225</v>
      </c>
      <c r="R1476" s="119" t="s">
        <v>1093</v>
      </c>
    </row>
    <row r="1477" spans="1:18">
      <c r="A1477" s="134" t="s">
        <v>108</v>
      </c>
      <c r="C1477" s="29">
        <v>91510364</v>
      </c>
      <c r="F1477" s="29" t="s">
        <v>1061</v>
      </c>
      <c r="G1477" s="29" t="s">
        <v>828</v>
      </c>
      <c r="H1477" s="120" t="s">
        <v>1074</v>
      </c>
      <c r="I1477" s="120">
        <v>45748</v>
      </c>
      <c r="J1477" s="120">
        <f>WORKDAY(I1477, 3)</f>
        <v>45751</v>
      </c>
      <c r="K1477" s="29"/>
      <c r="L1477" s="29"/>
      <c r="M1477" s="29"/>
      <c r="N1477" s="29"/>
      <c r="O1477" s="119" t="s">
        <v>944</v>
      </c>
      <c r="P1477" s="29"/>
      <c r="Q1477" s="81">
        <v>195</v>
      </c>
      <c r="R1477" s="119" t="s">
        <v>1094</v>
      </c>
    </row>
    <row r="1478" spans="1:18">
      <c r="A1478" s="134" t="s">
        <v>108</v>
      </c>
      <c r="C1478" s="29">
        <v>91510386</v>
      </c>
      <c r="F1478" s="29" t="s">
        <v>1061</v>
      </c>
      <c r="G1478" s="29" t="s">
        <v>828</v>
      </c>
      <c r="H1478" s="120" t="s">
        <v>1074</v>
      </c>
      <c r="I1478" s="120">
        <v>45748</v>
      </c>
      <c r="J1478" s="120">
        <f>WORKDAY(I1478, 3)</f>
        <v>45751</v>
      </c>
      <c r="K1478" s="29"/>
      <c r="L1478" s="29"/>
      <c r="M1478" s="29"/>
      <c r="N1478" s="29"/>
      <c r="O1478" s="119" t="s">
        <v>944</v>
      </c>
      <c r="P1478" s="29"/>
      <c r="Q1478" s="81">
        <v>55</v>
      </c>
      <c r="R1478" s="119" t="s">
        <v>1095</v>
      </c>
    </row>
    <row r="1479" spans="1:18">
      <c r="A1479" s="134" t="s">
        <v>108</v>
      </c>
      <c r="C1479" s="29">
        <v>91510397</v>
      </c>
      <c r="F1479" s="29" t="s">
        <v>1061</v>
      </c>
      <c r="G1479" s="29" t="s">
        <v>828</v>
      </c>
      <c r="H1479" s="120" t="s">
        <v>1074</v>
      </c>
      <c r="I1479" s="120">
        <v>45748</v>
      </c>
      <c r="J1479" s="120">
        <f>WORKDAY(I1479, 3)</f>
        <v>45751</v>
      </c>
      <c r="K1479" s="29"/>
      <c r="L1479" s="29"/>
      <c r="M1479" s="29"/>
      <c r="N1479" s="29"/>
      <c r="O1479" s="119" t="s">
        <v>944</v>
      </c>
      <c r="P1479" s="29"/>
      <c r="Q1479" s="81">
        <v>365</v>
      </c>
      <c r="R1479" s="119" t="s">
        <v>1096</v>
      </c>
    </row>
    <row r="1480" spans="1:18">
      <c r="A1480" s="134" t="s">
        <v>108</v>
      </c>
      <c r="C1480" s="29">
        <v>91510400</v>
      </c>
      <c r="F1480" s="29" t="s">
        <v>1061</v>
      </c>
      <c r="G1480" s="29" t="s">
        <v>828</v>
      </c>
      <c r="H1480" s="120" t="s">
        <v>1074</v>
      </c>
      <c r="I1480" s="120">
        <v>45748</v>
      </c>
      <c r="J1480" s="120">
        <f>WORKDAY(I1480, 3)</f>
        <v>45751</v>
      </c>
      <c r="K1480" s="29"/>
      <c r="L1480" s="29"/>
      <c r="M1480" s="29"/>
      <c r="N1480" s="29"/>
      <c r="O1480" s="119" t="s">
        <v>944</v>
      </c>
      <c r="P1480" s="29"/>
      <c r="Q1480" s="81">
        <v>51</v>
      </c>
      <c r="R1480" s="119" t="s">
        <v>1097</v>
      </c>
    </row>
    <row r="1481" spans="1:18">
      <c r="A1481" s="134" t="s">
        <v>108</v>
      </c>
      <c r="C1481" s="29">
        <v>91510406</v>
      </c>
      <c r="F1481" s="29" t="s">
        <v>1061</v>
      </c>
      <c r="G1481" s="29" t="s">
        <v>828</v>
      </c>
      <c r="H1481" s="120" t="s">
        <v>1074</v>
      </c>
      <c r="I1481" s="120">
        <v>45748</v>
      </c>
      <c r="J1481" s="120">
        <f>WORKDAY(I1481, 3)</f>
        <v>45751</v>
      </c>
      <c r="K1481" s="29"/>
      <c r="L1481" s="29"/>
      <c r="M1481" s="29"/>
      <c r="N1481" s="29"/>
      <c r="O1481" s="119" t="s">
        <v>944</v>
      </c>
      <c r="P1481" s="29"/>
      <c r="Q1481" s="81">
        <v>350</v>
      </c>
      <c r="R1481" s="119" t="s">
        <v>1098</v>
      </c>
    </row>
    <row r="1482" spans="1:18">
      <c r="A1482" s="134" t="s">
        <v>108</v>
      </c>
      <c r="C1482" s="29">
        <v>91510408</v>
      </c>
      <c r="F1482" s="29" t="s">
        <v>1061</v>
      </c>
      <c r="G1482" s="29" t="s">
        <v>828</v>
      </c>
      <c r="H1482" s="120" t="s">
        <v>1074</v>
      </c>
      <c r="I1482" s="120">
        <v>45748</v>
      </c>
      <c r="J1482" s="120">
        <f>WORKDAY(I1482, 3)</f>
        <v>45751</v>
      </c>
      <c r="K1482" s="29"/>
      <c r="L1482" s="29"/>
      <c r="M1482" s="29"/>
      <c r="N1482" s="29"/>
      <c r="O1482" s="119" t="s">
        <v>944</v>
      </c>
      <c r="P1482" s="29"/>
      <c r="Q1482" s="81">
        <v>275</v>
      </c>
      <c r="R1482" s="119" t="s">
        <v>1099</v>
      </c>
    </row>
    <row r="1483" spans="1:18">
      <c r="A1483" s="134" t="s">
        <v>108</v>
      </c>
      <c r="C1483" s="29">
        <v>91510416</v>
      </c>
      <c r="F1483" s="29" t="s">
        <v>1061</v>
      </c>
      <c r="G1483" s="29" t="s">
        <v>828</v>
      </c>
      <c r="H1483" s="120" t="s">
        <v>1074</v>
      </c>
      <c r="I1483" s="120">
        <v>45748</v>
      </c>
      <c r="J1483" s="120">
        <f>WORKDAY(I1483, 3)</f>
        <v>45751</v>
      </c>
      <c r="K1483" s="29"/>
      <c r="L1483" s="29"/>
      <c r="M1483" s="29"/>
      <c r="N1483" s="29"/>
      <c r="O1483" s="119" t="s">
        <v>944</v>
      </c>
      <c r="P1483" s="29"/>
      <c r="Q1483" s="81">
        <v>57</v>
      </c>
      <c r="R1483" s="119" t="s">
        <v>1100</v>
      </c>
    </row>
    <row r="1484" spans="1:18">
      <c r="A1484" s="134" t="s">
        <v>108</v>
      </c>
      <c r="C1484" s="29">
        <v>91510430</v>
      </c>
      <c r="F1484" s="29" t="s">
        <v>1061</v>
      </c>
      <c r="G1484" s="29" t="s">
        <v>828</v>
      </c>
      <c r="H1484" s="120" t="s">
        <v>1074</v>
      </c>
      <c r="I1484" s="120">
        <v>45748</v>
      </c>
      <c r="J1484" s="120">
        <f>WORKDAY(I1484, 3)</f>
        <v>45751</v>
      </c>
      <c r="K1484" s="29"/>
      <c r="L1484" s="29"/>
      <c r="M1484" s="29"/>
      <c r="N1484" s="29"/>
      <c r="O1484" s="119" t="s">
        <v>944</v>
      </c>
      <c r="P1484" s="29"/>
      <c r="Q1484" s="81">
        <v>90</v>
      </c>
      <c r="R1484" s="119" t="s">
        <v>1101</v>
      </c>
    </row>
    <row r="1485" spans="1:18">
      <c r="A1485" s="134" t="s">
        <v>108</v>
      </c>
      <c r="C1485" s="29">
        <v>91510428</v>
      </c>
      <c r="F1485" s="29" t="s">
        <v>1061</v>
      </c>
      <c r="G1485" s="29" t="s">
        <v>828</v>
      </c>
      <c r="H1485" s="120" t="s">
        <v>1074</v>
      </c>
      <c r="I1485" s="120">
        <v>45748</v>
      </c>
      <c r="J1485" s="120">
        <f>WORKDAY(I1485, 3)</f>
        <v>45751</v>
      </c>
      <c r="K1485" s="29"/>
      <c r="L1485" s="29"/>
      <c r="M1485" s="29"/>
      <c r="N1485" s="29"/>
      <c r="O1485" s="119" t="s">
        <v>944</v>
      </c>
      <c r="P1485" s="29"/>
      <c r="Q1485" s="81">
        <v>80</v>
      </c>
      <c r="R1485" s="119" t="s">
        <v>1102</v>
      </c>
    </row>
    <row r="1486" spans="1:18">
      <c r="A1486" s="134" t="s">
        <v>108</v>
      </c>
      <c r="C1486" s="29">
        <v>91510432</v>
      </c>
      <c r="F1486" s="29" t="s">
        <v>1061</v>
      </c>
      <c r="G1486" s="29" t="s">
        <v>828</v>
      </c>
      <c r="H1486" s="120" t="s">
        <v>1074</v>
      </c>
      <c r="I1486" s="120">
        <v>45748</v>
      </c>
      <c r="J1486" s="120">
        <f>WORKDAY(I1486, 3)</f>
        <v>45751</v>
      </c>
      <c r="K1486" s="29"/>
      <c r="L1486" s="29"/>
      <c r="M1486" s="29"/>
      <c r="N1486" s="29"/>
      <c r="O1486" s="119" t="s">
        <v>944</v>
      </c>
      <c r="P1486" s="29"/>
      <c r="Q1486" s="81">
        <v>300</v>
      </c>
      <c r="R1486" s="119" t="s">
        <v>1103</v>
      </c>
    </row>
    <row r="1487" spans="1:18">
      <c r="A1487" s="134" t="s">
        <v>108</v>
      </c>
      <c r="C1487" s="29">
        <v>91510437</v>
      </c>
      <c r="F1487" s="29" t="s">
        <v>1061</v>
      </c>
      <c r="G1487" s="29" t="s">
        <v>828</v>
      </c>
      <c r="H1487" s="120" t="s">
        <v>1074</v>
      </c>
      <c r="I1487" s="120">
        <v>45748</v>
      </c>
      <c r="J1487" s="120">
        <f>WORKDAY(I1487, 3)</f>
        <v>45751</v>
      </c>
      <c r="K1487" s="29"/>
      <c r="L1487" s="29"/>
      <c r="M1487" s="29"/>
      <c r="N1487" s="29"/>
      <c r="O1487" s="119" t="s">
        <v>944</v>
      </c>
      <c r="P1487" s="29"/>
      <c r="Q1487" s="81">
        <v>55</v>
      </c>
      <c r="R1487" s="119" t="s">
        <v>1104</v>
      </c>
    </row>
    <row r="1488" spans="1:18">
      <c r="A1488" s="134" t="s">
        <v>108</v>
      </c>
      <c r="C1488" s="29">
        <v>91510440</v>
      </c>
      <c r="F1488" s="29" t="s">
        <v>1061</v>
      </c>
      <c r="G1488" s="29" t="s">
        <v>828</v>
      </c>
      <c r="H1488" s="120" t="s">
        <v>1074</v>
      </c>
      <c r="I1488" s="120">
        <v>45748</v>
      </c>
      <c r="J1488" s="120">
        <f>WORKDAY(I1488, 3)</f>
        <v>45751</v>
      </c>
      <c r="K1488" s="29"/>
      <c r="L1488" s="29"/>
      <c r="M1488" s="29"/>
      <c r="N1488" s="29"/>
      <c r="O1488" s="119" t="s">
        <v>944</v>
      </c>
      <c r="P1488" s="29"/>
      <c r="Q1488" s="81">
        <v>375</v>
      </c>
      <c r="R1488" s="119" t="s">
        <v>1105</v>
      </c>
    </row>
    <row r="1489" spans="1:18">
      <c r="A1489" s="134" t="s">
        <v>108</v>
      </c>
      <c r="C1489" s="29">
        <v>91510444</v>
      </c>
      <c r="F1489" s="29" t="s">
        <v>1061</v>
      </c>
      <c r="G1489" s="29" t="s">
        <v>828</v>
      </c>
      <c r="H1489" s="120" t="s">
        <v>1074</v>
      </c>
      <c r="I1489" s="120">
        <v>45748</v>
      </c>
      <c r="J1489" s="120">
        <f>WORKDAY(I1489, 3)</f>
        <v>45751</v>
      </c>
      <c r="K1489" s="29"/>
      <c r="L1489" s="29"/>
      <c r="M1489" s="29"/>
      <c r="N1489" s="29"/>
      <c r="O1489" s="119" t="s">
        <v>944</v>
      </c>
      <c r="P1489" s="29"/>
      <c r="Q1489" s="81">
        <v>53</v>
      </c>
      <c r="R1489" s="119" t="s">
        <v>1106</v>
      </c>
    </row>
    <row r="1490" spans="1:18">
      <c r="A1490" s="134" t="s">
        <v>108</v>
      </c>
      <c r="C1490" s="29">
        <v>91510448</v>
      </c>
      <c r="F1490" s="29" t="s">
        <v>1061</v>
      </c>
      <c r="G1490" s="29" t="s">
        <v>828</v>
      </c>
      <c r="H1490" s="120" t="s">
        <v>1074</v>
      </c>
      <c r="I1490" s="120">
        <v>45748</v>
      </c>
      <c r="J1490" s="120">
        <f>WORKDAY(I1490, 3)</f>
        <v>45751</v>
      </c>
      <c r="K1490" s="29"/>
      <c r="L1490" s="29"/>
      <c r="M1490" s="29"/>
      <c r="N1490" s="29"/>
      <c r="O1490" s="119" t="s">
        <v>944</v>
      </c>
      <c r="P1490" s="29"/>
      <c r="Q1490" s="81">
        <v>450</v>
      </c>
      <c r="R1490" s="119" t="s">
        <v>1107</v>
      </c>
    </row>
    <row r="1491" spans="1:18">
      <c r="A1491" s="134" t="s">
        <v>108</v>
      </c>
      <c r="C1491" s="29">
        <v>91510449</v>
      </c>
      <c r="F1491" s="29" t="s">
        <v>1061</v>
      </c>
      <c r="G1491" s="29" t="s">
        <v>828</v>
      </c>
      <c r="H1491" s="120" t="s">
        <v>1074</v>
      </c>
      <c r="I1491" s="120">
        <v>45748</v>
      </c>
      <c r="J1491" s="120">
        <f>WORKDAY(I1491, 3)</f>
        <v>45751</v>
      </c>
      <c r="K1491" s="29"/>
      <c r="L1491" s="29"/>
      <c r="M1491" s="29"/>
      <c r="N1491" s="29"/>
      <c r="O1491" s="119" t="s">
        <v>944</v>
      </c>
      <c r="P1491" s="29"/>
      <c r="Q1491" s="81">
        <v>51</v>
      </c>
      <c r="R1491" s="119" t="s">
        <v>1108</v>
      </c>
    </row>
    <row r="1492" spans="1:18">
      <c r="A1492" s="134" t="s">
        <v>108</v>
      </c>
      <c r="C1492" s="29">
        <v>91510454</v>
      </c>
      <c r="F1492" s="29" t="s">
        <v>1061</v>
      </c>
      <c r="G1492" s="29" t="s">
        <v>828</v>
      </c>
      <c r="H1492" s="120" t="s">
        <v>1074</v>
      </c>
      <c r="I1492" s="120">
        <v>45748</v>
      </c>
      <c r="J1492" s="120">
        <f>WORKDAY(I1492, 3)</f>
        <v>45751</v>
      </c>
      <c r="K1492" s="29"/>
      <c r="L1492" s="29"/>
      <c r="M1492" s="29"/>
      <c r="N1492" s="29"/>
      <c r="O1492" s="119" t="s">
        <v>944</v>
      </c>
      <c r="P1492" s="29"/>
      <c r="Q1492" s="81">
        <v>300</v>
      </c>
      <c r="R1492" s="119" t="s">
        <v>1109</v>
      </c>
    </row>
    <row r="1493" spans="1:18">
      <c r="A1493" s="134" t="s">
        <v>1110</v>
      </c>
      <c r="C1493" s="29">
        <v>92509562</v>
      </c>
      <c r="F1493" s="29" t="s">
        <v>1061</v>
      </c>
      <c r="G1493" s="29" t="s">
        <v>828</v>
      </c>
      <c r="H1493" s="120" t="s">
        <v>1074</v>
      </c>
      <c r="I1493" s="120">
        <v>45748</v>
      </c>
      <c r="J1493" s="120">
        <f>WORKDAY(I1493, 3)</f>
        <v>45751</v>
      </c>
      <c r="K1493" s="29"/>
      <c r="L1493" s="29"/>
      <c r="M1493" s="29"/>
      <c r="N1493" s="29"/>
      <c r="O1493" s="119" t="s">
        <v>944</v>
      </c>
      <c r="P1493" s="29"/>
      <c r="Q1493" s="81">
        <v>500</v>
      </c>
      <c r="R1493" s="119" t="s">
        <v>1111</v>
      </c>
    </row>
    <row r="1494" spans="1:18">
      <c r="A1494" s="134" t="s">
        <v>1110</v>
      </c>
      <c r="C1494" s="29">
        <v>92509564</v>
      </c>
      <c r="F1494" s="29" t="s">
        <v>1061</v>
      </c>
      <c r="G1494" s="29" t="s">
        <v>828</v>
      </c>
      <c r="H1494" s="120" t="s">
        <v>1074</v>
      </c>
      <c r="I1494" s="120">
        <v>45748</v>
      </c>
      <c r="J1494" s="120">
        <f>WORKDAY(I1494, 3)</f>
        <v>45751</v>
      </c>
      <c r="K1494" s="29"/>
      <c r="L1494" s="29"/>
      <c r="M1494" s="29"/>
      <c r="N1494" s="29"/>
      <c r="O1494" s="119" t="s">
        <v>944</v>
      </c>
      <c r="P1494" s="29"/>
      <c r="Q1494" s="81">
        <v>500</v>
      </c>
      <c r="R1494" s="119" t="s">
        <v>1112</v>
      </c>
    </row>
    <row r="1495" spans="1:18">
      <c r="A1495" s="134" t="s">
        <v>1110</v>
      </c>
      <c r="C1495" s="29">
        <v>92509681</v>
      </c>
      <c r="F1495" s="29" t="s">
        <v>1061</v>
      </c>
      <c r="G1495" s="29" t="s">
        <v>828</v>
      </c>
      <c r="H1495" s="120" t="s">
        <v>1074</v>
      </c>
      <c r="I1495" s="120">
        <v>45748</v>
      </c>
      <c r="J1495" s="120">
        <f>WORKDAY(I1495, 3)</f>
        <v>45751</v>
      </c>
      <c r="K1495" s="29"/>
      <c r="L1495" s="29"/>
      <c r="M1495" s="29"/>
      <c r="N1495" s="29"/>
      <c r="O1495" s="119" t="s">
        <v>944</v>
      </c>
      <c r="P1495" s="29"/>
      <c r="Q1495" s="81">
        <v>48</v>
      </c>
      <c r="R1495" s="119" t="s">
        <v>1113</v>
      </c>
    </row>
    <row r="1496" spans="1:18">
      <c r="A1496" s="134" t="s">
        <v>1110</v>
      </c>
      <c r="C1496" s="29">
        <v>92509598</v>
      </c>
      <c r="F1496" s="29" t="s">
        <v>1061</v>
      </c>
      <c r="G1496" s="29" t="s">
        <v>828</v>
      </c>
      <c r="H1496" s="120" t="s">
        <v>1074</v>
      </c>
      <c r="I1496" s="120">
        <v>45748</v>
      </c>
      <c r="J1496" s="120">
        <f>WORKDAY(I1496, 3)</f>
        <v>45751</v>
      </c>
      <c r="K1496" s="29"/>
      <c r="L1496" s="29"/>
      <c r="M1496" s="29"/>
      <c r="N1496" s="29"/>
      <c r="O1496" s="119" t="s">
        <v>944</v>
      </c>
      <c r="P1496" s="29"/>
      <c r="Q1496" s="81">
        <v>450</v>
      </c>
      <c r="R1496" s="119" t="s">
        <v>1114</v>
      </c>
    </row>
    <row r="1497" spans="1:18">
      <c r="A1497" s="134" t="s">
        <v>1110</v>
      </c>
      <c r="C1497" s="29">
        <v>92509606</v>
      </c>
      <c r="F1497" s="29" t="s">
        <v>1061</v>
      </c>
      <c r="G1497" s="29" t="s">
        <v>828</v>
      </c>
      <c r="H1497" s="120" t="s">
        <v>1074</v>
      </c>
      <c r="I1497" s="120">
        <v>45748</v>
      </c>
      <c r="J1497" s="120">
        <f>WORKDAY(I1497, 3)</f>
        <v>45751</v>
      </c>
      <c r="K1497" s="29"/>
      <c r="L1497" s="29"/>
      <c r="M1497" s="29"/>
      <c r="N1497" s="29"/>
      <c r="O1497" s="119" t="s">
        <v>944</v>
      </c>
      <c r="P1497" s="29"/>
      <c r="Q1497" s="81">
        <v>425</v>
      </c>
      <c r="R1497" s="119" t="s">
        <v>1115</v>
      </c>
    </row>
    <row r="1498" spans="1:18">
      <c r="A1498" s="134" t="s">
        <v>1110</v>
      </c>
      <c r="C1498" s="29">
        <v>92509685</v>
      </c>
      <c r="F1498" s="29" t="s">
        <v>1061</v>
      </c>
      <c r="G1498" s="29" t="s">
        <v>828</v>
      </c>
      <c r="H1498" s="120" t="s">
        <v>1074</v>
      </c>
      <c r="I1498" s="120">
        <v>45748</v>
      </c>
      <c r="J1498" s="120">
        <f>WORKDAY(I1498, 3)</f>
        <v>45751</v>
      </c>
      <c r="K1498" s="29"/>
      <c r="L1498" s="29"/>
      <c r="M1498" s="29"/>
      <c r="N1498" s="29"/>
      <c r="O1498" s="119" t="s">
        <v>944</v>
      </c>
      <c r="P1498" s="29"/>
      <c r="Q1498" s="81">
        <v>95</v>
      </c>
      <c r="R1498" s="119" t="s">
        <v>1116</v>
      </c>
    </row>
    <row r="1499" spans="1:18">
      <c r="A1499" s="134" t="s">
        <v>1110</v>
      </c>
      <c r="C1499" s="29">
        <v>92509628</v>
      </c>
      <c r="F1499" s="29" t="s">
        <v>1061</v>
      </c>
      <c r="G1499" s="29" t="s">
        <v>828</v>
      </c>
      <c r="H1499" s="120" t="s">
        <v>1074</v>
      </c>
      <c r="I1499" s="120">
        <v>45748</v>
      </c>
      <c r="J1499" s="120">
        <f>WORKDAY(I1499, 3)</f>
        <v>45751</v>
      </c>
      <c r="K1499" s="29"/>
      <c r="L1499" s="29"/>
      <c r="M1499" s="29"/>
      <c r="N1499" s="29"/>
      <c r="O1499" s="119" t="s">
        <v>944</v>
      </c>
      <c r="P1499" s="29"/>
      <c r="Q1499" s="81">
        <v>1150</v>
      </c>
      <c r="R1499" s="119" t="s">
        <v>1117</v>
      </c>
    </row>
    <row r="1500" spans="1:18">
      <c r="A1500" s="134" t="s">
        <v>1110</v>
      </c>
      <c r="C1500" s="29">
        <v>92509690</v>
      </c>
      <c r="F1500" s="29" t="s">
        <v>1061</v>
      </c>
      <c r="G1500" s="29" t="s">
        <v>828</v>
      </c>
      <c r="H1500" s="120" t="s">
        <v>1074</v>
      </c>
      <c r="I1500" s="120">
        <v>45748</v>
      </c>
      <c r="J1500" s="120">
        <f>WORKDAY(I1500, 3)</f>
        <v>45751</v>
      </c>
      <c r="K1500" s="29"/>
      <c r="L1500" s="29"/>
      <c r="M1500" s="29"/>
      <c r="N1500" s="29"/>
      <c r="O1500" s="119" t="s">
        <v>944</v>
      </c>
      <c r="P1500" s="29"/>
      <c r="Q1500" s="81">
        <v>47</v>
      </c>
      <c r="R1500" s="119" t="s">
        <v>1118</v>
      </c>
    </row>
    <row r="1501" spans="1:18">
      <c r="A1501" s="134" t="s">
        <v>1110</v>
      </c>
      <c r="C1501" s="29">
        <v>92509708</v>
      </c>
      <c r="F1501" s="29" t="s">
        <v>1061</v>
      </c>
      <c r="G1501" s="29" t="s">
        <v>828</v>
      </c>
      <c r="H1501" s="120" t="s">
        <v>1074</v>
      </c>
      <c r="I1501" s="120">
        <v>45748</v>
      </c>
      <c r="J1501" s="120">
        <f>WORKDAY(I1501, 3)</f>
        <v>45751</v>
      </c>
      <c r="K1501" s="29"/>
      <c r="L1501" s="29"/>
      <c r="M1501" s="29"/>
      <c r="N1501" s="29"/>
      <c r="O1501" s="119" t="s">
        <v>944</v>
      </c>
      <c r="P1501" s="29"/>
      <c r="Q1501" s="81">
        <v>53</v>
      </c>
      <c r="R1501" s="119" t="s">
        <v>1119</v>
      </c>
    </row>
    <row r="1502" spans="1:18">
      <c r="A1502" s="134" t="s">
        <v>1110</v>
      </c>
      <c r="C1502" s="29">
        <v>92509705</v>
      </c>
      <c r="F1502" s="29" t="s">
        <v>1061</v>
      </c>
      <c r="G1502" s="29" t="s">
        <v>828</v>
      </c>
      <c r="H1502" s="120" t="s">
        <v>1074</v>
      </c>
      <c r="I1502" s="120">
        <v>45748</v>
      </c>
      <c r="J1502" s="120">
        <f>WORKDAY(I1502, 3)</f>
        <v>45751</v>
      </c>
      <c r="K1502" s="29"/>
      <c r="L1502" s="29"/>
      <c r="M1502" s="29"/>
      <c r="N1502" s="29"/>
      <c r="O1502" s="119" t="s">
        <v>944</v>
      </c>
      <c r="P1502" s="29"/>
      <c r="Q1502" s="81">
        <v>57</v>
      </c>
      <c r="R1502" s="119" t="s">
        <v>1119</v>
      </c>
    </row>
    <row r="1503" spans="1:18">
      <c r="A1503" s="134" t="s">
        <v>1110</v>
      </c>
      <c r="C1503" s="29">
        <v>92509722</v>
      </c>
      <c r="F1503" s="29" t="s">
        <v>1061</v>
      </c>
      <c r="G1503" s="29" t="s">
        <v>828</v>
      </c>
      <c r="H1503" s="120" t="s">
        <v>1074</v>
      </c>
      <c r="I1503" s="120">
        <v>45748</v>
      </c>
      <c r="J1503" s="120">
        <f>WORKDAY(I1503, 3)</f>
        <v>45751</v>
      </c>
      <c r="K1503" s="29"/>
      <c r="L1503" s="29"/>
      <c r="M1503" s="29"/>
      <c r="N1503" s="29"/>
      <c r="O1503" s="119" t="s">
        <v>944</v>
      </c>
      <c r="P1503" s="29"/>
      <c r="Q1503" s="81">
        <v>250</v>
      </c>
      <c r="R1503" s="119" t="s">
        <v>1120</v>
      </c>
    </row>
    <row r="1504" spans="1:18">
      <c r="A1504" s="134" t="s">
        <v>1110</v>
      </c>
      <c r="C1504" s="29">
        <v>92509726</v>
      </c>
      <c r="F1504" s="29" t="s">
        <v>1061</v>
      </c>
      <c r="G1504" s="29" t="s">
        <v>828</v>
      </c>
      <c r="H1504" s="120" t="s">
        <v>1074</v>
      </c>
      <c r="I1504" s="120">
        <v>45748</v>
      </c>
      <c r="J1504" s="120">
        <f>WORKDAY(I1504, 3)</f>
        <v>45751</v>
      </c>
      <c r="K1504" s="29"/>
      <c r="L1504" s="29"/>
      <c r="M1504" s="29"/>
      <c r="N1504" s="29"/>
      <c r="O1504" s="119" t="s">
        <v>944</v>
      </c>
      <c r="P1504" s="29"/>
      <c r="Q1504" s="81">
        <v>57</v>
      </c>
      <c r="R1504" s="119" t="s">
        <v>1121</v>
      </c>
    </row>
    <row r="1505" spans="1:18">
      <c r="A1505" s="134" t="s">
        <v>1110</v>
      </c>
      <c r="C1505" s="29">
        <v>92509734</v>
      </c>
      <c r="F1505" s="29" t="s">
        <v>1061</v>
      </c>
      <c r="G1505" s="29" t="s">
        <v>828</v>
      </c>
      <c r="H1505" s="120" t="s">
        <v>1074</v>
      </c>
      <c r="I1505" s="120">
        <v>45748</v>
      </c>
      <c r="J1505" s="120">
        <f>WORKDAY(I1505, 3)</f>
        <v>45751</v>
      </c>
      <c r="K1505" s="29"/>
      <c r="L1505" s="29"/>
      <c r="M1505" s="29"/>
      <c r="N1505" s="29"/>
      <c r="O1505" s="119" t="s">
        <v>944</v>
      </c>
      <c r="P1505" s="29"/>
      <c r="Q1505" s="81">
        <v>51</v>
      </c>
      <c r="R1505" s="119" t="s">
        <v>1122</v>
      </c>
    </row>
    <row r="1506" spans="1:18">
      <c r="A1506" s="134" t="s">
        <v>1110</v>
      </c>
      <c r="C1506" s="29">
        <v>92509747</v>
      </c>
      <c r="F1506" s="29" t="s">
        <v>1061</v>
      </c>
      <c r="G1506" s="29" t="s">
        <v>828</v>
      </c>
      <c r="H1506" s="120" t="s">
        <v>1074</v>
      </c>
      <c r="I1506" s="120">
        <v>45748</v>
      </c>
      <c r="J1506" s="120">
        <f>WORKDAY(I1506, 3)</f>
        <v>45751</v>
      </c>
      <c r="K1506" s="29"/>
      <c r="L1506" s="29"/>
      <c r="M1506" s="29"/>
      <c r="N1506" s="29"/>
      <c r="O1506" s="119" t="s">
        <v>944</v>
      </c>
      <c r="P1506" s="29"/>
      <c r="Q1506" s="81">
        <v>100</v>
      </c>
      <c r="R1506" s="119" t="s">
        <v>1123</v>
      </c>
    </row>
    <row r="1507" spans="1:18">
      <c r="A1507" s="134" t="s">
        <v>1110</v>
      </c>
      <c r="C1507" s="29">
        <v>92509755</v>
      </c>
      <c r="F1507" s="29" t="s">
        <v>1061</v>
      </c>
      <c r="G1507" s="29" t="s">
        <v>828</v>
      </c>
      <c r="H1507" s="120" t="s">
        <v>1074</v>
      </c>
      <c r="I1507" s="120">
        <v>45748</v>
      </c>
      <c r="J1507" s="120">
        <f>WORKDAY(I1507, 3)</f>
        <v>45751</v>
      </c>
      <c r="K1507" s="29"/>
      <c r="L1507" s="29"/>
      <c r="M1507" s="29"/>
      <c r="N1507" s="29"/>
      <c r="O1507" s="119" t="s">
        <v>944</v>
      </c>
      <c r="P1507" s="29"/>
      <c r="Q1507" s="81">
        <v>250</v>
      </c>
      <c r="R1507" s="119" t="s">
        <v>1124</v>
      </c>
    </row>
    <row r="1508" spans="1:18">
      <c r="A1508" s="134" t="s">
        <v>1110</v>
      </c>
      <c r="C1508" s="29">
        <v>92509764</v>
      </c>
      <c r="F1508" s="29" t="s">
        <v>1061</v>
      </c>
      <c r="G1508" s="29" t="s">
        <v>828</v>
      </c>
      <c r="H1508" s="120" t="s">
        <v>1074</v>
      </c>
      <c r="I1508" s="120">
        <v>45748</v>
      </c>
      <c r="J1508" s="120">
        <f>WORKDAY(I1508, 3)</f>
        <v>45751</v>
      </c>
      <c r="K1508" s="29"/>
      <c r="L1508" s="29"/>
      <c r="M1508" s="29"/>
      <c r="N1508" s="29"/>
      <c r="O1508" s="119" t="s">
        <v>944</v>
      </c>
      <c r="P1508" s="29"/>
      <c r="Q1508" s="81">
        <v>57</v>
      </c>
      <c r="R1508" s="119" t="s">
        <v>1125</v>
      </c>
    </row>
    <row r="1509" spans="1:18">
      <c r="A1509" s="134" t="s">
        <v>1110</v>
      </c>
      <c r="C1509" s="29">
        <v>92509778</v>
      </c>
      <c r="F1509" s="29" t="s">
        <v>1061</v>
      </c>
      <c r="G1509" s="29" t="s">
        <v>828</v>
      </c>
      <c r="H1509" s="120" t="s">
        <v>1074</v>
      </c>
      <c r="I1509" s="120">
        <v>45748</v>
      </c>
      <c r="J1509" s="120">
        <f>WORKDAY(I1509, 3)</f>
        <v>45751</v>
      </c>
      <c r="K1509" s="29"/>
      <c r="L1509" s="29"/>
      <c r="M1509" s="29"/>
      <c r="N1509" s="29"/>
      <c r="O1509" s="119" t="s">
        <v>944</v>
      </c>
      <c r="P1509" s="29"/>
      <c r="Q1509" s="81">
        <v>250</v>
      </c>
      <c r="R1509" s="119" t="s">
        <v>1126</v>
      </c>
    </row>
    <row r="1510" spans="1:18">
      <c r="A1510" s="134" t="s">
        <v>1110</v>
      </c>
      <c r="C1510" s="29">
        <v>92509805</v>
      </c>
      <c r="F1510" s="29" t="s">
        <v>1061</v>
      </c>
      <c r="G1510" s="29" t="s">
        <v>828</v>
      </c>
      <c r="H1510" s="120" t="s">
        <v>1074</v>
      </c>
      <c r="I1510" s="120">
        <v>45748</v>
      </c>
      <c r="J1510" s="120">
        <f>WORKDAY(I1510, 3)</f>
        <v>45751</v>
      </c>
      <c r="K1510" s="29"/>
      <c r="L1510" s="29"/>
      <c r="M1510" s="29"/>
      <c r="N1510" s="29"/>
      <c r="O1510" s="119" t="s">
        <v>944</v>
      </c>
      <c r="P1510" s="29"/>
      <c r="Q1510" s="81">
        <v>250</v>
      </c>
      <c r="R1510" s="119" t="s">
        <v>1127</v>
      </c>
    </row>
    <row r="1511" spans="1:18">
      <c r="A1511" s="134" t="s">
        <v>1110</v>
      </c>
      <c r="C1511" s="29">
        <v>92509814</v>
      </c>
      <c r="F1511" s="29" t="s">
        <v>1061</v>
      </c>
      <c r="G1511" s="29" t="s">
        <v>828</v>
      </c>
      <c r="H1511" s="120" t="s">
        <v>1074</v>
      </c>
      <c r="I1511" s="120">
        <v>45748</v>
      </c>
      <c r="J1511" s="120">
        <f>WORKDAY(I1511, 3)</f>
        <v>45751</v>
      </c>
      <c r="K1511" s="29"/>
      <c r="L1511" s="29"/>
      <c r="M1511" s="29"/>
      <c r="N1511" s="29"/>
      <c r="O1511" s="119" t="s">
        <v>944</v>
      </c>
      <c r="P1511" s="29"/>
      <c r="Q1511" s="81">
        <v>300</v>
      </c>
      <c r="R1511" s="119" t="s">
        <v>1128</v>
      </c>
    </row>
    <row r="1512" spans="1:18">
      <c r="A1512" s="134" t="s">
        <v>1110</v>
      </c>
      <c r="C1512" s="29">
        <v>92509823</v>
      </c>
      <c r="F1512" s="29" t="s">
        <v>1061</v>
      </c>
      <c r="G1512" s="29" t="s">
        <v>828</v>
      </c>
      <c r="H1512" s="120" t="s">
        <v>1074</v>
      </c>
      <c r="I1512" s="120">
        <v>45748</v>
      </c>
      <c r="J1512" s="120">
        <f>WORKDAY(I1512, 3)</f>
        <v>45751</v>
      </c>
      <c r="K1512" s="29"/>
      <c r="L1512" s="29"/>
      <c r="M1512" s="29"/>
      <c r="N1512" s="29"/>
      <c r="O1512" s="119" t="s">
        <v>944</v>
      </c>
      <c r="P1512" s="29"/>
      <c r="Q1512" s="81">
        <v>375</v>
      </c>
      <c r="R1512" s="119" t="s">
        <v>1129</v>
      </c>
    </row>
    <row r="1513" spans="1:18">
      <c r="A1513" s="134" t="s">
        <v>1110</v>
      </c>
      <c r="C1513" s="29">
        <v>92509833</v>
      </c>
      <c r="F1513" s="29" t="s">
        <v>1061</v>
      </c>
      <c r="G1513" s="29" t="s">
        <v>828</v>
      </c>
      <c r="H1513" s="120" t="s">
        <v>1074</v>
      </c>
      <c r="I1513" s="120">
        <v>45748</v>
      </c>
      <c r="J1513" s="120">
        <f>WORKDAY(I1513, 3)</f>
        <v>45751</v>
      </c>
      <c r="K1513" s="29"/>
      <c r="L1513" s="29"/>
      <c r="M1513" s="29"/>
      <c r="N1513" s="29"/>
      <c r="O1513" s="119" t="s">
        <v>944</v>
      </c>
      <c r="P1513" s="29"/>
      <c r="Q1513" s="81">
        <v>46</v>
      </c>
      <c r="R1513" s="119" t="s">
        <v>1130</v>
      </c>
    </row>
    <row r="1514" spans="1:18">
      <c r="A1514" s="134" t="s">
        <v>1131</v>
      </c>
      <c r="C1514" s="29">
        <v>92509841</v>
      </c>
      <c r="F1514" s="29" t="s">
        <v>1061</v>
      </c>
      <c r="G1514" s="29" t="s">
        <v>828</v>
      </c>
      <c r="H1514" s="120" t="s">
        <v>1074</v>
      </c>
      <c r="I1514" s="120">
        <v>45748</v>
      </c>
      <c r="J1514" s="120">
        <f>WORKDAY(I1514, 3)</f>
        <v>45751</v>
      </c>
      <c r="K1514" s="29"/>
      <c r="L1514" s="29"/>
      <c r="M1514" s="29"/>
      <c r="N1514" s="29"/>
      <c r="O1514" s="119" t="s">
        <v>944</v>
      </c>
      <c r="P1514" s="29"/>
      <c r="Q1514" s="81">
        <v>250</v>
      </c>
      <c r="R1514" s="119" t="s">
        <v>1132</v>
      </c>
    </row>
    <row r="1515" spans="1:18">
      <c r="A1515" s="134" t="s">
        <v>1131</v>
      </c>
      <c r="C1515" s="29">
        <v>92509849</v>
      </c>
      <c r="F1515" s="29" t="s">
        <v>1061</v>
      </c>
      <c r="G1515" s="29" t="s">
        <v>828</v>
      </c>
      <c r="H1515" s="120" t="s">
        <v>1074</v>
      </c>
      <c r="I1515" s="120">
        <v>45748</v>
      </c>
      <c r="J1515" s="120">
        <f>WORKDAY(I1515, 3)</f>
        <v>45751</v>
      </c>
      <c r="K1515" s="29"/>
      <c r="L1515" s="29"/>
      <c r="M1515" s="29"/>
      <c r="N1515" s="29"/>
      <c r="O1515" s="119" t="s">
        <v>944</v>
      </c>
      <c r="P1515" s="29"/>
      <c r="Q1515" s="81">
        <v>48</v>
      </c>
      <c r="R1515" s="119" t="s">
        <v>1133</v>
      </c>
    </row>
    <row r="1516" spans="1:18">
      <c r="A1516" s="134" t="s">
        <v>1131</v>
      </c>
      <c r="C1516" s="29">
        <v>92509855</v>
      </c>
      <c r="F1516" s="29" t="s">
        <v>1061</v>
      </c>
      <c r="G1516" s="29" t="s">
        <v>828</v>
      </c>
      <c r="H1516" s="120" t="s">
        <v>1074</v>
      </c>
      <c r="I1516" s="120">
        <v>45748</v>
      </c>
      <c r="J1516" s="120">
        <f>WORKDAY(I1516, 3)</f>
        <v>45751</v>
      </c>
      <c r="K1516" s="29"/>
      <c r="L1516" s="29"/>
      <c r="M1516" s="29"/>
      <c r="N1516" s="29"/>
      <c r="O1516" s="119" t="s">
        <v>944</v>
      </c>
      <c r="P1516" s="29"/>
      <c r="Q1516" s="81">
        <v>365</v>
      </c>
      <c r="R1516" s="119" t="s">
        <v>1134</v>
      </c>
    </row>
    <row r="1517" spans="1:18">
      <c r="A1517" s="134" t="s">
        <v>1131</v>
      </c>
      <c r="C1517" s="29">
        <v>92509860</v>
      </c>
      <c r="F1517" s="29" t="s">
        <v>1061</v>
      </c>
      <c r="G1517" s="29" t="s">
        <v>828</v>
      </c>
      <c r="H1517" s="120" t="s">
        <v>1074</v>
      </c>
      <c r="I1517" s="120">
        <v>45748</v>
      </c>
      <c r="J1517" s="120">
        <f>WORKDAY(I1517, 3)</f>
        <v>45751</v>
      </c>
      <c r="K1517" s="29"/>
      <c r="L1517" s="29"/>
      <c r="M1517" s="29"/>
      <c r="N1517" s="29"/>
      <c r="O1517" s="119" t="s">
        <v>944</v>
      </c>
      <c r="P1517" s="29"/>
      <c r="Q1517" s="81">
        <v>48</v>
      </c>
      <c r="R1517" s="119" t="s">
        <v>1135</v>
      </c>
    </row>
    <row r="1518" spans="1:18">
      <c r="A1518" s="134" t="s">
        <v>1131</v>
      </c>
      <c r="C1518" s="29">
        <v>93500003</v>
      </c>
      <c r="F1518" s="29" t="s">
        <v>1061</v>
      </c>
      <c r="G1518" s="29" t="s">
        <v>828</v>
      </c>
      <c r="H1518" s="120" t="s">
        <v>1074</v>
      </c>
      <c r="I1518" s="120">
        <v>45748</v>
      </c>
      <c r="J1518" s="120">
        <f>WORKDAY(I1518, 3)</f>
        <v>45751</v>
      </c>
      <c r="K1518" s="29"/>
      <c r="L1518" s="29"/>
      <c r="M1518" s="29"/>
      <c r="N1518" s="29"/>
      <c r="O1518" s="119" t="s">
        <v>944</v>
      </c>
      <c r="P1518" s="29"/>
      <c r="Q1518" s="81">
        <v>250</v>
      </c>
      <c r="R1518" s="119" t="s">
        <v>1136</v>
      </c>
    </row>
    <row r="1519" spans="1:18">
      <c r="A1519" s="134" t="s">
        <v>1131</v>
      </c>
      <c r="C1519" s="29">
        <v>93500013</v>
      </c>
      <c r="F1519" s="29" t="s">
        <v>1061</v>
      </c>
      <c r="G1519" s="29" t="s">
        <v>828</v>
      </c>
      <c r="H1519" s="120" t="s">
        <v>1074</v>
      </c>
      <c r="I1519" s="120">
        <v>45748</v>
      </c>
      <c r="J1519" s="120">
        <f>WORKDAY(I1519, 3)</f>
        <v>45751</v>
      </c>
      <c r="K1519" s="29"/>
      <c r="L1519" s="29"/>
      <c r="M1519" s="29"/>
      <c r="N1519" s="29"/>
      <c r="O1519" s="119" t="s">
        <v>944</v>
      </c>
      <c r="P1519" s="29"/>
      <c r="Q1519" s="81">
        <v>67</v>
      </c>
      <c r="R1519" s="119" t="s">
        <v>1137</v>
      </c>
    </row>
    <row r="1520" spans="1:18">
      <c r="A1520" s="134" t="s">
        <v>1131</v>
      </c>
      <c r="C1520" s="29">
        <v>93500028</v>
      </c>
      <c r="F1520" s="29" t="s">
        <v>1061</v>
      </c>
      <c r="G1520" s="29" t="s">
        <v>828</v>
      </c>
      <c r="H1520" s="120" t="s">
        <v>1074</v>
      </c>
      <c r="I1520" s="120">
        <v>45748</v>
      </c>
      <c r="J1520" s="120">
        <f>WORKDAY(I1520, 3)</f>
        <v>45751</v>
      </c>
      <c r="K1520" s="29"/>
      <c r="L1520" s="29"/>
      <c r="M1520" s="29"/>
      <c r="N1520" s="29"/>
      <c r="O1520" s="119" t="s">
        <v>944</v>
      </c>
      <c r="P1520" s="29"/>
      <c r="Q1520" s="81">
        <v>40</v>
      </c>
      <c r="R1520" s="119" t="s">
        <v>1138</v>
      </c>
    </row>
    <row r="1521" spans="1:18">
      <c r="A1521" s="134" t="s">
        <v>1131</v>
      </c>
      <c r="C1521" s="29">
        <v>93500036</v>
      </c>
      <c r="F1521" s="29" t="s">
        <v>1061</v>
      </c>
      <c r="G1521" s="29" t="s">
        <v>828</v>
      </c>
      <c r="H1521" s="120" t="s">
        <v>1074</v>
      </c>
      <c r="I1521" s="120">
        <v>45748</v>
      </c>
      <c r="J1521" s="120">
        <f>WORKDAY(I1521, 3)</f>
        <v>45751</v>
      </c>
      <c r="K1521" s="29"/>
      <c r="L1521" s="29"/>
      <c r="M1521" s="29"/>
      <c r="N1521" s="29"/>
      <c r="O1521" s="119" t="s">
        <v>984</v>
      </c>
      <c r="P1521" s="29"/>
      <c r="Q1521" s="81">
        <v>200</v>
      </c>
      <c r="R1521" s="119" t="s">
        <v>1139</v>
      </c>
    </row>
    <row r="1522" spans="1:18">
      <c r="A1522" s="134" t="s">
        <v>1140</v>
      </c>
      <c r="C1522" s="29">
        <v>97506131</v>
      </c>
      <c r="F1522" s="29" t="s">
        <v>59</v>
      </c>
      <c r="G1522" s="29" t="s">
        <v>828</v>
      </c>
      <c r="H1522" s="29" t="s">
        <v>38</v>
      </c>
      <c r="I1522" s="120">
        <v>45754</v>
      </c>
      <c r="J1522" s="120">
        <f>WORKDAY(I1522, 3)</f>
        <v>45757</v>
      </c>
      <c r="K1522" s="29"/>
      <c r="L1522" s="29"/>
      <c r="M1522" s="29"/>
      <c r="N1522" s="29"/>
      <c r="O1522" s="119" t="s">
        <v>984</v>
      </c>
      <c r="P1522" s="29"/>
      <c r="Q1522" s="81">
        <v>75</v>
      </c>
      <c r="R1522" s="134" t="s">
        <v>1141</v>
      </c>
    </row>
    <row r="1523" spans="1:18">
      <c r="A1523" s="134" t="s">
        <v>1140</v>
      </c>
      <c r="C1523" s="29">
        <v>97506211</v>
      </c>
      <c r="F1523" s="29" t="s">
        <v>59</v>
      </c>
      <c r="G1523" s="29" t="s">
        <v>828</v>
      </c>
      <c r="H1523" s="29" t="s">
        <v>38</v>
      </c>
      <c r="I1523" s="120">
        <v>45754</v>
      </c>
      <c r="J1523" s="120">
        <f>WORKDAY(I1523, 3)</f>
        <v>45757</v>
      </c>
      <c r="K1523" s="29"/>
      <c r="L1523" s="29"/>
      <c r="M1523" s="29"/>
      <c r="N1523" s="29"/>
      <c r="O1523" s="119" t="s">
        <v>984</v>
      </c>
      <c r="P1523" s="29"/>
      <c r="Q1523" s="81">
        <v>260</v>
      </c>
      <c r="R1523" s="134" t="s">
        <v>1141</v>
      </c>
    </row>
    <row r="1524" spans="1:18">
      <c r="A1524" s="134" t="s">
        <v>1140</v>
      </c>
      <c r="C1524" s="29">
        <v>97506268</v>
      </c>
      <c r="F1524" s="29" t="s">
        <v>59</v>
      </c>
      <c r="G1524" s="29" t="s">
        <v>828</v>
      </c>
      <c r="H1524" s="29" t="s">
        <v>38</v>
      </c>
      <c r="I1524" s="120">
        <v>45754</v>
      </c>
      <c r="J1524" s="120">
        <f>WORKDAY(I1524, 3)</f>
        <v>45757</v>
      </c>
      <c r="K1524" s="29"/>
      <c r="L1524" s="29"/>
      <c r="M1524" s="29"/>
      <c r="N1524" s="29"/>
      <c r="O1524" s="119" t="s">
        <v>984</v>
      </c>
      <c r="P1524" s="29"/>
      <c r="Q1524" s="81">
        <v>70</v>
      </c>
      <c r="R1524" s="134" t="s">
        <v>1141</v>
      </c>
    </row>
    <row r="1525" spans="1:18">
      <c r="A1525" s="134" t="s">
        <v>1140</v>
      </c>
      <c r="C1525" s="29">
        <v>97506432</v>
      </c>
      <c r="F1525" s="29" t="s">
        <v>59</v>
      </c>
      <c r="G1525" s="29" t="s">
        <v>828</v>
      </c>
      <c r="H1525" s="29" t="s">
        <v>38</v>
      </c>
      <c r="I1525" s="120">
        <v>45754</v>
      </c>
      <c r="J1525" s="120">
        <f>WORKDAY(I1525, 3)</f>
        <v>45757</v>
      </c>
      <c r="K1525" s="29"/>
      <c r="L1525" s="29"/>
      <c r="M1525" s="29"/>
      <c r="N1525" s="29"/>
      <c r="O1525" s="119" t="s">
        <v>984</v>
      </c>
      <c r="P1525" s="29"/>
      <c r="Q1525" s="81">
        <v>140</v>
      </c>
      <c r="R1525" s="134" t="s">
        <v>1141</v>
      </c>
    </row>
    <row r="1526" spans="1:18">
      <c r="A1526" s="134" t="s">
        <v>1140</v>
      </c>
      <c r="C1526" s="29">
        <v>97506519</v>
      </c>
      <c r="F1526" s="29" t="s">
        <v>59</v>
      </c>
      <c r="G1526" s="29" t="s">
        <v>828</v>
      </c>
      <c r="H1526" s="29" t="s">
        <v>38</v>
      </c>
      <c r="I1526" s="120">
        <v>45754</v>
      </c>
      <c r="J1526" s="120">
        <f>WORKDAY(I1526, 3)</f>
        <v>45757</v>
      </c>
      <c r="K1526" s="29"/>
      <c r="L1526" s="29"/>
      <c r="M1526" s="29"/>
      <c r="N1526" s="29"/>
      <c r="O1526" s="119" t="s">
        <v>984</v>
      </c>
      <c r="P1526" s="29"/>
      <c r="Q1526" s="81">
        <v>140</v>
      </c>
      <c r="R1526" s="134" t="s">
        <v>1141</v>
      </c>
    </row>
    <row r="1527" spans="1:18">
      <c r="A1527" s="134" t="s">
        <v>1142</v>
      </c>
      <c r="C1527" s="29">
        <v>93503655</v>
      </c>
      <c r="F1527" s="29" t="s">
        <v>1071</v>
      </c>
      <c r="G1527" s="29" t="s">
        <v>828</v>
      </c>
      <c r="H1527" s="29" t="s">
        <v>581</v>
      </c>
      <c r="I1527" s="120">
        <v>45750</v>
      </c>
      <c r="J1527" s="120">
        <f>WORKDAY(I1527, 3)</f>
        <v>45755</v>
      </c>
      <c r="K1527" s="29"/>
      <c r="L1527" s="29"/>
      <c r="M1527" s="29"/>
      <c r="N1527" s="29"/>
      <c r="O1527" s="119" t="s">
        <v>984</v>
      </c>
      <c r="P1527" s="29"/>
      <c r="Q1527" s="81">
        <v>280</v>
      </c>
    </row>
    <row r="1528" spans="1:18">
      <c r="A1528" s="134" t="s">
        <v>1142</v>
      </c>
      <c r="C1528" s="29">
        <v>93503715</v>
      </c>
      <c r="F1528" s="29" t="s">
        <v>1071</v>
      </c>
      <c r="G1528" s="29" t="s">
        <v>828</v>
      </c>
      <c r="H1528" s="29" t="s">
        <v>581</v>
      </c>
      <c r="I1528" s="120">
        <v>45750</v>
      </c>
      <c r="J1528" s="120">
        <f>WORKDAY(I1528, 3)</f>
        <v>45755</v>
      </c>
      <c r="K1528" s="29"/>
      <c r="L1528" s="29"/>
      <c r="M1528" s="29"/>
      <c r="N1528" s="29"/>
      <c r="O1528" s="119" t="s">
        <v>984</v>
      </c>
      <c r="P1528" s="29"/>
      <c r="Q1528" s="81">
        <v>220</v>
      </c>
    </row>
    <row r="1529" spans="1:18">
      <c r="A1529" s="134" t="s">
        <v>1142</v>
      </c>
      <c r="C1529" s="29">
        <v>93503588</v>
      </c>
      <c r="F1529" s="29" t="s">
        <v>1071</v>
      </c>
      <c r="G1529" s="29" t="s">
        <v>828</v>
      </c>
      <c r="H1529" s="29" t="s">
        <v>581</v>
      </c>
      <c r="I1529" s="120">
        <v>45750</v>
      </c>
      <c r="J1529" s="120">
        <f>WORKDAY(I1529, 3)</f>
        <v>45755</v>
      </c>
      <c r="K1529" s="29"/>
      <c r="L1529" s="29"/>
      <c r="M1529" s="29"/>
      <c r="N1529" s="29"/>
      <c r="O1529" s="119" t="s">
        <v>984</v>
      </c>
      <c r="P1529" s="29"/>
      <c r="Q1529" s="81">
        <v>180</v>
      </c>
    </row>
    <row r="1530" spans="1:18">
      <c r="A1530" s="134" t="s">
        <v>1142</v>
      </c>
      <c r="C1530" s="29">
        <v>93503532</v>
      </c>
      <c r="F1530" s="29" t="s">
        <v>1071</v>
      </c>
      <c r="G1530" s="29" t="s">
        <v>828</v>
      </c>
      <c r="H1530" s="29" t="s">
        <v>581</v>
      </c>
      <c r="I1530" s="120">
        <v>45750</v>
      </c>
      <c r="J1530" s="120">
        <f>WORKDAY(I1530, 3)</f>
        <v>45755</v>
      </c>
      <c r="K1530" s="29"/>
      <c r="L1530" s="29"/>
      <c r="M1530" s="29"/>
      <c r="N1530" s="29"/>
      <c r="O1530" s="119" t="s">
        <v>984</v>
      </c>
      <c r="P1530" s="29"/>
      <c r="Q1530" s="81">
        <v>170</v>
      </c>
    </row>
    <row r="1531" spans="1:18">
      <c r="A1531" s="134" t="s">
        <v>1142</v>
      </c>
      <c r="C1531" s="29">
        <v>93503389</v>
      </c>
      <c r="F1531" s="29" t="s">
        <v>1071</v>
      </c>
      <c r="G1531" s="29" t="s">
        <v>828</v>
      </c>
      <c r="H1531" s="29" t="s">
        <v>581</v>
      </c>
      <c r="I1531" s="120">
        <v>45750</v>
      </c>
      <c r="J1531" s="120">
        <f>WORKDAY(I1531, 3)</f>
        <v>45755</v>
      </c>
      <c r="K1531" s="29"/>
      <c r="L1531" s="29"/>
      <c r="M1531" s="29"/>
      <c r="N1531" s="29"/>
      <c r="O1531" s="119" t="s">
        <v>984</v>
      </c>
      <c r="P1531" s="29"/>
      <c r="Q1531" s="81">
        <v>90</v>
      </c>
    </row>
    <row r="1532" spans="1:18">
      <c r="A1532" s="134" t="s">
        <v>1142</v>
      </c>
      <c r="C1532" s="29">
        <v>93503479</v>
      </c>
      <c r="F1532" s="29" t="s">
        <v>1071</v>
      </c>
      <c r="G1532" s="29" t="s">
        <v>828</v>
      </c>
      <c r="H1532" s="29" t="s">
        <v>581</v>
      </c>
      <c r="I1532" s="120">
        <v>45750</v>
      </c>
      <c r="J1532" s="120">
        <f>WORKDAY(I1532, 3)</f>
        <v>45755</v>
      </c>
      <c r="K1532" s="29"/>
      <c r="L1532" s="29"/>
      <c r="M1532" s="29"/>
      <c r="N1532" s="29"/>
      <c r="O1532" s="119" t="s">
        <v>984</v>
      </c>
      <c r="P1532" s="29"/>
      <c r="Q1532" s="81">
        <v>350</v>
      </c>
    </row>
    <row r="1533" spans="1:18">
      <c r="A1533" s="134" t="s">
        <v>1143</v>
      </c>
      <c r="C1533" s="29">
        <v>86504999</v>
      </c>
      <c r="F1533" s="29" t="s">
        <v>1053</v>
      </c>
      <c r="G1533" s="29" t="s">
        <v>828</v>
      </c>
      <c r="H1533" s="29" t="s">
        <v>38</v>
      </c>
      <c r="I1533" s="120">
        <v>45743</v>
      </c>
      <c r="J1533" s="120">
        <f>WORKDAY(I1533, 3)</f>
        <v>45748</v>
      </c>
      <c r="K1533" s="120">
        <v>45748</v>
      </c>
      <c r="L1533" s="120"/>
      <c r="M1533" s="120"/>
      <c r="N1533" s="29"/>
      <c r="O1533" s="119" t="s">
        <v>1144</v>
      </c>
      <c r="P1533" s="29"/>
      <c r="Q1533" s="81">
        <v>60</v>
      </c>
      <c r="R1533" s="134" t="s">
        <v>1141</v>
      </c>
    </row>
    <row r="1534" spans="1:18">
      <c r="A1534" s="134" t="s">
        <v>1143</v>
      </c>
      <c r="C1534" s="29">
        <v>86505031</v>
      </c>
      <c r="F1534" s="29" t="s">
        <v>1053</v>
      </c>
      <c r="G1534" s="29" t="s">
        <v>828</v>
      </c>
      <c r="H1534" s="29" t="s">
        <v>38</v>
      </c>
      <c r="I1534" s="120">
        <v>45743</v>
      </c>
      <c r="J1534" s="120">
        <f>WORKDAY(I1534, 3)</f>
        <v>45748</v>
      </c>
      <c r="K1534" s="120">
        <v>45748</v>
      </c>
      <c r="L1534" s="120"/>
      <c r="M1534" s="120"/>
      <c r="N1534" s="29"/>
      <c r="O1534" s="119" t="s">
        <v>1144</v>
      </c>
      <c r="P1534" s="29"/>
      <c r="Q1534" s="81">
        <v>375</v>
      </c>
      <c r="R1534" s="134" t="s">
        <v>1141</v>
      </c>
    </row>
    <row r="1535" spans="1:18">
      <c r="A1535" s="134" t="s">
        <v>1143</v>
      </c>
      <c r="C1535" s="29">
        <v>86505098</v>
      </c>
      <c r="F1535" s="29" t="s">
        <v>1053</v>
      </c>
      <c r="G1535" s="29" t="s">
        <v>828</v>
      </c>
      <c r="H1535" s="29" t="s">
        <v>38</v>
      </c>
      <c r="I1535" s="120">
        <v>45743</v>
      </c>
      <c r="J1535" s="120">
        <f>WORKDAY(I1535, 3)</f>
        <v>45748</v>
      </c>
      <c r="K1535" s="120">
        <v>45748</v>
      </c>
      <c r="L1535" s="120"/>
      <c r="M1535" s="120"/>
      <c r="N1535" s="29"/>
      <c r="O1535" s="119" t="s">
        <v>1144</v>
      </c>
      <c r="P1535" s="29"/>
      <c r="Q1535" s="81">
        <v>500</v>
      </c>
      <c r="R1535" s="134" t="s">
        <v>1141</v>
      </c>
    </row>
    <row r="1536" spans="1:18">
      <c r="A1536" s="134" t="s">
        <v>1143</v>
      </c>
      <c r="C1536" s="29">
        <v>86505154</v>
      </c>
      <c r="F1536" s="29" t="s">
        <v>1053</v>
      </c>
      <c r="G1536" s="29" t="s">
        <v>828</v>
      </c>
      <c r="H1536" s="29" t="s">
        <v>38</v>
      </c>
      <c r="I1536" s="120">
        <v>45743</v>
      </c>
      <c r="J1536" s="120">
        <f>WORKDAY(I1536, 3)</f>
        <v>45748</v>
      </c>
      <c r="K1536" s="120">
        <v>45748</v>
      </c>
      <c r="L1536" s="120"/>
      <c r="M1536" s="120"/>
      <c r="N1536" s="120">
        <v>45749</v>
      </c>
      <c r="O1536" s="119" t="s">
        <v>1144</v>
      </c>
      <c r="P1536" s="29"/>
      <c r="Q1536" s="81">
        <v>500</v>
      </c>
      <c r="R1536" s="134" t="s">
        <v>1141</v>
      </c>
    </row>
    <row r="1537" spans="1:18">
      <c r="A1537" s="134" t="s">
        <v>1143</v>
      </c>
      <c r="C1537" s="29">
        <v>86505219</v>
      </c>
      <c r="F1537" s="29" t="s">
        <v>1053</v>
      </c>
      <c r="G1537" s="29" t="s">
        <v>828</v>
      </c>
      <c r="H1537" s="29" t="s">
        <v>38</v>
      </c>
      <c r="I1537" s="120">
        <v>45743</v>
      </c>
      <c r="J1537" s="120">
        <f>WORKDAY(I1537, 3)</f>
        <v>45748</v>
      </c>
      <c r="K1537" s="120">
        <v>45748</v>
      </c>
      <c r="L1537" s="120"/>
      <c r="M1537" s="120"/>
      <c r="N1537" s="29"/>
      <c r="O1537" s="119" t="s">
        <v>1144</v>
      </c>
      <c r="P1537" s="29"/>
      <c r="Q1537" s="81">
        <v>640</v>
      </c>
      <c r="R1537" s="134" t="s">
        <v>1141</v>
      </c>
    </row>
    <row r="1538" spans="1:18">
      <c r="A1538" s="134" t="s">
        <v>1143</v>
      </c>
      <c r="C1538" s="29">
        <v>86505302</v>
      </c>
      <c r="F1538" s="29" t="s">
        <v>1053</v>
      </c>
      <c r="G1538" s="29" t="s">
        <v>828</v>
      </c>
      <c r="H1538" s="29" t="s">
        <v>38</v>
      </c>
      <c r="I1538" s="120">
        <v>45743</v>
      </c>
      <c r="J1538" s="120">
        <f>WORKDAY(I1538, 3)</f>
        <v>45748</v>
      </c>
      <c r="K1538" s="120">
        <v>45748</v>
      </c>
      <c r="L1538" s="120"/>
      <c r="M1538" s="120"/>
      <c r="N1538" s="120">
        <v>45750</v>
      </c>
      <c r="O1538" s="119" t="s">
        <v>1144</v>
      </c>
      <c r="P1538" s="29"/>
      <c r="Q1538" s="81">
        <v>450</v>
      </c>
      <c r="R1538" s="134" t="s">
        <v>1141</v>
      </c>
    </row>
    <row r="1539" spans="1:18">
      <c r="A1539" s="134" t="s">
        <v>1142</v>
      </c>
      <c r="C1539" s="29">
        <v>85506499</v>
      </c>
      <c r="F1539" s="29" t="s">
        <v>1053</v>
      </c>
      <c r="G1539" s="29" t="s">
        <v>828</v>
      </c>
      <c r="H1539" s="29" t="s">
        <v>38</v>
      </c>
      <c r="I1539" s="120">
        <v>45742</v>
      </c>
      <c r="J1539" s="120">
        <f>WORKDAY(I1539, 3)</f>
        <v>45747</v>
      </c>
      <c r="K1539" s="120">
        <v>45748</v>
      </c>
      <c r="L1539" s="120"/>
      <c r="M1539" s="120"/>
      <c r="N1539" s="29"/>
      <c r="O1539" s="119" t="s">
        <v>984</v>
      </c>
      <c r="P1539" s="29"/>
      <c r="Q1539" s="81">
        <v>150</v>
      </c>
      <c r="R1539" s="134" t="s">
        <v>1141</v>
      </c>
    </row>
    <row r="1540" spans="1:18">
      <c r="A1540" s="134" t="s">
        <v>1142</v>
      </c>
      <c r="C1540" s="29">
        <v>85506569</v>
      </c>
      <c r="F1540" s="29" t="s">
        <v>1053</v>
      </c>
      <c r="G1540" s="29" t="s">
        <v>828</v>
      </c>
      <c r="H1540" s="29" t="s">
        <v>38</v>
      </c>
      <c r="I1540" s="120">
        <v>45742</v>
      </c>
      <c r="J1540" s="120">
        <f>WORKDAY(I1540, 3)</f>
        <v>45747</v>
      </c>
      <c r="K1540" s="120">
        <v>45748</v>
      </c>
      <c r="L1540" s="120"/>
      <c r="M1540" s="120"/>
      <c r="N1540" s="29"/>
      <c r="O1540" s="119" t="s">
        <v>984</v>
      </c>
      <c r="P1540" s="29"/>
      <c r="Q1540" s="81">
        <v>150</v>
      </c>
      <c r="R1540" s="134" t="s">
        <v>1141</v>
      </c>
    </row>
    <row r="1541" spans="1:18">
      <c r="A1541" s="134" t="s">
        <v>1142</v>
      </c>
      <c r="C1541" s="29">
        <v>85506616</v>
      </c>
      <c r="F1541" s="29" t="s">
        <v>1053</v>
      </c>
      <c r="G1541" s="29" t="s">
        <v>828</v>
      </c>
      <c r="H1541" s="29" t="s">
        <v>38</v>
      </c>
      <c r="I1541" s="120">
        <v>45742</v>
      </c>
      <c r="J1541" s="120">
        <f>WORKDAY(I1541, 3)</f>
        <v>45747</v>
      </c>
      <c r="K1541" s="120">
        <v>45748</v>
      </c>
      <c r="L1541" s="120"/>
      <c r="M1541" s="120"/>
      <c r="N1541" s="29"/>
      <c r="O1541" s="119" t="s">
        <v>984</v>
      </c>
      <c r="P1541" s="29"/>
      <c r="Q1541" s="81">
        <v>180</v>
      </c>
      <c r="R1541" s="134" t="s">
        <v>1141</v>
      </c>
    </row>
    <row r="1542" spans="1:18">
      <c r="A1542" s="134" t="s">
        <v>1142</v>
      </c>
      <c r="C1542" s="29">
        <v>85506692</v>
      </c>
      <c r="F1542" s="29" t="s">
        <v>1053</v>
      </c>
      <c r="G1542" s="29" t="s">
        <v>828</v>
      </c>
      <c r="H1542" s="29" t="s">
        <v>38</v>
      </c>
      <c r="I1542" s="120">
        <v>45742</v>
      </c>
      <c r="J1542" s="120">
        <f>WORKDAY(I1542, 3)</f>
        <v>45747</v>
      </c>
      <c r="K1542" s="120">
        <v>45748</v>
      </c>
      <c r="L1542" s="120"/>
      <c r="M1542" s="120"/>
      <c r="N1542" s="29"/>
      <c r="O1542" s="119" t="s">
        <v>984</v>
      </c>
      <c r="P1542" s="29"/>
      <c r="Q1542" s="81">
        <v>330</v>
      </c>
      <c r="R1542" s="134" t="s">
        <v>1141</v>
      </c>
    </row>
    <row r="1543" spans="1:18">
      <c r="A1543" s="134" t="s">
        <v>1145</v>
      </c>
      <c r="C1543" s="29">
        <v>87506589</v>
      </c>
      <c r="F1543" s="29" t="s">
        <v>133</v>
      </c>
      <c r="G1543" s="29" t="s">
        <v>828</v>
      </c>
      <c r="H1543" s="29" t="s">
        <v>205</v>
      </c>
      <c r="I1543" s="120">
        <v>45744</v>
      </c>
      <c r="J1543" s="120">
        <f>WORKDAY(I1543, 3)</f>
        <v>45749</v>
      </c>
      <c r="K1543" s="29"/>
      <c r="L1543" s="29"/>
      <c r="M1543" s="29"/>
      <c r="N1543" s="29"/>
      <c r="O1543" s="119" t="s">
        <v>984</v>
      </c>
      <c r="P1543" s="29"/>
      <c r="Q1543" s="81"/>
    </row>
    <row r="1544" spans="1:18">
      <c r="A1544" s="134" t="s">
        <v>1145</v>
      </c>
      <c r="C1544" s="29">
        <v>87506617</v>
      </c>
      <c r="F1544" s="29" t="s">
        <v>133</v>
      </c>
      <c r="G1544" s="29" t="s">
        <v>828</v>
      </c>
      <c r="H1544" s="29" t="s">
        <v>205</v>
      </c>
      <c r="I1544" s="120">
        <v>45744</v>
      </c>
      <c r="J1544" s="120">
        <f>WORKDAY(I1544, 3)</f>
        <v>45749</v>
      </c>
      <c r="K1544" s="29"/>
      <c r="L1544" s="29"/>
      <c r="M1544" s="29"/>
      <c r="N1544" s="29"/>
      <c r="O1544" s="119" t="s">
        <v>984</v>
      </c>
      <c r="P1544" s="29"/>
      <c r="Q1544" s="81"/>
    </row>
    <row r="1545" spans="1:18">
      <c r="A1545" s="134" t="s">
        <v>1145</v>
      </c>
      <c r="C1545" s="29">
        <v>87506654</v>
      </c>
      <c r="F1545" s="29" t="s">
        <v>133</v>
      </c>
      <c r="G1545" s="29" t="s">
        <v>828</v>
      </c>
      <c r="H1545" s="29" t="s">
        <v>205</v>
      </c>
      <c r="I1545" s="120">
        <v>45744</v>
      </c>
      <c r="J1545" s="120">
        <f>WORKDAY(I1545, 3)</f>
        <v>45749</v>
      </c>
      <c r="K1545" s="29"/>
      <c r="L1545" s="29"/>
      <c r="M1545" s="29"/>
      <c r="N1545" s="29"/>
      <c r="O1545" s="119" t="s">
        <v>984</v>
      </c>
      <c r="P1545" s="29"/>
      <c r="Q1545" s="81"/>
    </row>
    <row r="1546" spans="1:18">
      <c r="A1546" s="134" t="s">
        <v>1145</v>
      </c>
      <c r="C1546" s="29">
        <v>87506683</v>
      </c>
      <c r="F1546" s="29" t="s">
        <v>133</v>
      </c>
      <c r="G1546" s="29" t="s">
        <v>828</v>
      </c>
      <c r="H1546" s="29" t="s">
        <v>205</v>
      </c>
      <c r="I1546" s="120">
        <v>45744</v>
      </c>
      <c r="J1546" s="120">
        <f>WORKDAY(I1546, 3)</f>
        <v>45749</v>
      </c>
      <c r="K1546" s="29"/>
      <c r="L1546" s="29"/>
      <c r="M1546" s="29"/>
      <c r="N1546" s="29"/>
      <c r="O1546" s="119" t="s">
        <v>984</v>
      </c>
      <c r="P1546" s="29"/>
      <c r="Q1546" s="81"/>
    </row>
    <row r="1547" spans="1:18">
      <c r="A1547" s="134" t="s">
        <v>1145</v>
      </c>
      <c r="C1547" s="29">
        <v>87506708</v>
      </c>
      <c r="F1547" s="29" t="s">
        <v>133</v>
      </c>
      <c r="G1547" s="29" t="s">
        <v>828</v>
      </c>
      <c r="H1547" s="29" t="s">
        <v>205</v>
      </c>
      <c r="I1547" s="120">
        <v>45744</v>
      </c>
      <c r="J1547" s="120">
        <f>WORKDAY(I1547, 3)</f>
        <v>45749</v>
      </c>
      <c r="K1547" s="29"/>
      <c r="L1547" s="29"/>
      <c r="M1547" s="29"/>
      <c r="N1547" s="29"/>
      <c r="O1547" s="119" t="s">
        <v>984</v>
      </c>
      <c r="P1547" s="29"/>
      <c r="Q1547" s="81"/>
    </row>
    <row r="1548" spans="1:18">
      <c r="A1548" s="134" t="s">
        <v>1145</v>
      </c>
      <c r="C1548" s="29">
        <v>87506735</v>
      </c>
      <c r="F1548" s="29" t="s">
        <v>133</v>
      </c>
      <c r="G1548" s="29" t="s">
        <v>828</v>
      </c>
      <c r="H1548" s="29" t="s">
        <v>205</v>
      </c>
      <c r="I1548" s="120">
        <v>45744</v>
      </c>
      <c r="J1548" s="120">
        <f>WORKDAY(I1548, 3)</f>
        <v>45749</v>
      </c>
      <c r="K1548" s="29"/>
      <c r="L1548" s="29"/>
      <c r="M1548" s="29"/>
      <c r="N1548" s="29"/>
      <c r="O1548" s="119" t="s">
        <v>984</v>
      </c>
      <c r="P1548" s="29"/>
      <c r="Q1548" s="81"/>
    </row>
    <row r="1549" spans="1:18">
      <c r="A1549" s="134" t="s">
        <v>1145</v>
      </c>
      <c r="C1549" s="29">
        <v>87506758</v>
      </c>
      <c r="F1549" s="29" t="s">
        <v>133</v>
      </c>
      <c r="G1549" s="29" t="s">
        <v>828</v>
      </c>
      <c r="H1549" s="29" t="s">
        <v>205</v>
      </c>
      <c r="I1549" s="120">
        <v>45744</v>
      </c>
      <c r="J1549" s="120">
        <f>WORKDAY(I1549, 3)</f>
        <v>45749</v>
      </c>
      <c r="K1549" s="29"/>
      <c r="L1549" s="29"/>
      <c r="M1549" s="29"/>
      <c r="N1549" s="29"/>
      <c r="O1549" s="119" t="s">
        <v>984</v>
      </c>
      <c r="P1549" s="29"/>
      <c r="Q1549" s="81"/>
    </row>
    <row r="1550" spans="1:18">
      <c r="A1550" s="134" t="s">
        <v>1145</v>
      </c>
      <c r="C1550" s="29">
        <v>87506784</v>
      </c>
      <c r="F1550" s="29" t="s">
        <v>133</v>
      </c>
      <c r="G1550" s="29" t="s">
        <v>828</v>
      </c>
      <c r="H1550" s="29" t="s">
        <v>205</v>
      </c>
      <c r="I1550" s="120">
        <v>45744</v>
      </c>
      <c r="J1550" s="120">
        <f>WORKDAY(I1550, 3)</f>
        <v>45749</v>
      </c>
      <c r="K1550" s="29"/>
      <c r="L1550" s="29"/>
      <c r="M1550" s="29"/>
      <c r="N1550" s="29"/>
      <c r="O1550" s="119" t="s">
        <v>984</v>
      </c>
      <c r="P1550" s="29"/>
      <c r="Q1550" s="81"/>
    </row>
    <row r="1551" spans="1:18">
      <c r="A1551" s="134" t="s">
        <v>1145</v>
      </c>
      <c r="C1551" s="29">
        <v>87506834</v>
      </c>
      <c r="F1551" s="29" t="s">
        <v>133</v>
      </c>
      <c r="G1551" s="29" t="s">
        <v>828</v>
      </c>
      <c r="H1551" s="29" t="s">
        <v>205</v>
      </c>
      <c r="I1551" s="120">
        <v>45744</v>
      </c>
      <c r="J1551" s="120">
        <f>WORKDAY(I1551, 3)</f>
        <v>45749</v>
      </c>
      <c r="K1551" s="29"/>
      <c r="L1551" s="29"/>
      <c r="M1551" s="29"/>
      <c r="N1551" s="29"/>
      <c r="O1551" s="119" t="s">
        <v>984</v>
      </c>
      <c r="P1551" s="29"/>
      <c r="Q1551" s="81"/>
    </row>
    <row r="1552" spans="1:18">
      <c r="A1552" s="134" t="s">
        <v>1145</v>
      </c>
      <c r="C1552" s="29">
        <v>87506851</v>
      </c>
      <c r="F1552" s="29" t="s">
        <v>133</v>
      </c>
      <c r="G1552" s="29" t="s">
        <v>828</v>
      </c>
      <c r="H1552" s="29" t="s">
        <v>205</v>
      </c>
      <c r="I1552" s="120">
        <v>45744</v>
      </c>
      <c r="J1552" s="120">
        <f>WORKDAY(I1552, 3)</f>
        <v>45749</v>
      </c>
      <c r="K1552" s="29"/>
      <c r="L1552" s="29"/>
      <c r="M1552" s="29"/>
      <c r="N1552" s="29"/>
      <c r="O1552" s="119" t="s">
        <v>984</v>
      </c>
      <c r="P1552" s="29"/>
      <c r="Q1552" s="81"/>
    </row>
    <row r="1553" spans="1:17">
      <c r="A1553" s="134" t="s">
        <v>1146</v>
      </c>
      <c r="C1553" s="29">
        <v>87504795</v>
      </c>
      <c r="F1553" s="29" t="s">
        <v>133</v>
      </c>
      <c r="G1553" s="29" t="s">
        <v>828</v>
      </c>
      <c r="H1553" s="29" t="s">
        <v>205</v>
      </c>
      <c r="I1553" s="120">
        <v>45744</v>
      </c>
      <c r="J1553" s="120">
        <f>WORKDAY(I1553, 3)</f>
        <v>45749</v>
      </c>
      <c r="K1553" s="120">
        <v>45748</v>
      </c>
      <c r="L1553" s="120"/>
      <c r="M1553" s="120"/>
      <c r="N1553" s="29"/>
      <c r="O1553" s="119" t="s">
        <v>1144</v>
      </c>
      <c r="P1553" s="29"/>
      <c r="Q1553" s="81"/>
    </row>
    <row r="1554" spans="1:17">
      <c r="A1554" s="134" t="s">
        <v>1146</v>
      </c>
      <c r="C1554" s="29">
        <v>87504939</v>
      </c>
      <c r="F1554" s="29" t="s">
        <v>133</v>
      </c>
      <c r="G1554" s="29" t="s">
        <v>828</v>
      </c>
      <c r="H1554" s="29" t="s">
        <v>205</v>
      </c>
      <c r="I1554" s="120">
        <v>45744</v>
      </c>
      <c r="J1554" s="120">
        <f>WORKDAY(I1554, 3)</f>
        <v>45749</v>
      </c>
      <c r="K1554" s="120">
        <v>45748</v>
      </c>
      <c r="L1554" s="120"/>
      <c r="M1554" s="120"/>
      <c r="N1554" s="29"/>
      <c r="O1554" s="119" t="s">
        <v>1144</v>
      </c>
      <c r="P1554" s="29"/>
      <c r="Q1554" s="81"/>
    </row>
    <row r="1555" spans="1:17">
      <c r="A1555" s="134" t="s">
        <v>1146</v>
      </c>
      <c r="C1555" s="29">
        <v>87505022</v>
      </c>
      <c r="F1555" s="29" t="s">
        <v>133</v>
      </c>
      <c r="G1555" s="29" t="s">
        <v>828</v>
      </c>
      <c r="H1555" s="29" t="s">
        <v>205</v>
      </c>
      <c r="I1555" s="120">
        <v>45744</v>
      </c>
      <c r="J1555" s="120">
        <f>WORKDAY(I1555, 3)</f>
        <v>45749</v>
      </c>
      <c r="K1555" s="120">
        <v>45748</v>
      </c>
      <c r="L1555" s="120"/>
      <c r="M1555" s="120"/>
      <c r="N1555" s="29"/>
      <c r="O1555" s="119" t="s">
        <v>1144</v>
      </c>
      <c r="P1555" s="29"/>
      <c r="Q1555" s="81"/>
    </row>
    <row r="1556" spans="1:17">
      <c r="A1556" s="134" t="s">
        <v>1146</v>
      </c>
      <c r="C1556" s="29">
        <v>87505104</v>
      </c>
      <c r="F1556" s="29" t="s">
        <v>133</v>
      </c>
      <c r="G1556" s="29" t="s">
        <v>828</v>
      </c>
      <c r="H1556" s="29" t="s">
        <v>205</v>
      </c>
      <c r="I1556" s="120">
        <v>45744</v>
      </c>
      <c r="J1556" s="120">
        <f>WORKDAY(I1556, 3)</f>
        <v>45749</v>
      </c>
      <c r="K1556" s="120">
        <v>45748</v>
      </c>
      <c r="L1556" s="120"/>
      <c r="M1556" s="120"/>
      <c r="N1556" s="29"/>
      <c r="O1556" s="119" t="s">
        <v>1144</v>
      </c>
      <c r="P1556" s="29"/>
      <c r="Q1556" s="81"/>
    </row>
    <row r="1557" spans="1:17">
      <c r="A1557" s="134" t="s">
        <v>1146</v>
      </c>
      <c r="C1557" s="29">
        <v>87505161</v>
      </c>
      <c r="F1557" s="29" t="s">
        <v>133</v>
      </c>
      <c r="G1557" s="29" t="s">
        <v>828</v>
      </c>
      <c r="H1557" s="29" t="s">
        <v>205</v>
      </c>
      <c r="I1557" s="120">
        <v>45744</v>
      </c>
      <c r="J1557" s="120">
        <f>WORKDAY(I1557, 3)</f>
        <v>45749</v>
      </c>
      <c r="K1557" s="120">
        <v>45748</v>
      </c>
      <c r="L1557" s="120"/>
      <c r="M1557" s="120"/>
      <c r="N1557" s="29"/>
      <c r="O1557" s="119" t="s">
        <v>1144</v>
      </c>
      <c r="P1557" s="29"/>
      <c r="Q1557" s="81"/>
    </row>
    <row r="1558" spans="1:17">
      <c r="A1558" s="134" t="s">
        <v>1146</v>
      </c>
      <c r="C1558" s="29">
        <v>87505202</v>
      </c>
      <c r="F1558" s="29" t="s">
        <v>133</v>
      </c>
      <c r="G1558" s="29" t="s">
        <v>828</v>
      </c>
      <c r="H1558" s="29" t="s">
        <v>205</v>
      </c>
      <c r="I1558" s="120">
        <v>45744</v>
      </c>
      <c r="J1558" s="120">
        <f>WORKDAY(I1558, 3)</f>
        <v>45749</v>
      </c>
      <c r="K1558" s="120">
        <v>45748</v>
      </c>
      <c r="L1558" s="120"/>
      <c r="M1558" s="120"/>
      <c r="N1558" s="29"/>
      <c r="O1558" s="119" t="s">
        <v>1144</v>
      </c>
      <c r="P1558" s="29"/>
      <c r="Q1558" s="81"/>
    </row>
    <row r="1559" spans="1:17">
      <c r="A1559" s="134" t="s">
        <v>1147</v>
      </c>
      <c r="C1559" s="29">
        <v>87503866</v>
      </c>
      <c r="F1559" s="29" t="s">
        <v>1071</v>
      </c>
      <c r="G1559" s="29" t="s">
        <v>828</v>
      </c>
      <c r="H1559" s="29" t="s">
        <v>581</v>
      </c>
      <c r="I1559" s="120">
        <v>45744</v>
      </c>
      <c r="J1559" s="120">
        <f>WORKDAY(I1559, 3)</f>
        <v>45749</v>
      </c>
      <c r="K1559" s="120">
        <v>45748</v>
      </c>
      <c r="L1559" s="120"/>
      <c r="M1559" s="120"/>
      <c r="N1559" s="29"/>
      <c r="O1559" s="119" t="s">
        <v>944</v>
      </c>
      <c r="P1559" s="29"/>
      <c r="Q1559" s="81">
        <v>230</v>
      </c>
    </row>
    <row r="1560" spans="1:17">
      <c r="A1560" s="134" t="s">
        <v>1147</v>
      </c>
      <c r="C1560" s="29">
        <v>87503872</v>
      </c>
      <c r="F1560" s="29" t="s">
        <v>1071</v>
      </c>
      <c r="G1560" s="29" t="s">
        <v>828</v>
      </c>
      <c r="H1560" s="29" t="s">
        <v>581</v>
      </c>
      <c r="I1560" s="120">
        <v>45744</v>
      </c>
      <c r="J1560" s="120">
        <f>WORKDAY(I1560, 3)</f>
        <v>45749</v>
      </c>
      <c r="K1560" s="120">
        <v>45748</v>
      </c>
      <c r="L1560" s="120"/>
      <c r="M1560" s="120"/>
      <c r="N1560" s="29"/>
      <c r="O1560" s="119" t="s">
        <v>944</v>
      </c>
      <c r="P1560" s="29"/>
      <c r="Q1560" s="81">
        <v>530</v>
      </c>
    </row>
    <row r="1561" spans="1:17">
      <c r="A1561" s="134" t="s">
        <v>1147</v>
      </c>
      <c r="C1561" s="29">
        <v>87503874</v>
      </c>
      <c r="F1561" s="29" t="s">
        <v>1071</v>
      </c>
      <c r="G1561" s="29" t="s">
        <v>828</v>
      </c>
      <c r="H1561" s="29" t="s">
        <v>581</v>
      </c>
      <c r="I1561" s="120">
        <v>45744</v>
      </c>
      <c r="J1561" s="120">
        <f>WORKDAY(I1561, 3)</f>
        <v>45749</v>
      </c>
      <c r="K1561" s="120">
        <v>45748</v>
      </c>
      <c r="L1561" s="120"/>
      <c r="M1561" s="120"/>
      <c r="N1561" s="29"/>
      <c r="O1561" s="119" t="s">
        <v>944</v>
      </c>
      <c r="P1561" s="29"/>
      <c r="Q1561" s="81">
        <v>140</v>
      </c>
    </row>
    <row r="1562" spans="1:17">
      <c r="A1562" s="134" t="s">
        <v>1147</v>
      </c>
      <c r="C1562" s="29">
        <v>87503884</v>
      </c>
      <c r="F1562" s="29" t="s">
        <v>1071</v>
      </c>
      <c r="G1562" s="29" t="s">
        <v>828</v>
      </c>
      <c r="H1562" s="29" t="s">
        <v>581</v>
      </c>
      <c r="I1562" s="120">
        <v>45744</v>
      </c>
      <c r="J1562" s="120">
        <f>WORKDAY(I1562, 3)</f>
        <v>45749</v>
      </c>
      <c r="K1562" s="120">
        <v>45748</v>
      </c>
      <c r="L1562" s="120"/>
      <c r="M1562" s="120"/>
      <c r="N1562" s="29"/>
      <c r="O1562" s="119" t="s">
        <v>944</v>
      </c>
      <c r="P1562" s="29"/>
      <c r="Q1562" s="81">
        <v>100</v>
      </c>
    </row>
    <row r="1563" spans="1:17">
      <c r="A1563" s="134" t="s">
        <v>1147</v>
      </c>
      <c r="C1563" s="29">
        <v>87503924</v>
      </c>
      <c r="F1563" s="29" t="s">
        <v>1071</v>
      </c>
      <c r="G1563" s="29" t="s">
        <v>828</v>
      </c>
      <c r="H1563" s="29" t="s">
        <v>581</v>
      </c>
      <c r="I1563" s="120">
        <v>45744</v>
      </c>
      <c r="J1563" s="120">
        <f>WORKDAY(I1563, 3)</f>
        <v>45749</v>
      </c>
      <c r="K1563" s="120">
        <v>45748</v>
      </c>
      <c r="L1563" s="120"/>
      <c r="M1563" s="120"/>
      <c r="N1563" s="29"/>
      <c r="O1563" s="119" t="s">
        <v>944</v>
      </c>
      <c r="P1563" s="29"/>
      <c r="Q1563" s="81">
        <v>680</v>
      </c>
    </row>
    <row r="1564" spans="1:17">
      <c r="A1564" s="134" t="s">
        <v>1147</v>
      </c>
      <c r="C1564" s="29">
        <v>87503932</v>
      </c>
      <c r="F1564" s="29" t="s">
        <v>1071</v>
      </c>
      <c r="G1564" s="29" t="s">
        <v>828</v>
      </c>
      <c r="H1564" s="29" t="s">
        <v>581</v>
      </c>
      <c r="I1564" s="120">
        <v>45744</v>
      </c>
      <c r="J1564" s="120">
        <f>WORKDAY(I1564, 3)</f>
        <v>45749</v>
      </c>
      <c r="K1564" s="120">
        <v>45748</v>
      </c>
      <c r="L1564" s="120"/>
      <c r="M1564" s="120"/>
      <c r="N1564" s="29"/>
      <c r="O1564" s="119" t="s">
        <v>944</v>
      </c>
      <c r="P1564" s="29"/>
      <c r="Q1564" s="81">
        <v>350</v>
      </c>
    </row>
    <row r="1565" spans="1:17">
      <c r="A1565" s="134" t="s">
        <v>1147</v>
      </c>
      <c r="C1565" s="29">
        <v>87503943</v>
      </c>
      <c r="F1565" s="29" t="s">
        <v>1071</v>
      </c>
      <c r="G1565" s="29" t="s">
        <v>828</v>
      </c>
      <c r="H1565" s="29" t="s">
        <v>581</v>
      </c>
      <c r="I1565" s="120">
        <v>45744</v>
      </c>
      <c r="J1565" s="120">
        <f>WORKDAY(I1565, 3)</f>
        <v>45749</v>
      </c>
      <c r="K1565" s="120">
        <v>45748</v>
      </c>
      <c r="L1565" s="120"/>
      <c r="M1565" s="120"/>
      <c r="N1565" s="29"/>
      <c r="O1565" s="119" t="s">
        <v>944</v>
      </c>
      <c r="P1565" s="29"/>
      <c r="Q1565" s="81">
        <v>340</v>
      </c>
    </row>
    <row r="1566" spans="1:17">
      <c r="A1566" s="134" t="s">
        <v>1147</v>
      </c>
      <c r="C1566" s="29">
        <v>87503951</v>
      </c>
      <c r="F1566" s="29" t="s">
        <v>1071</v>
      </c>
      <c r="G1566" s="29" t="s">
        <v>828</v>
      </c>
      <c r="H1566" s="29" t="s">
        <v>581</v>
      </c>
      <c r="I1566" s="120">
        <v>45744</v>
      </c>
      <c r="J1566" s="120">
        <f>WORKDAY(I1566, 3)</f>
        <v>45749</v>
      </c>
      <c r="K1566" s="120">
        <v>45748</v>
      </c>
      <c r="L1566" s="120"/>
      <c r="M1566" s="120"/>
      <c r="N1566" s="29"/>
      <c r="O1566" s="119" t="s">
        <v>944</v>
      </c>
      <c r="P1566" s="29"/>
      <c r="Q1566" s="81">
        <v>160</v>
      </c>
    </row>
    <row r="1567" spans="1:17">
      <c r="A1567" s="134" t="s">
        <v>1147</v>
      </c>
      <c r="C1567" s="29">
        <v>87503962</v>
      </c>
      <c r="F1567" s="29" t="s">
        <v>1071</v>
      </c>
      <c r="G1567" s="29" t="s">
        <v>828</v>
      </c>
      <c r="H1567" s="29" t="s">
        <v>581</v>
      </c>
      <c r="I1567" s="120">
        <v>45744</v>
      </c>
      <c r="J1567" s="120">
        <f>WORKDAY(I1567, 3)</f>
        <v>45749</v>
      </c>
      <c r="K1567" s="120">
        <v>45748</v>
      </c>
      <c r="L1567" s="120"/>
      <c r="M1567" s="120"/>
      <c r="N1567" s="29"/>
      <c r="O1567" s="119" t="s">
        <v>944</v>
      </c>
      <c r="P1567" s="29"/>
      <c r="Q1567" s="81">
        <v>540</v>
      </c>
    </row>
    <row r="1568" spans="1:17">
      <c r="A1568" s="134" t="s">
        <v>1147</v>
      </c>
      <c r="C1568" s="29">
        <v>87503962</v>
      </c>
      <c r="F1568" s="29" t="s">
        <v>1071</v>
      </c>
      <c r="G1568" s="29" t="s">
        <v>828</v>
      </c>
      <c r="H1568" s="29" t="s">
        <v>581</v>
      </c>
      <c r="I1568" s="120">
        <v>45744</v>
      </c>
      <c r="J1568" s="120">
        <f>WORKDAY(I1568, 3)</f>
        <v>45749</v>
      </c>
      <c r="K1568" s="120">
        <v>45748</v>
      </c>
      <c r="L1568" s="120"/>
      <c r="M1568" s="120"/>
      <c r="N1568" s="29"/>
      <c r="O1568" s="119" t="s">
        <v>944</v>
      </c>
      <c r="P1568" s="29"/>
      <c r="Q1568" s="81">
        <v>130</v>
      </c>
    </row>
    <row r="1569" spans="1:18">
      <c r="A1569" s="134" t="s">
        <v>1147</v>
      </c>
      <c r="C1569" s="29">
        <v>87503976</v>
      </c>
      <c r="F1569" s="29" t="s">
        <v>1071</v>
      </c>
      <c r="G1569" s="29" t="s">
        <v>828</v>
      </c>
      <c r="H1569" s="29" t="s">
        <v>581</v>
      </c>
      <c r="I1569" s="120">
        <v>45744</v>
      </c>
      <c r="J1569" s="120">
        <f>WORKDAY(I1569, 3)</f>
        <v>45749</v>
      </c>
      <c r="K1569" s="120">
        <v>45748</v>
      </c>
      <c r="L1569" s="120"/>
      <c r="M1569" s="120"/>
      <c r="N1569" s="29"/>
      <c r="O1569" s="119" t="s">
        <v>944</v>
      </c>
      <c r="P1569" s="29"/>
      <c r="Q1569" s="81">
        <v>140</v>
      </c>
    </row>
    <row r="1570" spans="1:18">
      <c r="A1570" s="134" t="s">
        <v>1147</v>
      </c>
      <c r="C1570" s="29">
        <v>87503989</v>
      </c>
      <c r="F1570" s="29" t="s">
        <v>1071</v>
      </c>
      <c r="G1570" s="29" t="s">
        <v>828</v>
      </c>
      <c r="H1570" s="29" t="s">
        <v>581</v>
      </c>
      <c r="I1570" s="120">
        <v>45744</v>
      </c>
      <c r="J1570" s="120">
        <f>WORKDAY(I1570, 3)</f>
        <v>45749</v>
      </c>
      <c r="K1570" s="120">
        <v>45748</v>
      </c>
      <c r="L1570" s="120"/>
      <c r="M1570" s="120"/>
      <c r="N1570" s="29"/>
      <c r="O1570" s="119" t="s">
        <v>944</v>
      </c>
      <c r="P1570" s="29"/>
      <c r="Q1570" s="81">
        <v>140</v>
      </c>
    </row>
    <row r="1571" spans="1:18">
      <c r="A1571" s="134" t="s">
        <v>1148</v>
      </c>
      <c r="C1571" s="29">
        <v>91503998</v>
      </c>
      <c r="F1571" s="29" t="s">
        <v>59</v>
      </c>
      <c r="G1571" s="29" t="s">
        <v>828</v>
      </c>
      <c r="H1571" s="29" t="s">
        <v>38</v>
      </c>
      <c r="I1571" s="120">
        <v>45748</v>
      </c>
      <c r="J1571" s="120">
        <f>WORKDAY(I1571, 3)</f>
        <v>45751</v>
      </c>
      <c r="K1571" s="29"/>
      <c r="L1571" s="29"/>
      <c r="M1571" s="29"/>
      <c r="N1571" s="29"/>
      <c r="O1571" s="119" t="s">
        <v>944</v>
      </c>
      <c r="P1571" s="29"/>
      <c r="Q1571" s="81"/>
      <c r="R1571" s="134" t="s">
        <v>1141</v>
      </c>
    </row>
    <row r="1572" spans="1:18">
      <c r="A1572" s="134" t="s">
        <v>1148</v>
      </c>
      <c r="C1572" s="29">
        <v>91504092</v>
      </c>
      <c r="F1572" s="29" t="s">
        <v>59</v>
      </c>
      <c r="G1572" s="29" t="s">
        <v>828</v>
      </c>
      <c r="H1572" s="29" t="s">
        <v>38</v>
      </c>
      <c r="I1572" s="120">
        <v>45748</v>
      </c>
      <c r="J1572" s="120">
        <f>WORKDAY(I1572, 3)</f>
        <v>45751</v>
      </c>
      <c r="K1572" s="29"/>
      <c r="L1572" s="29"/>
      <c r="M1572" s="29"/>
      <c r="N1572" s="29"/>
      <c r="O1572" s="119" t="s">
        <v>944</v>
      </c>
      <c r="P1572" s="29"/>
      <c r="Q1572" s="81"/>
      <c r="R1572" s="134" t="s">
        <v>1141</v>
      </c>
    </row>
    <row r="1573" spans="1:18">
      <c r="A1573" s="134" t="s">
        <v>1148</v>
      </c>
      <c r="C1573" s="29">
        <v>91504312</v>
      </c>
      <c r="F1573" s="29" t="s">
        <v>59</v>
      </c>
      <c r="G1573" s="29" t="s">
        <v>828</v>
      </c>
      <c r="H1573" s="29" t="s">
        <v>38</v>
      </c>
      <c r="I1573" s="120">
        <v>45748</v>
      </c>
      <c r="J1573" s="120">
        <f>WORKDAY(I1573, 3)</f>
        <v>45751</v>
      </c>
      <c r="K1573" s="29"/>
      <c r="L1573" s="29"/>
      <c r="M1573" s="29"/>
      <c r="N1573" s="29"/>
      <c r="O1573" s="119" t="s">
        <v>944</v>
      </c>
      <c r="P1573" s="29"/>
      <c r="Q1573" s="81"/>
      <c r="R1573" s="134" t="s">
        <v>1141</v>
      </c>
    </row>
    <row r="1574" spans="1:18">
      <c r="A1574" s="134" t="s">
        <v>1148</v>
      </c>
      <c r="C1574" s="29">
        <v>91504430</v>
      </c>
      <c r="F1574" s="29" t="s">
        <v>59</v>
      </c>
      <c r="G1574" s="29" t="s">
        <v>828</v>
      </c>
      <c r="H1574" s="29" t="s">
        <v>38</v>
      </c>
      <c r="I1574" s="120">
        <v>45748</v>
      </c>
      <c r="J1574" s="120">
        <f>WORKDAY(I1574, 3)</f>
        <v>45751</v>
      </c>
      <c r="K1574" s="29"/>
      <c r="L1574" s="29"/>
      <c r="M1574" s="29"/>
      <c r="N1574" s="29"/>
      <c r="O1574" s="119" t="s">
        <v>944</v>
      </c>
      <c r="P1574" s="29"/>
      <c r="Q1574" s="81"/>
      <c r="R1574" s="134" t="s">
        <v>1141</v>
      </c>
    </row>
    <row r="1575" spans="1:18">
      <c r="A1575" s="134" t="s">
        <v>1148</v>
      </c>
      <c r="C1575" s="29">
        <v>91504828</v>
      </c>
      <c r="F1575" s="29" t="s">
        <v>59</v>
      </c>
      <c r="G1575" s="29" t="s">
        <v>828</v>
      </c>
      <c r="H1575" s="29" t="s">
        <v>38</v>
      </c>
      <c r="I1575" s="120">
        <v>45748</v>
      </c>
      <c r="J1575" s="120">
        <f>WORKDAY(I1575, 3)</f>
        <v>45751</v>
      </c>
      <c r="K1575" s="29"/>
      <c r="L1575" s="29"/>
      <c r="M1575" s="29"/>
      <c r="N1575" s="29"/>
      <c r="O1575" s="119" t="s">
        <v>944</v>
      </c>
      <c r="P1575" s="29"/>
      <c r="Q1575" s="81"/>
      <c r="R1575" s="134" t="s">
        <v>1141</v>
      </c>
    </row>
    <row r="1576" spans="1:18">
      <c r="A1576" s="134" t="s">
        <v>1148</v>
      </c>
      <c r="C1576" s="29">
        <v>91505107</v>
      </c>
      <c r="F1576" s="29" t="s">
        <v>59</v>
      </c>
      <c r="G1576" s="29" t="s">
        <v>828</v>
      </c>
      <c r="H1576" s="29" t="s">
        <v>38</v>
      </c>
      <c r="I1576" s="120">
        <v>45748</v>
      </c>
      <c r="J1576" s="120">
        <f>WORKDAY(I1576, 3)</f>
        <v>45751</v>
      </c>
      <c r="K1576" s="29"/>
      <c r="L1576" s="29"/>
      <c r="M1576" s="29"/>
      <c r="N1576" s="29"/>
      <c r="O1576" s="119" t="s">
        <v>944</v>
      </c>
      <c r="P1576" s="29"/>
      <c r="Q1576" s="81"/>
      <c r="R1576" s="134" t="s">
        <v>1141</v>
      </c>
    </row>
    <row r="1577" spans="1:18">
      <c r="A1577" s="134" t="s">
        <v>1148</v>
      </c>
      <c r="C1577" s="29">
        <v>91505163</v>
      </c>
      <c r="F1577" s="29" t="s">
        <v>59</v>
      </c>
      <c r="G1577" s="29" t="s">
        <v>828</v>
      </c>
      <c r="H1577" s="29" t="s">
        <v>38</v>
      </c>
      <c r="I1577" s="120">
        <v>45748</v>
      </c>
      <c r="J1577" s="120">
        <f>WORKDAY(I1577, 3)</f>
        <v>45751</v>
      </c>
      <c r="K1577" s="29"/>
      <c r="L1577" s="29"/>
      <c r="M1577" s="29"/>
      <c r="N1577" s="29"/>
      <c r="O1577" s="119" t="s">
        <v>944</v>
      </c>
      <c r="P1577" s="29"/>
      <c r="Q1577" s="81"/>
      <c r="R1577" s="134" t="s">
        <v>1141</v>
      </c>
    </row>
    <row r="1578" spans="1:18">
      <c r="A1578" s="134" t="s">
        <v>1148</v>
      </c>
      <c r="C1578" s="29">
        <v>91505221</v>
      </c>
      <c r="F1578" s="29" t="s">
        <v>59</v>
      </c>
      <c r="G1578" s="29" t="s">
        <v>828</v>
      </c>
      <c r="H1578" s="29" t="s">
        <v>38</v>
      </c>
      <c r="I1578" s="120">
        <v>45748</v>
      </c>
      <c r="J1578" s="120">
        <f>WORKDAY(I1578, 3)</f>
        <v>45751</v>
      </c>
      <c r="K1578" s="29"/>
      <c r="L1578" s="29"/>
      <c r="M1578" s="29"/>
      <c r="N1578" s="29"/>
      <c r="O1578" s="119" t="s">
        <v>944</v>
      </c>
      <c r="P1578" s="29"/>
      <c r="Q1578" s="81"/>
      <c r="R1578" s="134" t="s">
        <v>1141</v>
      </c>
    </row>
    <row r="1579" spans="1:18">
      <c r="A1579" s="134" t="s">
        <v>1148</v>
      </c>
      <c r="C1579" s="29">
        <v>91505372</v>
      </c>
      <c r="F1579" s="29" t="s">
        <v>59</v>
      </c>
      <c r="G1579" s="29" t="s">
        <v>828</v>
      </c>
      <c r="H1579" s="29" t="s">
        <v>38</v>
      </c>
      <c r="I1579" s="120">
        <v>45748</v>
      </c>
      <c r="J1579" s="120">
        <f>WORKDAY(I1579, 3)</f>
        <v>45751</v>
      </c>
      <c r="K1579" s="29"/>
      <c r="L1579" s="29"/>
      <c r="M1579" s="29"/>
      <c r="N1579" s="29"/>
      <c r="O1579" s="119" t="s">
        <v>944</v>
      </c>
      <c r="P1579" s="29"/>
      <c r="Q1579" s="81"/>
      <c r="R1579" s="134" t="s">
        <v>1141</v>
      </c>
    </row>
    <row r="1580" spans="1:18">
      <c r="A1580" s="134" t="s">
        <v>1148</v>
      </c>
      <c r="C1580" s="29">
        <v>91505527</v>
      </c>
      <c r="F1580" s="29" t="s">
        <v>59</v>
      </c>
      <c r="G1580" s="29" t="s">
        <v>828</v>
      </c>
      <c r="H1580" s="29" t="s">
        <v>38</v>
      </c>
      <c r="I1580" s="120">
        <v>45748</v>
      </c>
      <c r="J1580" s="120">
        <f>WORKDAY(I1580, 3)</f>
        <v>45751</v>
      </c>
      <c r="K1580" s="29"/>
      <c r="L1580" s="29"/>
      <c r="M1580" s="29"/>
      <c r="N1580" s="29"/>
      <c r="O1580" s="119" t="s">
        <v>944</v>
      </c>
      <c r="P1580" s="29"/>
      <c r="Q1580" s="81"/>
      <c r="R1580" s="134" t="s">
        <v>1141</v>
      </c>
    </row>
    <row r="1581" spans="1:18">
      <c r="A1581" s="134" t="s">
        <v>1149</v>
      </c>
      <c r="C1581" s="29">
        <v>91504911</v>
      </c>
      <c r="F1581" s="29" t="s">
        <v>1150</v>
      </c>
      <c r="G1581" s="29" t="s">
        <v>828</v>
      </c>
      <c r="H1581" s="29" t="s">
        <v>981</v>
      </c>
      <c r="I1581" s="120">
        <v>45748</v>
      </c>
      <c r="J1581" s="120">
        <f>WORKDAY(I1581, 3)</f>
        <v>45751</v>
      </c>
      <c r="K1581" s="120">
        <v>45748</v>
      </c>
      <c r="L1581" s="120"/>
      <c r="M1581" s="120"/>
      <c r="N1581" s="29"/>
      <c r="O1581" s="119" t="s">
        <v>984</v>
      </c>
      <c r="P1581" s="29"/>
      <c r="Q1581" s="81">
        <v>580</v>
      </c>
      <c r="R1581" s="134" t="s">
        <v>1151</v>
      </c>
    </row>
    <row r="1582" spans="1:18">
      <c r="A1582" s="134" t="s">
        <v>1152</v>
      </c>
      <c r="C1582" s="29">
        <v>91510175</v>
      </c>
      <c r="F1582" s="29" t="s">
        <v>1068</v>
      </c>
      <c r="G1582" s="29" t="s">
        <v>828</v>
      </c>
      <c r="H1582" s="29" t="s">
        <v>1069</v>
      </c>
      <c r="I1582" s="120">
        <v>45748</v>
      </c>
      <c r="J1582" s="120">
        <f>WORKDAY(I1582, 3)</f>
        <v>45751</v>
      </c>
      <c r="K1582" s="120">
        <v>45754</v>
      </c>
      <c r="L1582" s="120"/>
      <c r="M1582" s="120"/>
      <c r="N1582" s="29"/>
      <c r="O1582" s="119" t="s">
        <v>944</v>
      </c>
      <c r="P1582" s="29"/>
      <c r="Q1582" s="81">
        <v>175</v>
      </c>
    </row>
    <row r="1583" spans="1:18">
      <c r="A1583" s="134" t="s">
        <v>1152</v>
      </c>
      <c r="C1583" s="29">
        <v>91510180</v>
      </c>
      <c r="F1583" s="29" t="s">
        <v>1068</v>
      </c>
      <c r="G1583" s="29" t="s">
        <v>828</v>
      </c>
      <c r="H1583" s="29" t="s">
        <v>1069</v>
      </c>
      <c r="I1583" s="120">
        <v>45748</v>
      </c>
      <c r="J1583" s="120">
        <f>WORKDAY(I1583, 3)</f>
        <v>45751</v>
      </c>
      <c r="K1583" s="120">
        <v>45754</v>
      </c>
      <c r="L1583" s="120"/>
      <c r="M1583" s="120"/>
      <c r="N1583" s="29"/>
      <c r="O1583" s="119" t="s">
        <v>944</v>
      </c>
      <c r="P1583" s="29"/>
      <c r="Q1583" s="81">
        <v>135</v>
      </c>
    </row>
    <row r="1584" spans="1:18">
      <c r="A1584" s="134" t="s">
        <v>1152</v>
      </c>
      <c r="C1584" s="29">
        <v>91510185</v>
      </c>
      <c r="F1584" s="29" t="s">
        <v>1068</v>
      </c>
      <c r="G1584" s="29" t="s">
        <v>828</v>
      </c>
      <c r="H1584" s="29" t="s">
        <v>1069</v>
      </c>
      <c r="I1584" s="120">
        <v>45748</v>
      </c>
      <c r="J1584" s="120">
        <f>WORKDAY(I1584, 3)</f>
        <v>45751</v>
      </c>
      <c r="K1584" s="120">
        <v>45754</v>
      </c>
      <c r="L1584" s="120"/>
      <c r="M1584" s="120"/>
      <c r="N1584" s="29"/>
      <c r="O1584" s="119" t="s">
        <v>944</v>
      </c>
      <c r="P1584" s="29"/>
      <c r="Q1584" s="81">
        <v>75</v>
      </c>
    </row>
    <row r="1585" spans="1:18">
      <c r="A1585" s="134" t="s">
        <v>1152</v>
      </c>
      <c r="C1585" s="29">
        <v>91510191</v>
      </c>
      <c r="F1585" s="29" t="s">
        <v>1068</v>
      </c>
      <c r="G1585" s="29" t="s">
        <v>828</v>
      </c>
      <c r="H1585" s="29" t="s">
        <v>1069</v>
      </c>
      <c r="I1585" s="120">
        <v>45748</v>
      </c>
      <c r="J1585" s="120">
        <f>WORKDAY(I1585, 3)</f>
        <v>45751</v>
      </c>
      <c r="K1585" s="120">
        <v>45754</v>
      </c>
      <c r="L1585" s="120"/>
      <c r="M1585" s="120"/>
      <c r="N1585" s="29"/>
      <c r="O1585" s="119" t="s">
        <v>944</v>
      </c>
      <c r="P1585" s="29"/>
      <c r="Q1585" s="81">
        <v>300</v>
      </c>
    </row>
    <row r="1586" spans="1:18">
      <c r="A1586" s="134" t="s">
        <v>1152</v>
      </c>
      <c r="C1586" s="29">
        <v>91510198</v>
      </c>
      <c r="F1586" s="29" t="s">
        <v>1068</v>
      </c>
      <c r="G1586" s="29" t="s">
        <v>828</v>
      </c>
      <c r="H1586" s="29" t="s">
        <v>1069</v>
      </c>
      <c r="I1586" s="120">
        <v>45748</v>
      </c>
      <c r="J1586" s="120">
        <f>WORKDAY(I1586, 3)</f>
        <v>45751</v>
      </c>
      <c r="K1586" s="120">
        <v>45754</v>
      </c>
      <c r="L1586" s="120"/>
      <c r="M1586" s="120"/>
      <c r="N1586" s="29"/>
      <c r="O1586" s="119" t="s">
        <v>944</v>
      </c>
      <c r="P1586" s="29"/>
      <c r="Q1586" s="81">
        <v>700</v>
      </c>
    </row>
    <row r="1587" spans="1:18">
      <c r="A1587" s="134" t="s">
        <v>1152</v>
      </c>
      <c r="C1587" s="29">
        <v>91510201</v>
      </c>
      <c r="F1587" s="29" t="s">
        <v>1068</v>
      </c>
      <c r="G1587" s="29" t="s">
        <v>828</v>
      </c>
      <c r="H1587" s="29" t="s">
        <v>1069</v>
      </c>
      <c r="I1587" s="120">
        <v>45748</v>
      </c>
      <c r="J1587" s="120">
        <f>WORKDAY(I1587, 3)</f>
        <v>45751</v>
      </c>
      <c r="K1587" s="120">
        <v>45754</v>
      </c>
      <c r="L1587" s="120"/>
      <c r="M1587" s="120"/>
      <c r="N1587" s="29"/>
      <c r="O1587" s="119" t="s">
        <v>944</v>
      </c>
      <c r="P1587" s="29"/>
      <c r="Q1587" s="81">
        <v>50</v>
      </c>
    </row>
    <row r="1588" spans="1:18">
      <c r="A1588" s="134" t="s">
        <v>1152</v>
      </c>
      <c r="C1588" s="29">
        <v>91510205</v>
      </c>
      <c r="F1588" s="29" t="s">
        <v>1068</v>
      </c>
      <c r="G1588" s="29" t="s">
        <v>828</v>
      </c>
      <c r="H1588" s="29" t="s">
        <v>1069</v>
      </c>
      <c r="I1588" s="120">
        <v>45748</v>
      </c>
      <c r="J1588" s="120">
        <f>WORKDAY(I1588, 3)</f>
        <v>45751</v>
      </c>
      <c r="K1588" s="120">
        <v>45754</v>
      </c>
      <c r="L1588" s="120"/>
      <c r="M1588" s="120"/>
      <c r="N1588" s="29"/>
      <c r="O1588" s="119" t="s">
        <v>944</v>
      </c>
      <c r="P1588" s="29"/>
      <c r="Q1588" s="81">
        <v>625</v>
      </c>
    </row>
    <row r="1589" spans="1:18">
      <c r="A1589" s="134" t="s">
        <v>1152</v>
      </c>
      <c r="C1589" s="29">
        <v>91510212</v>
      </c>
      <c r="F1589" s="29" t="s">
        <v>1068</v>
      </c>
      <c r="G1589" s="29" t="s">
        <v>828</v>
      </c>
      <c r="H1589" s="29" t="s">
        <v>1069</v>
      </c>
      <c r="I1589" s="120">
        <v>45748</v>
      </c>
      <c r="J1589" s="120">
        <f>WORKDAY(I1589, 3)</f>
        <v>45751</v>
      </c>
      <c r="K1589" s="120">
        <v>45754</v>
      </c>
      <c r="L1589" s="120"/>
      <c r="M1589" s="120"/>
      <c r="N1589" s="29"/>
      <c r="O1589" s="119" t="s">
        <v>944</v>
      </c>
      <c r="P1589" s="29"/>
      <c r="Q1589" s="81">
        <v>325</v>
      </c>
    </row>
    <row r="1590" spans="1:18">
      <c r="A1590" s="134" t="s">
        <v>1152</v>
      </c>
      <c r="C1590" s="29">
        <v>91510219</v>
      </c>
      <c r="F1590" s="29" t="s">
        <v>1068</v>
      </c>
      <c r="G1590" s="29" t="s">
        <v>828</v>
      </c>
      <c r="H1590" s="29" t="s">
        <v>1069</v>
      </c>
      <c r="I1590" s="120">
        <v>45748</v>
      </c>
      <c r="J1590" s="120">
        <f>WORKDAY(I1590, 3)</f>
        <v>45751</v>
      </c>
      <c r="K1590" s="120">
        <v>45754</v>
      </c>
      <c r="L1590" s="120"/>
      <c r="M1590" s="120"/>
      <c r="N1590" s="29"/>
      <c r="O1590" s="119" t="s">
        <v>944</v>
      </c>
      <c r="P1590" s="29"/>
      <c r="Q1590" s="81">
        <v>50</v>
      </c>
    </row>
    <row r="1591" spans="1:18">
      <c r="A1591" s="134" t="s">
        <v>1152</v>
      </c>
      <c r="C1591" s="29">
        <v>91510220</v>
      </c>
      <c r="F1591" s="29" t="s">
        <v>1068</v>
      </c>
      <c r="G1591" s="29" t="s">
        <v>828</v>
      </c>
      <c r="H1591" s="29" t="s">
        <v>1069</v>
      </c>
      <c r="I1591" s="120">
        <v>45748</v>
      </c>
      <c r="J1591" s="120">
        <f>WORKDAY(I1591, 3)</f>
        <v>45751</v>
      </c>
      <c r="K1591" s="120">
        <v>45754</v>
      </c>
      <c r="L1591" s="120"/>
      <c r="M1591" s="120"/>
      <c r="N1591" s="29"/>
      <c r="O1591" s="119" t="s">
        <v>944</v>
      </c>
      <c r="P1591" s="29"/>
      <c r="Q1591" s="81">
        <v>775</v>
      </c>
    </row>
    <row r="1592" spans="1:18">
      <c r="A1592" s="134" t="s">
        <v>1152</v>
      </c>
      <c r="C1592" s="29">
        <v>91510228</v>
      </c>
      <c r="F1592" s="29" t="s">
        <v>1068</v>
      </c>
      <c r="G1592" s="29" t="s">
        <v>828</v>
      </c>
      <c r="H1592" s="29" t="s">
        <v>1069</v>
      </c>
      <c r="I1592" s="120">
        <v>45748</v>
      </c>
      <c r="J1592" s="120">
        <f>WORKDAY(I1592, 3)</f>
        <v>45751</v>
      </c>
      <c r="K1592" s="120">
        <v>45754</v>
      </c>
      <c r="L1592" s="120"/>
      <c r="M1592" s="120"/>
      <c r="N1592" s="29"/>
      <c r="O1592" s="119" t="s">
        <v>944</v>
      </c>
      <c r="P1592" s="29"/>
      <c r="Q1592" s="81">
        <v>50</v>
      </c>
    </row>
    <row r="1593" spans="1:18">
      <c r="A1593" s="134" t="s">
        <v>1152</v>
      </c>
      <c r="C1593" s="29">
        <v>91510222</v>
      </c>
      <c r="F1593" s="29" t="s">
        <v>1068</v>
      </c>
      <c r="G1593" s="29" t="s">
        <v>828</v>
      </c>
      <c r="H1593" s="29" t="s">
        <v>1069</v>
      </c>
      <c r="I1593" s="120">
        <v>45748</v>
      </c>
      <c r="J1593" s="120">
        <f>WORKDAY(I1593, 3)</f>
        <v>45751</v>
      </c>
      <c r="K1593" s="120">
        <v>45754</v>
      </c>
      <c r="L1593" s="120"/>
      <c r="M1593" s="120"/>
      <c r="N1593" s="29"/>
      <c r="O1593" s="119" t="s">
        <v>944</v>
      </c>
      <c r="P1593" s="29"/>
      <c r="Q1593" s="81">
        <v>375</v>
      </c>
    </row>
    <row r="1594" spans="1:18">
      <c r="A1594" s="134" t="s">
        <v>1152</v>
      </c>
      <c r="C1594" s="29">
        <v>91510230</v>
      </c>
      <c r="F1594" s="29" t="s">
        <v>1068</v>
      </c>
      <c r="G1594" s="29" t="s">
        <v>828</v>
      </c>
      <c r="H1594" s="29" t="s">
        <v>1069</v>
      </c>
      <c r="I1594" s="120">
        <v>45748</v>
      </c>
      <c r="J1594" s="120">
        <f>WORKDAY(I1594, 3)</f>
        <v>45751</v>
      </c>
      <c r="K1594" s="120">
        <v>45754</v>
      </c>
      <c r="L1594" s="120"/>
      <c r="M1594" s="120"/>
      <c r="N1594" s="29"/>
      <c r="O1594" s="119" t="s">
        <v>944</v>
      </c>
      <c r="P1594" s="29"/>
      <c r="Q1594" s="81">
        <v>575</v>
      </c>
    </row>
    <row r="1595" spans="1:18">
      <c r="A1595" s="134" t="s">
        <v>1152</v>
      </c>
      <c r="C1595" s="29">
        <v>91510232</v>
      </c>
      <c r="F1595" s="29" t="s">
        <v>1068</v>
      </c>
      <c r="G1595" s="29" t="s">
        <v>828</v>
      </c>
      <c r="H1595" s="29" t="s">
        <v>1069</v>
      </c>
      <c r="I1595" s="120">
        <v>45748</v>
      </c>
      <c r="J1595" s="120">
        <f>WORKDAY(I1595, 3)</f>
        <v>45751</v>
      </c>
      <c r="K1595" s="120">
        <v>45754</v>
      </c>
      <c r="L1595" s="120"/>
      <c r="M1595" s="120"/>
      <c r="N1595" s="29"/>
      <c r="O1595" s="119" t="s">
        <v>944</v>
      </c>
      <c r="P1595" s="29"/>
      <c r="Q1595" s="81">
        <v>50</v>
      </c>
    </row>
    <row r="1596" spans="1:18">
      <c r="A1596" s="134" t="s">
        <v>1152</v>
      </c>
      <c r="C1596" s="29">
        <v>91510236</v>
      </c>
      <c r="F1596" s="29" t="s">
        <v>1068</v>
      </c>
      <c r="G1596" s="29" t="s">
        <v>828</v>
      </c>
      <c r="H1596" s="29" t="s">
        <v>1069</v>
      </c>
      <c r="I1596" s="120">
        <v>45748</v>
      </c>
      <c r="J1596" s="120">
        <f>WORKDAY(I1596, 3)</f>
        <v>45751</v>
      </c>
      <c r="K1596" s="120">
        <v>45754</v>
      </c>
      <c r="L1596" s="120"/>
      <c r="M1596" s="120"/>
      <c r="N1596" s="29"/>
      <c r="O1596" s="119" t="s">
        <v>944</v>
      </c>
      <c r="P1596" s="29"/>
      <c r="Q1596" s="81">
        <v>165</v>
      </c>
    </row>
    <row r="1597" spans="1:18">
      <c r="A1597" s="134" t="s">
        <v>1152</v>
      </c>
      <c r="C1597" s="29">
        <v>91510237</v>
      </c>
      <c r="F1597" s="29" t="s">
        <v>1068</v>
      </c>
      <c r="G1597" s="29" t="s">
        <v>828</v>
      </c>
      <c r="H1597" s="29" t="s">
        <v>1069</v>
      </c>
      <c r="I1597" s="120">
        <v>45748</v>
      </c>
      <c r="J1597" s="120">
        <f>WORKDAY(I1597, 3)</f>
        <v>45751</v>
      </c>
      <c r="K1597" s="120">
        <v>45754</v>
      </c>
      <c r="L1597" s="120"/>
      <c r="M1597" s="120"/>
      <c r="N1597" s="29"/>
      <c r="O1597" s="119" t="s">
        <v>944</v>
      </c>
      <c r="P1597" s="29"/>
      <c r="Q1597" s="81">
        <v>700</v>
      </c>
    </row>
    <row r="1598" spans="1:18">
      <c r="A1598" s="134" t="s">
        <v>1152</v>
      </c>
      <c r="C1598" s="29">
        <v>91510241</v>
      </c>
      <c r="F1598" s="29" t="s">
        <v>1068</v>
      </c>
      <c r="G1598" s="29" t="s">
        <v>828</v>
      </c>
      <c r="H1598" s="29" t="s">
        <v>1069</v>
      </c>
      <c r="I1598" s="120">
        <v>45748</v>
      </c>
      <c r="J1598" s="120">
        <f>WORKDAY(I1598, 3)</f>
        <v>45751</v>
      </c>
      <c r="K1598" s="120">
        <v>45754</v>
      </c>
      <c r="L1598" s="120"/>
      <c r="M1598" s="120"/>
      <c r="N1598" s="29"/>
      <c r="O1598" s="119" t="s">
        <v>944</v>
      </c>
      <c r="P1598" s="29"/>
      <c r="Q1598" s="81">
        <v>50</v>
      </c>
    </row>
    <row r="1599" spans="1:18">
      <c r="A1599" s="134" t="s">
        <v>1152</v>
      </c>
      <c r="C1599" s="29">
        <v>91510244</v>
      </c>
      <c r="F1599" s="29" t="s">
        <v>1068</v>
      </c>
      <c r="G1599" s="29" t="s">
        <v>828</v>
      </c>
      <c r="H1599" s="29" t="s">
        <v>1069</v>
      </c>
      <c r="I1599" s="120">
        <v>45748</v>
      </c>
      <c r="J1599" s="120">
        <f>WORKDAY(I1599, 3)</f>
        <v>45751</v>
      </c>
      <c r="K1599" s="120">
        <v>45754</v>
      </c>
      <c r="L1599" s="120"/>
      <c r="M1599" s="120"/>
      <c r="N1599" s="29"/>
      <c r="O1599" s="119" t="s">
        <v>944</v>
      </c>
      <c r="P1599" s="29"/>
      <c r="Q1599" s="81">
        <v>725</v>
      </c>
    </row>
    <row r="1600" spans="1:18">
      <c r="A1600" s="134" t="s">
        <v>1143</v>
      </c>
      <c r="C1600" s="29">
        <v>92500131</v>
      </c>
      <c r="F1600" s="29" t="s">
        <v>59</v>
      </c>
      <c r="G1600" s="29" t="s">
        <v>828</v>
      </c>
      <c r="H1600" s="29" t="s">
        <v>38</v>
      </c>
      <c r="I1600" s="120">
        <v>45749</v>
      </c>
      <c r="J1600" s="120">
        <f>WORKDAY(I1600, 3)</f>
        <v>45754</v>
      </c>
      <c r="K1600" s="120"/>
      <c r="L1600" s="120"/>
      <c r="M1600" s="120"/>
      <c r="N1600" s="29"/>
      <c r="O1600" s="119" t="s">
        <v>1144</v>
      </c>
      <c r="P1600" s="29"/>
      <c r="Q1600" s="81">
        <v>91</v>
      </c>
      <c r="R1600" s="134" t="s">
        <v>1141</v>
      </c>
    </row>
    <row r="1601" spans="1:18">
      <c r="A1601" s="134" t="s">
        <v>1143</v>
      </c>
      <c r="C1601" s="29">
        <v>92500138</v>
      </c>
      <c r="F1601" s="29" t="s">
        <v>59</v>
      </c>
      <c r="G1601" s="29" t="s">
        <v>828</v>
      </c>
      <c r="H1601" s="29" t="s">
        <v>38</v>
      </c>
      <c r="I1601" s="120">
        <v>45749</v>
      </c>
      <c r="J1601" s="120">
        <f>WORKDAY(I1601, 3)</f>
        <v>45754</v>
      </c>
      <c r="K1601" s="120"/>
      <c r="L1601" s="120"/>
      <c r="M1601" s="120"/>
      <c r="N1601" s="29"/>
      <c r="O1601" s="119" t="s">
        <v>1144</v>
      </c>
      <c r="P1601" s="29"/>
      <c r="Q1601" s="81">
        <v>230</v>
      </c>
      <c r="R1601" s="134" t="s">
        <v>1141</v>
      </c>
    </row>
    <row r="1602" spans="1:18">
      <c r="A1602" s="134" t="s">
        <v>1143</v>
      </c>
      <c r="C1602" s="29">
        <v>92500157</v>
      </c>
      <c r="F1602" s="29" t="s">
        <v>59</v>
      </c>
      <c r="G1602" s="29" t="s">
        <v>828</v>
      </c>
      <c r="H1602" s="29" t="s">
        <v>38</v>
      </c>
      <c r="I1602" s="120">
        <v>45749</v>
      </c>
      <c r="J1602" s="120">
        <f>WORKDAY(I1602, 3)</f>
        <v>45754</v>
      </c>
      <c r="K1602" s="120"/>
      <c r="L1602" s="120"/>
      <c r="M1602" s="120"/>
      <c r="N1602" s="29"/>
      <c r="O1602" s="119" t="s">
        <v>984</v>
      </c>
      <c r="P1602" s="29"/>
      <c r="Q1602" s="81">
        <v>600</v>
      </c>
      <c r="R1602" s="134" t="s">
        <v>1141</v>
      </c>
    </row>
    <row r="1603" spans="1:18">
      <c r="A1603" s="134" t="s">
        <v>1143</v>
      </c>
      <c r="C1603" s="29">
        <v>92500608</v>
      </c>
      <c r="F1603" s="29" t="s">
        <v>59</v>
      </c>
      <c r="G1603" s="29" t="s">
        <v>828</v>
      </c>
      <c r="H1603" s="29" t="s">
        <v>38</v>
      </c>
      <c r="I1603" s="120">
        <v>45749</v>
      </c>
      <c r="J1603" s="120">
        <f>WORKDAY(I1603, 3)</f>
        <v>45754</v>
      </c>
      <c r="K1603" s="120"/>
      <c r="L1603" s="120"/>
      <c r="M1603" s="120"/>
      <c r="N1603" s="29"/>
      <c r="O1603" s="119" t="s">
        <v>984</v>
      </c>
      <c r="P1603" s="29"/>
      <c r="Q1603" s="81">
        <v>600</v>
      </c>
      <c r="R1603" s="134" t="s">
        <v>1141</v>
      </c>
    </row>
    <row r="1604" spans="1:18">
      <c r="A1604" s="134" t="s">
        <v>1143</v>
      </c>
      <c r="C1604" s="29">
        <v>92500632</v>
      </c>
      <c r="F1604" s="29" t="s">
        <v>59</v>
      </c>
      <c r="G1604" s="29" t="s">
        <v>828</v>
      </c>
      <c r="H1604" s="29" t="s">
        <v>38</v>
      </c>
      <c r="I1604" s="120">
        <v>45749</v>
      </c>
      <c r="J1604" s="120">
        <f>WORKDAY(I1604, 3)</f>
        <v>45754</v>
      </c>
      <c r="K1604" s="120"/>
      <c r="L1604" s="120"/>
      <c r="M1604" s="120"/>
      <c r="N1604" s="29"/>
      <c r="O1604" s="119" t="s">
        <v>984</v>
      </c>
      <c r="P1604" s="29"/>
      <c r="Q1604" s="81">
        <v>700</v>
      </c>
      <c r="R1604" s="134" t="s">
        <v>1141</v>
      </c>
    </row>
    <row r="1605" spans="1:18">
      <c r="A1605" s="134" t="s">
        <v>294</v>
      </c>
      <c r="C1605" s="29">
        <v>105505465</v>
      </c>
      <c r="F1605" s="29" t="s">
        <v>59</v>
      </c>
      <c r="G1605" s="29" t="s">
        <v>828</v>
      </c>
      <c r="H1605" s="29" t="s">
        <v>38</v>
      </c>
      <c r="I1605" s="120">
        <v>45763</v>
      </c>
      <c r="J1605" s="120">
        <f>WORKDAY(I1605, 3)</f>
        <v>45768</v>
      </c>
      <c r="K1605" s="29"/>
      <c r="L1605" s="29"/>
      <c r="M1605" s="29"/>
      <c r="N1605" s="29"/>
      <c r="O1605" s="119" t="s">
        <v>1066</v>
      </c>
      <c r="P1605" s="29"/>
      <c r="Q1605" s="81">
        <v>80</v>
      </c>
      <c r="R1605" s="134" t="s">
        <v>1153</v>
      </c>
    </row>
    <row r="1606" spans="1:18">
      <c r="A1606" s="134" t="s">
        <v>294</v>
      </c>
      <c r="C1606" s="29">
        <v>106500966</v>
      </c>
      <c r="F1606" s="29" t="s">
        <v>59</v>
      </c>
      <c r="G1606" s="29" t="s">
        <v>828</v>
      </c>
      <c r="H1606" s="29" t="s">
        <v>38</v>
      </c>
      <c r="I1606" s="120">
        <v>45763</v>
      </c>
      <c r="J1606" s="120">
        <f>WORKDAY(I1606, 3)</f>
        <v>45768</v>
      </c>
      <c r="K1606" s="29"/>
      <c r="L1606" s="29"/>
      <c r="M1606" s="29"/>
      <c r="N1606" s="29"/>
      <c r="O1606" s="119" t="s">
        <v>1066</v>
      </c>
      <c r="P1606" s="29"/>
      <c r="Q1606" s="81">
        <v>230</v>
      </c>
      <c r="R1606" s="134" t="s">
        <v>1153</v>
      </c>
    </row>
    <row r="1607" spans="1:18">
      <c r="A1607" s="134" t="s">
        <v>1064</v>
      </c>
      <c r="C1607" s="29">
        <v>94500105</v>
      </c>
      <c r="F1607" s="29" t="s">
        <v>59</v>
      </c>
      <c r="G1607" s="29" t="s">
        <v>828</v>
      </c>
      <c r="H1607" s="29" t="s">
        <v>38</v>
      </c>
      <c r="I1607" s="120">
        <v>45751</v>
      </c>
      <c r="J1607" s="120">
        <f>WORKDAY(I1607, 3)</f>
        <v>45756</v>
      </c>
      <c r="K1607" s="29"/>
      <c r="L1607" s="29"/>
      <c r="M1607" s="29"/>
      <c r="N1607" s="29"/>
      <c r="O1607" s="119" t="s">
        <v>984</v>
      </c>
      <c r="P1607" s="29"/>
      <c r="Q1607" s="81">
        <v>820</v>
      </c>
      <c r="R1607" s="134" t="s">
        <v>1141</v>
      </c>
    </row>
    <row r="1608" spans="1:18">
      <c r="A1608" s="134" t="s">
        <v>1064</v>
      </c>
      <c r="C1608" s="29">
        <v>94500112</v>
      </c>
      <c r="F1608" s="29" t="s">
        <v>59</v>
      </c>
      <c r="G1608" s="29" t="s">
        <v>828</v>
      </c>
      <c r="H1608" s="29" t="s">
        <v>38</v>
      </c>
      <c r="I1608" s="120">
        <v>45751</v>
      </c>
      <c r="J1608" s="120">
        <f>WORKDAY(I1608, 3)</f>
        <v>45756</v>
      </c>
      <c r="K1608" s="29"/>
      <c r="L1608" s="29"/>
      <c r="M1608" s="29"/>
      <c r="N1608" s="29"/>
      <c r="O1608" s="119" t="s">
        <v>984</v>
      </c>
      <c r="P1608" s="29"/>
      <c r="Q1608" s="81">
        <v>75</v>
      </c>
      <c r="R1608" s="134" t="s">
        <v>1141</v>
      </c>
    </row>
    <row r="1609" spans="1:18">
      <c r="A1609" s="134" t="s">
        <v>1064</v>
      </c>
      <c r="C1609" s="29">
        <v>94500121</v>
      </c>
      <c r="F1609" s="29" t="s">
        <v>59</v>
      </c>
      <c r="G1609" s="29" t="s">
        <v>828</v>
      </c>
      <c r="H1609" s="29" t="s">
        <v>38</v>
      </c>
      <c r="I1609" s="120">
        <v>45751</v>
      </c>
      <c r="J1609" s="120">
        <f>WORKDAY(I1609, 3)</f>
        <v>45756</v>
      </c>
      <c r="K1609" s="29"/>
      <c r="L1609" s="29"/>
      <c r="M1609" s="29"/>
      <c r="N1609" s="29"/>
      <c r="O1609" s="119" t="s">
        <v>984</v>
      </c>
      <c r="P1609" s="29"/>
      <c r="Q1609" s="81">
        <v>75</v>
      </c>
      <c r="R1609" s="134" t="s">
        <v>1141</v>
      </c>
    </row>
    <row r="1610" spans="1:18">
      <c r="A1610" s="134" t="s">
        <v>1064</v>
      </c>
      <c r="C1610" s="29">
        <v>94500971</v>
      </c>
      <c r="F1610" s="29" t="s">
        <v>59</v>
      </c>
      <c r="G1610" s="29" t="s">
        <v>828</v>
      </c>
      <c r="H1610" s="29" t="s">
        <v>38</v>
      </c>
      <c r="I1610" s="120">
        <v>45751</v>
      </c>
      <c r="J1610" s="120">
        <f>WORKDAY(I1610, 3)</f>
        <v>45756</v>
      </c>
      <c r="K1610" s="29"/>
      <c r="L1610" s="29"/>
      <c r="M1610" s="29"/>
      <c r="N1610" s="29"/>
      <c r="O1610" s="119" t="s">
        <v>984</v>
      </c>
      <c r="P1610" s="29"/>
      <c r="Q1610" s="81">
        <v>600</v>
      </c>
      <c r="R1610" s="134" t="s">
        <v>1141</v>
      </c>
    </row>
    <row r="1611" spans="1:18">
      <c r="A1611" s="134" t="s">
        <v>1064</v>
      </c>
      <c r="C1611" s="29">
        <v>94501038</v>
      </c>
      <c r="F1611" s="29" t="s">
        <v>59</v>
      </c>
      <c r="G1611" s="29" t="s">
        <v>828</v>
      </c>
      <c r="H1611" s="29" t="s">
        <v>38</v>
      </c>
      <c r="I1611" s="120">
        <v>45751</v>
      </c>
      <c r="J1611" s="120">
        <f>WORKDAY(I1611, 3)</f>
        <v>45756</v>
      </c>
      <c r="K1611" s="29"/>
      <c r="L1611" s="29"/>
      <c r="M1611" s="29"/>
      <c r="N1611" s="29"/>
      <c r="O1611" s="119" t="s">
        <v>1066</v>
      </c>
      <c r="P1611" s="29"/>
      <c r="Q1611" s="81">
        <v>610</v>
      </c>
      <c r="R1611" s="134" t="s">
        <v>1141</v>
      </c>
    </row>
    <row r="1612" spans="1:18">
      <c r="A1612" s="134" t="s">
        <v>1154</v>
      </c>
      <c r="C1612" s="29">
        <v>100501013</v>
      </c>
      <c r="F1612" s="29" t="s">
        <v>59</v>
      </c>
      <c r="G1612" s="29" t="s">
        <v>828</v>
      </c>
      <c r="H1612" s="29" t="s">
        <v>38</v>
      </c>
      <c r="I1612" s="120">
        <v>45757</v>
      </c>
      <c r="J1612" s="120">
        <f>WORKDAY(I1612, 3)</f>
        <v>45762</v>
      </c>
      <c r="K1612" s="120">
        <v>45762</v>
      </c>
      <c r="L1612" s="120"/>
      <c r="M1612" s="120"/>
      <c r="N1612" s="29"/>
      <c r="O1612" s="119" t="s">
        <v>984</v>
      </c>
      <c r="P1612" s="29"/>
      <c r="Q1612" s="81">
        <v>110</v>
      </c>
    </row>
    <row r="1613" spans="1:18">
      <c r="A1613" s="134" t="s">
        <v>1154</v>
      </c>
      <c r="C1613" s="29">
        <v>100501147</v>
      </c>
      <c r="F1613" s="29" t="s">
        <v>59</v>
      </c>
      <c r="G1613" s="29" t="s">
        <v>828</v>
      </c>
      <c r="H1613" s="29" t="s">
        <v>38</v>
      </c>
      <c r="I1613" s="120">
        <v>45757</v>
      </c>
      <c r="J1613" s="120">
        <f>WORKDAY(I1613, 3)</f>
        <v>45762</v>
      </c>
      <c r="K1613" s="120">
        <v>45762</v>
      </c>
      <c r="L1613" s="120"/>
      <c r="M1613" s="120"/>
      <c r="N1613" s="29"/>
      <c r="O1613" s="119" t="s">
        <v>984</v>
      </c>
      <c r="P1613" s="29"/>
      <c r="Q1613" s="81">
        <v>200</v>
      </c>
    </row>
    <row r="1614" spans="1:18">
      <c r="A1614" s="134" t="s">
        <v>1064</v>
      </c>
      <c r="C1614" s="29">
        <v>93502135</v>
      </c>
      <c r="F1614" s="29" t="s">
        <v>59</v>
      </c>
      <c r="G1614" s="29" t="s">
        <v>828</v>
      </c>
      <c r="H1614" s="29" t="s">
        <v>38</v>
      </c>
      <c r="I1614" s="120">
        <v>45750</v>
      </c>
      <c r="J1614" s="120">
        <f>WORKDAY(I1614, 3)</f>
        <v>45755</v>
      </c>
      <c r="K1614" s="29"/>
      <c r="L1614" s="29"/>
      <c r="M1614" s="29"/>
      <c r="N1614" s="29"/>
      <c r="O1614" s="119" t="s">
        <v>984</v>
      </c>
      <c r="P1614" s="29"/>
      <c r="Q1614" s="81">
        <v>350</v>
      </c>
      <c r="R1614" s="134" t="s">
        <v>1141</v>
      </c>
    </row>
    <row r="1615" spans="1:18">
      <c r="A1615" s="134" t="s">
        <v>1064</v>
      </c>
      <c r="C1615" s="29">
        <v>93503265</v>
      </c>
      <c r="F1615" s="29" t="s">
        <v>59</v>
      </c>
      <c r="G1615" s="29" t="s">
        <v>828</v>
      </c>
      <c r="H1615" s="29" t="s">
        <v>38</v>
      </c>
      <c r="I1615" s="120">
        <v>45750</v>
      </c>
      <c r="J1615" s="120">
        <f>WORKDAY(I1615, 3)</f>
        <v>45755</v>
      </c>
      <c r="K1615" s="29"/>
      <c r="L1615" s="29"/>
      <c r="M1615" s="29"/>
      <c r="N1615" s="29"/>
      <c r="O1615" s="119" t="s">
        <v>1144</v>
      </c>
      <c r="P1615" s="29"/>
      <c r="Q1615" s="81">
        <v>600</v>
      </c>
      <c r="R1615" s="134" t="s">
        <v>1141</v>
      </c>
    </row>
    <row r="1616" spans="1:18">
      <c r="A1616" s="134" t="s">
        <v>1155</v>
      </c>
      <c r="C1616" s="29">
        <v>87500003</v>
      </c>
      <c r="F1616" s="29" t="s">
        <v>1068</v>
      </c>
      <c r="G1616" s="29" t="s">
        <v>828</v>
      </c>
      <c r="H1616" s="29" t="s">
        <v>1069</v>
      </c>
      <c r="I1616" s="120">
        <v>45744</v>
      </c>
      <c r="J1616" s="120">
        <f>WORKDAY(I1616, 3)</f>
        <v>45749</v>
      </c>
      <c r="K1616" s="120">
        <v>45748</v>
      </c>
      <c r="L1616" s="120"/>
      <c r="M1616" s="120"/>
      <c r="N1616" s="29"/>
      <c r="O1616" s="119" t="s">
        <v>984</v>
      </c>
      <c r="P1616" s="29"/>
      <c r="Q1616" s="81">
        <v>525</v>
      </c>
    </row>
    <row r="1617" spans="1:23">
      <c r="A1617" s="134" t="s">
        <v>1155</v>
      </c>
      <c r="C1617" s="29">
        <v>87500005</v>
      </c>
      <c r="F1617" s="29" t="s">
        <v>1068</v>
      </c>
      <c r="G1617" s="29" t="s">
        <v>828</v>
      </c>
      <c r="H1617" s="29" t="s">
        <v>1069</v>
      </c>
      <c r="I1617" s="120">
        <v>45744</v>
      </c>
      <c r="J1617" s="120">
        <f>WORKDAY(I1617, 3)</f>
        <v>45749</v>
      </c>
      <c r="K1617" s="120">
        <v>45748</v>
      </c>
      <c r="L1617" s="120"/>
      <c r="M1617" s="120"/>
      <c r="N1617" s="29"/>
      <c r="O1617" s="119" t="s">
        <v>944</v>
      </c>
      <c r="P1617" s="29"/>
      <c r="Q1617" s="81">
        <v>375</v>
      </c>
    </row>
    <row r="1618" spans="1:23">
      <c r="A1618" s="134" t="s">
        <v>1156</v>
      </c>
      <c r="C1618" s="29">
        <v>91501382</v>
      </c>
      <c r="F1618" s="29" t="s">
        <v>59</v>
      </c>
      <c r="G1618" s="29" t="s">
        <v>16</v>
      </c>
      <c r="H1618" s="29" t="s">
        <v>38</v>
      </c>
      <c r="I1618" s="120">
        <v>45748</v>
      </c>
      <c r="J1618" s="120">
        <f>WORKDAY(I1618, 3)</f>
        <v>45751</v>
      </c>
      <c r="K1618" s="29"/>
      <c r="L1618" s="29"/>
      <c r="M1618" s="29"/>
      <c r="N1618" s="29"/>
      <c r="O1618" s="119" t="s">
        <v>944</v>
      </c>
      <c r="P1618" s="29"/>
      <c r="Q1618" s="81">
        <v>280</v>
      </c>
      <c r="W1618" s="124" t="s">
        <v>1157</v>
      </c>
    </row>
    <row r="1619" spans="1:23">
      <c r="A1619" s="134" t="s">
        <v>1155</v>
      </c>
      <c r="C1619" s="29">
        <v>87500017</v>
      </c>
      <c r="F1619" s="29" t="s">
        <v>1068</v>
      </c>
      <c r="G1619" s="29" t="s">
        <v>828</v>
      </c>
      <c r="H1619" s="29" t="s">
        <v>1069</v>
      </c>
      <c r="I1619" s="120">
        <v>45744</v>
      </c>
      <c r="J1619" s="120">
        <f>WORKDAY(I1619, 3)</f>
        <v>45749</v>
      </c>
      <c r="K1619" s="120">
        <v>45748</v>
      </c>
      <c r="L1619" s="120"/>
      <c r="M1619" s="120"/>
      <c r="N1619" s="120"/>
      <c r="O1619" s="119" t="s">
        <v>984</v>
      </c>
      <c r="P1619" s="29"/>
      <c r="Q1619" s="81">
        <v>315</v>
      </c>
      <c r="W1619" s="124" t="s">
        <v>1157</v>
      </c>
    </row>
    <row r="1620" spans="1:23">
      <c r="A1620" s="134" t="s">
        <v>1155</v>
      </c>
      <c r="C1620" s="29">
        <v>87500014</v>
      </c>
      <c r="F1620" s="29" t="s">
        <v>1068</v>
      </c>
      <c r="G1620" s="29" t="s">
        <v>828</v>
      </c>
      <c r="H1620" s="29" t="s">
        <v>1069</v>
      </c>
      <c r="I1620" s="120">
        <v>45744</v>
      </c>
      <c r="J1620" s="120">
        <f>WORKDAY(I1620, 3)</f>
        <v>45749</v>
      </c>
      <c r="K1620" s="120">
        <v>45748</v>
      </c>
      <c r="L1620" s="120"/>
      <c r="M1620" s="120"/>
      <c r="N1620" s="29"/>
      <c r="O1620" s="119" t="s">
        <v>984</v>
      </c>
      <c r="P1620" s="29"/>
      <c r="Q1620" s="81">
        <v>50</v>
      </c>
      <c r="W1620" s="124" t="s">
        <v>1157</v>
      </c>
    </row>
    <row r="1621" spans="1:23">
      <c r="A1621" s="134" t="s">
        <v>1155</v>
      </c>
      <c r="C1621" s="29">
        <v>87500012</v>
      </c>
      <c r="F1621" s="29" t="s">
        <v>1068</v>
      </c>
      <c r="G1621" s="29" t="s">
        <v>828</v>
      </c>
      <c r="H1621" s="29" t="s">
        <v>1069</v>
      </c>
      <c r="I1621" s="120">
        <v>45744</v>
      </c>
      <c r="J1621" s="120">
        <f>WORKDAY(I1621, 3)</f>
        <v>45749</v>
      </c>
      <c r="K1621" s="120">
        <v>45748</v>
      </c>
      <c r="L1621" s="120"/>
      <c r="M1621" s="120"/>
      <c r="N1621" s="29"/>
      <c r="O1621" s="119" t="s">
        <v>984</v>
      </c>
      <c r="P1621" s="29"/>
      <c r="Q1621" s="81">
        <v>575</v>
      </c>
      <c r="W1621" s="124" t="s">
        <v>1158</v>
      </c>
    </row>
    <row r="1622" spans="1:23">
      <c r="A1622" s="134" t="s">
        <v>1148</v>
      </c>
      <c r="C1622" s="29">
        <v>87504137</v>
      </c>
      <c r="F1622" s="29" t="s">
        <v>1053</v>
      </c>
      <c r="G1622" s="29" t="s">
        <v>828</v>
      </c>
      <c r="H1622" s="29" t="s">
        <v>1159</v>
      </c>
      <c r="I1622" s="120">
        <v>45744</v>
      </c>
      <c r="J1622" s="120">
        <f>WORKDAY(I1622, 3)</f>
        <v>45749</v>
      </c>
      <c r="K1622" s="120">
        <v>45748</v>
      </c>
      <c r="L1622" s="120"/>
      <c r="M1622" s="120"/>
      <c r="N1622" s="29"/>
      <c r="O1622" s="119" t="s">
        <v>944</v>
      </c>
      <c r="P1622" s="29"/>
      <c r="Q1622" s="81"/>
    </row>
    <row r="1623" spans="1:23">
      <c r="A1623" s="134" t="s">
        <v>1148</v>
      </c>
      <c r="C1623" s="29">
        <v>87504218</v>
      </c>
      <c r="F1623" s="29" t="s">
        <v>1053</v>
      </c>
      <c r="G1623" s="29" t="s">
        <v>828</v>
      </c>
      <c r="H1623" s="29" t="s">
        <v>1159</v>
      </c>
      <c r="I1623" s="120">
        <v>45744</v>
      </c>
      <c r="J1623" s="120">
        <f>WORKDAY(I1623, 3)</f>
        <v>45749</v>
      </c>
      <c r="K1623" s="120">
        <v>45748</v>
      </c>
      <c r="L1623" s="120"/>
      <c r="M1623" s="120"/>
      <c r="N1623" s="29"/>
      <c r="O1623" s="119" t="s">
        <v>944</v>
      </c>
      <c r="P1623" s="29"/>
      <c r="Q1623" s="81"/>
    </row>
    <row r="1624" spans="1:23">
      <c r="A1624" s="134" t="s">
        <v>1160</v>
      </c>
      <c r="C1624" s="29">
        <v>86505581</v>
      </c>
      <c r="F1624" s="29" t="s">
        <v>133</v>
      </c>
      <c r="G1624" s="29" t="s">
        <v>828</v>
      </c>
      <c r="H1624" s="29" t="s">
        <v>205</v>
      </c>
      <c r="I1624" s="120">
        <v>45743</v>
      </c>
      <c r="J1624" s="120">
        <f>WORKDAY(I1624, 3)</f>
        <v>45748</v>
      </c>
      <c r="K1624" s="29" t="s">
        <v>1161</v>
      </c>
      <c r="L1624" s="29"/>
      <c r="M1624" s="29"/>
      <c r="N1624" s="29"/>
      <c r="O1624" s="119" t="s">
        <v>984</v>
      </c>
      <c r="P1624" s="29"/>
      <c r="Q1624" s="81"/>
    </row>
    <row r="1625" spans="1:23">
      <c r="A1625" s="134" t="s">
        <v>1160</v>
      </c>
      <c r="C1625" s="29">
        <v>86505671</v>
      </c>
      <c r="F1625" s="29" t="s">
        <v>133</v>
      </c>
      <c r="G1625" s="29" t="s">
        <v>828</v>
      </c>
      <c r="H1625" s="29" t="s">
        <v>205</v>
      </c>
      <c r="I1625" s="120">
        <v>45743</v>
      </c>
      <c r="J1625" s="120">
        <f>WORKDAY(I1625, 3)</f>
        <v>45748</v>
      </c>
      <c r="K1625" s="29" t="s">
        <v>1161</v>
      </c>
      <c r="L1625" s="29"/>
      <c r="M1625" s="29"/>
      <c r="N1625" s="29"/>
      <c r="O1625" s="119" t="s">
        <v>984</v>
      </c>
      <c r="P1625" s="29"/>
      <c r="Q1625" s="81"/>
    </row>
    <row r="1626" spans="1:23">
      <c r="A1626" s="134" t="s">
        <v>1160</v>
      </c>
      <c r="C1626" s="29">
        <v>86505989</v>
      </c>
      <c r="F1626" s="29" t="s">
        <v>133</v>
      </c>
      <c r="G1626" s="29" t="s">
        <v>828</v>
      </c>
      <c r="H1626" s="29" t="s">
        <v>205</v>
      </c>
      <c r="I1626" s="120">
        <v>45743</v>
      </c>
      <c r="J1626" s="120">
        <f>WORKDAY(I1626, 3)</f>
        <v>45748</v>
      </c>
      <c r="K1626" s="29" t="s">
        <v>1161</v>
      </c>
      <c r="L1626" s="29"/>
      <c r="M1626" s="29"/>
      <c r="N1626" s="29"/>
      <c r="O1626" s="119" t="s">
        <v>984</v>
      </c>
      <c r="P1626" s="29"/>
      <c r="Q1626" s="81"/>
    </row>
    <row r="1627" spans="1:23">
      <c r="A1627" s="134" t="s">
        <v>1160</v>
      </c>
      <c r="C1627" s="29">
        <v>86508156</v>
      </c>
      <c r="F1627" s="29" t="s">
        <v>133</v>
      </c>
      <c r="G1627" s="29" t="s">
        <v>828</v>
      </c>
      <c r="H1627" s="29" t="s">
        <v>205</v>
      </c>
      <c r="I1627" s="120">
        <v>45743</v>
      </c>
      <c r="J1627" s="120">
        <f>WORKDAY(I1627, 3)</f>
        <v>45748</v>
      </c>
      <c r="K1627" s="29" t="s">
        <v>1161</v>
      </c>
      <c r="L1627" s="29"/>
      <c r="M1627" s="29"/>
      <c r="N1627" s="29"/>
      <c r="O1627" s="119" t="s">
        <v>984</v>
      </c>
      <c r="P1627" s="29"/>
      <c r="Q1627" s="81"/>
    </row>
    <row r="1628" spans="1:23">
      <c r="A1628" s="134" t="s">
        <v>1160</v>
      </c>
      <c r="C1628" s="29">
        <v>86508338</v>
      </c>
      <c r="F1628" s="29" t="s">
        <v>133</v>
      </c>
      <c r="G1628" s="29" t="s">
        <v>828</v>
      </c>
      <c r="H1628" s="29" t="s">
        <v>205</v>
      </c>
      <c r="I1628" s="120">
        <v>45743</v>
      </c>
      <c r="J1628" s="120">
        <f>WORKDAY(I1628, 3)</f>
        <v>45748</v>
      </c>
      <c r="K1628" s="29" t="s">
        <v>1161</v>
      </c>
      <c r="L1628" s="29"/>
      <c r="M1628" s="29"/>
      <c r="N1628" s="29"/>
      <c r="O1628" s="119" t="s">
        <v>984</v>
      </c>
      <c r="P1628" s="29"/>
      <c r="Q1628" s="81"/>
    </row>
    <row r="1629" spans="1:23">
      <c r="A1629" s="134" t="s">
        <v>1160</v>
      </c>
      <c r="C1629" s="29">
        <v>86508420</v>
      </c>
      <c r="F1629" s="29" t="s">
        <v>133</v>
      </c>
      <c r="G1629" s="29" t="s">
        <v>828</v>
      </c>
      <c r="H1629" s="29" t="s">
        <v>205</v>
      </c>
      <c r="I1629" s="120">
        <v>45743</v>
      </c>
      <c r="J1629" s="120">
        <f>WORKDAY(I1629, 3)</f>
        <v>45748</v>
      </c>
      <c r="K1629" s="29" t="s">
        <v>1161</v>
      </c>
      <c r="L1629" s="29"/>
      <c r="M1629" s="29"/>
      <c r="N1629" s="120">
        <v>45752</v>
      </c>
      <c r="O1629" s="119" t="s">
        <v>85</v>
      </c>
      <c r="P1629" s="29"/>
      <c r="Q1629" s="81"/>
    </row>
    <row r="1630" spans="1:23">
      <c r="A1630" s="134" t="s">
        <v>1160</v>
      </c>
      <c r="C1630" s="29">
        <v>86508380</v>
      </c>
      <c r="F1630" s="29" t="s">
        <v>133</v>
      </c>
      <c r="G1630" s="29" t="s">
        <v>828</v>
      </c>
      <c r="H1630" s="29" t="s">
        <v>205</v>
      </c>
      <c r="I1630" s="120">
        <v>45743</v>
      </c>
      <c r="J1630" s="120">
        <f>WORKDAY(I1630, 3)</f>
        <v>45748</v>
      </c>
      <c r="K1630" s="29" t="s">
        <v>1161</v>
      </c>
      <c r="L1630" s="29"/>
      <c r="M1630" s="29"/>
      <c r="N1630" s="29"/>
      <c r="O1630" s="119" t="s">
        <v>984</v>
      </c>
      <c r="P1630" s="29"/>
      <c r="Q1630" s="81"/>
    </row>
    <row r="1631" spans="1:23">
      <c r="A1631" s="134" t="s">
        <v>1160</v>
      </c>
      <c r="C1631" s="29">
        <v>86508535</v>
      </c>
      <c r="F1631" s="29" t="s">
        <v>133</v>
      </c>
      <c r="G1631" s="29" t="s">
        <v>828</v>
      </c>
      <c r="H1631" s="29" t="s">
        <v>205</v>
      </c>
      <c r="I1631" s="120">
        <v>45743</v>
      </c>
      <c r="J1631" s="120">
        <f>WORKDAY(I1631, 3)</f>
        <v>45748</v>
      </c>
      <c r="K1631" s="29" t="s">
        <v>1161</v>
      </c>
      <c r="L1631" s="29"/>
      <c r="M1631" s="29"/>
      <c r="N1631" s="29"/>
      <c r="O1631" s="119" t="s">
        <v>984</v>
      </c>
      <c r="P1631" s="29"/>
      <c r="Q1631" s="81"/>
    </row>
    <row r="1632" spans="1:23">
      <c r="A1632" s="134" t="s">
        <v>1160</v>
      </c>
      <c r="C1632" s="29">
        <v>86508522</v>
      </c>
      <c r="F1632" s="29" t="s">
        <v>133</v>
      </c>
      <c r="G1632" s="29" t="s">
        <v>828</v>
      </c>
      <c r="H1632" s="29" t="s">
        <v>205</v>
      </c>
      <c r="I1632" s="120">
        <v>45743</v>
      </c>
      <c r="J1632" s="120">
        <f>WORKDAY(I1632, 3)</f>
        <v>45748</v>
      </c>
      <c r="K1632" s="29" t="s">
        <v>1161</v>
      </c>
      <c r="L1632" s="29"/>
      <c r="M1632" s="29"/>
      <c r="N1632" s="29"/>
      <c r="O1632" s="119" t="s">
        <v>1162</v>
      </c>
      <c r="P1632" s="29"/>
      <c r="Q1632" s="81"/>
    </row>
    <row r="1633" spans="1:18">
      <c r="A1633" s="134" t="s">
        <v>1160</v>
      </c>
      <c r="C1633" s="29">
        <v>86507888</v>
      </c>
      <c r="F1633" s="29" t="s">
        <v>133</v>
      </c>
      <c r="G1633" s="29" t="s">
        <v>828</v>
      </c>
      <c r="H1633" s="29" t="s">
        <v>205</v>
      </c>
      <c r="I1633" s="120">
        <v>45743</v>
      </c>
      <c r="J1633" s="120">
        <f>WORKDAY(I1633, 3)</f>
        <v>45748</v>
      </c>
      <c r="K1633" s="29" t="s">
        <v>1161</v>
      </c>
      <c r="L1633" s="29"/>
      <c r="M1633" s="29"/>
      <c r="N1633" s="29"/>
      <c r="O1633" s="119" t="s">
        <v>1162</v>
      </c>
      <c r="P1633" s="29"/>
      <c r="Q1633" s="81"/>
    </row>
    <row r="1634" spans="1:18">
      <c r="A1634" s="134" t="s">
        <v>1160</v>
      </c>
      <c r="C1634" s="29">
        <v>86508569</v>
      </c>
      <c r="F1634" s="29" t="s">
        <v>133</v>
      </c>
      <c r="G1634" s="29" t="s">
        <v>828</v>
      </c>
      <c r="H1634" s="29" t="s">
        <v>205</v>
      </c>
      <c r="I1634" s="120">
        <v>45743</v>
      </c>
      <c r="J1634" s="120">
        <f>WORKDAY(I1634, 3)</f>
        <v>45748</v>
      </c>
      <c r="K1634" s="29" t="s">
        <v>1161</v>
      </c>
      <c r="L1634" s="29"/>
      <c r="M1634" s="29"/>
      <c r="N1634" s="29"/>
      <c r="O1634" s="119" t="s">
        <v>1162</v>
      </c>
      <c r="P1634" s="29"/>
      <c r="Q1634" s="81"/>
    </row>
    <row r="1635" spans="1:18">
      <c r="A1635" s="134" t="s">
        <v>1160</v>
      </c>
      <c r="C1635" s="29">
        <v>86508454</v>
      </c>
      <c r="F1635" s="29" t="s">
        <v>133</v>
      </c>
      <c r="G1635" s="29" t="s">
        <v>828</v>
      </c>
      <c r="H1635" s="29" t="s">
        <v>205</v>
      </c>
      <c r="I1635" s="120">
        <v>45743</v>
      </c>
      <c r="J1635" s="120">
        <f>WORKDAY(I1635, 3)</f>
        <v>45748</v>
      </c>
      <c r="K1635" s="29" t="s">
        <v>1161</v>
      </c>
      <c r="L1635" s="29"/>
      <c r="M1635" s="29"/>
      <c r="N1635" s="29"/>
      <c r="O1635" s="119" t="s">
        <v>1162</v>
      </c>
      <c r="P1635" s="29"/>
      <c r="Q1635" s="81"/>
    </row>
    <row r="1636" spans="1:18">
      <c r="A1636" s="134" t="s">
        <v>1163</v>
      </c>
      <c r="C1636" s="29">
        <v>87500389</v>
      </c>
      <c r="F1636" s="29" t="s">
        <v>1053</v>
      </c>
      <c r="G1636" s="29" t="s">
        <v>828</v>
      </c>
      <c r="H1636" s="29" t="s">
        <v>1159</v>
      </c>
      <c r="I1636" s="120">
        <v>45744</v>
      </c>
      <c r="J1636" s="120">
        <f>WORKDAY(I1636, 3)</f>
        <v>45749</v>
      </c>
      <c r="K1636" s="120">
        <v>45748</v>
      </c>
      <c r="L1636" s="120"/>
      <c r="M1636" s="120"/>
      <c r="N1636" s="29"/>
      <c r="O1636" s="119" t="s">
        <v>1144</v>
      </c>
      <c r="P1636" s="29"/>
      <c r="Q1636" s="81">
        <v>370</v>
      </c>
      <c r="R1636" s="134" t="s">
        <v>1141</v>
      </c>
    </row>
    <row r="1637" spans="1:18">
      <c r="A1637" s="134" t="s">
        <v>1163</v>
      </c>
      <c r="C1637" s="29">
        <v>87500423</v>
      </c>
      <c r="F1637" s="29" t="s">
        <v>1053</v>
      </c>
      <c r="G1637" s="29" t="s">
        <v>828</v>
      </c>
      <c r="H1637" s="29" t="s">
        <v>1159</v>
      </c>
      <c r="I1637" s="120">
        <v>45744</v>
      </c>
      <c r="J1637" s="120">
        <f>WORKDAY(I1637, 3)</f>
        <v>45749</v>
      </c>
      <c r="K1637" s="120">
        <v>45748</v>
      </c>
      <c r="L1637" s="120"/>
      <c r="M1637" s="120"/>
      <c r="N1637" s="29"/>
      <c r="O1637" s="119" t="s">
        <v>1144</v>
      </c>
      <c r="P1637" s="29"/>
      <c r="Q1637" s="81">
        <v>375</v>
      </c>
      <c r="R1637" s="134" t="s">
        <v>1141</v>
      </c>
    </row>
    <row r="1638" spans="1:18">
      <c r="A1638" s="134" t="s">
        <v>1163</v>
      </c>
      <c r="C1638" s="29">
        <v>87500489</v>
      </c>
      <c r="F1638" s="29" t="s">
        <v>1053</v>
      </c>
      <c r="G1638" s="29" t="s">
        <v>828</v>
      </c>
      <c r="H1638" s="29" t="s">
        <v>1159</v>
      </c>
      <c r="I1638" s="120">
        <v>45744</v>
      </c>
      <c r="J1638" s="120">
        <f>WORKDAY(I1638, 3)</f>
        <v>45749</v>
      </c>
      <c r="K1638" s="120">
        <v>45748</v>
      </c>
      <c r="L1638" s="120"/>
      <c r="M1638" s="120"/>
      <c r="N1638" s="29"/>
      <c r="O1638" s="119" t="s">
        <v>1144</v>
      </c>
      <c r="P1638" s="29"/>
      <c r="Q1638" s="81">
        <v>165</v>
      </c>
      <c r="R1638" s="134" t="s">
        <v>1141</v>
      </c>
    </row>
    <row r="1639" spans="1:18">
      <c r="A1639" s="134" t="s">
        <v>1163</v>
      </c>
      <c r="C1639" s="29">
        <v>87500521</v>
      </c>
      <c r="F1639" s="29" t="s">
        <v>1053</v>
      </c>
      <c r="G1639" s="29" t="s">
        <v>828</v>
      </c>
      <c r="H1639" s="29" t="s">
        <v>1159</v>
      </c>
      <c r="I1639" s="120">
        <v>45744</v>
      </c>
      <c r="J1639" s="120">
        <f>WORKDAY(I1639, 3)</f>
        <v>45749</v>
      </c>
      <c r="K1639" s="120">
        <v>45748</v>
      </c>
      <c r="L1639" s="120"/>
      <c r="M1639" s="120"/>
      <c r="N1639" s="29"/>
      <c r="O1639" s="119" t="s">
        <v>1144</v>
      </c>
      <c r="P1639" s="29"/>
      <c r="Q1639" s="81">
        <v>250</v>
      </c>
      <c r="R1639" s="134" t="s">
        <v>1141</v>
      </c>
    </row>
    <row r="1640" spans="1:18">
      <c r="A1640" s="134" t="s">
        <v>1163</v>
      </c>
      <c r="C1640" s="29">
        <v>87500552</v>
      </c>
      <c r="F1640" s="29" t="s">
        <v>1053</v>
      </c>
      <c r="G1640" s="29" t="s">
        <v>828</v>
      </c>
      <c r="H1640" s="29" t="s">
        <v>1159</v>
      </c>
      <c r="I1640" s="120">
        <v>45744</v>
      </c>
      <c r="J1640" s="120">
        <f>WORKDAY(I1640, 3)</f>
        <v>45749</v>
      </c>
      <c r="K1640" s="120">
        <v>45748</v>
      </c>
      <c r="L1640" s="120"/>
      <c r="M1640" s="120"/>
      <c r="N1640" s="29"/>
      <c r="O1640" s="119" t="s">
        <v>984</v>
      </c>
      <c r="P1640" s="29"/>
      <c r="Q1640" s="81">
        <v>685</v>
      </c>
      <c r="R1640" s="134" t="s">
        <v>1141</v>
      </c>
    </row>
    <row r="1641" spans="1:18">
      <c r="A1641" s="134" t="s">
        <v>1163</v>
      </c>
      <c r="C1641" s="29">
        <v>87500668</v>
      </c>
      <c r="F1641" s="29" t="s">
        <v>1053</v>
      </c>
      <c r="G1641" s="29" t="s">
        <v>828</v>
      </c>
      <c r="H1641" s="29" t="s">
        <v>1159</v>
      </c>
      <c r="I1641" s="120">
        <v>45744</v>
      </c>
      <c r="J1641" s="120">
        <f>WORKDAY(I1641, 3)</f>
        <v>45749</v>
      </c>
      <c r="K1641" s="120">
        <v>45748</v>
      </c>
      <c r="L1641" s="120"/>
      <c r="M1641" s="120"/>
      <c r="N1641" s="29"/>
      <c r="O1641" s="119" t="s">
        <v>984</v>
      </c>
      <c r="P1641" s="29"/>
      <c r="Q1641" s="81">
        <v>250</v>
      </c>
      <c r="R1641" s="134" t="s">
        <v>1141</v>
      </c>
    </row>
    <row r="1642" spans="1:18">
      <c r="A1642" s="134" t="s">
        <v>1148</v>
      </c>
      <c r="C1642" s="29">
        <v>87503934</v>
      </c>
      <c r="F1642" s="29" t="s">
        <v>1053</v>
      </c>
      <c r="G1642" s="29" t="s">
        <v>828</v>
      </c>
      <c r="H1642" s="29" t="s">
        <v>1159</v>
      </c>
      <c r="I1642" s="120">
        <v>45744</v>
      </c>
      <c r="J1642" s="120">
        <f>WORKDAY(I1642, 3)</f>
        <v>45749</v>
      </c>
      <c r="K1642" s="120">
        <v>45748</v>
      </c>
      <c r="L1642" s="120"/>
      <c r="M1642" s="120"/>
      <c r="N1642" s="29"/>
      <c r="O1642" s="119" t="s">
        <v>944</v>
      </c>
      <c r="P1642" s="29"/>
      <c r="Q1642" s="81"/>
    </row>
    <row r="1643" spans="1:18">
      <c r="A1643" s="134" t="s">
        <v>1148</v>
      </c>
      <c r="C1643" s="29">
        <v>87503956</v>
      </c>
      <c r="F1643" s="29" t="s">
        <v>1053</v>
      </c>
      <c r="G1643" s="29" t="s">
        <v>828</v>
      </c>
      <c r="H1643" s="29" t="s">
        <v>1159</v>
      </c>
      <c r="I1643" s="120">
        <v>45744</v>
      </c>
      <c r="J1643" s="120">
        <f>WORKDAY(I1643, 3)</f>
        <v>45749</v>
      </c>
      <c r="K1643" s="120">
        <v>45748</v>
      </c>
      <c r="L1643" s="120"/>
      <c r="M1643" s="120"/>
      <c r="N1643" s="29"/>
      <c r="O1643" s="119" t="s">
        <v>944</v>
      </c>
      <c r="P1643" s="29"/>
      <c r="Q1643" s="81"/>
    </row>
    <row r="1644" spans="1:18">
      <c r="A1644" s="134" t="s">
        <v>1148</v>
      </c>
      <c r="C1644" s="29">
        <v>87503988</v>
      </c>
      <c r="F1644" s="29" t="s">
        <v>1053</v>
      </c>
      <c r="G1644" s="29" t="s">
        <v>828</v>
      </c>
      <c r="H1644" s="29" t="s">
        <v>1159</v>
      </c>
      <c r="I1644" s="120">
        <v>45744</v>
      </c>
      <c r="J1644" s="120">
        <f>WORKDAY(I1644, 3)</f>
        <v>45749</v>
      </c>
      <c r="K1644" s="120">
        <v>45748</v>
      </c>
      <c r="L1644" s="120"/>
      <c r="M1644" s="120"/>
      <c r="N1644" s="29"/>
      <c r="O1644" s="119" t="s">
        <v>944</v>
      </c>
      <c r="P1644" s="29"/>
      <c r="Q1644" s="81"/>
    </row>
    <row r="1645" spans="1:18">
      <c r="A1645" s="134" t="s">
        <v>1148</v>
      </c>
      <c r="C1645" s="29">
        <v>87504020</v>
      </c>
      <c r="F1645" s="29" t="s">
        <v>1053</v>
      </c>
      <c r="G1645" s="29" t="s">
        <v>828</v>
      </c>
      <c r="H1645" s="29" t="s">
        <v>1159</v>
      </c>
      <c r="I1645" s="120">
        <v>45744</v>
      </c>
      <c r="J1645" s="120">
        <f>WORKDAY(I1645, 3)</f>
        <v>45749</v>
      </c>
      <c r="K1645" s="120">
        <v>45748</v>
      </c>
      <c r="L1645" s="120"/>
      <c r="M1645" s="120"/>
      <c r="N1645" s="29"/>
      <c r="O1645" s="119" t="s">
        <v>944</v>
      </c>
      <c r="P1645" s="29"/>
      <c r="Q1645" s="81"/>
    </row>
    <row r="1646" spans="1:18">
      <c r="A1646" s="134" t="s">
        <v>1148</v>
      </c>
      <c r="C1646" s="29">
        <v>87504036</v>
      </c>
      <c r="F1646" s="29" t="s">
        <v>1053</v>
      </c>
      <c r="G1646" s="29" t="s">
        <v>828</v>
      </c>
      <c r="H1646" s="29" t="s">
        <v>1159</v>
      </c>
      <c r="I1646" s="120">
        <v>45744</v>
      </c>
      <c r="J1646" s="120">
        <f>WORKDAY(I1646, 3)</f>
        <v>45749</v>
      </c>
      <c r="K1646" s="120">
        <v>45748</v>
      </c>
      <c r="L1646" s="120"/>
      <c r="M1646" s="120"/>
      <c r="N1646" s="29"/>
      <c r="O1646" s="119" t="s">
        <v>944</v>
      </c>
      <c r="P1646" s="29"/>
      <c r="Q1646" s="81"/>
    </row>
    <row r="1647" spans="1:18">
      <c r="A1647" s="134" t="s">
        <v>1148</v>
      </c>
      <c r="C1647" s="29">
        <v>87503877</v>
      </c>
      <c r="F1647" s="29" t="s">
        <v>1053</v>
      </c>
      <c r="G1647" s="29" t="s">
        <v>828</v>
      </c>
      <c r="H1647" s="29" t="s">
        <v>1159</v>
      </c>
      <c r="I1647" s="120">
        <v>45744</v>
      </c>
      <c r="J1647" s="120">
        <f>WORKDAY(I1647, 3)</f>
        <v>45749</v>
      </c>
      <c r="K1647" s="120">
        <v>45748</v>
      </c>
      <c r="L1647" s="120"/>
      <c r="M1647" s="120"/>
      <c r="N1647" s="29"/>
      <c r="O1647" s="119" t="s">
        <v>944</v>
      </c>
      <c r="P1647" s="29"/>
      <c r="Q1647" s="81"/>
      <c r="R1647" s="134" t="s">
        <v>1164</v>
      </c>
    </row>
    <row r="1648" spans="1:18">
      <c r="A1648" s="134" t="s">
        <v>1165</v>
      </c>
      <c r="C1648" s="29">
        <v>63509931</v>
      </c>
      <c r="F1648" s="29" t="s">
        <v>1068</v>
      </c>
      <c r="G1648" s="29" t="s">
        <v>828</v>
      </c>
      <c r="H1648" s="29" t="s">
        <v>1069</v>
      </c>
      <c r="I1648" s="120">
        <v>45720</v>
      </c>
      <c r="J1648" s="120">
        <f>WORKDAY(I1648, 3)</f>
        <v>45723</v>
      </c>
      <c r="K1648" s="29"/>
      <c r="L1648" s="29"/>
      <c r="M1648" s="29"/>
      <c r="N1648" s="120">
        <v>45728</v>
      </c>
      <c r="O1648" s="119" t="s">
        <v>85</v>
      </c>
      <c r="P1648" s="29"/>
      <c r="Q1648" s="81"/>
    </row>
    <row r="1649" spans="1:18">
      <c r="A1649" s="134" t="s">
        <v>1165</v>
      </c>
      <c r="C1649" s="29">
        <v>63509927</v>
      </c>
      <c r="F1649" s="29" t="s">
        <v>1068</v>
      </c>
      <c r="G1649" s="29" t="s">
        <v>828</v>
      </c>
      <c r="H1649" s="29" t="s">
        <v>1069</v>
      </c>
      <c r="I1649" s="120">
        <v>45720</v>
      </c>
      <c r="J1649" s="120">
        <f>WORKDAY(I1649, 3)</f>
        <v>45723</v>
      </c>
      <c r="K1649" s="29"/>
      <c r="L1649" s="29"/>
      <c r="M1649" s="29"/>
      <c r="N1649" s="120">
        <v>45728</v>
      </c>
      <c r="O1649" s="119" t="s">
        <v>85</v>
      </c>
      <c r="P1649" s="29"/>
      <c r="Q1649" s="81"/>
    </row>
    <row r="1650" spans="1:18">
      <c r="A1650" s="134" t="s">
        <v>1165</v>
      </c>
      <c r="C1650" s="29">
        <v>63509924</v>
      </c>
      <c r="F1650" s="29" t="s">
        <v>1068</v>
      </c>
      <c r="G1650" s="29" t="s">
        <v>828</v>
      </c>
      <c r="H1650" s="29" t="s">
        <v>1069</v>
      </c>
      <c r="I1650" s="120">
        <v>45720</v>
      </c>
      <c r="J1650" s="120">
        <f>WORKDAY(I1650, 3)</f>
        <v>45723</v>
      </c>
      <c r="K1650" s="29"/>
      <c r="L1650" s="29"/>
      <c r="M1650" s="29"/>
      <c r="N1650" s="120">
        <v>45728</v>
      </c>
      <c r="O1650" s="119" t="s">
        <v>85</v>
      </c>
      <c r="P1650" s="29"/>
      <c r="Q1650" s="81"/>
    </row>
    <row r="1651" spans="1:18">
      <c r="A1651" s="134" t="s">
        <v>1165</v>
      </c>
      <c r="C1651" s="29">
        <v>63509923</v>
      </c>
      <c r="F1651" s="29" t="s">
        <v>1068</v>
      </c>
      <c r="G1651" s="29" t="s">
        <v>828</v>
      </c>
      <c r="H1651" s="29" t="s">
        <v>1069</v>
      </c>
      <c r="I1651" s="120">
        <v>45720</v>
      </c>
      <c r="J1651" s="120">
        <f>WORKDAY(I1651, 3)</f>
        <v>45723</v>
      </c>
      <c r="K1651" s="29"/>
      <c r="L1651" s="29"/>
      <c r="M1651" s="29"/>
      <c r="N1651" s="120">
        <v>45726</v>
      </c>
      <c r="O1651" s="119" t="s">
        <v>85</v>
      </c>
      <c r="P1651" s="29"/>
      <c r="Q1651" s="81"/>
    </row>
    <row r="1652" spans="1:18">
      <c r="A1652" s="134" t="s">
        <v>1165</v>
      </c>
      <c r="C1652" s="29">
        <v>63509921</v>
      </c>
      <c r="F1652" s="29" t="s">
        <v>1068</v>
      </c>
      <c r="G1652" s="29" t="s">
        <v>828</v>
      </c>
      <c r="H1652" s="29" t="s">
        <v>1069</v>
      </c>
      <c r="I1652" s="120">
        <v>45720</v>
      </c>
      <c r="J1652" s="120">
        <f>WORKDAY(I1652, 3)</f>
        <v>45723</v>
      </c>
      <c r="K1652" s="29"/>
      <c r="L1652" s="29"/>
      <c r="M1652" s="29"/>
      <c r="N1652" s="120">
        <v>45726</v>
      </c>
      <c r="O1652" s="119" t="s">
        <v>85</v>
      </c>
      <c r="P1652" s="29"/>
      <c r="Q1652" s="81"/>
    </row>
    <row r="1653" spans="1:18">
      <c r="A1653" s="134" t="s">
        <v>1165</v>
      </c>
      <c r="C1653" s="29">
        <v>63509920</v>
      </c>
      <c r="F1653" s="29" t="s">
        <v>1068</v>
      </c>
      <c r="G1653" s="29" t="s">
        <v>828</v>
      </c>
      <c r="H1653" s="29" t="s">
        <v>1069</v>
      </c>
      <c r="I1653" s="120">
        <v>45720</v>
      </c>
      <c r="J1653" s="120">
        <f>WORKDAY(I1653, 3)</f>
        <v>45723</v>
      </c>
      <c r="K1653" s="29"/>
      <c r="L1653" s="29"/>
      <c r="M1653" s="29"/>
      <c r="N1653" s="120">
        <v>45726</v>
      </c>
      <c r="O1653" s="119" t="s">
        <v>85</v>
      </c>
      <c r="P1653" s="29"/>
      <c r="Q1653" s="81"/>
    </row>
    <row r="1654" spans="1:18">
      <c r="A1654" s="134" t="s">
        <v>1165</v>
      </c>
      <c r="C1654" s="29">
        <v>63509919</v>
      </c>
      <c r="F1654" s="29" t="s">
        <v>1068</v>
      </c>
      <c r="G1654" s="29" t="s">
        <v>828</v>
      </c>
      <c r="H1654" s="29" t="s">
        <v>1069</v>
      </c>
      <c r="I1654" s="120">
        <v>45720</v>
      </c>
      <c r="J1654" s="120">
        <f>WORKDAY(I1654, 3)</f>
        <v>45723</v>
      </c>
      <c r="K1654" s="29"/>
      <c r="L1654" s="29"/>
      <c r="M1654" s="29"/>
      <c r="N1654" s="120">
        <v>45726</v>
      </c>
      <c r="O1654" s="119" t="s">
        <v>85</v>
      </c>
      <c r="P1654" s="29"/>
      <c r="Q1654" s="81"/>
    </row>
    <row r="1655" spans="1:18">
      <c r="A1655" s="134" t="s">
        <v>1165</v>
      </c>
      <c r="C1655" s="29">
        <v>63509916</v>
      </c>
      <c r="F1655" s="29" t="s">
        <v>1068</v>
      </c>
      <c r="G1655" s="29" t="s">
        <v>828</v>
      </c>
      <c r="H1655" s="29" t="s">
        <v>1069</v>
      </c>
      <c r="I1655" s="120">
        <v>45720</v>
      </c>
      <c r="J1655" s="120">
        <f>WORKDAY(I1655, 3)</f>
        <v>45723</v>
      </c>
      <c r="K1655" s="29"/>
      <c r="L1655" s="29"/>
      <c r="M1655" s="29"/>
      <c r="N1655" s="120">
        <v>45726</v>
      </c>
      <c r="O1655" s="119" t="s">
        <v>85</v>
      </c>
      <c r="P1655" s="29"/>
      <c r="Q1655" s="81"/>
    </row>
    <row r="1656" spans="1:18">
      <c r="A1656" s="134" t="s">
        <v>1165</v>
      </c>
      <c r="C1656" s="29">
        <v>63509915</v>
      </c>
      <c r="F1656" s="29" t="s">
        <v>1068</v>
      </c>
      <c r="G1656" s="29" t="s">
        <v>828</v>
      </c>
      <c r="H1656" s="29" t="s">
        <v>1069</v>
      </c>
      <c r="I1656" s="120">
        <v>45720</v>
      </c>
      <c r="J1656" s="120">
        <f>WORKDAY(I1656, 3)</f>
        <v>45723</v>
      </c>
      <c r="K1656" s="29"/>
      <c r="L1656" s="29"/>
      <c r="M1656" s="29"/>
      <c r="N1656" s="120">
        <v>45723</v>
      </c>
      <c r="O1656" s="119" t="s">
        <v>85</v>
      </c>
      <c r="P1656" s="29"/>
      <c r="Q1656" s="81"/>
    </row>
    <row r="1657" spans="1:18">
      <c r="A1657" s="134" t="s">
        <v>1165</v>
      </c>
      <c r="C1657" s="29">
        <v>63509913</v>
      </c>
      <c r="F1657" s="29" t="s">
        <v>1068</v>
      </c>
      <c r="G1657" s="29" t="s">
        <v>828</v>
      </c>
      <c r="H1657" s="29" t="s">
        <v>1069</v>
      </c>
      <c r="I1657" s="120">
        <v>45720</v>
      </c>
      <c r="J1657" s="120">
        <f>WORKDAY(I1657, 3)</f>
        <v>45723</v>
      </c>
      <c r="K1657" s="29"/>
      <c r="L1657" s="29"/>
      <c r="M1657" s="29"/>
      <c r="N1657" s="120">
        <v>45727</v>
      </c>
      <c r="O1657" s="119" t="s">
        <v>85</v>
      </c>
      <c r="P1657" s="29"/>
      <c r="Q1657" s="81"/>
    </row>
    <row r="1658" spans="1:18">
      <c r="A1658" s="134" t="s">
        <v>1165</v>
      </c>
      <c r="C1658" s="29">
        <v>63509911</v>
      </c>
      <c r="F1658" s="29" t="s">
        <v>1068</v>
      </c>
      <c r="G1658" s="29" t="s">
        <v>828</v>
      </c>
      <c r="H1658" s="29" t="s">
        <v>1069</v>
      </c>
      <c r="I1658" s="120">
        <v>45720</v>
      </c>
      <c r="J1658" s="120">
        <f>WORKDAY(I1658, 3)</f>
        <v>45723</v>
      </c>
      <c r="K1658" s="29"/>
      <c r="L1658" s="29"/>
      <c r="M1658" s="29"/>
      <c r="N1658" s="120">
        <v>45723</v>
      </c>
      <c r="O1658" s="119" t="s">
        <v>85</v>
      </c>
      <c r="P1658" s="29"/>
      <c r="Q1658" s="81"/>
    </row>
    <row r="1659" spans="1:18">
      <c r="A1659" s="134" t="s">
        <v>1165</v>
      </c>
      <c r="C1659" s="29">
        <v>63509910</v>
      </c>
      <c r="F1659" s="29" t="s">
        <v>1068</v>
      </c>
      <c r="G1659" s="29" t="s">
        <v>828</v>
      </c>
      <c r="H1659" s="29" t="s">
        <v>1069</v>
      </c>
      <c r="I1659" s="120">
        <v>45720</v>
      </c>
      <c r="J1659" s="120">
        <f>WORKDAY(I1659, 3)</f>
        <v>45723</v>
      </c>
      <c r="K1659" s="29"/>
      <c r="L1659" s="29"/>
      <c r="M1659" s="29"/>
      <c r="N1659" s="120">
        <v>45723</v>
      </c>
      <c r="O1659" s="119" t="s">
        <v>85</v>
      </c>
      <c r="P1659" s="29"/>
      <c r="Q1659" s="81"/>
    </row>
    <row r="1660" spans="1:18">
      <c r="A1660" s="134" t="s">
        <v>1166</v>
      </c>
      <c r="C1660" s="29">
        <v>80500369</v>
      </c>
      <c r="F1660" s="29" t="s">
        <v>1053</v>
      </c>
      <c r="G1660" s="29" t="s">
        <v>828</v>
      </c>
      <c r="H1660" s="29" t="s">
        <v>38</v>
      </c>
      <c r="I1660" s="120">
        <v>45737</v>
      </c>
      <c r="J1660" s="120">
        <f>WORKDAY(I1660, 3)</f>
        <v>45742</v>
      </c>
      <c r="K1660" s="29"/>
      <c r="L1660" s="29"/>
      <c r="M1660" s="29"/>
      <c r="N1660" s="120">
        <v>45742</v>
      </c>
      <c r="O1660" s="119" t="s">
        <v>85</v>
      </c>
      <c r="P1660" s="29"/>
      <c r="Q1660" s="81"/>
    </row>
    <row r="1661" spans="1:18">
      <c r="A1661" s="134" t="s">
        <v>1167</v>
      </c>
      <c r="C1661" s="29">
        <v>106501007</v>
      </c>
      <c r="F1661" s="29" t="s">
        <v>1071</v>
      </c>
      <c r="G1661" s="29" t="s">
        <v>828</v>
      </c>
      <c r="H1661" s="29" t="s">
        <v>581</v>
      </c>
      <c r="I1661" s="120">
        <v>45762</v>
      </c>
      <c r="J1661" s="120">
        <f>WORKDAY(I1661, 3)</f>
        <v>45765</v>
      </c>
      <c r="K1661" s="29"/>
      <c r="L1661" s="29"/>
      <c r="M1661" s="29"/>
      <c r="N1661" s="29"/>
      <c r="O1661" s="119" t="s">
        <v>944</v>
      </c>
      <c r="P1661" s="29"/>
      <c r="Q1661" s="81">
        <v>650</v>
      </c>
      <c r="R1661" s="134" t="s">
        <v>1168</v>
      </c>
    </row>
    <row r="1662" spans="1:18">
      <c r="A1662" s="134" t="s">
        <v>1167</v>
      </c>
      <c r="C1662" s="29">
        <v>106501037</v>
      </c>
      <c r="F1662" s="29" t="s">
        <v>1071</v>
      </c>
      <c r="G1662" s="29" t="s">
        <v>828</v>
      </c>
      <c r="H1662" s="29" t="s">
        <v>581</v>
      </c>
      <c r="I1662" s="120">
        <v>45762</v>
      </c>
      <c r="J1662" s="120">
        <f>WORKDAY(I1662, 3)</f>
        <v>45765</v>
      </c>
      <c r="K1662" s="29"/>
      <c r="L1662" s="29"/>
      <c r="M1662" s="29"/>
      <c r="N1662" s="29"/>
      <c r="O1662" s="119" t="s">
        <v>944</v>
      </c>
      <c r="P1662" s="29"/>
      <c r="Q1662" s="81">
        <v>320</v>
      </c>
      <c r="R1662" s="134" t="s">
        <v>1168</v>
      </c>
    </row>
    <row r="1663" spans="1:18">
      <c r="A1663" s="134" t="s">
        <v>1167</v>
      </c>
      <c r="C1663" s="29">
        <v>106501173</v>
      </c>
      <c r="F1663" s="29" t="s">
        <v>1071</v>
      </c>
      <c r="G1663" s="29" t="s">
        <v>828</v>
      </c>
      <c r="H1663" s="29" t="s">
        <v>581</v>
      </c>
      <c r="I1663" s="120">
        <v>45762</v>
      </c>
      <c r="J1663" s="120">
        <f>WORKDAY(I1663, 3)</f>
        <v>45765</v>
      </c>
      <c r="K1663" s="29"/>
      <c r="L1663" s="29"/>
      <c r="M1663" s="29"/>
      <c r="N1663" s="29"/>
      <c r="O1663" s="119" t="s">
        <v>944</v>
      </c>
      <c r="P1663" s="29"/>
      <c r="Q1663" s="81">
        <v>630</v>
      </c>
      <c r="R1663" s="134" t="s">
        <v>1168</v>
      </c>
    </row>
    <row r="1664" spans="1:18">
      <c r="A1664" s="134" t="s">
        <v>1167</v>
      </c>
      <c r="C1664" s="29">
        <v>106501213</v>
      </c>
      <c r="F1664" s="29" t="s">
        <v>1071</v>
      </c>
      <c r="G1664" s="29" t="s">
        <v>828</v>
      </c>
      <c r="H1664" s="29" t="s">
        <v>581</v>
      </c>
      <c r="I1664" s="120">
        <v>45762</v>
      </c>
      <c r="J1664" s="120">
        <f>WORKDAY(I1664, 3)</f>
        <v>45765</v>
      </c>
      <c r="K1664" s="29"/>
      <c r="L1664" s="29"/>
      <c r="M1664" s="29"/>
      <c r="N1664" s="29"/>
      <c r="O1664" s="119" t="s">
        <v>944</v>
      </c>
      <c r="P1664" s="29"/>
      <c r="Q1664" s="81">
        <v>280</v>
      </c>
      <c r="R1664" s="134" t="s">
        <v>1169</v>
      </c>
    </row>
    <row r="1665" spans="1:18">
      <c r="A1665" s="134" t="s">
        <v>1167</v>
      </c>
      <c r="C1665" s="29">
        <v>106501268</v>
      </c>
      <c r="F1665" s="29" t="s">
        <v>1071</v>
      </c>
      <c r="G1665" s="29" t="s">
        <v>828</v>
      </c>
      <c r="H1665" s="29" t="s">
        <v>581</v>
      </c>
      <c r="I1665" s="120">
        <v>45762</v>
      </c>
      <c r="J1665" s="120">
        <f>WORKDAY(I1665, 3)</f>
        <v>45765</v>
      </c>
      <c r="K1665" s="29"/>
      <c r="L1665" s="29"/>
      <c r="M1665" s="29"/>
      <c r="N1665" s="29"/>
      <c r="O1665" s="119" t="s">
        <v>944</v>
      </c>
      <c r="P1665" s="29"/>
      <c r="Q1665" s="81">
        <v>360</v>
      </c>
      <c r="R1665" s="134" t="s">
        <v>1169</v>
      </c>
    </row>
    <row r="1666" spans="1:18">
      <c r="A1666" s="134" t="s">
        <v>1167</v>
      </c>
      <c r="C1666" s="29">
        <v>106501323</v>
      </c>
      <c r="F1666" s="29" t="s">
        <v>1071</v>
      </c>
      <c r="G1666" s="29" t="s">
        <v>828</v>
      </c>
      <c r="H1666" s="29" t="s">
        <v>581</v>
      </c>
      <c r="I1666" s="120">
        <v>45762</v>
      </c>
      <c r="J1666" s="120">
        <f>WORKDAY(I1666, 3)</f>
        <v>45765</v>
      </c>
      <c r="K1666" s="29"/>
      <c r="L1666" s="29"/>
      <c r="M1666" s="29"/>
      <c r="N1666" s="29"/>
      <c r="O1666" s="119" t="s">
        <v>944</v>
      </c>
      <c r="P1666" s="29"/>
      <c r="Q1666" s="81">
        <v>760</v>
      </c>
      <c r="R1666" s="134" t="s">
        <v>1168</v>
      </c>
    </row>
    <row r="1667" spans="1:18">
      <c r="A1667" s="134" t="s">
        <v>1167</v>
      </c>
      <c r="C1667" s="29">
        <v>106501037</v>
      </c>
      <c r="F1667" s="29" t="s">
        <v>1071</v>
      </c>
      <c r="G1667" s="29" t="s">
        <v>828</v>
      </c>
      <c r="H1667" s="29" t="s">
        <v>581</v>
      </c>
      <c r="I1667" s="120">
        <v>45762</v>
      </c>
      <c r="J1667" s="120">
        <f>WORKDAY(I1667, 3)</f>
        <v>45765</v>
      </c>
      <c r="K1667" s="29"/>
      <c r="L1667" s="29"/>
      <c r="M1667" s="29"/>
      <c r="N1667" s="29"/>
      <c r="O1667" s="119" t="s">
        <v>944</v>
      </c>
      <c r="P1667" s="29"/>
      <c r="Q1667" s="81">
        <v>310</v>
      </c>
      <c r="R1667" s="134" t="s">
        <v>1168</v>
      </c>
    </row>
    <row r="1668" spans="1:18">
      <c r="A1668" s="134" t="s">
        <v>1167</v>
      </c>
      <c r="C1668" s="29">
        <v>106501437</v>
      </c>
      <c r="F1668" s="29" t="s">
        <v>1071</v>
      </c>
      <c r="G1668" s="29" t="s">
        <v>828</v>
      </c>
      <c r="H1668" s="29" t="s">
        <v>581</v>
      </c>
      <c r="I1668" s="120">
        <v>45762</v>
      </c>
      <c r="J1668" s="120">
        <f>WORKDAY(I1668, 3)</f>
        <v>45765</v>
      </c>
      <c r="K1668" s="29"/>
      <c r="L1668" s="29"/>
      <c r="M1668" s="29"/>
      <c r="N1668" s="29"/>
      <c r="O1668" s="119" t="s">
        <v>944</v>
      </c>
      <c r="P1668" s="29"/>
      <c r="Q1668" s="81">
        <v>540</v>
      </c>
      <c r="R1668" s="134" t="s">
        <v>1168</v>
      </c>
    </row>
    <row r="1669" spans="1:18">
      <c r="A1669" s="134" t="s">
        <v>1167</v>
      </c>
      <c r="C1669" s="29">
        <v>106501554</v>
      </c>
      <c r="F1669" s="29" t="s">
        <v>1071</v>
      </c>
      <c r="G1669" s="29" t="s">
        <v>828</v>
      </c>
      <c r="H1669" s="29" t="s">
        <v>581</v>
      </c>
      <c r="I1669" s="120">
        <v>45762</v>
      </c>
      <c r="J1669" s="120">
        <f>WORKDAY(I1669, 3)</f>
        <v>45765</v>
      </c>
      <c r="K1669" s="29"/>
      <c r="L1669" s="29"/>
      <c r="M1669" s="29"/>
      <c r="N1669" s="29"/>
      <c r="O1669" s="119" t="s">
        <v>944</v>
      </c>
      <c r="P1669" s="29"/>
      <c r="Q1669" s="81">
        <v>320</v>
      </c>
      <c r="R1669" s="134" t="s">
        <v>1170</v>
      </c>
    </row>
    <row r="1670" spans="1:18">
      <c r="A1670" s="134" t="s">
        <v>1167</v>
      </c>
      <c r="C1670" s="29">
        <v>106501687</v>
      </c>
      <c r="F1670" s="29" t="s">
        <v>1071</v>
      </c>
      <c r="G1670" s="29" t="s">
        <v>828</v>
      </c>
      <c r="H1670" s="29" t="s">
        <v>581</v>
      </c>
      <c r="I1670" s="120">
        <v>45762</v>
      </c>
      <c r="J1670" s="120">
        <f>WORKDAY(I1670, 3)</f>
        <v>45765</v>
      </c>
      <c r="K1670" s="29"/>
      <c r="L1670" s="29"/>
      <c r="M1670" s="29"/>
      <c r="N1670" s="29"/>
      <c r="O1670" s="119" t="s">
        <v>944</v>
      </c>
      <c r="P1670" s="29"/>
      <c r="Q1670" s="81">
        <v>110</v>
      </c>
      <c r="R1670" s="134" t="s">
        <v>1169</v>
      </c>
    </row>
    <row r="1671" spans="1:18">
      <c r="A1671" s="134" t="s">
        <v>1167</v>
      </c>
      <c r="C1671" s="29">
        <v>106501769</v>
      </c>
      <c r="F1671" s="29" t="s">
        <v>1071</v>
      </c>
      <c r="G1671" s="29" t="s">
        <v>828</v>
      </c>
      <c r="H1671" s="29" t="s">
        <v>581</v>
      </c>
      <c r="I1671" s="120">
        <v>45762</v>
      </c>
      <c r="J1671" s="120">
        <f>WORKDAY(I1671, 3)</f>
        <v>45765</v>
      </c>
      <c r="K1671" s="29"/>
      <c r="L1671" s="29"/>
      <c r="M1671" s="29"/>
      <c r="N1671" s="29"/>
      <c r="O1671" s="119" t="s">
        <v>944</v>
      </c>
      <c r="P1671" s="29"/>
      <c r="Q1671" s="81">
        <v>410</v>
      </c>
    </row>
    <row r="1672" spans="1:18">
      <c r="A1672" s="134" t="s">
        <v>1167</v>
      </c>
      <c r="C1672" s="29">
        <v>106501916</v>
      </c>
      <c r="F1672" s="29" t="s">
        <v>1071</v>
      </c>
      <c r="G1672" s="29" t="s">
        <v>828</v>
      </c>
      <c r="H1672" s="29" t="s">
        <v>581</v>
      </c>
      <c r="I1672" s="120">
        <v>45762</v>
      </c>
      <c r="J1672" s="120">
        <f>WORKDAY(I1672, 3)</f>
        <v>45765</v>
      </c>
      <c r="K1672" s="29"/>
      <c r="L1672" s="29"/>
      <c r="M1672" s="29"/>
      <c r="N1672" s="29"/>
      <c r="O1672" s="119" t="s">
        <v>944</v>
      </c>
      <c r="P1672" s="29"/>
      <c r="Q1672" s="81">
        <v>270</v>
      </c>
    </row>
    <row r="1673" spans="1:18">
      <c r="A1673" s="134" t="s">
        <v>1167</v>
      </c>
      <c r="C1673" s="29">
        <v>106501285</v>
      </c>
      <c r="F1673" s="29" t="s">
        <v>59</v>
      </c>
      <c r="G1673" s="29" t="s">
        <v>828</v>
      </c>
      <c r="H1673" s="29" t="s">
        <v>38</v>
      </c>
      <c r="I1673" s="120">
        <v>45763</v>
      </c>
      <c r="J1673" s="120">
        <f>WORKDAY(I1673, 3)</f>
        <v>45768</v>
      </c>
      <c r="K1673" s="120">
        <v>45763</v>
      </c>
      <c r="L1673" s="120"/>
      <c r="M1673" s="120"/>
      <c r="N1673" s="29"/>
      <c r="O1673" s="119" t="s">
        <v>944</v>
      </c>
      <c r="P1673" s="29"/>
      <c r="Q1673" s="81">
        <v>650</v>
      </c>
      <c r="R1673" s="134" t="s">
        <v>1170</v>
      </c>
    </row>
    <row r="1674" spans="1:18">
      <c r="A1674" s="134" t="s">
        <v>1155</v>
      </c>
      <c r="C1674" s="29">
        <v>87500009</v>
      </c>
      <c r="F1674" s="29" t="s">
        <v>1068</v>
      </c>
      <c r="G1674" s="29" t="s">
        <v>828</v>
      </c>
      <c r="H1674" s="29" t="s">
        <v>1069</v>
      </c>
      <c r="I1674" s="120">
        <v>45744</v>
      </c>
      <c r="J1674" s="120">
        <f>WORKDAY(I1674, 3)</f>
        <v>45749</v>
      </c>
      <c r="K1674" s="120">
        <v>45748</v>
      </c>
      <c r="L1674" s="120"/>
      <c r="M1674" s="120"/>
      <c r="N1674" s="29"/>
      <c r="O1674" s="119" t="s">
        <v>944</v>
      </c>
      <c r="P1674" s="29"/>
      <c r="Q1674" s="81">
        <v>250</v>
      </c>
    </row>
    <row r="1675" spans="1:18">
      <c r="A1675" s="134" t="s">
        <v>1155</v>
      </c>
      <c r="C1675" s="29">
        <v>87500007</v>
      </c>
      <c r="F1675" s="29" t="s">
        <v>1068</v>
      </c>
      <c r="G1675" s="29" t="s">
        <v>828</v>
      </c>
      <c r="H1675" s="29" t="s">
        <v>1069</v>
      </c>
      <c r="I1675" s="120">
        <v>45744</v>
      </c>
      <c r="J1675" s="120">
        <f>WORKDAY(I1675, 3)</f>
        <v>45749</v>
      </c>
      <c r="K1675" s="120">
        <v>45748</v>
      </c>
      <c r="L1675" s="120"/>
      <c r="M1675" s="120"/>
      <c r="N1675" s="29"/>
      <c r="O1675" s="119" t="s">
        <v>944</v>
      </c>
      <c r="P1675" s="29"/>
      <c r="Q1675" s="81">
        <v>165</v>
      </c>
    </row>
    <row r="1676" spans="1:18">
      <c r="A1676" s="134" t="s">
        <v>1155</v>
      </c>
      <c r="C1676" s="29">
        <v>87500002</v>
      </c>
      <c r="F1676" s="29" t="s">
        <v>1068</v>
      </c>
      <c r="G1676" s="29" t="s">
        <v>828</v>
      </c>
      <c r="H1676" s="29" t="s">
        <v>1069</v>
      </c>
      <c r="I1676" s="120">
        <v>45744</v>
      </c>
      <c r="J1676" s="120">
        <f>WORKDAY(I1676, 3)</f>
        <v>45749</v>
      </c>
      <c r="K1676" s="120">
        <v>45748</v>
      </c>
      <c r="L1676" s="120"/>
      <c r="M1676" s="120"/>
      <c r="N1676" s="29"/>
      <c r="O1676" s="119" t="s">
        <v>944</v>
      </c>
      <c r="P1676" s="29"/>
      <c r="Q1676" s="81">
        <v>350</v>
      </c>
    </row>
    <row r="1677" spans="1:18">
      <c r="A1677" s="134" t="s">
        <v>1155</v>
      </c>
      <c r="C1677" s="29">
        <v>86509244</v>
      </c>
      <c r="F1677" s="29" t="s">
        <v>1068</v>
      </c>
      <c r="G1677" s="29" t="s">
        <v>828</v>
      </c>
      <c r="H1677" s="29" t="s">
        <v>1069</v>
      </c>
      <c r="I1677" s="120">
        <v>45743</v>
      </c>
      <c r="J1677" s="120">
        <f>WORKDAY(I1677, 3)</f>
        <v>45748</v>
      </c>
      <c r="K1677" s="120">
        <v>45748</v>
      </c>
      <c r="L1677" s="120"/>
      <c r="M1677" s="120"/>
      <c r="N1677" s="120">
        <v>45752</v>
      </c>
      <c r="O1677" s="119" t="s">
        <v>944</v>
      </c>
      <c r="P1677" s="29"/>
      <c r="Q1677" s="81">
        <v>50</v>
      </c>
    </row>
    <row r="1678" spans="1:18">
      <c r="A1678" s="134" t="s">
        <v>1155</v>
      </c>
      <c r="C1678" s="29">
        <v>86509241</v>
      </c>
      <c r="F1678" s="29" t="s">
        <v>1068</v>
      </c>
      <c r="G1678" s="29" t="s">
        <v>828</v>
      </c>
      <c r="H1678" s="29" t="s">
        <v>1069</v>
      </c>
      <c r="I1678" s="120">
        <v>45743</v>
      </c>
      <c r="J1678" s="120">
        <f>WORKDAY(I1678, 3)</f>
        <v>45748</v>
      </c>
      <c r="K1678" s="120">
        <v>45748</v>
      </c>
      <c r="L1678" s="120"/>
      <c r="M1678" s="120"/>
      <c r="N1678" s="29"/>
      <c r="O1678" s="119" t="s">
        <v>944</v>
      </c>
      <c r="P1678" s="29"/>
      <c r="Q1678" s="81">
        <v>200</v>
      </c>
    </row>
    <row r="1679" spans="1:18">
      <c r="A1679" s="134" t="s">
        <v>1155</v>
      </c>
      <c r="C1679" s="29">
        <v>86509238</v>
      </c>
      <c r="F1679" s="29" t="s">
        <v>1068</v>
      </c>
      <c r="G1679" s="29" t="s">
        <v>828</v>
      </c>
      <c r="H1679" s="29" t="s">
        <v>1069</v>
      </c>
      <c r="I1679" s="120">
        <v>45743</v>
      </c>
      <c r="J1679" s="120">
        <f>WORKDAY(I1679, 3)</f>
        <v>45748</v>
      </c>
      <c r="K1679" s="120">
        <v>45748</v>
      </c>
      <c r="L1679" s="120"/>
      <c r="M1679" s="120"/>
      <c r="N1679" s="120">
        <v>45748</v>
      </c>
      <c r="O1679" s="119" t="s">
        <v>944</v>
      </c>
      <c r="P1679" s="29"/>
      <c r="Q1679" s="81">
        <v>250</v>
      </c>
    </row>
    <row r="1680" spans="1:18">
      <c r="A1680" s="134" t="s">
        <v>1155</v>
      </c>
      <c r="C1680" s="29">
        <v>86509236</v>
      </c>
      <c r="F1680" s="29" t="s">
        <v>1068</v>
      </c>
      <c r="G1680" s="29" t="s">
        <v>828</v>
      </c>
      <c r="H1680" s="29" t="s">
        <v>1069</v>
      </c>
      <c r="I1680" s="120">
        <v>45743</v>
      </c>
      <c r="J1680" s="120">
        <f>WORKDAY(I1680, 3)</f>
        <v>45748</v>
      </c>
      <c r="K1680" s="120">
        <v>45748</v>
      </c>
      <c r="L1680" s="120"/>
      <c r="M1680" s="120"/>
      <c r="N1680" s="120">
        <v>45748</v>
      </c>
      <c r="O1680" s="119" t="s">
        <v>944</v>
      </c>
      <c r="P1680" s="29"/>
      <c r="Q1680" s="81">
        <v>60</v>
      </c>
    </row>
    <row r="1681" spans="1:18">
      <c r="A1681" s="134" t="s">
        <v>1155</v>
      </c>
      <c r="C1681" s="29">
        <v>86509235</v>
      </c>
      <c r="F1681" s="29" t="s">
        <v>1068</v>
      </c>
      <c r="G1681" s="29" t="s">
        <v>828</v>
      </c>
      <c r="H1681" s="29" t="s">
        <v>1069</v>
      </c>
      <c r="I1681" s="120">
        <v>45743</v>
      </c>
      <c r="J1681" s="120">
        <f>WORKDAY(I1681, 3)</f>
        <v>45748</v>
      </c>
      <c r="K1681" s="120">
        <v>45748</v>
      </c>
      <c r="L1681" s="120"/>
      <c r="M1681" s="120"/>
      <c r="N1681" s="29"/>
      <c r="O1681" s="119" t="s">
        <v>944</v>
      </c>
      <c r="P1681" s="29"/>
      <c r="Q1681" s="81">
        <v>500</v>
      </c>
    </row>
    <row r="1682" spans="1:18">
      <c r="A1682" s="134" t="s">
        <v>1155</v>
      </c>
      <c r="C1682" s="29">
        <v>86509233</v>
      </c>
      <c r="F1682" s="29" t="s">
        <v>1068</v>
      </c>
      <c r="G1682" s="29" t="s">
        <v>828</v>
      </c>
      <c r="H1682" s="29" t="s">
        <v>1069</v>
      </c>
      <c r="I1682" s="120">
        <v>45743</v>
      </c>
      <c r="J1682" s="120">
        <f>WORKDAY(I1682, 3)</f>
        <v>45748</v>
      </c>
      <c r="K1682" s="120">
        <v>45748</v>
      </c>
      <c r="L1682" s="120"/>
      <c r="M1682" s="120"/>
      <c r="N1682" s="120">
        <v>45751</v>
      </c>
      <c r="O1682" s="119" t="s">
        <v>944</v>
      </c>
      <c r="P1682" s="29"/>
      <c r="Q1682" s="81">
        <v>250</v>
      </c>
    </row>
    <row r="1683" spans="1:18">
      <c r="A1683" s="134" t="s">
        <v>1155</v>
      </c>
      <c r="C1683" s="29">
        <v>86509230</v>
      </c>
      <c r="F1683" s="29" t="s">
        <v>1068</v>
      </c>
      <c r="G1683" s="29" t="s">
        <v>828</v>
      </c>
      <c r="H1683" s="29" t="s">
        <v>1069</v>
      </c>
      <c r="I1683" s="120">
        <v>45743</v>
      </c>
      <c r="J1683" s="120">
        <f>WORKDAY(I1683, 3)</f>
        <v>45748</v>
      </c>
      <c r="K1683" s="120">
        <v>45748</v>
      </c>
      <c r="L1683" s="120"/>
      <c r="M1683" s="120"/>
      <c r="N1683" s="120">
        <v>45751</v>
      </c>
      <c r="O1683" s="119" t="s">
        <v>944</v>
      </c>
      <c r="P1683" s="29"/>
      <c r="Q1683" s="81">
        <v>85</v>
      </c>
    </row>
    <row r="1684" spans="1:18">
      <c r="A1684" s="134" t="s">
        <v>1155</v>
      </c>
      <c r="C1684" s="29">
        <v>86509227</v>
      </c>
      <c r="F1684" s="29" t="s">
        <v>1068</v>
      </c>
      <c r="G1684" s="29" t="s">
        <v>828</v>
      </c>
      <c r="H1684" s="29" t="s">
        <v>1069</v>
      </c>
      <c r="I1684" s="120">
        <v>45743</v>
      </c>
      <c r="J1684" s="120">
        <f>WORKDAY(I1684, 3)</f>
        <v>45748</v>
      </c>
      <c r="K1684" s="120">
        <v>45748</v>
      </c>
      <c r="L1684" s="120"/>
      <c r="M1684" s="120"/>
      <c r="N1684" s="120">
        <v>45749</v>
      </c>
      <c r="O1684" s="119" t="s">
        <v>944</v>
      </c>
      <c r="P1684" s="29"/>
      <c r="Q1684" s="81">
        <v>450</v>
      </c>
    </row>
    <row r="1685" spans="1:18">
      <c r="A1685" s="134" t="s">
        <v>294</v>
      </c>
      <c r="C1685" s="29">
        <v>106500513</v>
      </c>
      <c r="F1685" s="29" t="s">
        <v>59</v>
      </c>
      <c r="G1685" s="29" t="s">
        <v>828</v>
      </c>
      <c r="H1685" s="29" t="s">
        <v>38</v>
      </c>
      <c r="I1685" s="120">
        <v>45763</v>
      </c>
      <c r="J1685" s="120">
        <f>WORKDAY(I1685, 3)</f>
        <v>45768</v>
      </c>
      <c r="K1685" s="29"/>
      <c r="L1685" s="29"/>
      <c r="M1685" s="29"/>
      <c r="N1685" s="120">
        <v>45771</v>
      </c>
      <c r="O1685" s="119" t="s">
        <v>944</v>
      </c>
      <c r="P1685" s="29"/>
      <c r="Q1685" s="81">
        <v>121</v>
      </c>
      <c r="R1685" s="134" t="s">
        <v>1171</v>
      </c>
    </row>
    <row r="1686" spans="1:18" ht="15.75">
      <c r="A1686" s="126" t="s">
        <v>1152</v>
      </c>
      <c r="B1686" s="121"/>
      <c r="C1686" s="29">
        <v>107508651</v>
      </c>
      <c r="F1686" s="29" t="s">
        <v>1172</v>
      </c>
      <c r="G1686" s="29" t="s">
        <v>828</v>
      </c>
      <c r="H1686" s="29" t="s">
        <v>1173</v>
      </c>
      <c r="I1686" s="120">
        <v>45768</v>
      </c>
      <c r="J1686" s="120">
        <f>WORKDAY(I1686, 3)</f>
        <v>45771</v>
      </c>
      <c r="K1686" s="29"/>
      <c r="L1686" s="29"/>
      <c r="M1686" s="29"/>
      <c r="N1686" s="29"/>
      <c r="O1686" s="119" t="s">
        <v>984</v>
      </c>
      <c r="P1686" s="29"/>
      <c r="Q1686" s="81"/>
    </row>
    <row r="1687" spans="1:18" ht="15.75">
      <c r="A1687" s="126" t="s">
        <v>1152</v>
      </c>
      <c r="B1687" s="121"/>
      <c r="C1687" s="29">
        <v>107508656</v>
      </c>
      <c r="F1687" s="29" t="s">
        <v>1172</v>
      </c>
      <c r="G1687" s="29" t="s">
        <v>828</v>
      </c>
      <c r="H1687" s="29" t="s">
        <v>1173</v>
      </c>
      <c r="I1687" s="120">
        <v>45768</v>
      </c>
      <c r="J1687" s="120">
        <f>WORKDAY(I1687, 3)</f>
        <v>45771</v>
      </c>
      <c r="K1687" s="29"/>
      <c r="L1687" s="29"/>
      <c r="M1687" s="29"/>
      <c r="N1687" s="29"/>
      <c r="O1687" s="119" t="s">
        <v>984</v>
      </c>
      <c r="P1687" s="29"/>
      <c r="Q1687" s="81"/>
    </row>
    <row r="1688" spans="1:18" ht="15.75">
      <c r="A1688" s="126" t="s">
        <v>1152</v>
      </c>
      <c r="B1688" s="121"/>
      <c r="C1688" s="29">
        <v>107508653</v>
      </c>
      <c r="F1688" s="29" t="s">
        <v>1172</v>
      </c>
      <c r="G1688" s="29" t="s">
        <v>828</v>
      </c>
      <c r="H1688" s="29" t="s">
        <v>1173</v>
      </c>
      <c r="I1688" s="120">
        <v>45768</v>
      </c>
      <c r="J1688" s="120">
        <f>WORKDAY(I1688, 3)</f>
        <v>45771</v>
      </c>
      <c r="K1688" s="29"/>
      <c r="L1688" s="29"/>
      <c r="M1688" s="29"/>
      <c r="N1688" s="29"/>
      <c r="O1688" s="119" t="s">
        <v>984</v>
      </c>
      <c r="P1688" s="29"/>
      <c r="Q1688" s="81"/>
    </row>
    <row r="1689" spans="1:18" ht="15.75">
      <c r="A1689" s="126" t="s">
        <v>1152</v>
      </c>
      <c r="B1689" s="121"/>
      <c r="C1689" s="29" t="s">
        <v>1174</v>
      </c>
      <c r="F1689" s="29" t="s">
        <v>1172</v>
      </c>
      <c r="G1689" s="29" t="s">
        <v>828</v>
      </c>
      <c r="H1689" s="29" t="s">
        <v>1173</v>
      </c>
      <c r="I1689" s="120">
        <v>45768</v>
      </c>
      <c r="J1689" s="120">
        <f>WORKDAY(I1689, 3)</f>
        <v>45771</v>
      </c>
      <c r="K1689" s="29"/>
      <c r="L1689" s="29"/>
      <c r="M1689" s="29"/>
      <c r="N1689" s="29"/>
      <c r="O1689" s="119" t="s">
        <v>984</v>
      </c>
      <c r="P1689" s="29"/>
      <c r="Q1689" s="81"/>
    </row>
    <row r="1690" spans="1:18" ht="15.75">
      <c r="A1690" s="126" t="s">
        <v>1152</v>
      </c>
      <c r="B1690" s="121"/>
      <c r="C1690" s="29">
        <v>107508661</v>
      </c>
      <c r="F1690" s="29" t="s">
        <v>1172</v>
      </c>
      <c r="G1690" s="29" t="s">
        <v>828</v>
      </c>
      <c r="H1690" s="29" t="s">
        <v>1173</v>
      </c>
      <c r="I1690" s="120">
        <v>45768</v>
      </c>
      <c r="J1690" s="120">
        <f>WORKDAY(I1690, 3)</f>
        <v>45771</v>
      </c>
      <c r="K1690" s="29"/>
      <c r="L1690" s="29"/>
      <c r="M1690" s="29"/>
      <c r="N1690" s="29"/>
      <c r="O1690" s="119" t="s">
        <v>984</v>
      </c>
      <c r="P1690" s="29"/>
      <c r="Q1690" s="81"/>
    </row>
    <row r="1691" spans="1:18" ht="15.75">
      <c r="A1691" s="126" t="s">
        <v>1152</v>
      </c>
      <c r="B1691" s="121"/>
      <c r="C1691" s="29">
        <v>107508662</v>
      </c>
      <c r="F1691" s="29" t="s">
        <v>1172</v>
      </c>
      <c r="G1691" s="29" t="s">
        <v>828</v>
      </c>
      <c r="H1691" s="29" t="s">
        <v>1173</v>
      </c>
      <c r="I1691" s="120">
        <v>45768</v>
      </c>
      <c r="J1691" s="120">
        <f>WORKDAY(I1691, 3)</f>
        <v>45771</v>
      </c>
      <c r="K1691" s="29"/>
      <c r="L1691" s="29"/>
      <c r="M1691" s="29"/>
      <c r="N1691" s="29"/>
      <c r="O1691" s="119" t="s">
        <v>984</v>
      </c>
      <c r="P1691" s="29"/>
      <c r="Q1691" s="81"/>
    </row>
    <row r="1692" spans="1:18" ht="15.75">
      <c r="A1692" s="126" t="s">
        <v>1152</v>
      </c>
      <c r="B1692" s="121"/>
      <c r="C1692" s="29">
        <v>107508663</v>
      </c>
      <c r="F1692" s="29" t="s">
        <v>1172</v>
      </c>
      <c r="G1692" s="29" t="s">
        <v>828</v>
      </c>
      <c r="H1692" s="29" t="s">
        <v>1173</v>
      </c>
      <c r="I1692" s="120">
        <v>45768</v>
      </c>
      <c r="J1692" s="120">
        <f>WORKDAY(I1692, 3)</f>
        <v>45771</v>
      </c>
      <c r="K1692" s="29"/>
      <c r="L1692" s="29"/>
      <c r="M1692" s="29"/>
      <c r="N1692" s="29"/>
      <c r="O1692" s="119" t="s">
        <v>984</v>
      </c>
      <c r="P1692" s="29"/>
      <c r="Q1692" s="81"/>
    </row>
    <row r="1693" spans="1:18">
      <c r="A1693" s="134" t="s">
        <v>1160</v>
      </c>
      <c r="C1693" s="29">
        <v>86505457</v>
      </c>
      <c r="F1693" s="29" t="s">
        <v>133</v>
      </c>
      <c r="G1693" s="29" t="s">
        <v>828</v>
      </c>
      <c r="H1693" s="29" t="s">
        <v>205</v>
      </c>
      <c r="I1693" s="120">
        <v>45743</v>
      </c>
      <c r="J1693" s="120">
        <f>WORKDAY(I1693, 3)</f>
        <v>45748</v>
      </c>
      <c r="K1693" s="120">
        <v>45748</v>
      </c>
      <c r="L1693" s="120"/>
      <c r="M1693" s="120"/>
      <c r="N1693" s="120">
        <v>45755</v>
      </c>
      <c r="O1693" s="119" t="s">
        <v>984</v>
      </c>
      <c r="P1693" s="29"/>
      <c r="Q1693" s="81">
        <v>170</v>
      </c>
    </row>
    <row r="1694" spans="1:18">
      <c r="A1694" s="134" t="s">
        <v>1160</v>
      </c>
      <c r="C1694" s="29">
        <v>86508188</v>
      </c>
      <c r="F1694" s="29" t="s">
        <v>133</v>
      </c>
      <c r="G1694" s="29" t="s">
        <v>828</v>
      </c>
      <c r="H1694" s="29" t="s">
        <v>205</v>
      </c>
      <c r="I1694" s="120">
        <v>45743</v>
      </c>
      <c r="J1694" s="120">
        <f>WORKDAY(I1694, 3)</f>
        <v>45748</v>
      </c>
      <c r="K1694" s="120">
        <v>45748</v>
      </c>
      <c r="L1694" s="120"/>
      <c r="M1694" s="120"/>
      <c r="N1694" s="120">
        <v>45756</v>
      </c>
      <c r="O1694" s="119" t="s">
        <v>984</v>
      </c>
      <c r="P1694" s="29"/>
      <c r="Q1694" s="81"/>
    </row>
    <row r="1695" spans="1:18">
      <c r="A1695" s="134" t="s">
        <v>1160</v>
      </c>
      <c r="C1695" s="29">
        <v>86507992</v>
      </c>
      <c r="F1695" s="29" t="s">
        <v>133</v>
      </c>
      <c r="G1695" s="29" t="s">
        <v>828</v>
      </c>
      <c r="H1695" s="29" t="s">
        <v>205</v>
      </c>
      <c r="I1695" s="120">
        <v>45743</v>
      </c>
      <c r="J1695" s="120">
        <f>WORKDAY(I1695, 3)</f>
        <v>45748</v>
      </c>
      <c r="K1695" s="120">
        <v>45748</v>
      </c>
      <c r="L1695" s="120"/>
      <c r="M1695" s="120"/>
      <c r="N1695" s="120">
        <v>45756</v>
      </c>
      <c r="O1695" s="119" t="s">
        <v>984</v>
      </c>
      <c r="P1695" s="29"/>
      <c r="Q1695" s="81"/>
    </row>
    <row r="1696" spans="1:18">
      <c r="A1696" s="134" t="s">
        <v>1160</v>
      </c>
      <c r="C1696" s="29">
        <v>86508250</v>
      </c>
      <c r="F1696" s="29" t="s">
        <v>133</v>
      </c>
      <c r="G1696" s="29" t="s">
        <v>828</v>
      </c>
      <c r="H1696" s="29" t="s">
        <v>205</v>
      </c>
      <c r="I1696" s="120">
        <v>45743</v>
      </c>
      <c r="J1696" s="120">
        <f>WORKDAY(I1696, 3)</f>
        <v>45748</v>
      </c>
      <c r="K1696" s="120">
        <v>45748</v>
      </c>
      <c r="L1696" s="120"/>
      <c r="M1696" s="120"/>
      <c r="N1696" s="120">
        <v>45756</v>
      </c>
      <c r="O1696" s="119" t="s">
        <v>984</v>
      </c>
      <c r="P1696" s="29"/>
      <c r="Q1696" s="81"/>
    </row>
    <row r="1697" spans="1:19">
      <c r="A1697" s="134" t="s">
        <v>1160</v>
      </c>
      <c r="C1697" s="29">
        <v>86506614</v>
      </c>
      <c r="F1697" s="29" t="s">
        <v>133</v>
      </c>
      <c r="G1697" s="29" t="s">
        <v>828</v>
      </c>
      <c r="H1697" s="29" t="s">
        <v>205</v>
      </c>
      <c r="I1697" s="120">
        <v>45743</v>
      </c>
      <c r="J1697" s="120">
        <f>WORKDAY(I1697, 3)</f>
        <v>45748</v>
      </c>
      <c r="K1697" s="120">
        <v>45748</v>
      </c>
      <c r="L1697" s="120"/>
      <c r="M1697" s="120"/>
      <c r="N1697" s="120">
        <v>45756</v>
      </c>
      <c r="O1697" s="119" t="s">
        <v>984</v>
      </c>
      <c r="P1697" s="29"/>
      <c r="Q1697" s="81"/>
    </row>
    <row r="1698" spans="1:19">
      <c r="A1698" s="134" t="s">
        <v>1160</v>
      </c>
      <c r="C1698" s="29">
        <v>86508468</v>
      </c>
      <c r="F1698" s="29" t="s">
        <v>133</v>
      </c>
      <c r="G1698" s="29" t="s">
        <v>828</v>
      </c>
      <c r="H1698" s="29" t="s">
        <v>205</v>
      </c>
      <c r="I1698" s="120">
        <v>45743</v>
      </c>
      <c r="J1698" s="120">
        <f>WORKDAY(I1698, 3)</f>
        <v>45748</v>
      </c>
      <c r="K1698" s="120">
        <v>45748</v>
      </c>
      <c r="L1698" s="120"/>
      <c r="M1698" s="120"/>
      <c r="N1698" s="120">
        <v>45756</v>
      </c>
      <c r="O1698" s="119" t="s">
        <v>984</v>
      </c>
      <c r="P1698" s="29"/>
      <c r="Q1698" s="81"/>
    </row>
    <row r="1699" spans="1:19">
      <c r="A1699" s="134" t="s">
        <v>1160</v>
      </c>
      <c r="C1699" s="29">
        <v>86508488</v>
      </c>
      <c r="F1699" s="29" t="s">
        <v>133</v>
      </c>
      <c r="G1699" s="29" t="s">
        <v>828</v>
      </c>
      <c r="H1699" s="29" t="s">
        <v>205</v>
      </c>
      <c r="I1699" s="120">
        <v>45743</v>
      </c>
      <c r="J1699" s="120">
        <f>WORKDAY(I1699, 3)</f>
        <v>45748</v>
      </c>
      <c r="K1699" s="120">
        <v>45748</v>
      </c>
      <c r="L1699" s="120"/>
      <c r="M1699" s="120"/>
      <c r="N1699" s="120">
        <v>45754</v>
      </c>
      <c r="O1699" s="119" t="s">
        <v>984</v>
      </c>
      <c r="P1699" s="29"/>
      <c r="Q1699" s="81"/>
    </row>
    <row r="1700" spans="1:19">
      <c r="A1700" s="134" t="s">
        <v>294</v>
      </c>
      <c r="C1700" s="29">
        <v>113506868</v>
      </c>
      <c r="F1700" s="29" t="s">
        <v>59</v>
      </c>
      <c r="G1700" s="29" t="s">
        <v>828</v>
      </c>
      <c r="H1700" s="29" t="s">
        <v>38</v>
      </c>
      <c r="I1700" s="120">
        <v>45770</v>
      </c>
      <c r="J1700" s="120">
        <f>WORKDAY(I1700, 3)</f>
        <v>45775</v>
      </c>
      <c r="K1700" s="29"/>
      <c r="L1700" s="29"/>
      <c r="M1700" s="29"/>
      <c r="N1700" s="29"/>
      <c r="O1700" s="119" t="s">
        <v>1066</v>
      </c>
      <c r="P1700" s="29"/>
      <c r="Q1700" s="81">
        <v>50</v>
      </c>
      <c r="R1700" s="134" t="s">
        <v>1175</v>
      </c>
    </row>
    <row r="1701" spans="1:19">
      <c r="A1701" s="134" t="s">
        <v>294</v>
      </c>
      <c r="C1701" s="29">
        <v>113506906</v>
      </c>
      <c r="F1701" s="29" t="s">
        <v>59</v>
      </c>
      <c r="G1701" s="29" t="s">
        <v>828</v>
      </c>
      <c r="H1701" s="29" t="s">
        <v>38</v>
      </c>
      <c r="I1701" s="120">
        <v>45770</v>
      </c>
      <c r="J1701" s="120">
        <f>WORKDAY(I1701, 3)</f>
        <v>45775</v>
      </c>
      <c r="K1701" s="29"/>
      <c r="L1701" s="29"/>
      <c r="M1701" s="29"/>
      <c r="N1701" s="29"/>
      <c r="O1701" s="119" t="s">
        <v>1066</v>
      </c>
      <c r="P1701" s="29"/>
      <c r="Q1701" s="81">
        <v>50</v>
      </c>
      <c r="R1701" s="134" t="s">
        <v>1176</v>
      </c>
    </row>
    <row r="1702" spans="1:19">
      <c r="A1702" s="134" t="s">
        <v>294</v>
      </c>
      <c r="C1702" s="29">
        <v>78502828</v>
      </c>
      <c r="F1702" s="29" t="s">
        <v>1053</v>
      </c>
      <c r="G1702" s="29" t="s">
        <v>828</v>
      </c>
      <c r="H1702" s="29" t="s">
        <v>38</v>
      </c>
      <c r="I1702" s="42">
        <v>45735</v>
      </c>
      <c r="J1702" s="120">
        <f>WORKDAY(I1702, 3)</f>
        <v>45740</v>
      </c>
      <c r="K1702" s="120">
        <v>45737</v>
      </c>
      <c r="L1702" s="120"/>
      <c r="M1702" s="120"/>
      <c r="N1702" s="29"/>
      <c r="O1702" s="119" t="s">
        <v>105</v>
      </c>
      <c r="P1702" s="29"/>
      <c r="Q1702" s="81"/>
      <c r="R1702" s="134" t="s">
        <v>1177</v>
      </c>
    </row>
    <row r="1703" spans="1:19">
      <c r="A1703" s="134" t="s">
        <v>294</v>
      </c>
      <c r="C1703" s="29">
        <v>78504257</v>
      </c>
      <c r="F1703" s="29" t="s">
        <v>1053</v>
      </c>
      <c r="G1703" s="29" t="s">
        <v>828</v>
      </c>
      <c r="H1703" s="29" t="s">
        <v>38</v>
      </c>
      <c r="I1703" s="42">
        <v>45735</v>
      </c>
      <c r="J1703" s="120">
        <f>WORKDAY(I1703, 3)</f>
        <v>45740</v>
      </c>
      <c r="K1703" s="120">
        <v>45737</v>
      </c>
      <c r="L1703" s="120"/>
      <c r="M1703" s="120"/>
      <c r="N1703" s="29"/>
      <c r="O1703" s="119" t="s">
        <v>105</v>
      </c>
      <c r="P1703" s="127"/>
      <c r="Q1703" s="81"/>
      <c r="R1703" s="134" t="s">
        <v>1178</v>
      </c>
    </row>
    <row r="1704" spans="1:19">
      <c r="A1704" s="134" t="s">
        <v>1067</v>
      </c>
      <c r="C1704" s="29">
        <v>83509564</v>
      </c>
      <c r="F1704" s="29" t="s">
        <v>1053</v>
      </c>
      <c r="G1704" s="29" t="s">
        <v>828</v>
      </c>
      <c r="H1704" s="29" t="s">
        <v>38</v>
      </c>
      <c r="I1704" s="120">
        <v>45740</v>
      </c>
      <c r="J1704" s="120">
        <f>WORKDAY(I1704, 3)</f>
        <v>45743</v>
      </c>
      <c r="K1704" s="120">
        <v>45743</v>
      </c>
      <c r="L1704" s="120"/>
      <c r="M1704" s="120"/>
      <c r="N1704" s="29"/>
      <c r="O1704" s="119" t="s">
        <v>105</v>
      </c>
      <c r="P1704" s="29"/>
      <c r="Q1704" s="81">
        <v>135</v>
      </c>
      <c r="R1704" s="29" t="s">
        <v>1179</v>
      </c>
    </row>
    <row r="1705" spans="1:19">
      <c r="A1705" s="134" t="s">
        <v>442</v>
      </c>
      <c r="C1705" s="29">
        <v>86501288</v>
      </c>
      <c r="F1705" s="29" t="s">
        <v>1053</v>
      </c>
      <c r="G1705" s="29" t="s">
        <v>828</v>
      </c>
      <c r="H1705" s="29" t="s">
        <v>38</v>
      </c>
      <c r="I1705" s="120">
        <v>45743</v>
      </c>
      <c r="J1705" s="120">
        <f>WORKDAY(I1705, 3)</f>
        <v>45748</v>
      </c>
      <c r="K1705" s="29"/>
      <c r="L1705" s="29"/>
      <c r="M1705" s="29"/>
      <c r="N1705" s="29"/>
      <c r="O1705" s="119" t="s">
        <v>105</v>
      </c>
      <c r="P1705" s="29"/>
      <c r="Q1705" s="81">
        <v>600</v>
      </c>
      <c r="R1705" s="134" t="s">
        <v>1180</v>
      </c>
    </row>
    <row r="1706" spans="1:19">
      <c r="A1706" s="134" t="s">
        <v>442</v>
      </c>
      <c r="C1706" s="29">
        <v>86501334</v>
      </c>
      <c r="F1706" s="29" t="s">
        <v>1053</v>
      </c>
      <c r="G1706" s="29" t="s">
        <v>828</v>
      </c>
      <c r="H1706" s="29" t="s">
        <v>38</v>
      </c>
      <c r="I1706" s="120">
        <v>45743</v>
      </c>
      <c r="J1706" s="120">
        <f>WORKDAY(I1706, 3)</f>
        <v>45748</v>
      </c>
      <c r="K1706" s="29"/>
      <c r="L1706" s="29"/>
      <c r="M1706" s="29"/>
      <c r="N1706" s="29"/>
      <c r="O1706" s="119" t="s">
        <v>105</v>
      </c>
      <c r="P1706" s="29"/>
      <c r="Q1706" s="81">
        <v>45</v>
      </c>
      <c r="R1706" s="134" t="s">
        <v>1181</v>
      </c>
    </row>
    <row r="1707" spans="1:19">
      <c r="A1707" s="134" t="s">
        <v>442</v>
      </c>
      <c r="C1707" s="29">
        <v>86501357</v>
      </c>
      <c r="F1707" s="29" t="s">
        <v>1053</v>
      </c>
      <c r="G1707" s="29" t="s">
        <v>828</v>
      </c>
      <c r="H1707" s="29" t="s">
        <v>38</v>
      </c>
      <c r="I1707" s="120">
        <v>45743</v>
      </c>
      <c r="J1707" s="120">
        <f>WORKDAY(I1707, 3)</f>
        <v>45748</v>
      </c>
      <c r="K1707" s="29"/>
      <c r="L1707" s="29"/>
      <c r="M1707" s="29"/>
      <c r="N1707" s="29"/>
      <c r="O1707" s="119" t="s">
        <v>105</v>
      </c>
      <c r="P1707" s="29"/>
      <c r="Q1707" s="81">
        <v>88</v>
      </c>
      <c r="R1707" s="134" t="s">
        <v>1181</v>
      </c>
    </row>
    <row r="1708" spans="1:19">
      <c r="A1708" s="134" t="s">
        <v>1182</v>
      </c>
      <c r="C1708" s="29">
        <v>90501581</v>
      </c>
      <c r="F1708" s="29" t="s">
        <v>99</v>
      </c>
      <c r="G1708" s="29" t="s">
        <v>828</v>
      </c>
      <c r="H1708" s="29" t="s">
        <v>200</v>
      </c>
      <c r="I1708" s="120">
        <v>45747</v>
      </c>
      <c r="J1708" s="120">
        <f>WORKDAY(I1708, 3)</f>
        <v>45750</v>
      </c>
      <c r="K1708" s="120">
        <v>45748</v>
      </c>
      <c r="L1708" s="120"/>
      <c r="M1708" s="120"/>
      <c r="N1708" s="29"/>
      <c r="O1708" s="119" t="s">
        <v>105</v>
      </c>
      <c r="P1708" s="29"/>
      <c r="Q1708" s="81">
        <v>700</v>
      </c>
      <c r="R1708" s="134" t="s">
        <v>1183</v>
      </c>
      <c r="S1708" s="124" t="s">
        <v>828</v>
      </c>
    </row>
    <row r="1709" spans="1:19">
      <c r="A1709" s="134" t="s">
        <v>1182</v>
      </c>
      <c r="C1709" s="29">
        <v>90501601</v>
      </c>
      <c r="F1709" s="29" t="s">
        <v>99</v>
      </c>
      <c r="G1709" s="29" t="s">
        <v>828</v>
      </c>
      <c r="H1709" s="29" t="s">
        <v>200</v>
      </c>
      <c r="I1709" s="120">
        <v>45747</v>
      </c>
      <c r="J1709" s="120">
        <f>WORKDAY(I1709, 3)</f>
        <v>45750</v>
      </c>
      <c r="K1709" s="120">
        <v>45748</v>
      </c>
      <c r="L1709" s="120"/>
      <c r="M1709" s="120"/>
      <c r="N1709" s="29"/>
      <c r="O1709" s="119" t="s">
        <v>105</v>
      </c>
      <c r="P1709" s="29"/>
      <c r="Q1709" s="81">
        <v>700</v>
      </c>
      <c r="R1709" s="134" t="s">
        <v>1183</v>
      </c>
      <c r="S1709" s="124" t="s">
        <v>828</v>
      </c>
    </row>
    <row r="1710" spans="1:19">
      <c r="A1710" s="134" t="s">
        <v>1182</v>
      </c>
      <c r="C1710" s="29">
        <v>90501633</v>
      </c>
      <c r="F1710" s="29" t="s">
        <v>99</v>
      </c>
      <c r="G1710" s="29" t="s">
        <v>828</v>
      </c>
      <c r="H1710" s="29" t="s">
        <v>200</v>
      </c>
      <c r="I1710" s="120">
        <v>45747</v>
      </c>
      <c r="J1710" s="120">
        <f>WORKDAY(I1710, 3)</f>
        <v>45750</v>
      </c>
      <c r="K1710" s="120">
        <v>45748</v>
      </c>
      <c r="L1710" s="120"/>
      <c r="M1710" s="120"/>
      <c r="N1710" s="29"/>
      <c r="O1710" s="119" t="s">
        <v>105</v>
      </c>
      <c r="P1710" s="29"/>
      <c r="Q1710" s="81">
        <v>1300</v>
      </c>
      <c r="R1710" s="134" t="s">
        <v>1183</v>
      </c>
      <c r="S1710" s="124" t="s">
        <v>828</v>
      </c>
    </row>
    <row r="1711" spans="1:19">
      <c r="A1711" s="134" t="s">
        <v>1182</v>
      </c>
      <c r="C1711" s="29">
        <v>90501581</v>
      </c>
      <c r="F1711" s="29" t="s">
        <v>99</v>
      </c>
      <c r="G1711" s="29" t="s">
        <v>828</v>
      </c>
      <c r="H1711" s="29" t="s">
        <v>200</v>
      </c>
      <c r="I1711" s="120">
        <v>45747</v>
      </c>
      <c r="J1711" s="120">
        <f>WORKDAY(I1711, 3)</f>
        <v>45750</v>
      </c>
      <c r="K1711" s="120">
        <v>45748</v>
      </c>
      <c r="L1711" s="120"/>
      <c r="M1711" s="120"/>
      <c r="N1711" s="29"/>
      <c r="O1711" s="119" t="s">
        <v>105</v>
      </c>
      <c r="P1711" s="29"/>
      <c r="Q1711" s="81">
        <v>700</v>
      </c>
      <c r="R1711" s="134" t="s">
        <v>1183</v>
      </c>
      <c r="S1711" s="124" t="s">
        <v>828</v>
      </c>
    </row>
    <row r="1712" spans="1:19">
      <c r="A1712" s="134" t="s">
        <v>1182</v>
      </c>
      <c r="C1712" s="29">
        <v>90501656</v>
      </c>
      <c r="F1712" s="29" t="s">
        <v>99</v>
      </c>
      <c r="G1712" s="29" t="s">
        <v>828</v>
      </c>
      <c r="H1712" s="29" t="s">
        <v>200</v>
      </c>
      <c r="I1712" s="120">
        <v>45747</v>
      </c>
      <c r="J1712" s="120">
        <f>WORKDAY(I1712, 3)</f>
        <v>45750</v>
      </c>
      <c r="K1712" s="120">
        <v>45748</v>
      </c>
      <c r="L1712" s="120"/>
      <c r="M1712" s="120"/>
      <c r="N1712" s="29"/>
      <c r="O1712" s="119" t="s">
        <v>105</v>
      </c>
      <c r="P1712" s="29"/>
      <c r="Q1712" s="81">
        <v>600</v>
      </c>
      <c r="R1712" s="134" t="s">
        <v>1184</v>
      </c>
      <c r="S1712" s="124" t="s">
        <v>828</v>
      </c>
    </row>
    <row r="1713" spans="1:19">
      <c r="A1713" s="134" t="s">
        <v>1182</v>
      </c>
      <c r="C1713" s="29">
        <v>90501710</v>
      </c>
      <c r="F1713" s="29" t="s">
        <v>99</v>
      </c>
      <c r="G1713" s="29" t="s">
        <v>828</v>
      </c>
      <c r="H1713" s="29" t="s">
        <v>200</v>
      </c>
      <c r="I1713" s="120">
        <v>45747</v>
      </c>
      <c r="J1713" s="120">
        <f>WORKDAY(I1713, 3)</f>
        <v>45750</v>
      </c>
      <c r="K1713" s="120">
        <v>45748</v>
      </c>
      <c r="L1713" s="120"/>
      <c r="M1713" s="120"/>
      <c r="N1713" s="29"/>
      <c r="O1713" s="119" t="s">
        <v>105</v>
      </c>
      <c r="P1713" s="29"/>
      <c r="Q1713" s="81">
        <v>350</v>
      </c>
      <c r="R1713" s="134" t="s">
        <v>1183</v>
      </c>
      <c r="S1713" s="124" t="s">
        <v>828</v>
      </c>
    </row>
    <row r="1714" spans="1:19">
      <c r="A1714" s="134" t="s">
        <v>1182</v>
      </c>
      <c r="C1714" s="29">
        <v>90501750</v>
      </c>
      <c r="F1714" s="29" t="s">
        <v>99</v>
      </c>
      <c r="G1714" s="29" t="s">
        <v>828</v>
      </c>
      <c r="H1714" s="29" t="s">
        <v>200</v>
      </c>
      <c r="I1714" s="120">
        <v>45747</v>
      </c>
      <c r="J1714" s="120">
        <f>WORKDAY(I1714, 3)</f>
        <v>45750</v>
      </c>
      <c r="K1714" s="120">
        <v>45748</v>
      </c>
      <c r="L1714" s="120"/>
      <c r="M1714" s="120"/>
      <c r="N1714" s="29"/>
      <c r="O1714" s="119" t="s">
        <v>105</v>
      </c>
      <c r="P1714" s="29"/>
      <c r="Q1714" s="81">
        <v>700</v>
      </c>
      <c r="R1714" s="134" t="s">
        <v>1184</v>
      </c>
      <c r="S1714" s="124" t="s">
        <v>828</v>
      </c>
    </row>
    <row r="1715" spans="1:19">
      <c r="A1715" s="134" t="s">
        <v>1149</v>
      </c>
      <c r="C1715" s="29">
        <v>91504897</v>
      </c>
      <c r="F1715" s="29" t="s">
        <v>1150</v>
      </c>
      <c r="G1715" s="29" t="s">
        <v>828</v>
      </c>
      <c r="H1715" s="29" t="s">
        <v>981</v>
      </c>
      <c r="I1715" s="120">
        <v>45748</v>
      </c>
      <c r="J1715" s="120">
        <f>WORKDAY(I1715, 3)</f>
        <v>45751</v>
      </c>
      <c r="K1715" s="120">
        <v>45748</v>
      </c>
      <c r="L1715" s="120"/>
      <c r="M1715" s="120"/>
      <c r="N1715" s="29"/>
      <c r="O1715" s="119" t="s">
        <v>105</v>
      </c>
      <c r="P1715" s="29"/>
      <c r="Q1715" s="81">
        <v>280</v>
      </c>
      <c r="R1715" s="134" t="s">
        <v>1170</v>
      </c>
    </row>
    <row r="1716" spans="1:19">
      <c r="A1716" s="134" t="s">
        <v>1043</v>
      </c>
      <c r="C1716" s="29">
        <v>91504897</v>
      </c>
      <c r="F1716" s="29" t="s">
        <v>1150</v>
      </c>
      <c r="G1716" s="29" t="s">
        <v>828</v>
      </c>
      <c r="H1716" s="29" t="s">
        <v>981</v>
      </c>
      <c r="I1716" s="120">
        <v>45748</v>
      </c>
      <c r="J1716" s="120">
        <f>WORKDAY(I1716, 3)</f>
        <v>45751</v>
      </c>
      <c r="K1716" s="120"/>
      <c r="L1716" s="120"/>
      <c r="M1716" s="120"/>
      <c r="N1716" s="29"/>
      <c r="O1716" s="119" t="s">
        <v>105</v>
      </c>
      <c r="P1716" s="29"/>
      <c r="Q1716" s="81">
        <v>280</v>
      </c>
      <c r="R1716" s="134" t="s">
        <v>1170</v>
      </c>
    </row>
    <row r="1717" spans="1:19">
      <c r="A1717" s="134" t="s">
        <v>1043</v>
      </c>
      <c r="C1717" s="29">
        <v>91504833</v>
      </c>
      <c r="F1717" s="29" t="s">
        <v>1150</v>
      </c>
      <c r="G1717" s="29" t="s">
        <v>828</v>
      </c>
      <c r="H1717" s="29" t="s">
        <v>981</v>
      </c>
      <c r="I1717" s="120">
        <v>45748</v>
      </c>
      <c r="J1717" s="120">
        <f>WORKDAY(I1717, 3)</f>
        <v>45751</v>
      </c>
      <c r="K1717" s="120"/>
      <c r="L1717" s="120"/>
      <c r="M1717" s="120"/>
      <c r="N1717" s="29"/>
      <c r="O1717" s="119" t="s">
        <v>105</v>
      </c>
      <c r="P1717" s="29"/>
      <c r="Q1717" s="81">
        <v>860</v>
      </c>
      <c r="R1717" s="134" t="s">
        <v>1185</v>
      </c>
    </row>
    <row r="1718" spans="1:19">
      <c r="A1718" s="134" t="s">
        <v>592</v>
      </c>
      <c r="C1718" s="29">
        <v>90510169</v>
      </c>
      <c r="F1718" s="29" t="s">
        <v>1071</v>
      </c>
      <c r="G1718" s="29" t="s">
        <v>828</v>
      </c>
      <c r="H1718" s="29" t="s">
        <v>1072</v>
      </c>
      <c r="I1718" s="120">
        <v>45746</v>
      </c>
      <c r="J1718" s="120">
        <f>WORKDAY(I1718, 3)</f>
        <v>45749</v>
      </c>
      <c r="K1718" s="29"/>
      <c r="L1718" s="29"/>
      <c r="M1718" s="29"/>
      <c r="N1718" s="29"/>
      <c r="O1718" s="119" t="s">
        <v>105</v>
      </c>
      <c r="P1718" s="29"/>
      <c r="Q1718" s="81">
        <v>710</v>
      </c>
      <c r="R1718" s="134" t="s">
        <v>1186</v>
      </c>
    </row>
    <row r="1719" spans="1:19">
      <c r="A1719" s="134" t="s">
        <v>592</v>
      </c>
      <c r="C1719" s="29">
        <v>90510169</v>
      </c>
      <c r="F1719" s="29" t="s">
        <v>1071</v>
      </c>
      <c r="G1719" s="29" t="s">
        <v>828</v>
      </c>
      <c r="H1719" s="29" t="s">
        <v>1072</v>
      </c>
      <c r="I1719" s="120">
        <v>45746</v>
      </c>
      <c r="J1719" s="120">
        <f>WORKDAY(I1719, 3)</f>
        <v>45749</v>
      </c>
      <c r="K1719" s="29"/>
      <c r="L1719" s="29"/>
      <c r="M1719" s="29"/>
      <c r="N1719" s="29"/>
      <c r="O1719" s="119" t="s">
        <v>105</v>
      </c>
      <c r="P1719" s="29"/>
      <c r="Q1719" s="81">
        <v>490</v>
      </c>
      <c r="R1719" s="134" t="s">
        <v>1186</v>
      </c>
    </row>
    <row r="1720" spans="1:19">
      <c r="A1720" s="134" t="s">
        <v>1187</v>
      </c>
      <c r="C1720" s="29">
        <v>92508023</v>
      </c>
      <c r="F1720" s="29" t="s">
        <v>1172</v>
      </c>
      <c r="G1720" s="29" t="s">
        <v>828</v>
      </c>
      <c r="H1720" s="29" t="s">
        <v>1072</v>
      </c>
      <c r="I1720" s="120">
        <v>45749</v>
      </c>
      <c r="J1720" s="120">
        <f>WORKDAY(I1720, 3)</f>
        <v>45754</v>
      </c>
      <c r="K1720" s="120"/>
      <c r="L1720" s="120"/>
      <c r="M1720" s="120"/>
      <c r="N1720" s="29"/>
      <c r="O1720" s="119" t="s">
        <v>105</v>
      </c>
      <c r="P1720" s="29"/>
      <c r="Q1720" s="81">
        <v>420</v>
      </c>
    </row>
    <row r="1721" spans="1:19">
      <c r="A1721" s="134" t="s">
        <v>1187</v>
      </c>
      <c r="C1721" s="29">
        <v>92508073</v>
      </c>
      <c r="F1721" s="29" t="s">
        <v>1172</v>
      </c>
      <c r="G1721" s="29" t="s">
        <v>828</v>
      </c>
      <c r="H1721" s="29" t="s">
        <v>1072</v>
      </c>
      <c r="I1721" s="120">
        <v>45749</v>
      </c>
      <c r="J1721" s="120">
        <f>WORKDAY(I1721, 3)</f>
        <v>45754</v>
      </c>
      <c r="K1721" s="120"/>
      <c r="L1721" s="120"/>
      <c r="M1721" s="120"/>
      <c r="N1721" s="29"/>
      <c r="O1721" s="119" t="s">
        <v>105</v>
      </c>
      <c r="P1721" s="29"/>
      <c r="Q1721" s="81">
        <v>920</v>
      </c>
    </row>
    <row r="1722" spans="1:19">
      <c r="A1722" s="134" t="s">
        <v>1187</v>
      </c>
      <c r="C1722" s="29">
        <v>92508111</v>
      </c>
      <c r="F1722" s="29" t="s">
        <v>1172</v>
      </c>
      <c r="G1722" s="29" t="s">
        <v>828</v>
      </c>
      <c r="H1722" s="29" t="s">
        <v>1072</v>
      </c>
      <c r="I1722" s="120">
        <v>45749</v>
      </c>
      <c r="J1722" s="120">
        <f>WORKDAY(I1722, 3)</f>
        <v>45754</v>
      </c>
      <c r="K1722" s="120"/>
      <c r="L1722" s="120"/>
      <c r="M1722" s="120"/>
      <c r="N1722" s="29"/>
      <c r="O1722" s="119" t="s">
        <v>105</v>
      </c>
      <c r="P1722" s="29"/>
      <c r="Q1722" s="81">
        <v>840</v>
      </c>
    </row>
    <row r="1723" spans="1:19">
      <c r="A1723" s="134" t="s">
        <v>1187</v>
      </c>
      <c r="C1723" s="29">
        <v>92508165</v>
      </c>
      <c r="F1723" s="29" t="s">
        <v>1172</v>
      </c>
      <c r="G1723" s="29" t="s">
        <v>828</v>
      </c>
      <c r="H1723" s="29" t="s">
        <v>1072</v>
      </c>
      <c r="I1723" s="120">
        <v>45749</v>
      </c>
      <c r="J1723" s="120">
        <f>WORKDAY(I1723, 3)</f>
        <v>45754</v>
      </c>
      <c r="K1723" s="120"/>
      <c r="L1723" s="120"/>
      <c r="M1723" s="120"/>
      <c r="N1723" s="29"/>
      <c r="O1723" s="119" t="s">
        <v>105</v>
      </c>
      <c r="P1723" s="29"/>
      <c r="Q1723" s="81">
        <v>370</v>
      </c>
    </row>
    <row r="1724" spans="1:19">
      <c r="A1724" s="134" t="s">
        <v>1187</v>
      </c>
      <c r="C1724" s="29">
        <v>92508261</v>
      </c>
      <c r="F1724" s="29" t="s">
        <v>1172</v>
      </c>
      <c r="G1724" s="29" t="s">
        <v>828</v>
      </c>
      <c r="H1724" s="29" t="s">
        <v>1072</v>
      </c>
      <c r="I1724" s="120">
        <v>45749</v>
      </c>
      <c r="J1724" s="120">
        <f>WORKDAY(I1724, 3)</f>
        <v>45754</v>
      </c>
      <c r="K1724" s="120"/>
      <c r="L1724" s="120"/>
      <c r="M1724" s="120"/>
      <c r="N1724" s="29"/>
      <c r="O1724" s="119" t="s">
        <v>105</v>
      </c>
      <c r="P1724" s="29"/>
      <c r="Q1724" s="81">
        <v>780</v>
      </c>
    </row>
    <row r="1725" spans="1:19">
      <c r="A1725" s="134" t="s">
        <v>1187</v>
      </c>
      <c r="C1725" s="29">
        <v>92508351</v>
      </c>
      <c r="F1725" s="29" t="s">
        <v>1172</v>
      </c>
      <c r="G1725" s="29" t="s">
        <v>828</v>
      </c>
      <c r="H1725" s="29" t="s">
        <v>1072</v>
      </c>
      <c r="I1725" s="120">
        <v>45749</v>
      </c>
      <c r="J1725" s="120">
        <f>WORKDAY(I1725, 3)</f>
        <v>45754</v>
      </c>
      <c r="K1725" s="120"/>
      <c r="L1725" s="120"/>
      <c r="M1725" s="120"/>
      <c r="N1725" s="29"/>
      <c r="O1725" s="119" t="s">
        <v>105</v>
      </c>
      <c r="P1725" s="29"/>
      <c r="Q1725" s="81">
        <v>620</v>
      </c>
    </row>
    <row r="1726" spans="1:19">
      <c r="A1726" s="134" t="s">
        <v>1187</v>
      </c>
      <c r="C1726" s="29">
        <v>92508398</v>
      </c>
      <c r="F1726" s="29" t="s">
        <v>1172</v>
      </c>
      <c r="G1726" s="29" t="s">
        <v>828</v>
      </c>
      <c r="H1726" s="29" t="s">
        <v>1072</v>
      </c>
      <c r="I1726" s="120">
        <v>45749</v>
      </c>
      <c r="J1726" s="120">
        <f>WORKDAY(I1726, 3)</f>
        <v>45754</v>
      </c>
      <c r="K1726" s="120"/>
      <c r="L1726" s="120"/>
      <c r="M1726" s="120"/>
      <c r="N1726" s="29"/>
      <c r="O1726" s="119" t="s">
        <v>105</v>
      </c>
      <c r="P1726" s="29"/>
      <c r="Q1726" s="81">
        <v>340</v>
      </c>
    </row>
    <row r="1727" spans="1:19">
      <c r="A1727" s="134" t="s">
        <v>1187</v>
      </c>
      <c r="C1727" s="29">
        <v>92508463</v>
      </c>
      <c r="F1727" s="29" t="s">
        <v>1172</v>
      </c>
      <c r="G1727" s="29" t="s">
        <v>828</v>
      </c>
      <c r="H1727" s="29" t="s">
        <v>1072</v>
      </c>
      <c r="I1727" s="120">
        <v>45749</v>
      </c>
      <c r="J1727" s="120">
        <f>WORKDAY(I1727, 3)</f>
        <v>45754</v>
      </c>
      <c r="K1727" s="120"/>
      <c r="L1727" s="120"/>
      <c r="M1727" s="120"/>
      <c r="N1727" s="29"/>
      <c r="O1727" s="119" t="s">
        <v>105</v>
      </c>
      <c r="P1727" s="29"/>
      <c r="Q1727" s="81">
        <v>670</v>
      </c>
    </row>
    <row r="1728" spans="1:19">
      <c r="A1728" s="134" t="s">
        <v>294</v>
      </c>
      <c r="C1728" s="29">
        <v>78501166</v>
      </c>
      <c r="F1728" s="29" t="s">
        <v>59</v>
      </c>
      <c r="G1728" s="29" t="s">
        <v>828</v>
      </c>
      <c r="H1728" s="29" t="s">
        <v>38</v>
      </c>
      <c r="I1728" s="120">
        <v>45736</v>
      </c>
      <c r="J1728" s="120">
        <f>WORKDAY(I1728, 3)</f>
        <v>45741</v>
      </c>
      <c r="K1728" s="120">
        <v>45741</v>
      </c>
      <c r="L1728" s="120"/>
      <c r="M1728" s="120"/>
      <c r="N1728" s="120">
        <v>45740</v>
      </c>
      <c r="O1728" s="119" t="s">
        <v>105</v>
      </c>
      <c r="P1728" s="127"/>
      <c r="Q1728" s="81">
        <v>160</v>
      </c>
      <c r="R1728" s="134" t="s">
        <v>1188</v>
      </c>
    </row>
    <row r="1729" spans="1:18">
      <c r="A1729" s="134" t="s">
        <v>1189</v>
      </c>
      <c r="C1729" s="29">
        <v>92504513</v>
      </c>
      <c r="F1729" s="29" t="s">
        <v>59</v>
      </c>
      <c r="G1729" s="29" t="s">
        <v>828</v>
      </c>
      <c r="H1729" s="29" t="s">
        <v>38</v>
      </c>
      <c r="I1729" s="120">
        <v>45749</v>
      </c>
      <c r="J1729" s="120">
        <f>WORKDAY(I1729, 3)</f>
        <v>45754</v>
      </c>
      <c r="K1729" s="120">
        <v>45762</v>
      </c>
      <c r="L1729" s="120"/>
      <c r="M1729" s="120"/>
      <c r="N1729" s="29"/>
      <c r="O1729" s="119" t="s">
        <v>105</v>
      </c>
      <c r="P1729" s="29"/>
      <c r="Q1729" s="81">
        <v>1000</v>
      </c>
      <c r="R1729" s="134" t="s">
        <v>1190</v>
      </c>
    </row>
    <row r="1730" spans="1:18">
      <c r="A1730" s="134" t="s">
        <v>1043</v>
      </c>
      <c r="C1730" s="29">
        <v>91504739</v>
      </c>
      <c r="F1730" s="29" t="s">
        <v>1150</v>
      </c>
      <c r="G1730" s="29" t="s">
        <v>828</v>
      </c>
      <c r="H1730" s="29" t="s">
        <v>981</v>
      </c>
      <c r="I1730" s="120">
        <v>45748</v>
      </c>
      <c r="J1730" s="120">
        <f>WORKDAY(I1730, 3)</f>
        <v>45751</v>
      </c>
      <c r="K1730" s="120"/>
      <c r="L1730" s="120"/>
      <c r="M1730" s="120"/>
      <c r="N1730" s="29"/>
      <c r="O1730" s="119" t="s">
        <v>105</v>
      </c>
      <c r="P1730" s="29"/>
      <c r="Q1730" s="81">
        <v>1300</v>
      </c>
      <c r="R1730" s="134" t="s">
        <v>1151</v>
      </c>
    </row>
    <row r="1731" spans="1:18">
      <c r="A1731" s="134" t="s">
        <v>1043</v>
      </c>
      <c r="C1731" s="29">
        <v>91509292</v>
      </c>
      <c r="F1731" s="29" t="s">
        <v>1150</v>
      </c>
      <c r="G1731" s="29" t="s">
        <v>828</v>
      </c>
      <c r="H1731" s="29" t="s">
        <v>981</v>
      </c>
      <c r="I1731" s="120">
        <v>45748</v>
      </c>
      <c r="J1731" s="120">
        <f>WORKDAY(I1731, 3)</f>
        <v>45751</v>
      </c>
      <c r="K1731" s="120"/>
      <c r="L1731" s="120"/>
      <c r="M1731" s="120"/>
      <c r="N1731" s="29"/>
      <c r="O1731" s="119" t="s">
        <v>105</v>
      </c>
      <c r="P1731" s="29"/>
      <c r="Q1731" s="81">
        <v>280</v>
      </c>
      <c r="R1731" s="134" t="s">
        <v>1185</v>
      </c>
    </row>
    <row r="1732" spans="1:18">
      <c r="A1732" s="134" t="s">
        <v>1043</v>
      </c>
      <c r="C1732" s="29">
        <v>91509306</v>
      </c>
      <c r="F1732" s="29" t="s">
        <v>1150</v>
      </c>
      <c r="G1732" s="29" t="s">
        <v>828</v>
      </c>
      <c r="H1732" s="29" t="s">
        <v>981</v>
      </c>
      <c r="I1732" s="120">
        <v>45748</v>
      </c>
      <c r="J1732" s="120">
        <f>WORKDAY(I1732, 3)</f>
        <v>45751</v>
      </c>
      <c r="K1732" s="120"/>
      <c r="L1732" s="120"/>
      <c r="M1732" s="120"/>
      <c r="N1732" s="29"/>
      <c r="O1732" s="119" t="s">
        <v>105</v>
      </c>
      <c r="P1732" s="29"/>
      <c r="Q1732" s="81">
        <v>280</v>
      </c>
      <c r="R1732" s="134" t="s">
        <v>1191</v>
      </c>
    </row>
    <row r="1733" spans="1:18">
      <c r="A1733" s="134" t="s">
        <v>1043</v>
      </c>
      <c r="C1733" s="29">
        <v>91509316</v>
      </c>
      <c r="F1733" s="29" t="s">
        <v>1150</v>
      </c>
      <c r="G1733" s="29" t="s">
        <v>828</v>
      </c>
      <c r="H1733" s="29" t="s">
        <v>981</v>
      </c>
      <c r="I1733" s="120">
        <v>45748</v>
      </c>
      <c r="J1733" s="120">
        <f>WORKDAY(I1733, 3)</f>
        <v>45751</v>
      </c>
      <c r="K1733" s="120"/>
      <c r="L1733" s="120"/>
      <c r="M1733" s="120"/>
      <c r="N1733" s="29"/>
      <c r="O1733" s="119" t="s">
        <v>105</v>
      </c>
      <c r="P1733" s="29"/>
      <c r="Q1733" s="81">
        <v>250</v>
      </c>
      <c r="R1733" s="134" t="s">
        <v>1191</v>
      </c>
    </row>
    <row r="1734" spans="1:18">
      <c r="A1734" s="134" t="s">
        <v>1043</v>
      </c>
      <c r="C1734" s="29">
        <v>91509331</v>
      </c>
      <c r="F1734" s="29" t="s">
        <v>1150</v>
      </c>
      <c r="G1734" s="29" t="s">
        <v>828</v>
      </c>
      <c r="H1734" s="29" t="s">
        <v>981</v>
      </c>
      <c r="I1734" s="120">
        <v>45748</v>
      </c>
      <c r="J1734" s="120">
        <f>WORKDAY(I1734, 3)</f>
        <v>45751</v>
      </c>
      <c r="K1734" s="120"/>
      <c r="L1734" s="120"/>
      <c r="M1734" s="120"/>
      <c r="N1734" s="29"/>
      <c r="O1734" s="119" t="s">
        <v>105</v>
      </c>
      <c r="P1734" s="29"/>
      <c r="Q1734" s="81">
        <v>250</v>
      </c>
      <c r="R1734" s="134" t="s">
        <v>1190</v>
      </c>
    </row>
    <row r="1735" spans="1:18">
      <c r="A1735" s="134" t="s">
        <v>1043</v>
      </c>
      <c r="C1735" s="29">
        <v>91509341</v>
      </c>
      <c r="F1735" s="29" t="s">
        <v>1150</v>
      </c>
      <c r="G1735" s="29" t="s">
        <v>828</v>
      </c>
      <c r="H1735" s="29" t="s">
        <v>981</v>
      </c>
      <c r="I1735" s="120">
        <v>45748</v>
      </c>
      <c r="J1735" s="120">
        <f>WORKDAY(I1735, 3)</f>
        <v>45751</v>
      </c>
      <c r="K1735" s="120"/>
      <c r="L1735" s="120"/>
      <c r="M1735" s="120"/>
      <c r="N1735" s="29"/>
      <c r="O1735" s="119" t="s">
        <v>105</v>
      </c>
      <c r="P1735" s="29"/>
      <c r="Q1735" s="81">
        <v>250</v>
      </c>
      <c r="R1735" s="134" t="s">
        <v>1190</v>
      </c>
    </row>
    <row r="1736" spans="1:18">
      <c r="A1736" s="134" t="s">
        <v>1043</v>
      </c>
      <c r="C1736" s="29">
        <v>91509354</v>
      </c>
      <c r="F1736" s="29" t="s">
        <v>1150</v>
      </c>
      <c r="G1736" s="29" t="s">
        <v>828</v>
      </c>
      <c r="H1736" s="29" t="s">
        <v>981</v>
      </c>
      <c r="I1736" s="120">
        <v>45748</v>
      </c>
      <c r="J1736" s="120">
        <f>WORKDAY(I1736, 3)</f>
        <v>45751</v>
      </c>
      <c r="K1736" s="120"/>
      <c r="L1736" s="120"/>
      <c r="M1736" s="120"/>
      <c r="N1736" s="29"/>
      <c r="O1736" s="119" t="s">
        <v>105</v>
      </c>
      <c r="P1736" s="29"/>
      <c r="Q1736" s="81">
        <v>1100</v>
      </c>
      <c r="R1736" s="134" t="s">
        <v>1191</v>
      </c>
    </row>
    <row r="1737" spans="1:18">
      <c r="A1737" s="134" t="s">
        <v>1043</v>
      </c>
      <c r="C1737" s="29">
        <v>91509368</v>
      </c>
      <c r="F1737" s="29" t="s">
        <v>1150</v>
      </c>
      <c r="G1737" s="29" t="s">
        <v>828</v>
      </c>
      <c r="H1737" s="29" t="s">
        <v>981</v>
      </c>
      <c r="I1737" s="120">
        <v>45748</v>
      </c>
      <c r="J1737" s="120">
        <f>WORKDAY(I1737, 3)</f>
        <v>45751</v>
      </c>
      <c r="K1737" s="120"/>
      <c r="L1737" s="120"/>
      <c r="M1737" s="120"/>
      <c r="N1737" s="29"/>
      <c r="O1737" s="119" t="s">
        <v>105</v>
      </c>
      <c r="P1737" s="29"/>
      <c r="Q1737" s="81">
        <v>425</v>
      </c>
      <c r="R1737" s="134" t="s">
        <v>1191</v>
      </c>
    </row>
    <row r="1738" spans="1:18">
      <c r="A1738" s="134" t="s">
        <v>1189</v>
      </c>
      <c r="C1738" s="29">
        <v>92503959</v>
      </c>
      <c r="F1738" s="29" t="s">
        <v>59</v>
      </c>
      <c r="G1738" s="29" t="s">
        <v>828</v>
      </c>
      <c r="H1738" s="29" t="s">
        <v>38</v>
      </c>
      <c r="I1738" s="120">
        <v>45749</v>
      </c>
      <c r="J1738" s="120">
        <f>WORKDAY(I1738, 3)</f>
        <v>45754</v>
      </c>
      <c r="K1738" s="120">
        <v>45762</v>
      </c>
      <c r="L1738" s="120"/>
      <c r="M1738" s="120"/>
      <c r="N1738" s="29"/>
      <c r="O1738" s="119" t="s">
        <v>105</v>
      </c>
      <c r="P1738" s="29"/>
      <c r="Q1738" s="81">
        <v>1000</v>
      </c>
      <c r="R1738" s="134" t="s">
        <v>1190</v>
      </c>
    </row>
    <row r="1739" spans="1:18">
      <c r="A1739" s="134" t="s">
        <v>1189</v>
      </c>
      <c r="C1739" s="29">
        <v>92504115</v>
      </c>
      <c r="F1739" s="29" t="s">
        <v>59</v>
      </c>
      <c r="G1739" s="29" t="s">
        <v>828</v>
      </c>
      <c r="H1739" s="29" t="s">
        <v>38</v>
      </c>
      <c r="I1739" s="120">
        <v>45749</v>
      </c>
      <c r="J1739" s="120">
        <f>WORKDAY(I1739, 3)</f>
        <v>45754</v>
      </c>
      <c r="K1739" s="120">
        <v>45762</v>
      </c>
      <c r="L1739" s="120"/>
      <c r="M1739" s="120"/>
      <c r="N1739" s="29"/>
      <c r="O1739" s="119" t="s">
        <v>105</v>
      </c>
      <c r="P1739" s="29"/>
      <c r="Q1739" s="81">
        <v>420</v>
      </c>
      <c r="R1739" s="134" t="s">
        <v>1190</v>
      </c>
    </row>
    <row r="1740" spans="1:18">
      <c r="A1740" s="134" t="s">
        <v>1189</v>
      </c>
      <c r="C1740" s="29">
        <v>92504167</v>
      </c>
      <c r="F1740" s="29" t="s">
        <v>59</v>
      </c>
      <c r="G1740" s="29" t="s">
        <v>828</v>
      </c>
      <c r="H1740" s="29" t="s">
        <v>38</v>
      </c>
      <c r="I1740" s="120">
        <v>45749</v>
      </c>
      <c r="J1740" s="120">
        <f>WORKDAY(I1740, 3)</f>
        <v>45754</v>
      </c>
      <c r="K1740" s="120">
        <v>45762</v>
      </c>
      <c r="L1740" s="120"/>
      <c r="M1740" s="120"/>
      <c r="N1740" s="29"/>
      <c r="O1740" s="119" t="s">
        <v>105</v>
      </c>
      <c r="P1740" s="29"/>
      <c r="Q1740" s="81">
        <v>420</v>
      </c>
      <c r="R1740" s="134" t="s">
        <v>1190</v>
      </c>
    </row>
    <row r="1741" spans="1:18">
      <c r="A1741" s="134" t="s">
        <v>1192</v>
      </c>
      <c r="C1741" s="29">
        <v>122501975</v>
      </c>
      <c r="F1741" s="29" t="s">
        <v>59</v>
      </c>
      <c r="G1741" s="29" t="s">
        <v>828</v>
      </c>
      <c r="H1741" s="29" t="s">
        <v>38</v>
      </c>
      <c r="I1741" s="120">
        <v>45779</v>
      </c>
      <c r="J1741" s="120">
        <f>WORKDAY(I1741, 3)</f>
        <v>45784</v>
      </c>
      <c r="K1741" s="29"/>
      <c r="L1741" s="29"/>
      <c r="M1741" s="29"/>
      <c r="N1741" s="29"/>
      <c r="O1741" s="119" t="s">
        <v>944</v>
      </c>
      <c r="P1741" s="29"/>
      <c r="Q1741" s="156">
        <v>1300</v>
      </c>
    </row>
    <row r="1742" spans="1:18">
      <c r="A1742" s="134" t="s">
        <v>1192</v>
      </c>
      <c r="C1742" s="29">
        <v>122501985</v>
      </c>
      <c r="F1742" s="29" t="s">
        <v>59</v>
      </c>
      <c r="G1742" s="29" t="s">
        <v>828</v>
      </c>
      <c r="H1742" s="29" t="s">
        <v>38</v>
      </c>
      <c r="I1742" s="120">
        <v>45779</v>
      </c>
      <c r="J1742" s="120">
        <f>WORKDAY(I1742, 3)</f>
        <v>45784</v>
      </c>
      <c r="K1742" s="29"/>
      <c r="L1742" s="29"/>
      <c r="M1742" s="29"/>
      <c r="N1742" s="29"/>
      <c r="O1742" s="119" t="s">
        <v>944</v>
      </c>
      <c r="P1742" s="29"/>
      <c r="Q1742" s="156">
        <v>1300</v>
      </c>
    </row>
    <row r="1743" spans="1:18">
      <c r="A1743" s="134" t="s">
        <v>971</v>
      </c>
      <c r="C1743" s="29">
        <v>122501749</v>
      </c>
      <c r="F1743" s="29" t="s">
        <v>59</v>
      </c>
      <c r="G1743" s="29" t="s">
        <v>828</v>
      </c>
      <c r="H1743" s="29" t="s">
        <v>38</v>
      </c>
      <c r="I1743" s="120">
        <v>45779</v>
      </c>
      <c r="J1743" s="120">
        <f>WORKDAY(I1743, 3)</f>
        <v>45784</v>
      </c>
      <c r="K1743" s="29"/>
      <c r="L1743" s="29"/>
      <c r="M1743" s="29"/>
      <c r="N1743" s="29"/>
      <c r="O1743" s="119" t="s">
        <v>944</v>
      </c>
      <c r="P1743" s="29"/>
      <c r="Q1743" s="156">
        <v>550</v>
      </c>
    </row>
    <row r="1744" spans="1:18">
      <c r="A1744" s="134" t="s">
        <v>971</v>
      </c>
      <c r="C1744" s="29">
        <v>122501783</v>
      </c>
      <c r="F1744" s="29" t="s">
        <v>59</v>
      </c>
      <c r="G1744" s="29" t="s">
        <v>828</v>
      </c>
      <c r="H1744" s="29" t="s">
        <v>38</v>
      </c>
      <c r="I1744" s="120">
        <v>45779</v>
      </c>
      <c r="J1744" s="120">
        <f>WORKDAY(I1744, 3)</f>
        <v>45784</v>
      </c>
      <c r="K1744" s="29"/>
      <c r="L1744" s="29"/>
      <c r="M1744" s="29"/>
      <c r="N1744" s="29"/>
      <c r="O1744" s="119" t="s">
        <v>944</v>
      </c>
      <c r="P1744" s="29"/>
      <c r="Q1744" s="156">
        <v>550</v>
      </c>
    </row>
    <row r="1745" spans="1:18">
      <c r="A1745" s="134" t="s">
        <v>971</v>
      </c>
      <c r="C1745" s="29">
        <v>122501790</v>
      </c>
      <c r="F1745" s="29" t="s">
        <v>59</v>
      </c>
      <c r="G1745" s="29" t="s">
        <v>828</v>
      </c>
      <c r="H1745" s="29" t="s">
        <v>38</v>
      </c>
      <c r="I1745" s="120">
        <v>45779</v>
      </c>
      <c r="J1745" s="120">
        <f>WORKDAY(I1745, 3)</f>
        <v>45784</v>
      </c>
      <c r="K1745" s="29"/>
      <c r="L1745" s="29"/>
      <c r="M1745" s="29"/>
      <c r="N1745" s="29"/>
      <c r="O1745" s="119" t="s">
        <v>944</v>
      </c>
      <c r="P1745" s="29"/>
      <c r="Q1745" s="156">
        <v>700</v>
      </c>
    </row>
    <row r="1746" spans="1:18">
      <c r="A1746" s="134" t="s">
        <v>971</v>
      </c>
      <c r="C1746" s="29">
        <v>122501808</v>
      </c>
      <c r="F1746" s="29" t="s">
        <v>59</v>
      </c>
      <c r="G1746" s="29" t="s">
        <v>828</v>
      </c>
      <c r="H1746" s="29" t="s">
        <v>38</v>
      </c>
      <c r="I1746" s="120">
        <v>45779</v>
      </c>
      <c r="J1746" s="120">
        <f>WORKDAY(I1746, 3)</f>
        <v>45784</v>
      </c>
      <c r="K1746" s="29"/>
      <c r="L1746" s="29"/>
      <c r="M1746" s="29"/>
      <c r="N1746" s="29"/>
      <c r="O1746" s="119" t="s">
        <v>944</v>
      </c>
      <c r="P1746" s="29"/>
      <c r="Q1746" s="156">
        <v>320</v>
      </c>
    </row>
    <row r="1747" spans="1:18">
      <c r="A1747" s="134" t="s">
        <v>1148</v>
      </c>
      <c r="C1747" s="29">
        <v>87503873</v>
      </c>
      <c r="F1747" s="29" t="s">
        <v>1053</v>
      </c>
      <c r="G1747" s="29" t="s">
        <v>828</v>
      </c>
      <c r="H1747" s="29" t="s">
        <v>1159</v>
      </c>
      <c r="I1747" s="120">
        <v>45744</v>
      </c>
      <c r="J1747" s="120">
        <f>WORKDAY(I1747, 3)</f>
        <v>45749</v>
      </c>
      <c r="K1747" s="120">
        <v>45748</v>
      </c>
      <c r="L1747" s="120"/>
      <c r="M1747" s="120"/>
      <c r="N1747" s="120">
        <v>45751</v>
      </c>
      <c r="O1747" s="119" t="s">
        <v>85</v>
      </c>
      <c r="P1747" s="29"/>
      <c r="Q1747" s="81">
        <v>350</v>
      </c>
    </row>
    <row r="1748" spans="1:18">
      <c r="A1748" s="134" t="s">
        <v>1148</v>
      </c>
      <c r="C1748" s="29">
        <v>87503891</v>
      </c>
      <c r="F1748" s="29" t="s">
        <v>1053</v>
      </c>
      <c r="G1748" s="29" t="s">
        <v>828</v>
      </c>
      <c r="H1748" s="29" t="s">
        <v>1159</v>
      </c>
      <c r="I1748" s="120">
        <v>45744</v>
      </c>
      <c r="J1748" s="120">
        <f>WORKDAY(I1748, 3)</f>
        <v>45749</v>
      </c>
      <c r="K1748" s="120">
        <v>45748</v>
      </c>
      <c r="L1748" s="120"/>
      <c r="M1748" s="120"/>
      <c r="N1748" s="120">
        <v>45754</v>
      </c>
      <c r="O1748" s="119" t="s">
        <v>85</v>
      </c>
      <c r="P1748" s="29"/>
      <c r="Q1748" s="81">
        <v>300</v>
      </c>
    </row>
    <row r="1749" spans="1:18">
      <c r="A1749" s="134" t="s">
        <v>1148</v>
      </c>
      <c r="C1749" s="29">
        <v>87503906</v>
      </c>
      <c r="F1749" s="29" t="s">
        <v>1053</v>
      </c>
      <c r="G1749" s="29" t="s">
        <v>828</v>
      </c>
      <c r="H1749" s="29" t="s">
        <v>1159</v>
      </c>
      <c r="I1749" s="120">
        <v>45744</v>
      </c>
      <c r="J1749" s="120">
        <f>WORKDAY(I1749, 3)</f>
        <v>45749</v>
      </c>
      <c r="K1749" s="120">
        <v>45748</v>
      </c>
      <c r="L1749" s="120"/>
      <c r="M1749" s="120"/>
      <c r="N1749" s="120">
        <v>45754</v>
      </c>
      <c r="O1749" s="119" t="s">
        <v>85</v>
      </c>
      <c r="P1749" s="29"/>
      <c r="Q1749" s="81">
        <v>350</v>
      </c>
    </row>
    <row r="1750" spans="1:18">
      <c r="A1750" s="134" t="s">
        <v>1148</v>
      </c>
      <c r="C1750" s="29">
        <v>87504080</v>
      </c>
      <c r="F1750" s="29" t="s">
        <v>1053</v>
      </c>
      <c r="G1750" s="29" t="s">
        <v>828</v>
      </c>
      <c r="H1750" s="29" t="s">
        <v>1159</v>
      </c>
      <c r="I1750" s="120">
        <v>45744</v>
      </c>
      <c r="J1750" s="120">
        <f>WORKDAY(I1750, 3)</f>
        <v>45749</v>
      </c>
      <c r="K1750" s="120">
        <v>45748</v>
      </c>
      <c r="L1750" s="120"/>
      <c r="M1750" s="120"/>
      <c r="N1750" s="120">
        <v>45756</v>
      </c>
      <c r="O1750" s="119" t="s">
        <v>85</v>
      </c>
      <c r="P1750" s="29"/>
      <c r="Q1750" s="81">
        <v>250</v>
      </c>
    </row>
    <row r="1751" spans="1:18">
      <c r="A1751" s="134" t="s">
        <v>1193</v>
      </c>
      <c r="C1751" s="29">
        <v>78505365</v>
      </c>
      <c r="F1751" s="29" t="s">
        <v>1053</v>
      </c>
      <c r="G1751" s="29" t="s">
        <v>16</v>
      </c>
      <c r="H1751" s="29" t="s">
        <v>38</v>
      </c>
      <c r="I1751" s="42">
        <v>45735</v>
      </c>
      <c r="J1751" s="120">
        <f>WORKDAY(I1751, 3)</f>
        <v>45740</v>
      </c>
      <c r="K1751" s="120">
        <v>45740</v>
      </c>
      <c r="L1751" s="120"/>
      <c r="M1751" s="120"/>
      <c r="N1751" s="120">
        <v>45743</v>
      </c>
      <c r="O1751" s="119" t="s">
        <v>984</v>
      </c>
      <c r="P1751" s="29"/>
      <c r="Q1751" s="81"/>
    </row>
    <row r="1752" spans="1:18">
      <c r="A1752" s="134" t="s">
        <v>1193</v>
      </c>
      <c r="C1752" s="29">
        <v>78505558</v>
      </c>
      <c r="F1752" s="29" t="s">
        <v>1053</v>
      </c>
      <c r="G1752" s="29" t="s">
        <v>16</v>
      </c>
      <c r="H1752" s="29" t="s">
        <v>38</v>
      </c>
      <c r="I1752" s="42">
        <v>45735</v>
      </c>
      <c r="J1752" s="120">
        <f>WORKDAY(I1752, 3)</f>
        <v>45740</v>
      </c>
      <c r="K1752" s="120">
        <v>45740</v>
      </c>
      <c r="L1752" s="120"/>
      <c r="M1752" s="120"/>
      <c r="N1752" s="120">
        <v>45742</v>
      </c>
      <c r="O1752" s="119" t="s">
        <v>984</v>
      </c>
      <c r="P1752" s="29"/>
      <c r="Q1752" s="81"/>
    </row>
    <row r="1753" spans="1:18">
      <c r="A1753" s="134" t="s">
        <v>1194</v>
      </c>
      <c r="C1753" s="29">
        <v>100502580</v>
      </c>
      <c r="F1753" s="29" t="s">
        <v>59</v>
      </c>
      <c r="G1753" s="29" t="s">
        <v>828</v>
      </c>
      <c r="H1753" s="29" t="s">
        <v>38</v>
      </c>
      <c r="I1753" s="120">
        <v>45757</v>
      </c>
      <c r="J1753" s="120">
        <f>WORKDAY(I1753, 3)</f>
        <v>45762</v>
      </c>
      <c r="K1753" s="120">
        <v>45762</v>
      </c>
      <c r="L1753" s="120"/>
      <c r="M1753" s="120"/>
      <c r="N1753" s="120">
        <v>45764</v>
      </c>
      <c r="O1753" s="119" t="s">
        <v>984</v>
      </c>
      <c r="P1753" s="29"/>
      <c r="Q1753" s="81">
        <v>500</v>
      </c>
    </row>
    <row r="1754" spans="1:18">
      <c r="A1754" s="134" t="s">
        <v>1194</v>
      </c>
      <c r="C1754" s="29">
        <v>100502641</v>
      </c>
      <c r="F1754" s="29" t="s">
        <v>59</v>
      </c>
      <c r="G1754" s="29" t="s">
        <v>828</v>
      </c>
      <c r="H1754" s="29" t="s">
        <v>38</v>
      </c>
      <c r="I1754" s="120">
        <v>45757</v>
      </c>
      <c r="J1754" s="120">
        <f>WORKDAY(I1754, 3)</f>
        <v>45762</v>
      </c>
      <c r="K1754" s="120">
        <v>45762</v>
      </c>
      <c r="L1754" s="120"/>
      <c r="M1754" s="120"/>
      <c r="N1754" s="120">
        <v>45763</v>
      </c>
      <c r="O1754" s="119" t="s">
        <v>984</v>
      </c>
      <c r="P1754" s="29"/>
      <c r="Q1754" s="81">
        <v>900</v>
      </c>
    </row>
    <row r="1755" spans="1:18">
      <c r="A1755" s="134" t="s">
        <v>1149</v>
      </c>
      <c r="C1755" s="29">
        <v>100506622</v>
      </c>
      <c r="F1755" s="29" t="s">
        <v>1150</v>
      </c>
      <c r="G1755" s="29" t="s">
        <v>828</v>
      </c>
      <c r="H1755" s="29" t="s">
        <v>1046</v>
      </c>
      <c r="I1755" s="120">
        <v>45757</v>
      </c>
      <c r="J1755" s="120">
        <f>WORKDAY(I1755, 3)</f>
        <v>45762</v>
      </c>
      <c r="K1755" s="120">
        <v>45762</v>
      </c>
      <c r="L1755" s="120"/>
      <c r="M1755" s="120"/>
      <c r="N1755" s="29"/>
      <c r="O1755" s="119" t="s">
        <v>105</v>
      </c>
      <c r="P1755" s="29"/>
      <c r="Q1755" s="81">
        <v>580</v>
      </c>
    </row>
    <row r="1756" spans="1:18">
      <c r="A1756" s="134" t="s">
        <v>1149</v>
      </c>
      <c r="C1756" s="29">
        <v>100506677</v>
      </c>
      <c r="F1756" s="29" t="s">
        <v>1150</v>
      </c>
      <c r="G1756" s="29" t="s">
        <v>828</v>
      </c>
      <c r="H1756" s="29" t="s">
        <v>1046</v>
      </c>
      <c r="I1756" s="120">
        <v>45757</v>
      </c>
      <c r="J1756" s="120">
        <f>WORKDAY(I1756, 3)</f>
        <v>45762</v>
      </c>
      <c r="K1756" s="120">
        <v>45762</v>
      </c>
      <c r="L1756" s="120"/>
      <c r="M1756" s="120"/>
      <c r="N1756" s="29"/>
      <c r="O1756" s="119" t="s">
        <v>105</v>
      </c>
      <c r="P1756" s="29"/>
      <c r="Q1756" s="81">
        <v>1300</v>
      </c>
    </row>
    <row r="1757" spans="1:18">
      <c r="A1757" s="134" t="s">
        <v>1154</v>
      </c>
      <c r="C1757" s="29">
        <v>101500571</v>
      </c>
      <c r="F1757" s="29" t="s">
        <v>59</v>
      </c>
      <c r="G1757" s="29" t="s">
        <v>828</v>
      </c>
      <c r="H1757" s="29" t="s">
        <v>38</v>
      </c>
      <c r="I1757" s="120">
        <v>45758</v>
      </c>
      <c r="J1757" s="120">
        <f>WORKDAY(I1757, 3)</f>
        <v>45763</v>
      </c>
      <c r="K1757" s="120">
        <v>45762</v>
      </c>
      <c r="L1757" s="120"/>
      <c r="M1757" s="120"/>
      <c r="N1757" s="29"/>
      <c r="O1757" s="119" t="s">
        <v>105</v>
      </c>
      <c r="P1757" s="29"/>
      <c r="Q1757" s="81">
        <v>350</v>
      </c>
      <c r="R1757" s="134" t="s">
        <v>1195</v>
      </c>
    </row>
    <row r="1758" spans="1:18">
      <c r="A1758" s="134" t="s">
        <v>1194</v>
      </c>
      <c r="C1758" s="29">
        <v>101501845</v>
      </c>
      <c r="F1758" s="29" t="s">
        <v>59</v>
      </c>
      <c r="G1758" s="29" t="s">
        <v>828</v>
      </c>
      <c r="H1758" s="29" t="s">
        <v>38</v>
      </c>
      <c r="I1758" s="120">
        <v>45758</v>
      </c>
      <c r="J1758" s="120">
        <f>WORKDAY(I1758, 3)</f>
        <v>45763</v>
      </c>
      <c r="K1758" s="120">
        <v>45762</v>
      </c>
      <c r="L1758" s="120"/>
      <c r="M1758" s="120"/>
      <c r="N1758" s="120">
        <v>45778</v>
      </c>
      <c r="O1758" s="119" t="s">
        <v>984</v>
      </c>
      <c r="P1758" s="29"/>
      <c r="Q1758" s="81">
        <v>900</v>
      </c>
    </row>
    <row r="1759" spans="1:18">
      <c r="A1759" s="134" t="s">
        <v>1194</v>
      </c>
      <c r="C1759" s="29">
        <v>101501919</v>
      </c>
      <c r="F1759" s="29" t="s">
        <v>59</v>
      </c>
      <c r="G1759" s="29" t="s">
        <v>828</v>
      </c>
      <c r="H1759" s="29" t="s">
        <v>38</v>
      </c>
      <c r="I1759" s="120">
        <v>45758</v>
      </c>
      <c r="J1759" s="120">
        <f>WORKDAY(I1759, 3)</f>
        <v>45763</v>
      </c>
      <c r="K1759" s="120">
        <v>45762</v>
      </c>
      <c r="L1759" s="120"/>
      <c r="M1759" s="120"/>
      <c r="N1759" s="120">
        <v>45770</v>
      </c>
      <c r="O1759" s="119" t="s">
        <v>984</v>
      </c>
      <c r="P1759" s="29"/>
      <c r="Q1759" s="81">
        <v>300</v>
      </c>
    </row>
    <row r="1760" spans="1:18">
      <c r="A1760" s="134" t="s">
        <v>1194</v>
      </c>
      <c r="C1760" s="29">
        <v>101501982</v>
      </c>
      <c r="F1760" s="29" t="s">
        <v>59</v>
      </c>
      <c r="G1760" s="29" t="s">
        <v>828</v>
      </c>
      <c r="H1760" s="29" t="s">
        <v>38</v>
      </c>
      <c r="I1760" s="120">
        <v>45758</v>
      </c>
      <c r="J1760" s="120">
        <f>WORKDAY(I1760, 3)</f>
        <v>45763</v>
      </c>
      <c r="K1760" s="120">
        <v>45762</v>
      </c>
      <c r="L1760" s="120"/>
      <c r="M1760" s="120"/>
      <c r="N1760" s="120">
        <v>45771</v>
      </c>
      <c r="O1760" s="119" t="s">
        <v>984</v>
      </c>
      <c r="P1760" s="29"/>
      <c r="Q1760" s="81">
        <v>300</v>
      </c>
    </row>
    <row r="1761" spans="1:18">
      <c r="A1761" s="134" t="s">
        <v>1194</v>
      </c>
      <c r="C1761" s="29">
        <v>101502031</v>
      </c>
      <c r="F1761" s="29" t="s">
        <v>59</v>
      </c>
      <c r="G1761" s="29" t="s">
        <v>828</v>
      </c>
      <c r="H1761" s="29" t="s">
        <v>38</v>
      </c>
      <c r="I1761" s="120">
        <v>45758</v>
      </c>
      <c r="J1761" s="120">
        <f>WORKDAY(I1761, 3)</f>
        <v>45763</v>
      </c>
      <c r="K1761" s="120">
        <v>45762</v>
      </c>
      <c r="L1761" s="120"/>
      <c r="M1761" s="120"/>
      <c r="N1761" s="120">
        <v>45772</v>
      </c>
      <c r="O1761" s="119" t="s">
        <v>984</v>
      </c>
      <c r="P1761" s="29"/>
      <c r="Q1761" s="81">
        <v>500</v>
      </c>
    </row>
    <row r="1762" spans="1:18">
      <c r="A1762" s="134" t="s">
        <v>1194</v>
      </c>
      <c r="C1762" s="29">
        <v>104501592</v>
      </c>
      <c r="F1762" s="29" t="s">
        <v>59</v>
      </c>
      <c r="G1762" s="29" t="s">
        <v>828</v>
      </c>
      <c r="H1762" s="29" t="s">
        <v>38</v>
      </c>
      <c r="I1762" s="120">
        <v>45761</v>
      </c>
      <c r="J1762" s="120">
        <f>WORKDAY(I1762, 3)</f>
        <v>45764</v>
      </c>
      <c r="K1762" s="120">
        <v>45763</v>
      </c>
      <c r="L1762" s="120"/>
      <c r="M1762" s="120"/>
      <c r="N1762" s="120">
        <v>45770</v>
      </c>
      <c r="O1762" s="119" t="s">
        <v>984</v>
      </c>
      <c r="P1762" s="29"/>
      <c r="Q1762" s="81">
        <v>110</v>
      </c>
    </row>
    <row r="1763" spans="1:18">
      <c r="A1763" s="134" t="s">
        <v>1194</v>
      </c>
      <c r="C1763" s="29">
        <v>104501629</v>
      </c>
      <c r="F1763" s="29" t="s">
        <v>59</v>
      </c>
      <c r="G1763" s="29" t="s">
        <v>828</v>
      </c>
      <c r="H1763" s="29" t="s">
        <v>38</v>
      </c>
      <c r="I1763" s="120">
        <v>45761</v>
      </c>
      <c r="J1763" s="120">
        <f>WORKDAY(I1763, 3)</f>
        <v>45764</v>
      </c>
      <c r="K1763" s="120">
        <v>45763</v>
      </c>
      <c r="L1763" s="120"/>
      <c r="M1763" s="120"/>
      <c r="N1763" s="120">
        <v>45770</v>
      </c>
      <c r="O1763" s="119" t="s">
        <v>984</v>
      </c>
      <c r="P1763" s="29"/>
      <c r="Q1763" s="81">
        <v>200</v>
      </c>
    </row>
    <row r="1764" spans="1:18">
      <c r="A1764" s="134" t="s">
        <v>1194</v>
      </c>
      <c r="C1764" s="29">
        <v>104501773</v>
      </c>
      <c r="F1764" s="29" t="s">
        <v>59</v>
      </c>
      <c r="G1764" s="29" t="s">
        <v>828</v>
      </c>
      <c r="H1764" s="29" t="s">
        <v>38</v>
      </c>
      <c r="I1764" s="120">
        <v>45761</v>
      </c>
      <c r="J1764" s="120">
        <f>WORKDAY(I1764, 3)</f>
        <v>45764</v>
      </c>
      <c r="K1764" s="120">
        <v>45763</v>
      </c>
      <c r="L1764" s="120"/>
      <c r="M1764" s="120"/>
      <c r="N1764" s="120">
        <v>45771</v>
      </c>
      <c r="O1764" s="119" t="s">
        <v>984</v>
      </c>
      <c r="P1764" s="29"/>
      <c r="Q1764" s="81">
        <v>250</v>
      </c>
    </row>
    <row r="1765" spans="1:18">
      <c r="A1765" s="134" t="s">
        <v>1194</v>
      </c>
      <c r="C1765" s="29">
        <v>104501853</v>
      </c>
      <c r="F1765" s="29" t="s">
        <v>59</v>
      </c>
      <c r="G1765" s="29" t="s">
        <v>828</v>
      </c>
      <c r="H1765" s="29" t="s">
        <v>38</v>
      </c>
      <c r="I1765" s="120">
        <v>45761</v>
      </c>
      <c r="J1765" s="120">
        <f>WORKDAY(I1765, 3)</f>
        <v>45764</v>
      </c>
      <c r="K1765" s="120">
        <v>45763</v>
      </c>
      <c r="L1765" s="120"/>
      <c r="M1765" s="120"/>
      <c r="N1765" s="120">
        <v>45770</v>
      </c>
      <c r="O1765" s="119" t="s">
        <v>984</v>
      </c>
      <c r="P1765" s="29"/>
      <c r="Q1765" s="81">
        <v>200</v>
      </c>
    </row>
    <row r="1766" spans="1:18">
      <c r="A1766" s="134" t="s">
        <v>1194</v>
      </c>
      <c r="C1766" s="29">
        <v>104502002</v>
      </c>
      <c r="F1766" s="29" t="s">
        <v>59</v>
      </c>
      <c r="G1766" s="29" t="s">
        <v>828</v>
      </c>
      <c r="H1766" s="29" t="s">
        <v>38</v>
      </c>
      <c r="I1766" s="120">
        <v>45761</v>
      </c>
      <c r="J1766" s="120">
        <f>WORKDAY(I1766, 3)</f>
        <v>45764</v>
      </c>
      <c r="K1766" s="120">
        <v>45763</v>
      </c>
      <c r="L1766" s="120"/>
      <c r="M1766" s="120"/>
      <c r="N1766" s="120">
        <v>45771</v>
      </c>
      <c r="O1766" s="119" t="s">
        <v>984</v>
      </c>
      <c r="P1766" s="29"/>
      <c r="Q1766" s="81">
        <v>550</v>
      </c>
    </row>
    <row r="1767" spans="1:18">
      <c r="A1767" s="134" t="s">
        <v>1163</v>
      </c>
      <c r="C1767" s="29">
        <v>87500693</v>
      </c>
      <c r="F1767" s="29" t="s">
        <v>1053</v>
      </c>
      <c r="G1767" s="29" t="s">
        <v>828</v>
      </c>
      <c r="H1767" s="29" t="s">
        <v>1159</v>
      </c>
      <c r="I1767" s="120">
        <v>45744</v>
      </c>
      <c r="J1767" s="120">
        <f>WORKDAY(I1767, 3)</f>
        <v>45749</v>
      </c>
      <c r="K1767" s="120">
        <v>45748</v>
      </c>
      <c r="L1767" s="120"/>
      <c r="M1767" s="120"/>
      <c r="N1767" s="120">
        <v>45754</v>
      </c>
      <c r="O1767" s="119" t="s">
        <v>984</v>
      </c>
      <c r="P1767" s="29"/>
      <c r="Q1767" s="81">
        <v>120</v>
      </c>
      <c r="R1767" s="134" t="s">
        <v>1141</v>
      </c>
    </row>
    <row r="1768" spans="1:18">
      <c r="A1768" s="134" t="s">
        <v>1163</v>
      </c>
      <c r="C1768" s="29">
        <v>87500717</v>
      </c>
      <c r="F1768" s="29" t="s">
        <v>1053</v>
      </c>
      <c r="G1768" s="29" t="s">
        <v>828</v>
      </c>
      <c r="H1768" s="29" t="s">
        <v>1159</v>
      </c>
      <c r="I1768" s="120">
        <v>45744</v>
      </c>
      <c r="J1768" s="120">
        <f>WORKDAY(I1768, 3)</f>
        <v>45749</v>
      </c>
      <c r="K1768" s="120">
        <v>45748</v>
      </c>
      <c r="L1768" s="120"/>
      <c r="M1768" s="120"/>
      <c r="N1768" s="120">
        <v>45754</v>
      </c>
      <c r="O1768" s="119" t="s">
        <v>984</v>
      </c>
      <c r="P1768" s="29"/>
      <c r="Q1768" s="81">
        <v>230</v>
      </c>
      <c r="R1768" s="134" t="s">
        <v>1141</v>
      </c>
    </row>
    <row r="1769" spans="1:18">
      <c r="A1769" s="134" t="s">
        <v>373</v>
      </c>
      <c r="C1769" s="29">
        <v>86501817</v>
      </c>
      <c r="F1769" s="29" t="s">
        <v>1053</v>
      </c>
      <c r="G1769" s="29" t="s">
        <v>828</v>
      </c>
      <c r="H1769" s="29" t="s">
        <v>38</v>
      </c>
      <c r="I1769" s="120">
        <v>45743</v>
      </c>
      <c r="J1769" s="120">
        <f>WORKDAY(I1769, 3)</f>
        <v>45748</v>
      </c>
      <c r="K1769" s="29"/>
      <c r="L1769" s="29"/>
      <c r="M1769" s="29"/>
      <c r="N1769" s="120">
        <v>45747</v>
      </c>
      <c r="O1769" s="119" t="s">
        <v>10</v>
      </c>
      <c r="P1769" s="29"/>
      <c r="Q1769" s="81">
        <v>270</v>
      </c>
    </row>
    <row r="1770" spans="1:18">
      <c r="A1770" s="134" t="s">
        <v>373</v>
      </c>
      <c r="C1770" s="29">
        <v>86501837</v>
      </c>
      <c r="F1770" s="29" t="s">
        <v>1053</v>
      </c>
      <c r="G1770" s="29" t="s">
        <v>828</v>
      </c>
      <c r="H1770" s="29" t="s">
        <v>38</v>
      </c>
      <c r="I1770" s="120">
        <v>45743</v>
      </c>
      <c r="J1770" s="120">
        <f>WORKDAY(I1770, 3)</f>
        <v>45748</v>
      </c>
      <c r="K1770" s="29"/>
      <c r="L1770" s="29"/>
      <c r="M1770" s="29"/>
      <c r="N1770" s="120">
        <v>45747</v>
      </c>
      <c r="O1770" s="119" t="s">
        <v>10</v>
      </c>
      <c r="P1770" s="29"/>
      <c r="Q1770" s="81">
        <v>200</v>
      </c>
    </row>
    <row r="1771" spans="1:18">
      <c r="A1771" s="134" t="s">
        <v>373</v>
      </c>
      <c r="C1771" s="29">
        <v>86501919</v>
      </c>
      <c r="F1771" s="29" t="s">
        <v>1053</v>
      </c>
      <c r="G1771" s="29" t="s">
        <v>828</v>
      </c>
      <c r="H1771" s="29" t="s">
        <v>38</v>
      </c>
      <c r="I1771" s="120">
        <v>45743</v>
      </c>
      <c r="J1771" s="120">
        <f>WORKDAY(I1771, 3)</f>
        <v>45748</v>
      </c>
      <c r="K1771" s="29"/>
      <c r="L1771" s="29"/>
      <c r="M1771" s="29"/>
      <c r="N1771" s="120">
        <v>45747</v>
      </c>
      <c r="O1771" s="119" t="s">
        <v>10</v>
      </c>
      <c r="P1771" s="29"/>
      <c r="Q1771" s="81">
        <v>540</v>
      </c>
    </row>
    <row r="1772" spans="1:18">
      <c r="A1772" s="134" t="s">
        <v>373</v>
      </c>
      <c r="C1772" s="29">
        <v>86501972</v>
      </c>
      <c r="F1772" s="29" t="s">
        <v>1053</v>
      </c>
      <c r="G1772" s="29" t="s">
        <v>828</v>
      </c>
      <c r="H1772" s="29" t="s">
        <v>38</v>
      </c>
      <c r="I1772" s="120">
        <v>45743</v>
      </c>
      <c r="J1772" s="120">
        <f>WORKDAY(I1772, 3)</f>
        <v>45748</v>
      </c>
      <c r="K1772" s="29"/>
      <c r="L1772" s="29"/>
      <c r="M1772" s="29"/>
      <c r="N1772" s="120">
        <v>45749</v>
      </c>
      <c r="O1772" s="119" t="s">
        <v>85</v>
      </c>
      <c r="P1772" s="29"/>
      <c r="Q1772" s="81">
        <v>415</v>
      </c>
    </row>
    <row r="1773" spans="1:18">
      <c r="A1773" s="134" t="s">
        <v>373</v>
      </c>
      <c r="C1773" s="29">
        <v>86502013</v>
      </c>
      <c r="F1773" s="29" t="s">
        <v>1053</v>
      </c>
      <c r="G1773" s="29" t="s">
        <v>828</v>
      </c>
      <c r="H1773" s="29" t="s">
        <v>38</v>
      </c>
      <c r="I1773" s="120">
        <v>45743</v>
      </c>
      <c r="J1773" s="120">
        <f>WORKDAY(I1773, 3)</f>
        <v>45748</v>
      </c>
      <c r="K1773" s="29"/>
      <c r="L1773" s="29"/>
      <c r="M1773" s="29"/>
      <c r="N1773" s="120">
        <v>45748</v>
      </c>
      <c r="O1773" s="119" t="s">
        <v>85</v>
      </c>
      <c r="P1773" s="29"/>
      <c r="Q1773" s="81">
        <v>280</v>
      </c>
    </row>
    <row r="1774" spans="1:18">
      <c r="A1774" s="134" t="s">
        <v>373</v>
      </c>
      <c r="C1774" s="29">
        <v>86502143</v>
      </c>
      <c r="F1774" s="29" t="s">
        <v>1053</v>
      </c>
      <c r="G1774" s="29" t="s">
        <v>828</v>
      </c>
      <c r="H1774" s="29" t="s">
        <v>38</v>
      </c>
      <c r="I1774" s="120">
        <v>45743</v>
      </c>
      <c r="J1774" s="120">
        <f>WORKDAY(I1774, 3)</f>
        <v>45748</v>
      </c>
      <c r="K1774" s="29"/>
      <c r="L1774" s="29"/>
      <c r="M1774" s="29"/>
      <c r="N1774" s="120">
        <v>45748</v>
      </c>
      <c r="O1774" s="119" t="s">
        <v>85</v>
      </c>
      <c r="P1774" s="29"/>
      <c r="Q1774" s="81">
        <v>290</v>
      </c>
    </row>
    <row r="1775" spans="1:18">
      <c r="A1775" s="134" t="s">
        <v>373</v>
      </c>
      <c r="C1775" s="29">
        <v>86502143</v>
      </c>
      <c r="F1775" s="29" t="s">
        <v>1053</v>
      </c>
      <c r="G1775" s="29" t="s">
        <v>828</v>
      </c>
      <c r="H1775" s="29" t="s">
        <v>38</v>
      </c>
      <c r="I1775" s="120">
        <v>45743</v>
      </c>
      <c r="J1775" s="120">
        <f>WORKDAY(I1775, 3)</f>
        <v>45748</v>
      </c>
      <c r="K1775" s="29"/>
      <c r="L1775" s="29"/>
      <c r="M1775" s="29"/>
      <c r="N1775" s="120">
        <v>45748</v>
      </c>
      <c r="O1775" s="119" t="s">
        <v>85</v>
      </c>
      <c r="P1775" s="29"/>
      <c r="Q1775" s="81">
        <v>290</v>
      </c>
    </row>
    <row r="1776" spans="1:18">
      <c r="A1776" s="134" t="s">
        <v>373</v>
      </c>
      <c r="C1776" s="29">
        <v>86502329</v>
      </c>
      <c r="F1776" s="29" t="s">
        <v>1053</v>
      </c>
      <c r="G1776" s="29" t="s">
        <v>828</v>
      </c>
      <c r="H1776" s="29" t="s">
        <v>38</v>
      </c>
      <c r="I1776" s="120">
        <v>45743</v>
      </c>
      <c r="J1776" s="120">
        <f>WORKDAY(I1776, 3)</f>
        <v>45748</v>
      </c>
      <c r="K1776" s="29"/>
      <c r="L1776" s="29"/>
      <c r="M1776" s="29"/>
      <c r="N1776" s="120">
        <v>45748</v>
      </c>
      <c r="O1776" s="119" t="s">
        <v>85</v>
      </c>
      <c r="P1776" s="29"/>
      <c r="Q1776" s="81">
        <v>310</v>
      </c>
    </row>
    <row r="1777" spans="1:17">
      <c r="A1777" s="134" t="s">
        <v>1196</v>
      </c>
      <c r="C1777" s="29">
        <v>87500943</v>
      </c>
      <c r="F1777" s="29" t="s">
        <v>1053</v>
      </c>
      <c r="G1777" s="29" t="s">
        <v>828</v>
      </c>
      <c r="H1777" s="29" t="s">
        <v>1159</v>
      </c>
      <c r="I1777" s="120">
        <v>45744</v>
      </c>
      <c r="J1777" s="120">
        <f>WORKDAY(I1777, 3)</f>
        <v>45749</v>
      </c>
      <c r="K1777" s="120">
        <v>45748</v>
      </c>
      <c r="L1777" s="120"/>
      <c r="M1777" s="120"/>
      <c r="N1777" s="120">
        <v>45754</v>
      </c>
      <c r="O1777" s="119" t="s">
        <v>85</v>
      </c>
      <c r="P1777" s="29"/>
      <c r="Q1777" s="81">
        <v>290</v>
      </c>
    </row>
    <row r="1778" spans="1:17">
      <c r="A1778" s="134" t="s">
        <v>1196</v>
      </c>
      <c r="C1778" s="29">
        <v>87500974</v>
      </c>
      <c r="F1778" s="29" t="s">
        <v>1053</v>
      </c>
      <c r="G1778" s="29" t="s">
        <v>828</v>
      </c>
      <c r="H1778" s="29" t="s">
        <v>1159</v>
      </c>
      <c r="I1778" s="120">
        <v>45744</v>
      </c>
      <c r="J1778" s="120">
        <f>WORKDAY(I1778, 3)</f>
        <v>45749</v>
      </c>
      <c r="K1778" s="120">
        <v>45748</v>
      </c>
      <c r="L1778" s="120"/>
      <c r="M1778" s="120"/>
      <c r="N1778" s="120">
        <v>45755</v>
      </c>
      <c r="O1778" s="119" t="s">
        <v>85</v>
      </c>
      <c r="P1778" s="29"/>
      <c r="Q1778" s="81">
        <v>410</v>
      </c>
    </row>
    <row r="1779" spans="1:17">
      <c r="A1779" s="134" t="s">
        <v>1196</v>
      </c>
      <c r="C1779" s="29">
        <v>87501020</v>
      </c>
      <c r="F1779" s="29" t="s">
        <v>1053</v>
      </c>
      <c r="G1779" s="29" t="s">
        <v>828</v>
      </c>
      <c r="H1779" s="29" t="s">
        <v>1159</v>
      </c>
      <c r="I1779" s="120">
        <v>45744</v>
      </c>
      <c r="J1779" s="120">
        <f>WORKDAY(I1779, 3)</f>
        <v>45749</v>
      </c>
      <c r="K1779" s="120">
        <v>45748</v>
      </c>
      <c r="L1779" s="120"/>
      <c r="M1779" s="120"/>
      <c r="N1779" s="120">
        <v>45754</v>
      </c>
      <c r="O1779" s="119" t="s">
        <v>85</v>
      </c>
      <c r="P1779" s="29"/>
      <c r="Q1779" s="81">
        <v>250</v>
      </c>
    </row>
    <row r="1780" spans="1:17">
      <c r="A1780" s="134" t="s">
        <v>1196</v>
      </c>
      <c r="C1780" s="29">
        <v>87501064</v>
      </c>
      <c r="F1780" s="29" t="s">
        <v>1053</v>
      </c>
      <c r="G1780" s="29" t="s">
        <v>828</v>
      </c>
      <c r="H1780" s="29" t="s">
        <v>1159</v>
      </c>
      <c r="I1780" s="120">
        <v>45744</v>
      </c>
      <c r="J1780" s="120">
        <f>WORKDAY(I1780, 3)</f>
        <v>45749</v>
      </c>
      <c r="K1780" s="120">
        <v>45748</v>
      </c>
      <c r="L1780" s="120"/>
      <c r="M1780" s="120"/>
      <c r="N1780" s="120">
        <v>45754</v>
      </c>
      <c r="O1780" s="119" t="s">
        <v>85</v>
      </c>
      <c r="P1780" s="29"/>
      <c r="Q1780" s="81">
        <v>200</v>
      </c>
    </row>
    <row r="1781" spans="1:17">
      <c r="A1781" s="134" t="s">
        <v>1196</v>
      </c>
      <c r="C1781" s="29">
        <v>87501079</v>
      </c>
      <c r="F1781" s="29" t="s">
        <v>1053</v>
      </c>
      <c r="G1781" s="29" t="s">
        <v>828</v>
      </c>
      <c r="H1781" s="29" t="s">
        <v>1159</v>
      </c>
      <c r="I1781" s="120">
        <v>45744</v>
      </c>
      <c r="J1781" s="120">
        <f>WORKDAY(I1781, 3)</f>
        <v>45749</v>
      </c>
      <c r="K1781" s="120">
        <v>45748</v>
      </c>
      <c r="L1781" s="120"/>
      <c r="M1781" s="120"/>
      <c r="N1781" s="120">
        <v>45754</v>
      </c>
      <c r="O1781" s="119" t="s">
        <v>85</v>
      </c>
      <c r="P1781" s="29"/>
      <c r="Q1781" s="81">
        <v>200</v>
      </c>
    </row>
    <row r="1782" spans="1:17">
      <c r="A1782" s="134" t="s">
        <v>1197</v>
      </c>
      <c r="C1782" s="29">
        <v>87502374</v>
      </c>
      <c r="F1782" s="29" t="s">
        <v>1053</v>
      </c>
      <c r="G1782" s="29" t="s">
        <v>828</v>
      </c>
      <c r="H1782" s="29" t="s">
        <v>1159</v>
      </c>
      <c r="I1782" s="120">
        <v>45744</v>
      </c>
      <c r="J1782" s="120">
        <f>WORKDAY(I1782, 3)</f>
        <v>45749</v>
      </c>
      <c r="K1782" s="120">
        <v>45748</v>
      </c>
      <c r="L1782" s="120"/>
      <c r="M1782" s="120"/>
      <c r="N1782" s="120">
        <v>45754</v>
      </c>
      <c r="O1782" s="119" t="s">
        <v>85</v>
      </c>
      <c r="P1782" s="29"/>
      <c r="Q1782" s="81">
        <v>200</v>
      </c>
    </row>
    <row r="1783" spans="1:17">
      <c r="A1783" s="134" t="s">
        <v>1197</v>
      </c>
      <c r="C1783" s="29">
        <v>87502523</v>
      </c>
      <c r="F1783" s="29" t="s">
        <v>1053</v>
      </c>
      <c r="G1783" s="29" t="s">
        <v>828</v>
      </c>
      <c r="H1783" s="29" t="s">
        <v>1159</v>
      </c>
      <c r="I1783" s="120">
        <v>45744</v>
      </c>
      <c r="J1783" s="120">
        <f>WORKDAY(I1783, 3)</f>
        <v>45749</v>
      </c>
      <c r="K1783" s="120">
        <v>45748</v>
      </c>
      <c r="L1783" s="120"/>
      <c r="M1783" s="120"/>
      <c r="N1783" s="120">
        <v>45754</v>
      </c>
      <c r="O1783" s="119" t="s">
        <v>85</v>
      </c>
      <c r="P1783" s="29"/>
      <c r="Q1783" s="81">
        <v>400</v>
      </c>
    </row>
    <row r="1784" spans="1:17">
      <c r="A1784" s="134" t="s">
        <v>1197</v>
      </c>
      <c r="C1784" s="29">
        <v>87502777</v>
      </c>
      <c r="F1784" s="29" t="s">
        <v>1053</v>
      </c>
      <c r="G1784" s="29" t="s">
        <v>828</v>
      </c>
      <c r="H1784" s="29" t="s">
        <v>1159</v>
      </c>
      <c r="I1784" s="120">
        <v>45744</v>
      </c>
      <c r="J1784" s="120">
        <f>WORKDAY(I1784, 3)</f>
        <v>45749</v>
      </c>
      <c r="K1784" s="120">
        <v>45748</v>
      </c>
      <c r="L1784" s="120"/>
      <c r="M1784" s="120"/>
      <c r="N1784" s="120">
        <v>45754</v>
      </c>
      <c r="O1784" s="119" t="s">
        <v>85</v>
      </c>
      <c r="P1784" s="29"/>
      <c r="Q1784" s="81">
        <v>415</v>
      </c>
    </row>
    <row r="1785" spans="1:17">
      <c r="A1785" s="134" t="s">
        <v>1197</v>
      </c>
      <c r="C1785" s="29">
        <v>87502816</v>
      </c>
      <c r="F1785" s="29" t="s">
        <v>1053</v>
      </c>
      <c r="G1785" s="29" t="s">
        <v>828</v>
      </c>
      <c r="H1785" s="29" t="s">
        <v>1159</v>
      </c>
      <c r="I1785" s="120">
        <v>45744</v>
      </c>
      <c r="J1785" s="120">
        <f>WORKDAY(I1785, 3)</f>
        <v>45749</v>
      </c>
      <c r="K1785" s="120">
        <v>45748</v>
      </c>
      <c r="L1785" s="120"/>
      <c r="M1785" s="120"/>
      <c r="N1785" s="120">
        <v>45754</v>
      </c>
      <c r="O1785" s="119" t="s">
        <v>85</v>
      </c>
      <c r="P1785" s="29"/>
      <c r="Q1785" s="81">
        <v>430</v>
      </c>
    </row>
    <row r="1786" spans="1:17">
      <c r="A1786" s="134" t="s">
        <v>1197</v>
      </c>
      <c r="C1786" s="29">
        <v>87502849</v>
      </c>
      <c r="F1786" s="29" t="s">
        <v>1053</v>
      </c>
      <c r="G1786" s="29" t="s">
        <v>828</v>
      </c>
      <c r="H1786" s="29" t="s">
        <v>1159</v>
      </c>
      <c r="I1786" s="120">
        <v>45744</v>
      </c>
      <c r="J1786" s="120">
        <f>WORKDAY(I1786, 3)</f>
        <v>45749</v>
      </c>
      <c r="K1786" s="120">
        <v>45748</v>
      </c>
      <c r="L1786" s="120"/>
      <c r="M1786" s="120"/>
      <c r="N1786" s="120">
        <v>45754</v>
      </c>
      <c r="O1786" s="119" t="s">
        <v>85</v>
      </c>
      <c r="P1786" s="29"/>
      <c r="Q1786" s="81" t="s">
        <v>1198</v>
      </c>
    </row>
    <row r="1787" spans="1:17">
      <c r="A1787" s="134" t="s">
        <v>1197</v>
      </c>
      <c r="C1787" s="29">
        <v>87502938</v>
      </c>
      <c r="F1787" s="29" t="s">
        <v>1053</v>
      </c>
      <c r="G1787" s="29" t="s">
        <v>828</v>
      </c>
      <c r="H1787" s="29" t="s">
        <v>1159</v>
      </c>
      <c r="I1787" s="120">
        <v>45744</v>
      </c>
      <c r="J1787" s="120">
        <f>WORKDAY(I1787, 3)</f>
        <v>45749</v>
      </c>
      <c r="K1787" s="120">
        <v>45748</v>
      </c>
      <c r="L1787" s="120"/>
      <c r="M1787" s="120"/>
      <c r="N1787" s="120">
        <v>45754</v>
      </c>
      <c r="O1787" s="119" t="s">
        <v>85</v>
      </c>
      <c r="P1787" s="29"/>
      <c r="Q1787" s="81">
        <v>250</v>
      </c>
    </row>
    <row r="1788" spans="1:17">
      <c r="A1788" s="134" t="s">
        <v>1197</v>
      </c>
      <c r="C1788" s="29">
        <v>87502992</v>
      </c>
      <c r="F1788" s="29" t="s">
        <v>1053</v>
      </c>
      <c r="G1788" s="29" t="s">
        <v>828</v>
      </c>
      <c r="H1788" s="29" t="s">
        <v>1159</v>
      </c>
      <c r="I1788" s="120">
        <v>45744</v>
      </c>
      <c r="J1788" s="120">
        <f>WORKDAY(I1788, 3)</f>
        <v>45749</v>
      </c>
      <c r="K1788" s="120">
        <v>45748</v>
      </c>
      <c r="L1788" s="120"/>
      <c r="M1788" s="120"/>
      <c r="N1788" s="120">
        <v>45754</v>
      </c>
      <c r="O1788" s="119" t="s">
        <v>85</v>
      </c>
      <c r="P1788" s="29"/>
      <c r="Q1788" s="81">
        <v>375</v>
      </c>
    </row>
    <row r="1789" spans="1:17">
      <c r="A1789" s="134" t="s">
        <v>1197</v>
      </c>
      <c r="C1789" s="29">
        <v>87503048</v>
      </c>
      <c r="F1789" s="29" t="s">
        <v>1053</v>
      </c>
      <c r="G1789" s="29" t="s">
        <v>828</v>
      </c>
      <c r="H1789" s="29" t="s">
        <v>1159</v>
      </c>
      <c r="I1789" s="120">
        <v>45744</v>
      </c>
      <c r="J1789" s="120">
        <f>WORKDAY(I1789, 3)</f>
        <v>45749</v>
      </c>
      <c r="K1789" s="120">
        <v>45748</v>
      </c>
      <c r="L1789" s="120"/>
      <c r="M1789" s="120"/>
      <c r="N1789" s="120">
        <v>45754</v>
      </c>
      <c r="O1789" s="119" t="s">
        <v>85</v>
      </c>
      <c r="P1789" s="29"/>
      <c r="Q1789" s="81">
        <v>200</v>
      </c>
    </row>
    <row r="1790" spans="1:17">
      <c r="A1790" s="134" t="s">
        <v>1197</v>
      </c>
      <c r="C1790" s="29">
        <v>87503313</v>
      </c>
      <c r="F1790" s="29" t="s">
        <v>1053</v>
      </c>
      <c r="G1790" s="29" t="s">
        <v>828</v>
      </c>
      <c r="H1790" s="29" t="s">
        <v>1159</v>
      </c>
      <c r="I1790" s="120">
        <v>45744</v>
      </c>
      <c r="J1790" s="120">
        <f>WORKDAY(I1790, 3)</f>
        <v>45749</v>
      </c>
      <c r="K1790" s="120">
        <v>45748</v>
      </c>
      <c r="L1790" s="120"/>
      <c r="M1790" s="120"/>
      <c r="N1790" s="120">
        <v>45754</v>
      </c>
      <c r="O1790" s="119" t="s">
        <v>85</v>
      </c>
      <c r="P1790" s="29"/>
      <c r="Q1790" s="81">
        <v>275</v>
      </c>
    </row>
    <row r="1791" spans="1:17">
      <c r="A1791" s="134" t="s">
        <v>1197</v>
      </c>
      <c r="C1791" s="29">
        <v>87503408</v>
      </c>
      <c r="F1791" s="29" t="s">
        <v>1053</v>
      </c>
      <c r="G1791" s="29" t="s">
        <v>828</v>
      </c>
      <c r="H1791" s="29" t="s">
        <v>1159</v>
      </c>
      <c r="I1791" s="120">
        <v>45744</v>
      </c>
      <c r="J1791" s="120">
        <f>WORKDAY(I1791, 3)</f>
        <v>45749</v>
      </c>
      <c r="K1791" s="120">
        <v>45748</v>
      </c>
      <c r="L1791" s="120"/>
      <c r="M1791" s="120"/>
      <c r="N1791" s="120">
        <v>45754</v>
      </c>
      <c r="O1791" s="119" t="s">
        <v>85</v>
      </c>
      <c r="P1791" s="29"/>
      <c r="Q1791" s="81">
        <v>430</v>
      </c>
    </row>
    <row r="1792" spans="1:17">
      <c r="A1792" s="134" t="s">
        <v>1197</v>
      </c>
      <c r="C1792" s="29">
        <v>87503428</v>
      </c>
      <c r="F1792" s="29" t="s">
        <v>1053</v>
      </c>
      <c r="G1792" s="29" t="s">
        <v>828</v>
      </c>
      <c r="H1792" s="29" t="s">
        <v>1159</v>
      </c>
      <c r="I1792" s="120">
        <v>45744</v>
      </c>
      <c r="J1792" s="120">
        <f>WORKDAY(I1792, 3)</f>
        <v>45749</v>
      </c>
      <c r="K1792" s="120">
        <v>45748</v>
      </c>
      <c r="L1792" s="120"/>
      <c r="M1792" s="120"/>
      <c r="N1792" s="120">
        <v>45754</v>
      </c>
      <c r="O1792" s="119" t="s">
        <v>85</v>
      </c>
      <c r="P1792" s="29"/>
      <c r="Q1792" s="81">
        <v>290</v>
      </c>
    </row>
    <row r="1793" spans="1:17">
      <c r="A1793" s="134" t="s">
        <v>1197</v>
      </c>
      <c r="C1793" s="29">
        <v>87503440</v>
      </c>
      <c r="F1793" s="29" t="s">
        <v>1053</v>
      </c>
      <c r="G1793" s="29" t="s">
        <v>828</v>
      </c>
      <c r="H1793" s="29" t="s">
        <v>1159</v>
      </c>
      <c r="I1793" s="120">
        <v>45744</v>
      </c>
      <c r="J1793" s="120">
        <f>WORKDAY(I1793, 3)</f>
        <v>45749</v>
      </c>
      <c r="K1793" s="120">
        <v>45748</v>
      </c>
      <c r="L1793" s="120"/>
      <c r="M1793" s="120"/>
      <c r="N1793" s="120">
        <v>45754</v>
      </c>
      <c r="O1793" s="119" t="s">
        <v>85</v>
      </c>
      <c r="P1793" s="29"/>
      <c r="Q1793" s="81">
        <v>450</v>
      </c>
    </row>
    <row r="1794" spans="1:17">
      <c r="A1794" s="134" t="s">
        <v>1197</v>
      </c>
      <c r="C1794" s="29">
        <v>87503458</v>
      </c>
      <c r="F1794" s="29" t="s">
        <v>1053</v>
      </c>
      <c r="G1794" s="29" t="s">
        <v>828</v>
      </c>
      <c r="H1794" s="29" t="s">
        <v>1159</v>
      </c>
      <c r="I1794" s="120">
        <v>45744</v>
      </c>
      <c r="J1794" s="120">
        <f>WORKDAY(I1794, 3)</f>
        <v>45749</v>
      </c>
      <c r="K1794" s="120">
        <v>45748</v>
      </c>
      <c r="L1794" s="120"/>
      <c r="M1794" s="120"/>
      <c r="N1794" s="120">
        <v>45754</v>
      </c>
      <c r="O1794" s="119" t="s">
        <v>85</v>
      </c>
      <c r="P1794" s="29"/>
      <c r="Q1794" s="81">
        <v>200</v>
      </c>
    </row>
    <row r="1795" spans="1:17">
      <c r="A1795" s="134" t="s">
        <v>1197</v>
      </c>
      <c r="C1795" s="29">
        <v>87503500</v>
      </c>
      <c r="F1795" s="29" t="s">
        <v>1053</v>
      </c>
      <c r="G1795" s="29" t="s">
        <v>828</v>
      </c>
      <c r="H1795" s="29" t="s">
        <v>1159</v>
      </c>
      <c r="I1795" s="120">
        <v>45744</v>
      </c>
      <c r="J1795" s="120">
        <f>WORKDAY(I1795, 3)</f>
        <v>45749</v>
      </c>
      <c r="K1795" s="120">
        <v>45748</v>
      </c>
      <c r="L1795" s="120"/>
      <c r="M1795" s="120"/>
      <c r="N1795" s="120">
        <v>45754</v>
      </c>
      <c r="O1795" s="119" t="s">
        <v>85</v>
      </c>
      <c r="P1795" s="29"/>
      <c r="Q1795" s="81">
        <v>400</v>
      </c>
    </row>
    <row r="1796" spans="1:17">
      <c r="A1796" s="134" t="s">
        <v>1197</v>
      </c>
      <c r="C1796" s="29">
        <v>87503527</v>
      </c>
      <c r="F1796" s="29" t="s">
        <v>1053</v>
      </c>
      <c r="G1796" s="29" t="s">
        <v>828</v>
      </c>
      <c r="H1796" s="29" t="s">
        <v>1159</v>
      </c>
      <c r="I1796" s="120">
        <v>45744</v>
      </c>
      <c r="J1796" s="120">
        <f>WORKDAY(I1796, 3)</f>
        <v>45749</v>
      </c>
      <c r="K1796" s="120">
        <v>45748</v>
      </c>
      <c r="L1796" s="120"/>
      <c r="M1796" s="120"/>
      <c r="N1796" s="120">
        <v>45754</v>
      </c>
      <c r="O1796" s="119" t="s">
        <v>85</v>
      </c>
      <c r="P1796" s="29"/>
      <c r="Q1796" s="81">
        <v>350</v>
      </c>
    </row>
    <row r="1797" spans="1:17">
      <c r="A1797" s="134" t="s">
        <v>1197</v>
      </c>
      <c r="C1797" s="29">
        <v>87503547</v>
      </c>
      <c r="F1797" s="29" t="s">
        <v>1053</v>
      </c>
      <c r="G1797" s="29" t="s">
        <v>828</v>
      </c>
      <c r="H1797" s="29" t="s">
        <v>1159</v>
      </c>
      <c r="I1797" s="120">
        <v>45744</v>
      </c>
      <c r="J1797" s="120">
        <f>WORKDAY(I1797, 3)</f>
        <v>45749</v>
      </c>
      <c r="K1797" s="120">
        <v>45748</v>
      </c>
      <c r="L1797" s="120"/>
      <c r="M1797" s="120"/>
      <c r="N1797" s="120">
        <v>45754</v>
      </c>
      <c r="O1797" s="119" t="s">
        <v>85</v>
      </c>
      <c r="P1797" s="29"/>
      <c r="Q1797" s="81">
        <v>275</v>
      </c>
    </row>
    <row r="1798" spans="1:17">
      <c r="A1798" s="134" t="s">
        <v>1199</v>
      </c>
      <c r="C1798" s="29">
        <v>88500118</v>
      </c>
      <c r="F1798" s="29" t="s">
        <v>1061</v>
      </c>
      <c r="G1798" s="29" t="s">
        <v>828</v>
      </c>
      <c r="H1798" s="29" t="s">
        <v>1074</v>
      </c>
      <c r="I1798" s="120">
        <v>45745</v>
      </c>
      <c r="J1798" s="120">
        <f>WORKDAY(I1798, 3)</f>
        <v>45749</v>
      </c>
      <c r="K1798" s="120">
        <v>45748</v>
      </c>
      <c r="L1798" s="120"/>
      <c r="M1798" s="120"/>
      <c r="N1798" s="120">
        <v>45756</v>
      </c>
      <c r="O1798" s="119" t="s">
        <v>85</v>
      </c>
      <c r="P1798" s="29"/>
      <c r="Q1798" s="81">
        <v>450</v>
      </c>
    </row>
    <row r="1799" spans="1:17">
      <c r="A1799" s="134" t="s">
        <v>1199</v>
      </c>
      <c r="C1799" s="29">
        <v>88500126</v>
      </c>
      <c r="F1799" s="29" t="s">
        <v>1061</v>
      </c>
      <c r="G1799" s="29" t="s">
        <v>828</v>
      </c>
      <c r="H1799" s="29" t="s">
        <v>1074</v>
      </c>
      <c r="I1799" s="120">
        <v>45745</v>
      </c>
      <c r="J1799" s="120">
        <f>WORKDAY(I1799, 3)</f>
        <v>45749</v>
      </c>
      <c r="K1799" s="120">
        <v>45748</v>
      </c>
      <c r="L1799" s="120"/>
      <c r="M1799" s="120"/>
      <c r="N1799" s="120">
        <v>45756</v>
      </c>
      <c r="O1799" s="119" t="s">
        <v>85</v>
      </c>
      <c r="P1799" s="29"/>
      <c r="Q1799" s="81">
        <v>34</v>
      </c>
    </row>
    <row r="1800" spans="1:17">
      <c r="A1800" s="134" t="s">
        <v>1199</v>
      </c>
      <c r="C1800" s="29">
        <v>88500135</v>
      </c>
      <c r="F1800" s="29" t="s">
        <v>1061</v>
      </c>
      <c r="G1800" s="29" t="s">
        <v>828</v>
      </c>
      <c r="H1800" s="29" t="s">
        <v>1074</v>
      </c>
      <c r="I1800" s="120">
        <v>45745</v>
      </c>
      <c r="J1800" s="120">
        <f>WORKDAY(I1800, 3)</f>
        <v>45749</v>
      </c>
      <c r="K1800" s="120">
        <v>45748</v>
      </c>
      <c r="L1800" s="120"/>
      <c r="M1800" s="120"/>
      <c r="N1800" s="120">
        <v>45756</v>
      </c>
      <c r="O1800" s="119" t="s">
        <v>85</v>
      </c>
      <c r="P1800" s="29"/>
      <c r="Q1800" s="81">
        <v>40</v>
      </c>
    </row>
    <row r="1801" spans="1:17">
      <c r="A1801" s="134" t="s">
        <v>1199</v>
      </c>
      <c r="C1801" s="29">
        <v>88500140</v>
      </c>
      <c r="F1801" s="29" t="s">
        <v>1061</v>
      </c>
      <c r="G1801" s="29" t="s">
        <v>828</v>
      </c>
      <c r="H1801" s="29" t="s">
        <v>1074</v>
      </c>
      <c r="I1801" s="120">
        <v>45745</v>
      </c>
      <c r="J1801" s="120">
        <f>WORKDAY(I1801, 3)</f>
        <v>45749</v>
      </c>
      <c r="K1801" s="120">
        <v>45748</v>
      </c>
      <c r="L1801" s="120"/>
      <c r="M1801" s="120"/>
      <c r="N1801" s="120">
        <v>45756</v>
      </c>
      <c r="O1801" s="119" t="s">
        <v>85</v>
      </c>
      <c r="P1801" s="29"/>
      <c r="Q1801" s="81">
        <v>35</v>
      </c>
    </row>
    <row r="1802" spans="1:17">
      <c r="A1802" s="134" t="s">
        <v>1199</v>
      </c>
      <c r="C1802" s="29">
        <v>88500144</v>
      </c>
      <c r="F1802" s="29" t="s">
        <v>1061</v>
      </c>
      <c r="G1802" s="29" t="s">
        <v>828</v>
      </c>
      <c r="H1802" s="29" t="s">
        <v>1074</v>
      </c>
      <c r="I1802" s="120">
        <v>45745</v>
      </c>
      <c r="J1802" s="120">
        <f>WORKDAY(I1802, 3)</f>
        <v>45749</v>
      </c>
      <c r="K1802" s="120">
        <v>45748</v>
      </c>
      <c r="L1802" s="120"/>
      <c r="M1802" s="120"/>
      <c r="N1802" s="120">
        <v>45756</v>
      </c>
      <c r="O1802" s="119" t="s">
        <v>85</v>
      </c>
      <c r="P1802" s="29"/>
      <c r="Q1802" s="81">
        <v>35</v>
      </c>
    </row>
    <row r="1803" spans="1:17">
      <c r="A1803" s="134" t="s">
        <v>1199</v>
      </c>
      <c r="C1803" s="29">
        <v>88500146</v>
      </c>
      <c r="F1803" s="29" t="s">
        <v>1061</v>
      </c>
      <c r="G1803" s="29" t="s">
        <v>828</v>
      </c>
      <c r="H1803" s="29" t="s">
        <v>1074</v>
      </c>
      <c r="I1803" s="120">
        <v>45745</v>
      </c>
      <c r="J1803" s="120">
        <f>WORKDAY(I1803, 3)</f>
        <v>45749</v>
      </c>
      <c r="K1803" s="120">
        <v>45748</v>
      </c>
      <c r="L1803" s="120"/>
      <c r="M1803" s="120"/>
      <c r="N1803" s="120">
        <v>45756</v>
      </c>
      <c r="O1803" s="119" t="s">
        <v>85</v>
      </c>
      <c r="P1803" s="29"/>
      <c r="Q1803" s="81">
        <v>238</v>
      </c>
    </row>
    <row r="1804" spans="1:17">
      <c r="A1804" s="134" t="s">
        <v>1199</v>
      </c>
      <c r="C1804" s="29">
        <v>88500149</v>
      </c>
      <c r="F1804" s="29" t="s">
        <v>1061</v>
      </c>
      <c r="G1804" s="29" t="s">
        <v>828</v>
      </c>
      <c r="H1804" s="29" t="s">
        <v>1074</v>
      </c>
      <c r="I1804" s="120">
        <v>45745</v>
      </c>
      <c r="J1804" s="120">
        <f>WORKDAY(I1804, 3)</f>
        <v>45749</v>
      </c>
      <c r="K1804" s="120">
        <v>45748</v>
      </c>
      <c r="L1804" s="120"/>
      <c r="M1804" s="120"/>
      <c r="N1804" s="120">
        <v>45756</v>
      </c>
      <c r="O1804" s="119" t="s">
        <v>85</v>
      </c>
      <c r="P1804" s="29"/>
      <c r="Q1804" s="81">
        <v>130</v>
      </c>
    </row>
    <row r="1805" spans="1:17">
      <c r="A1805" s="134" t="s">
        <v>1199</v>
      </c>
      <c r="C1805" s="29">
        <v>88500154</v>
      </c>
      <c r="F1805" s="29" t="s">
        <v>1061</v>
      </c>
      <c r="G1805" s="29" t="s">
        <v>828</v>
      </c>
      <c r="H1805" s="29" t="s">
        <v>1074</v>
      </c>
      <c r="I1805" s="120">
        <v>45745</v>
      </c>
      <c r="J1805" s="120">
        <f>WORKDAY(I1805, 3)</f>
        <v>45749</v>
      </c>
      <c r="K1805" s="120">
        <v>45748</v>
      </c>
      <c r="L1805" s="120"/>
      <c r="M1805" s="120"/>
      <c r="N1805" s="120">
        <v>45756</v>
      </c>
      <c r="O1805" s="119" t="s">
        <v>85</v>
      </c>
      <c r="P1805" s="29"/>
      <c r="Q1805" s="81">
        <v>36</v>
      </c>
    </row>
    <row r="1806" spans="1:17">
      <c r="A1806" s="134" t="s">
        <v>1199</v>
      </c>
      <c r="C1806" s="29">
        <v>88500163</v>
      </c>
      <c r="F1806" s="29" t="s">
        <v>1061</v>
      </c>
      <c r="G1806" s="29" t="s">
        <v>828</v>
      </c>
      <c r="H1806" s="29" t="s">
        <v>1074</v>
      </c>
      <c r="I1806" s="120">
        <v>45745</v>
      </c>
      <c r="J1806" s="120">
        <f>WORKDAY(I1806, 3)</f>
        <v>45749</v>
      </c>
      <c r="K1806" s="120">
        <v>45748</v>
      </c>
      <c r="L1806" s="120"/>
      <c r="M1806" s="120"/>
      <c r="N1806" s="120">
        <v>45757</v>
      </c>
      <c r="O1806" s="119" t="s">
        <v>85</v>
      </c>
      <c r="P1806" s="29"/>
      <c r="Q1806" s="81">
        <v>800</v>
      </c>
    </row>
    <row r="1807" spans="1:17">
      <c r="A1807" s="134" t="s">
        <v>1199</v>
      </c>
      <c r="C1807" s="29">
        <v>88500174</v>
      </c>
      <c r="F1807" s="29" t="s">
        <v>1061</v>
      </c>
      <c r="G1807" s="29" t="s">
        <v>828</v>
      </c>
      <c r="H1807" s="29" t="s">
        <v>1074</v>
      </c>
      <c r="I1807" s="120">
        <v>45745</v>
      </c>
      <c r="J1807" s="120">
        <f>WORKDAY(I1807, 3)</f>
        <v>45749</v>
      </c>
      <c r="K1807" s="120">
        <v>45748</v>
      </c>
      <c r="L1807" s="120"/>
      <c r="M1807" s="120"/>
      <c r="N1807" s="120">
        <v>45757</v>
      </c>
      <c r="O1807" s="119" t="s">
        <v>85</v>
      </c>
      <c r="P1807" s="29"/>
      <c r="Q1807" s="81">
        <v>200</v>
      </c>
    </row>
    <row r="1808" spans="1:17">
      <c r="A1808" s="134" t="s">
        <v>1199</v>
      </c>
      <c r="C1808" s="29">
        <v>88500176</v>
      </c>
      <c r="F1808" s="29" t="s">
        <v>1061</v>
      </c>
      <c r="G1808" s="29" t="s">
        <v>828</v>
      </c>
      <c r="H1808" s="29" t="s">
        <v>1074</v>
      </c>
      <c r="I1808" s="120">
        <v>45745</v>
      </c>
      <c r="J1808" s="120">
        <f>WORKDAY(I1808, 3)</f>
        <v>45749</v>
      </c>
      <c r="K1808" s="120">
        <v>45748</v>
      </c>
      <c r="L1808" s="120"/>
      <c r="M1808" s="120"/>
      <c r="N1808" s="120">
        <v>45757</v>
      </c>
      <c r="O1808" s="119" t="s">
        <v>85</v>
      </c>
      <c r="P1808" s="29"/>
      <c r="Q1808" s="81">
        <v>43</v>
      </c>
    </row>
    <row r="1809" spans="1:17">
      <c r="A1809" s="134" t="s">
        <v>1199</v>
      </c>
      <c r="C1809" s="29">
        <v>88500178</v>
      </c>
      <c r="F1809" s="29" t="s">
        <v>1061</v>
      </c>
      <c r="G1809" s="29" t="s">
        <v>828</v>
      </c>
      <c r="H1809" s="29" t="s">
        <v>1074</v>
      </c>
      <c r="I1809" s="120">
        <v>45745</v>
      </c>
      <c r="J1809" s="120">
        <f>WORKDAY(I1809, 3)</f>
        <v>45749</v>
      </c>
      <c r="K1809" s="120">
        <v>45748</v>
      </c>
      <c r="L1809" s="120"/>
      <c r="M1809" s="120"/>
      <c r="N1809" s="120">
        <v>45756</v>
      </c>
      <c r="O1809" s="119" t="s">
        <v>85</v>
      </c>
      <c r="P1809" s="29"/>
      <c r="Q1809" s="81">
        <v>285</v>
      </c>
    </row>
    <row r="1810" spans="1:17">
      <c r="A1810" s="134" t="s">
        <v>1199</v>
      </c>
      <c r="C1810" s="29">
        <v>88500180</v>
      </c>
      <c r="F1810" s="29" t="s">
        <v>1061</v>
      </c>
      <c r="G1810" s="29" t="s">
        <v>828</v>
      </c>
      <c r="H1810" s="29" t="s">
        <v>1074</v>
      </c>
      <c r="I1810" s="120">
        <v>45745</v>
      </c>
      <c r="J1810" s="120">
        <f>WORKDAY(I1810, 3)</f>
        <v>45749</v>
      </c>
      <c r="K1810" s="120">
        <v>45748</v>
      </c>
      <c r="L1810" s="120"/>
      <c r="M1810" s="120"/>
      <c r="N1810" s="120">
        <v>45756</v>
      </c>
      <c r="O1810" s="119" t="s">
        <v>85</v>
      </c>
      <c r="P1810" s="29"/>
      <c r="Q1810" s="81">
        <v>32</v>
      </c>
    </row>
    <row r="1811" spans="1:17">
      <c r="A1811" s="134" t="s">
        <v>1199</v>
      </c>
      <c r="C1811" s="29">
        <v>88500185</v>
      </c>
      <c r="F1811" s="29" t="s">
        <v>1061</v>
      </c>
      <c r="G1811" s="29" t="s">
        <v>828</v>
      </c>
      <c r="H1811" s="29" t="s">
        <v>1074</v>
      </c>
      <c r="I1811" s="120">
        <v>45745</v>
      </c>
      <c r="J1811" s="120">
        <f>WORKDAY(I1811, 3)</f>
        <v>45749</v>
      </c>
      <c r="K1811" s="120">
        <v>45748</v>
      </c>
      <c r="L1811" s="120"/>
      <c r="M1811" s="120"/>
      <c r="N1811" s="120">
        <v>45756</v>
      </c>
      <c r="O1811" s="119" t="s">
        <v>85</v>
      </c>
      <c r="P1811" s="29"/>
      <c r="Q1811" s="81">
        <v>390</v>
      </c>
    </row>
    <row r="1812" spans="1:17">
      <c r="A1812" s="134" t="s">
        <v>1199</v>
      </c>
      <c r="C1812" s="29">
        <v>88500187</v>
      </c>
      <c r="F1812" s="29" t="s">
        <v>1061</v>
      </c>
      <c r="G1812" s="29" t="s">
        <v>828</v>
      </c>
      <c r="H1812" s="29" t="s">
        <v>1074</v>
      </c>
      <c r="I1812" s="120">
        <v>45745</v>
      </c>
      <c r="J1812" s="120">
        <f>WORKDAY(I1812, 3)</f>
        <v>45749</v>
      </c>
      <c r="K1812" s="120">
        <v>45748</v>
      </c>
      <c r="L1812" s="120"/>
      <c r="M1812" s="120"/>
      <c r="N1812" s="120">
        <v>45756</v>
      </c>
      <c r="O1812" s="119" t="s">
        <v>85</v>
      </c>
      <c r="P1812" s="29"/>
      <c r="Q1812" s="81">
        <v>330</v>
      </c>
    </row>
    <row r="1813" spans="1:17">
      <c r="A1813" s="134" t="s">
        <v>1199</v>
      </c>
      <c r="C1813" s="29">
        <v>88500438</v>
      </c>
      <c r="F1813" s="29" t="s">
        <v>1061</v>
      </c>
      <c r="G1813" s="29" t="s">
        <v>828</v>
      </c>
      <c r="H1813" s="29" t="s">
        <v>1074</v>
      </c>
      <c r="I1813" s="120">
        <v>45745</v>
      </c>
      <c r="J1813" s="120">
        <f>WORKDAY(I1813, 3)</f>
        <v>45749</v>
      </c>
      <c r="K1813" s="120">
        <v>45748</v>
      </c>
      <c r="L1813" s="120"/>
      <c r="M1813" s="120"/>
      <c r="N1813" s="120">
        <v>45756</v>
      </c>
      <c r="O1813" s="119" t="s">
        <v>85</v>
      </c>
      <c r="P1813" s="29"/>
      <c r="Q1813" s="81">
        <v>200</v>
      </c>
    </row>
    <row r="1814" spans="1:17">
      <c r="A1814" s="134" t="s">
        <v>1199</v>
      </c>
      <c r="C1814" s="29">
        <v>88500443</v>
      </c>
      <c r="F1814" s="29" t="s">
        <v>1061</v>
      </c>
      <c r="G1814" s="29" t="s">
        <v>828</v>
      </c>
      <c r="H1814" s="29" t="s">
        <v>1074</v>
      </c>
      <c r="I1814" s="120">
        <v>45745</v>
      </c>
      <c r="J1814" s="120">
        <f>WORKDAY(I1814, 3)</f>
        <v>45749</v>
      </c>
      <c r="K1814" s="120">
        <v>45748</v>
      </c>
      <c r="L1814" s="120"/>
      <c r="M1814" s="120"/>
      <c r="N1814" s="120">
        <v>45757</v>
      </c>
      <c r="O1814" s="119" t="s">
        <v>85</v>
      </c>
      <c r="P1814" s="29"/>
      <c r="Q1814" s="81">
        <v>26</v>
      </c>
    </row>
    <row r="1815" spans="1:17">
      <c r="A1815" s="134" t="s">
        <v>1199</v>
      </c>
      <c r="C1815" s="29">
        <v>88500444</v>
      </c>
      <c r="F1815" s="29" t="s">
        <v>1061</v>
      </c>
      <c r="G1815" s="29" t="s">
        <v>828</v>
      </c>
      <c r="H1815" s="29" t="s">
        <v>1074</v>
      </c>
      <c r="I1815" s="120">
        <v>45745</v>
      </c>
      <c r="J1815" s="120">
        <f>WORKDAY(I1815, 3)</f>
        <v>45749</v>
      </c>
      <c r="K1815" s="120">
        <v>45748</v>
      </c>
      <c r="L1815" s="120"/>
      <c r="M1815" s="120"/>
      <c r="N1815" s="120">
        <v>45757</v>
      </c>
      <c r="O1815" s="119" t="s">
        <v>85</v>
      </c>
      <c r="P1815" s="29"/>
      <c r="Q1815" s="81">
        <v>60</v>
      </c>
    </row>
    <row r="1816" spans="1:17">
      <c r="A1816" s="134" t="s">
        <v>1199</v>
      </c>
      <c r="C1816" s="29">
        <v>88500446</v>
      </c>
      <c r="F1816" s="29" t="s">
        <v>1061</v>
      </c>
      <c r="G1816" s="29" t="s">
        <v>828</v>
      </c>
      <c r="H1816" s="29" t="s">
        <v>1074</v>
      </c>
      <c r="I1816" s="120">
        <v>45745</v>
      </c>
      <c r="J1816" s="120">
        <f>WORKDAY(I1816, 3)</f>
        <v>45749</v>
      </c>
      <c r="K1816" s="120">
        <v>45748</v>
      </c>
      <c r="L1816" s="120"/>
      <c r="M1816" s="120"/>
      <c r="N1816" s="120">
        <v>45756</v>
      </c>
      <c r="O1816" s="119" t="s">
        <v>85</v>
      </c>
      <c r="P1816" s="29"/>
      <c r="Q1816" s="81">
        <v>60</v>
      </c>
    </row>
    <row r="1817" spans="1:17">
      <c r="A1817" s="134" t="s">
        <v>1199</v>
      </c>
      <c r="C1817" s="29">
        <v>88500450</v>
      </c>
      <c r="F1817" s="29" t="s">
        <v>1061</v>
      </c>
      <c r="G1817" s="29" t="s">
        <v>828</v>
      </c>
      <c r="H1817" s="29" t="s">
        <v>1074</v>
      </c>
      <c r="I1817" s="120">
        <v>45745</v>
      </c>
      <c r="J1817" s="120">
        <f>WORKDAY(I1817, 3)</f>
        <v>45749</v>
      </c>
      <c r="K1817" s="120">
        <v>45748</v>
      </c>
      <c r="L1817" s="120"/>
      <c r="M1817" s="120"/>
      <c r="N1817" s="120">
        <v>45756</v>
      </c>
      <c r="O1817" s="119" t="s">
        <v>85</v>
      </c>
      <c r="P1817" s="29"/>
      <c r="Q1817" s="81">
        <v>300</v>
      </c>
    </row>
    <row r="1818" spans="1:17">
      <c r="A1818" s="134" t="s">
        <v>1199</v>
      </c>
      <c r="C1818" s="29">
        <v>88500452</v>
      </c>
      <c r="F1818" s="29" t="s">
        <v>1061</v>
      </c>
      <c r="G1818" s="29" t="s">
        <v>828</v>
      </c>
      <c r="H1818" s="29" t="s">
        <v>1074</v>
      </c>
      <c r="I1818" s="120">
        <v>45745</v>
      </c>
      <c r="J1818" s="120">
        <f>WORKDAY(I1818, 3)</f>
        <v>45749</v>
      </c>
      <c r="K1818" s="120">
        <v>45748</v>
      </c>
      <c r="L1818" s="120"/>
      <c r="M1818" s="120"/>
      <c r="N1818" s="120">
        <v>45756</v>
      </c>
      <c r="O1818" s="119" t="s">
        <v>85</v>
      </c>
      <c r="P1818" s="29"/>
      <c r="Q1818" s="81">
        <v>30</v>
      </c>
    </row>
    <row r="1819" spans="1:17">
      <c r="A1819" s="134" t="s">
        <v>1199</v>
      </c>
      <c r="C1819" s="29">
        <v>88500463</v>
      </c>
      <c r="F1819" s="29" t="s">
        <v>1061</v>
      </c>
      <c r="G1819" s="29" t="s">
        <v>828</v>
      </c>
      <c r="H1819" s="29" t="s">
        <v>1074</v>
      </c>
      <c r="I1819" s="120">
        <v>45745</v>
      </c>
      <c r="J1819" s="120">
        <f>WORKDAY(I1819, 3)</f>
        <v>45749</v>
      </c>
      <c r="K1819" s="120">
        <v>45748</v>
      </c>
      <c r="L1819" s="120"/>
      <c r="M1819" s="120"/>
      <c r="N1819" s="120">
        <v>45756</v>
      </c>
      <c r="O1819" s="119" t="s">
        <v>85</v>
      </c>
      <c r="P1819" s="29"/>
      <c r="Q1819" s="81">
        <v>340</v>
      </c>
    </row>
    <row r="1820" spans="1:17">
      <c r="A1820" s="134" t="s">
        <v>1199</v>
      </c>
      <c r="C1820" s="29">
        <v>88500482</v>
      </c>
      <c r="F1820" s="29" t="s">
        <v>1061</v>
      </c>
      <c r="G1820" s="29" t="s">
        <v>828</v>
      </c>
      <c r="H1820" s="29" t="s">
        <v>1074</v>
      </c>
      <c r="I1820" s="120">
        <v>45745</v>
      </c>
      <c r="J1820" s="120">
        <f>WORKDAY(I1820, 3)</f>
        <v>45749</v>
      </c>
      <c r="K1820" s="120">
        <v>45748</v>
      </c>
      <c r="L1820" s="120"/>
      <c r="M1820" s="120"/>
      <c r="N1820" s="120">
        <v>45756</v>
      </c>
      <c r="O1820" s="119" t="s">
        <v>85</v>
      </c>
      <c r="P1820" s="29"/>
      <c r="Q1820" s="81">
        <v>30</v>
      </c>
    </row>
    <row r="1821" spans="1:17">
      <c r="A1821" s="134" t="s">
        <v>1199</v>
      </c>
      <c r="C1821" s="29">
        <v>88500467</v>
      </c>
      <c r="F1821" s="29" t="s">
        <v>1061</v>
      </c>
      <c r="G1821" s="29" t="s">
        <v>828</v>
      </c>
      <c r="H1821" s="29" t="s">
        <v>1074</v>
      </c>
      <c r="I1821" s="120">
        <v>45745</v>
      </c>
      <c r="J1821" s="120">
        <f>WORKDAY(I1821, 3)</f>
        <v>45749</v>
      </c>
      <c r="K1821" s="120">
        <v>45748</v>
      </c>
      <c r="L1821" s="120"/>
      <c r="M1821" s="120"/>
      <c r="N1821" s="120">
        <v>45756</v>
      </c>
      <c r="O1821" s="119" t="s">
        <v>85</v>
      </c>
      <c r="P1821" s="29"/>
      <c r="Q1821" s="81">
        <v>340</v>
      </c>
    </row>
    <row r="1822" spans="1:17">
      <c r="A1822" s="134" t="s">
        <v>1199</v>
      </c>
      <c r="C1822" s="29">
        <v>88500479</v>
      </c>
      <c r="F1822" s="29" t="s">
        <v>1061</v>
      </c>
      <c r="G1822" s="29" t="s">
        <v>828</v>
      </c>
      <c r="H1822" s="29" t="s">
        <v>1074</v>
      </c>
      <c r="I1822" s="120">
        <v>45745</v>
      </c>
      <c r="J1822" s="120">
        <f>WORKDAY(I1822, 3)</f>
        <v>45749</v>
      </c>
      <c r="K1822" s="120">
        <v>45748</v>
      </c>
      <c r="L1822" s="120"/>
      <c r="M1822" s="120"/>
      <c r="N1822" s="120">
        <v>45756</v>
      </c>
      <c r="O1822" s="119" t="s">
        <v>85</v>
      </c>
      <c r="P1822" s="29"/>
      <c r="Q1822" s="81">
        <v>30</v>
      </c>
    </row>
    <row r="1823" spans="1:17">
      <c r="A1823" s="134" t="s">
        <v>1199</v>
      </c>
      <c r="C1823" s="29">
        <v>88500488</v>
      </c>
      <c r="F1823" s="29" t="s">
        <v>1061</v>
      </c>
      <c r="G1823" s="29" t="s">
        <v>828</v>
      </c>
      <c r="H1823" s="29" t="s">
        <v>1074</v>
      </c>
      <c r="I1823" s="120">
        <v>45745</v>
      </c>
      <c r="J1823" s="120">
        <f>WORKDAY(I1823, 3)</f>
        <v>45749</v>
      </c>
      <c r="K1823" s="120">
        <v>45748</v>
      </c>
      <c r="L1823" s="120"/>
      <c r="M1823" s="120"/>
      <c r="N1823" s="120">
        <v>45756</v>
      </c>
      <c r="O1823" s="119" t="s">
        <v>85</v>
      </c>
      <c r="P1823" s="29"/>
      <c r="Q1823" s="81">
        <v>250</v>
      </c>
    </row>
    <row r="1824" spans="1:17">
      <c r="A1824" s="134" t="s">
        <v>1199</v>
      </c>
      <c r="C1824" s="29">
        <v>88500492</v>
      </c>
      <c r="F1824" s="29" t="s">
        <v>1061</v>
      </c>
      <c r="G1824" s="29" t="s">
        <v>828</v>
      </c>
      <c r="H1824" s="29" t="s">
        <v>1074</v>
      </c>
      <c r="I1824" s="120">
        <v>45745</v>
      </c>
      <c r="J1824" s="120">
        <f>WORKDAY(I1824, 3)</f>
        <v>45749</v>
      </c>
      <c r="K1824" s="120">
        <v>45748</v>
      </c>
      <c r="L1824" s="120"/>
      <c r="M1824" s="120"/>
      <c r="N1824" s="120">
        <v>45756</v>
      </c>
      <c r="O1824" s="119" t="s">
        <v>85</v>
      </c>
      <c r="P1824" s="29"/>
      <c r="Q1824" s="81">
        <v>130</v>
      </c>
    </row>
    <row r="1825" spans="1:19">
      <c r="A1825" s="134" t="s">
        <v>1199</v>
      </c>
      <c r="C1825" s="29">
        <v>88500500</v>
      </c>
      <c r="F1825" s="29" t="s">
        <v>1061</v>
      </c>
      <c r="G1825" s="29" t="s">
        <v>828</v>
      </c>
      <c r="H1825" s="29" t="s">
        <v>1074</v>
      </c>
      <c r="I1825" s="120">
        <v>45745</v>
      </c>
      <c r="J1825" s="120">
        <f>WORKDAY(I1825, 3)</f>
        <v>45749</v>
      </c>
      <c r="K1825" s="120">
        <v>45748</v>
      </c>
      <c r="L1825" s="120"/>
      <c r="M1825" s="120"/>
      <c r="N1825" s="120">
        <v>45756</v>
      </c>
      <c r="O1825" s="119" t="s">
        <v>85</v>
      </c>
      <c r="P1825" s="29"/>
      <c r="Q1825" s="81">
        <v>150</v>
      </c>
    </row>
    <row r="1826" spans="1:19">
      <c r="A1826" s="134" t="s">
        <v>1200</v>
      </c>
      <c r="C1826" s="29">
        <v>87504007</v>
      </c>
      <c r="F1826" s="29" t="s">
        <v>1201</v>
      </c>
      <c r="G1826" s="29" t="s">
        <v>828</v>
      </c>
      <c r="H1826" s="29" t="s">
        <v>1202</v>
      </c>
      <c r="I1826" s="120">
        <v>45744</v>
      </c>
      <c r="J1826" s="120">
        <f>WORKDAY(I1826, 3)</f>
        <v>45749</v>
      </c>
      <c r="K1826" s="120">
        <v>45749</v>
      </c>
      <c r="L1826" s="120"/>
      <c r="M1826" s="120"/>
      <c r="N1826" s="120">
        <v>45749</v>
      </c>
      <c r="O1826" s="119" t="s">
        <v>85</v>
      </c>
      <c r="P1826" s="29"/>
      <c r="Q1826" s="81">
        <v>51</v>
      </c>
      <c r="R1826" s="29" t="s">
        <v>1203</v>
      </c>
    </row>
    <row r="1827" spans="1:19">
      <c r="A1827" s="134" t="s">
        <v>1200</v>
      </c>
      <c r="C1827" s="29">
        <v>87504044</v>
      </c>
      <c r="F1827" s="29" t="s">
        <v>1201</v>
      </c>
      <c r="G1827" s="29" t="s">
        <v>828</v>
      </c>
      <c r="H1827" s="29" t="s">
        <v>1202</v>
      </c>
      <c r="I1827" s="120">
        <v>45744</v>
      </c>
      <c r="J1827" s="120">
        <f>WORKDAY(I1827, 3)</f>
        <v>45749</v>
      </c>
      <c r="K1827" s="120">
        <v>45749</v>
      </c>
      <c r="L1827" s="120"/>
      <c r="M1827" s="120"/>
      <c r="N1827" s="120">
        <v>45749</v>
      </c>
      <c r="O1827" s="119" t="s">
        <v>85</v>
      </c>
      <c r="P1827" s="29"/>
      <c r="Q1827" s="81">
        <v>125</v>
      </c>
      <c r="R1827" s="29" t="s">
        <v>1204</v>
      </c>
    </row>
    <row r="1828" spans="1:19">
      <c r="A1828" s="134" t="s">
        <v>1200</v>
      </c>
      <c r="C1828" s="29">
        <v>87504068</v>
      </c>
      <c r="F1828" s="29" t="s">
        <v>1201</v>
      </c>
      <c r="G1828" s="29" t="s">
        <v>828</v>
      </c>
      <c r="H1828" s="29" t="s">
        <v>1202</v>
      </c>
      <c r="I1828" s="120">
        <v>45744</v>
      </c>
      <c r="J1828" s="120">
        <f>WORKDAY(I1828, 3)</f>
        <v>45749</v>
      </c>
      <c r="K1828" s="120">
        <v>45749</v>
      </c>
      <c r="L1828" s="120"/>
      <c r="M1828" s="120"/>
      <c r="N1828" s="120">
        <v>45755</v>
      </c>
      <c r="O1828" s="119" t="s">
        <v>85</v>
      </c>
      <c r="P1828" s="29"/>
      <c r="Q1828" s="81">
        <v>56</v>
      </c>
      <c r="R1828" s="29" t="s">
        <v>1205</v>
      </c>
      <c r="S1828" s="124" t="s">
        <v>1206</v>
      </c>
    </row>
    <row r="1829" spans="1:19">
      <c r="A1829" s="134" t="s">
        <v>1200</v>
      </c>
      <c r="C1829" s="29">
        <v>87504128</v>
      </c>
      <c r="F1829" s="29" t="s">
        <v>1201</v>
      </c>
      <c r="G1829" s="29" t="s">
        <v>828</v>
      </c>
      <c r="H1829" s="29" t="s">
        <v>1202</v>
      </c>
      <c r="I1829" s="120">
        <v>45744</v>
      </c>
      <c r="J1829" s="120">
        <f>WORKDAY(I1829, 3)</f>
        <v>45749</v>
      </c>
      <c r="K1829" s="120">
        <v>45749</v>
      </c>
      <c r="L1829" s="120"/>
      <c r="M1829" s="120"/>
      <c r="N1829" s="120">
        <v>45749</v>
      </c>
      <c r="O1829" s="119" t="s">
        <v>85</v>
      </c>
      <c r="P1829" s="29"/>
      <c r="Q1829" s="81">
        <v>244</v>
      </c>
      <c r="R1829" s="29" t="s">
        <v>1207</v>
      </c>
    </row>
    <row r="1830" spans="1:19">
      <c r="A1830" s="134" t="s">
        <v>1200</v>
      </c>
      <c r="C1830" s="29">
        <v>87504145</v>
      </c>
      <c r="F1830" s="29" t="s">
        <v>1201</v>
      </c>
      <c r="G1830" s="29" t="s">
        <v>828</v>
      </c>
      <c r="H1830" s="29" t="s">
        <v>1202</v>
      </c>
      <c r="I1830" s="120">
        <v>45744</v>
      </c>
      <c r="J1830" s="120">
        <f>WORKDAY(I1830, 3)</f>
        <v>45749</v>
      </c>
      <c r="K1830" s="120">
        <v>45749</v>
      </c>
      <c r="L1830" s="120"/>
      <c r="M1830" s="120"/>
      <c r="N1830" s="120">
        <v>45755</v>
      </c>
      <c r="O1830" s="119" t="s">
        <v>85</v>
      </c>
      <c r="P1830" s="29"/>
      <c r="Q1830" s="81">
        <v>244</v>
      </c>
      <c r="R1830" s="29" t="s">
        <v>1208</v>
      </c>
      <c r="S1830" s="124" t="s">
        <v>1206</v>
      </c>
    </row>
    <row r="1831" spans="1:19">
      <c r="A1831" s="134" t="s">
        <v>1200</v>
      </c>
      <c r="C1831" s="29">
        <v>87504171</v>
      </c>
      <c r="F1831" s="29" t="s">
        <v>1201</v>
      </c>
      <c r="G1831" s="29" t="s">
        <v>828</v>
      </c>
      <c r="H1831" s="29" t="s">
        <v>1202</v>
      </c>
      <c r="I1831" s="120">
        <v>45744</v>
      </c>
      <c r="J1831" s="120">
        <f>WORKDAY(I1831, 3)</f>
        <v>45749</v>
      </c>
      <c r="K1831" s="120">
        <v>45749</v>
      </c>
      <c r="L1831" s="120"/>
      <c r="M1831" s="120"/>
      <c r="N1831" s="120">
        <v>45749</v>
      </c>
      <c r="O1831" s="119" t="s">
        <v>85</v>
      </c>
      <c r="P1831" s="29"/>
      <c r="Q1831" s="81">
        <v>51</v>
      </c>
      <c r="R1831" s="29" t="s">
        <v>1209</v>
      </c>
    </row>
    <row r="1832" spans="1:19">
      <c r="A1832" s="134" t="s">
        <v>1200</v>
      </c>
      <c r="C1832" s="29">
        <v>87504199</v>
      </c>
      <c r="F1832" s="29" t="s">
        <v>1201</v>
      </c>
      <c r="G1832" s="29" t="s">
        <v>828</v>
      </c>
      <c r="H1832" s="29" t="s">
        <v>1202</v>
      </c>
      <c r="I1832" s="120">
        <v>45744</v>
      </c>
      <c r="J1832" s="120">
        <f>WORKDAY(I1832, 3)</f>
        <v>45749</v>
      </c>
      <c r="K1832" s="120">
        <v>45749</v>
      </c>
      <c r="L1832" s="120"/>
      <c r="M1832" s="120"/>
      <c r="N1832" s="120">
        <v>45756</v>
      </c>
      <c r="O1832" s="119" t="s">
        <v>85</v>
      </c>
      <c r="P1832" s="29"/>
      <c r="Q1832" s="81">
        <v>464</v>
      </c>
      <c r="R1832" s="29" t="s">
        <v>1210</v>
      </c>
      <c r="S1832" s="124" t="s">
        <v>1206</v>
      </c>
    </row>
    <row r="1833" spans="1:19">
      <c r="A1833" s="134" t="s">
        <v>1200</v>
      </c>
      <c r="C1833" s="29">
        <v>87504214</v>
      </c>
      <c r="F1833" s="29" t="s">
        <v>1201</v>
      </c>
      <c r="G1833" s="29" t="s">
        <v>828</v>
      </c>
      <c r="H1833" s="29" t="s">
        <v>1202</v>
      </c>
      <c r="I1833" s="120">
        <v>45744</v>
      </c>
      <c r="J1833" s="120">
        <f>WORKDAY(I1833, 3)</f>
        <v>45749</v>
      </c>
      <c r="K1833" s="120">
        <v>45749</v>
      </c>
      <c r="L1833" s="120"/>
      <c r="M1833" s="120"/>
      <c r="N1833" s="120">
        <v>45757</v>
      </c>
      <c r="O1833" s="119" t="s">
        <v>85</v>
      </c>
      <c r="P1833" s="29"/>
      <c r="Q1833" s="81">
        <v>464</v>
      </c>
      <c r="R1833" s="29" t="s">
        <v>1211</v>
      </c>
      <c r="S1833" s="124" t="s">
        <v>1206</v>
      </c>
    </row>
    <row r="1834" spans="1:19">
      <c r="A1834" s="134" t="s">
        <v>1200</v>
      </c>
      <c r="C1834" s="29">
        <v>87504242</v>
      </c>
      <c r="F1834" s="29" t="s">
        <v>1201</v>
      </c>
      <c r="G1834" s="29" t="s">
        <v>828</v>
      </c>
      <c r="H1834" s="29" t="s">
        <v>1202</v>
      </c>
      <c r="I1834" s="120">
        <v>45744</v>
      </c>
      <c r="J1834" s="120">
        <f>WORKDAY(I1834, 3)</f>
        <v>45749</v>
      </c>
      <c r="K1834" s="120">
        <v>45749</v>
      </c>
      <c r="L1834" s="120"/>
      <c r="M1834" s="120"/>
      <c r="N1834" s="120">
        <v>45755</v>
      </c>
      <c r="O1834" s="119" t="s">
        <v>85</v>
      </c>
      <c r="P1834" s="29"/>
      <c r="Q1834" s="81">
        <v>153</v>
      </c>
      <c r="R1834" s="29" t="s">
        <v>1212</v>
      </c>
    </row>
    <row r="1835" spans="1:19">
      <c r="A1835" s="134" t="s">
        <v>1200</v>
      </c>
      <c r="C1835" s="29">
        <v>87504274</v>
      </c>
      <c r="F1835" s="29" t="s">
        <v>1201</v>
      </c>
      <c r="G1835" s="29" t="s">
        <v>828</v>
      </c>
      <c r="H1835" s="29" t="s">
        <v>1202</v>
      </c>
      <c r="I1835" s="120">
        <v>45744</v>
      </c>
      <c r="J1835" s="120">
        <f>WORKDAY(I1835, 3)</f>
        <v>45749</v>
      </c>
      <c r="K1835" s="120">
        <v>45749</v>
      </c>
      <c r="L1835" s="120"/>
      <c r="M1835" s="120"/>
      <c r="N1835" s="120">
        <v>45755</v>
      </c>
      <c r="O1835" s="119" t="s">
        <v>85</v>
      </c>
      <c r="P1835" s="29"/>
      <c r="Q1835" s="81">
        <v>743</v>
      </c>
      <c r="R1835" s="29" t="s">
        <v>1213</v>
      </c>
    </row>
    <row r="1836" spans="1:19">
      <c r="A1836" s="134" t="s">
        <v>1200</v>
      </c>
      <c r="C1836" s="29">
        <v>87504282</v>
      </c>
      <c r="F1836" s="29" t="s">
        <v>1201</v>
      </c>
      <c r="G1836" s="29" t="s">
        <v>828</v>
      </c>
      <c r="H1836" s="29" t="s">
        <v>1202</v>
      </c>
      <c r="I1836" s="120">
        <v>45744</v>
      </c>
      <c r="J1836" s="120">
        <f>WORKDAY(I1836, 3)</f>
        <v>45749</v>
      </c>
      <c r="K1836" s="120">
        <v>45749</v>
      </c>
      <c r="L1836" s="120"/>
      <c r="M1836" s="120"/>
      <c r="N1836" s="120">
        <v>45755</v>
      </c>
      <c r="O1836" s="119" t="s">
        <v>85</v>
      </c>
      <c r="P1836" s="29"/>
      <c r="Q1836" s="81">
        <v>743</v>
      </c>
      <c r="R1836" s="29" t="s">
        <v>1214</v>
      </c>
    </row>
    <row r="1837" spans="1:19">
      <c r="A1837" s="134" t="s">
        <v>1200</v>
      </c>
      <c r="C1837" s="29">
        <v>87504320</v>
      </c>
      <c r="F1837" s="29" t="s">
        <v>1201</v>
      </c>
      <c r="G1837" s="29" t="s">
        <v>828</v>
      </c>
      <c r="H1837" s="29" t="s">
        <v>1202</v>
      </c>
      <c r="I1837" s="120">
        <v>45744</v>
      </c>
      <c r="J1837" s="120">
        <f>WORKDAY(I1837, 3)</f>
        <v>45749</v>
      </c>
      <c r="K1837" s="120">
        <v>45749</v>
      </c>
      <c r="L1837" s="120"/>
      <c r="M1837" s="120"/>
      <c r="N1837" s="120">
        <v>45754</v>
      </c>
      <c r="O1837" s="119" t="s">
        <v>85</v>
      </c>
      <c r="P1837" s="29"/>
      <c r="Q1837" s="81">
        <v>757</v>
      </c>
      <c r="R1837" s="29" t="s">
        <v>1215</v>
      </c>
    </row>
    <row r="1838" spans="1:19">
      <c r="A1838" s="134" t="s">
        <v>1200</v>
      </c>
      <c r="C1838" s="29">
        <v>87504343</v>
      </c>
      <c r="F1838" s="29" t="s">
        <v>1201</v>
      </c>
      <c r="G1838" s="29" t="s">
        <v>828</v>
      </c>
      <c r="H1838" s="29" t="s">
        <v>1202</v>
      </c>
      <c r="I1838" s="120">
        <v>45744</v>
      </c>
      <c r="J1838" s="120">
        <f>WORKDAY(I1838, 3)</f>
        <v>45749</v>
      </c>
      <c r="K1838" s="120">
        <v>45749</v>
      </c>
      <c r="L1838" s="120"/>
      <c r="M1838" s="120"/>
      <c r="N1838" s="120">
        <v>45754</v>
      </c>
      <c r="O1838" s="119" t="s">
        <v>85</v>
      </c>
      <c r="P1838" s="29"/>
      <c r="Q1838" s="81">
        <v>68</v>
      </c>
      <c r="R1838" s="29" t="s">
        <v>1216</v>
      </c>
    </row>
    <row r="1839" spans="1:19">
      <c r="A1839" s="134" t="s">
        <v>1200</v>
      </c>
      <c r="C1839" s="29">
        <v>87504353</v>
      </c>
      <c r="F1839" s="29" t="s">
        <v>1201</v>
      </c>
      <c r="G1839" s="29" t="s">
        <v>828</v>
      </c>
      <c r="H1839" s="29" t="s">
        <v>1202</v>
      </c>
      <c r="I1839" s="120">
        <v>45744</v>
      </c>
      <c r="J1839" s="120">
        <f>WORKDAY(I1839, 3)</f>
        <v>45749</v>
      </c>
      <c r="K1839" s="120">
        <v>45749</v>
      </c>
      <c r="L1839" s="120"/>
      <c r="M1839" s="120"/>
      <c r="N1839" s="120">
        <v>45754</v>
      </c>
      <c r="O1839" s="119" t="s">
        <v>85</v>
      </c>
      <c r="P1839" s="29"/>
      <c r="Q1839" s="81">
        <v>757</v>
      </c>
      <c r="R1839" s="29" t="s">
        <v>1217</v>
      </c>
    </row>
    <row r="1840" spans="1:19">
      <c r="A1840" s="134" t="s">
        <v>1200</v>
      </c>
      <c r="C1840" s="29">
        <v>87504395</v>
      </c>
      <c r="F1840" s="29" t="s">
        <v>1201</v>
      </c>
      <c r="G1840" s="29" t="s">
        <v>828</v>
      </c>
      <c r="H1840" s="29" t="s">
        <v>1202</v>
      </c>
      <c r="I1840" s="120">
        <v>45744</v>
      </c>
      <c r="J1840" s="120">
        <f>WORKDAY(I1840, 3)</f>
        <v>45749</v>
      </c>
      <c r="K1840" s="120">
        <v>45749</v>
      </c>
      <c r="L1840" s="120"/>
      <c r="M1840" s="120"/>
      <c r="N1840" s="120">
        <v>45754</v>
      </c>
      <c r="O1840" s="119" t="s">
        <v>85</v>
      </c>
      <c r="P1840" s="29"/>
      <c r="Q1840" s="81">
        <v>350</v>
      </c>
      <c r="R1840" s="29" t="s">
        <v>1218</v>
      </c>
    </row>
    <row r="1841" spans="1:19">
      <c r="A1841" s="134" t="s">
        <v>1200</v>
      </c>
      <c r="C1841" s="29">
        <v>87504420</v>
      </c>
      <c r="F1841" s="29" t="s">
        <v>1201</v>
      </c>
      <c r="G1841" s="29" t="s">
        <v>828</v>
      </c>
      <c r="H1841" s="29" t="s">
        <v>1202</v>
      </c>
      <c r="I1841" s="120">
        <v>45744</v>
      </c>
      <c r="J1841" s="120">
        <f>WORKDAY(I1841, 3)</f>
        <v>45749</v>
      </c>
      <c r="K1841" s="120">
        <v>45749</v>
      </c>
      <c r="L1841" s="120"/>
      <c r="M1841" s="120"/>
      <c r="N1841" s="120">
        <v>45756</v>
      </c>
      <c r="O1841" s="119" t="s">
        <v>85</v>
      </c>
      <c r="P1841" s="29"/>
      <c r="Q1841" s="81">
        <v>53</v>
      </c>
      <c r="R1841" s="29" t="s">
        <v>1219</v>
      </c>
      <c r="S1841" s="124" t="s">
        <v>1158</v>
      </c>
    </row>
    <row r="1842" spans="1:19">
      <c r="A1842" s="134" t="s">
        <v>1200</v>
      </c>
      <c r="C1842" s="29">
        <v>87504438</v>
      </c>
      <c r="F1842" s="29" t="s">
        <v>1201</v>
      </c>
      <c r="G1842" s="29" t="s">
        <v>828</v>
      </c>
      <c r="H1842" s="29" t="s">
        <v>1202</v>
      </c>
      <c r="I1842" s="120">
        <v>45744</v>
      </c>
      <c r="J1842" s="120">
        <f>WORKDAY(I1842, 3)</f>
        <v>45749</v>
      </c>
      <c r="K1842" s="120">
        <v>45749</v>
      </c>
      <c r="L1842" s="120"/>
      <c r="M1842" s="120"/>
      <c r="N1842" s="120">
        <v>45754</v>
      </c>
      <c r="O1842" s="119" t="s">
        <v>85</v>
      </c>
      <c r="P1842" s="29"/>
      <c r="Q1842" s="81">
        <v>249</v>
      </c>
      <c r="R1842" s="29" t="s">
        <v>1220</v>
      </c>
    </row>
    <row r="1843" spans="1:19">
      <c r="A1843" s="134" t="s">
        <v>501</v>
      </c>
      <c r="C1843" s="29">
        <v>92501215</v>
      </c>
      <c r="F1843" s="29" t="s">
        <v>59</v>
      </c>
      <c r="G1843" s="29" t="s">
        <v>828</v>
      </c>
      <c r="H1843" s="29" t="s">
        <v>38</v>
      </c>
      <c r="I1843" s="120">
        <v>45749</v>
      </c>
      <c r="J1843" s="120">
        <f>WORKDAY(I1843, 3)</f>
        <v>45754</v>
      </c>
      <c r="K1843" s="120"/>
      <c r="L1843" s="120"/>
      <c r="M1843" s="120"/>
      <c r="N1843" s="120">
        <v>45761</v>
      </c>
      <c r="O1843" s="119" t="s">
        <v>85</v>
      </c>
      <c r="P1843" s="29"/>
      <c r="Q1843" s="81">
        <v>300</v>
      </c>
      <c r="R1843" s="157" t="s">
        <v>1221</v>
      </c>
    </row>
    <row r="1844" spans="1:19">
      <c r="A1844" s="134" t="s">
        <v>1222</v>
      </c>
      <c r="C1844" s="29">
        <v>92501826</v>
      </c>
      <c r="F1844" s="29" t="s">
        <v>59</v>
      </c>
      <c r="G1844" s="29" t="s">
        <v>828</v>
      </c>
      <c r="H1844" s="29" t="s">
        <v>38</v>
      </c>
      <c r="I1844" s="120">
        <v>45749</v>
      </c>
      <c r="J1844" s="120">
        <f>WORKDAY(I1844, 3)</f>
        <v>45754</v>
      </c>
      <c r="K1844" s="120"/>
      <c r="L1844" s="120"/>
      <c r="M1844" s="120"/>
      <c r="N1844" s="120">
        <v>45762</v>
      </c>
      <c r="O1844" s="119" t="s">
        <v>85</v>
      </c>
      <c r="P1844" s="29"/>
      <c r="Q1844" s="81">
        <v>300</v>
      </c>
    </row>
    <row r="1845" spans="1:19">
      <c r="A1845" s="134" t="s">
        <v>1222</v>
      </c>
      <c r="C1845" s="29">
        <v>92502043</v>
      </c>
      <c r="F1845" s="29" t="s">
        <v>59</v>
      </c>
      <c r="G1845" s="29" t="s">
        <v>828</v>
      </c>
      <c r="H1845" s="29" t="s">
        <v>38</v>
      </c>
      <c r="I1845" s="120">
        <v>45749</v>
      </c>
      <c r="J1845" s="120">
        <f>WORKDAY(I1845, 3)</f>
        <v>45754</v>
      </c>
      <c r="K1845" s="120"/>
      <c r="L1845" s="120"/>
      <c r="M1845" s="120"/>
      <c r="N1845" s="120">
        <v>45759</v>
      </c>
      <c r="O1845" s="119" t="s">
        <v>85</v>
      </c>
      <c r="P1845" s="29"/>
      <c r="Q1845" s="81">
        <v>215</v>
      </c>
    </row>
    <row r="1846" spans="1:19">
      <c r="A1846" s="134" t="s">
        <v>1222</v>
      </c>
      <c r="C1846" s="29">
        <v>92502098</v>
      </c>
      <c r="F1846" s="29" t="s">
        <v>59</v>
      </c>
      <c r="G1846" s="29" t="s">
        <v>828</v>
      </c>
      <c r="H1846" s="29" t="s">
        <v>38</v>
      </c>
      <c r="I1846" s="120">
        <v>45749</v>
      </c>
      <c r="J1846" s="120">
        <f>WORKDAY(I1846, 3)</f>
        <v>45754</v>
      </c>
      <c r="K1846" s="120"/>
      <c r="L1846" s="120"/>
      <c r="M1846" s="120"/>
      <c r="N1846" s="120">
        <v>45762</v>
      </c>
      <c r="O1846" s="119" t="s">
        <v>85</v>
      </c>
      <c r="P1846" s="29"/>
      <c r="Q1846" s="81">
        <v>200</v>
      </c>
    </row>
    <row r="1847" spans="1:19">
      <c r="A1847" s="134" t="s">
        <v>1222</v>
      </c>
      <c r="C1847" s="29">
        <v>92502178</v>
      </c>
      <c r="F1847" s="29" t="s">
        <v>59</v>
      </c>
      <c r="G1847" s="29" t="s">
        <v>828</v>
      </c>
      <c r="H1847" s="29" t="s">
        <v>38</v>
      </c>
      <c r="I1847" s="120">
        <v>45749</v>
      </c>
      <c r="J1847" s="120">
        <f>WORKDAY(I1847, 3)</f>
        <v>45754</v>
      </c>
      <c r="K1847" s="120"/>
      <c r="L1847" s="120"/>
      <c r="M1847" s="120"/>
      <c r="N1847" s="120">
        <v>45762</v>
      </c>
      <c r="O1847" s="119" t="s">
        <v>85</v>
      </c>
      <c r="P1847" s="29"/>
      <c r="Q1847" s="81">
        <v>260</v>
      </c>
    </row>
    <row r="1848" spans="1:19">
      <c r="A1848" s="134" t="s">
        <v>1222</v>
      </c>
      <c r="C1848" s="29">
        <v>92502299</v>
      </c>
      <c r="F1848" s="29" t="s">
        <v>59</v>
      </c>
      <c r="G1848" s="29" t="s">
        <v>828</v>
      </c>
      <c r="H1848" s="29" t="s">
        <v>38</v>
      </c>
      <c r="I1848" s="120">
        <v>45749</v>
      </c>
      <c r="J1848" s="120">
        <f>WORKDAY(I1848, 3)</f>
        <v>45754</v>
      </c>
      <c r="K1848" s="120"/>
      <c r="L1848" s="120"/>
      <c r="M1848" s="120"/>
      <c r="N1848" s="120">
        <v>45762</v>
      </c>
      <c r="O1848" s="119" t="s">
        <v>85</v>
      </c>
      <c r="P1848" s="29"/>
      <c r="Q1848" s="81">
        <v>130</v>
      </c>
    </row>
    <row r="1849" spans="1:19">
      <c r="A1849" s="134" t="s">
        <v>1222</v>
      </c>
      <c r="C1849" s="29">
        <v>92502551</v>
      </c>
      <c r="F1849" s="29" t="s">
        <v>59</v>
      </c>
      <c r="G1849" s="29" t="s">
        <v>828</v>
      </c>
      <c r="H1849" s="29" t="s">
        <v>38</v>
      </c>
      <c r="I1849" s="120">
        <v>45749</v>
      </c>
      <c r="J1849" s="120">
        <f>WORKDAY(I1849, 3)</f>
        <v>45754</v>
      </c>
      <c r="K1849" s="120"/>
      <c r="L1849" s="120"/>
      <c r="M1849" s="120"/>
      <c r="N1849" s="120">
        <v>45762</v>
      </c>
      <c r="O1849" s="119" t="s">
        <v>85</v>
      </c>
      <c r="P1849" s="29"/>
      <c r="Q1849" s="81">
        <v>775</v>
      </c>
    </row>
    <row r="1850" spans="1:19">
      <c r="A1850" s="134" t="s">
        <v>1222</v>
      </c>
      <c r="C1850" s="29">
        <v>92502638</v>
      </c>
      <c r="F1850" s="29" t="s">
        <v>59</v>
      </c>
      <c r="G1850" s="29" t="s">
        <v>828</v>
      </c>
      <c r="H1850" s="29" t="s">
        <v>38</v>
      </c>
      <c r="I1850" s="120">
        <v>45749</v>
      </c>
      <c r="J1850" s="120">
        <f>WORKDAY(I1850, 3)</f>
        <v>45754</v>
      </c>
      <c r="K1850" s="120"/>
      <c r="L1850" s="120"/>
      <c r="M1850" s="120"/>
      <c r="N1850" s="120">
        <v>45762</v>
      </c>
      <c r="O1850" s="119" t="s">
        <v>85</v>
      </c>
      <c r="P1850" s="29"/>
      <c r="Q1850" s="81">
        <v>175</v>
      </c>
    </row>
    <row r="1851" spans="1:19">
      <c r="A1851" s="134" t="s">
        <v>1222</v>
      </c>
      <c r="C1851" s="29">
        <v>92502659</v>
      </c>
      <c r="F1851" s="29" t="s">
        <v>59</v>
      </c>
      <c r="G1851" s="29" t="s">
        <v>828</v>
      </c>
      <c r="H1851" s="29" t="s">
        <v>38</v>
      </c>
      <c r="I1851" s="120">
        <v>45749</v>
      </c>
      <c r="J1851" s="120">
        <f>WORKDAY(I1851, 3)</f>
        <v>45754</v>
      </c>
      <c r="K1851" s="120"/>
      <c r="L1851" s="120"/>
      <c r="M1851" s="120"/>
      <c r="N1851" s="120">
        <v>45762</v>
      </c>
      <c r="O1851" s="119" t="s">
        <v>85</v>
      </c>
      <c r="P1851" s="29"/>
      <c r="Q1851" s="81">
        <v>175</v>
      </c>
    </row>
    <row r="1852" spans="1:19">
      <c r="A1852" s="134" t="s">
        <v>1222</v>
      </c>
      <c r="C1852" s="29">
        <v>92502820</v>
      </c>
      <c r="F1852" s="29" t="s">
        <v>59</v>
      </c>
      <c r="G1852" s="29" t="s">
        <v>828</v>
      </c>
      <c r="H1852" s="29" t="s">
        <v>38</v>
      </c>
      <c r="I1852" s="120">
        <v>45749</v>
      </c>
      <c r="J1852" s="120">
        <f>WORKDAY(I1852, 3)</f>
        <v>45754</v>
      </c>
      <c r="K1852" s="120"/>
      <c r="L1852" s="120"/>
      <c r="M1852" s="120"/>
      <c r="N1852" s="120">
        <v>45762</v>
      </c>
      <c r="O1852" s="119" t="s">
        <v>85</v>
      </c>
      <c r="P1852" s="29"/>
      <c r="Q1852" s="81">
        <v>650</v>
      </c>
    </row>
    <row r="1853" spans="1:19">
      <c r="A1853" s="134" t="s">
        <v>1222</v>
      </c>
      <c r="C1853" s="29">
        <v>92502886</v>
      </c>
      <c r="F1853" s="29" t="s">
        <v>59</v>
      </c>
      <c r="G1853" s="29" t="s">
        <v>828</v>
      </c>
      <c r="H1853" s="29" t="s">
        <v>38</v>
      </c>
      <c r="I1853" s="120">
        <v>45749</v>
      </c>
      <c r="J1853" s="120">
        <f>WORKDAY(I1853, 3)</f>
        <v>45754</v>
      </c>
      <c r="K1853" s="120"/>
      <c r="L1853" s="120"/>
      <c r="M1853" s="120"/>
      <c r="N1853" s="120">
        <v>45762</v>
      </c>
      <c r="O1853" s="119" t="s">
        <v>85</v>
      </c>
      <c r="P1853" s="29"/>
      <c r="Q1853" s="81">
        <v>180</v>
      </c>
    </row>
    <row r="1854" spans="1:19">
      <c r="A1854" s="134" t="s">
        <v>1222</v>
      </c>
      <c r="C1854" s="29">
        <v>92503066</v>
      </c>
      <c r="F1854" s="29" t="s">
        <v>59</v>
      </c>
      <c r="G1854" s="29" t="s">
        <v>828</v>
      </c>
      <c r="H1854" s="29" t="s">
        <v>38</v>
      </c>
      <c r="I1854" s="120">
        <v>45749</v>
      </c>
      <c r="J1854" s="120">
        <f>WORKDAY(I1854, 3)</f>
        <v>45754</v>
      </c>
      <c r="K1854" s="120"/>
      <c r="L1854" s="120"/>
      <c r="M1854" s="120"/>
      <c r="N1854" s="120">
        <v>45758</v>
      </c>
      <c r="O1854" s="119" t="s">
        <v>85</v>
      </c>
      <c r="P1854" s="29"/>
      <c r="Q1854" s="81">
        <v>270</v>
      </c>
    </row>
    <row r="1855" spans="1:19">
      <c r="A1855" s="134" t="s">
        <v>1222</v>
      </c>
      <c r="C1855" s="29">
        <v>92503156</v>
      </c>
      <c r="F1855" s="29" t="s">
        <v>59</v>
      </c>
      <c r="G1855" s="29" t="s">
        <v>828</v>
      </c>
      <c r="H1855" s="29" t="s">
        <v>38</v>
      </c>
      <c r="I1855" s="120">
        <v>45749</v>
      </c>
      <c r="J1855" s="120">
        <f>WORKDAY(I1855, 3)</f>
        <v>45754</v>
      </c>
      <c r="K1855" s="120"/>
      <c r="L1855" s="120"/>
      <c r="M1855" s="120"/>
      <c r="N1855" s="120">
        <v>45758</v>
      </c>
      <c r="O1855" s="119" t="s">
        <v>85</v>
      </c>
      <c r="P1855" s="29"/>
      <c r="Q1855" s="81">
        <v>240</v>
      </c>
    </row>
    <row r="1856" spans="1:19">
      <c r="A1856" s="134" t="s">
        <v>1222</v>
      </c>
      <c r="C1856" s="29">
        <v>92503216</v>
      </c>
      <c r="F1856" s="29" t="s">
        <v>59</v>
      </c>
      <c r="G1856" s="29" t="s">
        <v>828</v>
      </c>
      <c r="H1856" s="29" t="s">
        <v>38</v>
      </c>
      <c r="I1856" s="120">
        <v>45749</v>
      </c>
      <c r="J1856" s="120">
        <f>WORKDAY(I1856, 3)</f>
        <v>45754</v>
      </c>
      <c r="K1856" s="120"/>
      <c r="L1856" s="120"/>
      <c r="M1856" s="120"/>
      <c r="N1856" s="120">
        <v>45754</v>
      </c>
      <c r="O1856" s="119" t="s">
        <v>85</v>
      </c>
      <c r="P1856" s="29"/>
      <c r="Q1856" s="81">
        <v>210</v>
      </c>
    </row>
    <row r="1857" spans="1:18">
      <c r="A1857" s="134" t="s">
        <v>1222</v>
      </c>
      <c r="C1857" s="29">
        <v>92503249</v>
      </c>
      <c r="F1857" s="29" t="s">
        <v>59</v>
      </c>
      <c r="G1857" s="29" t="s">
        <v>828</v>
      </c>
      <c r="H1857" s="29" t="s">
        <v>38</v>
      </c>
      <c r="I1857" s="120">
        <v>45749</v>
      </c>
      <c r="J1857" s="120">
        <f>WORKDAY(I1857, 3)</f>
        <v>45754</v>
      </c>
      <c r="K1857" s="120"/>
      <c r="L1857" s="120"/>
      <c r="M1857" s="120"/>
      <c r="N1857" s="120">
        <v>45758</v>
      </c>
      <c r="O1857" s="119" t="s">
        <v>85</v>
      </c>
      <c r="P1857" s="29"/>
      <c r="Q1857" s="81">
        <v>250</v>
      </c>
    </row>
    <row r="1858" spans="1:18">
      <c r="A1858" s="134" t="s">
        <v>1222</v>
      </c>
      <c r="C1858" s="29">
        <v>92503322</v>
      </c>
      <c r="F1858" s="29" t="s">
        <v>59</v>
      </c>
      <c r="G1858" s="29" t="s">
        <v>828</v>
      </c>
      <c r="H1858" s="29" t="s">
        <v>38</v>
      </c>
      <c r="I1858" s="120">
        <v>45749</v>
      </c>
      <c r="J1858" s="120">
        <f>WORKDAY(I1858, 3)</f>
        <v>45754</v>
      </c>
      <c r="K1858" s="120"/>
      <c r="L1858" s="120"/>
      <c r="M1858" s="120"/>
      <c r="N1858" s="120">
        <v>45758</v>
      </c>
      <c r="O1858" s="119" t="s">
        <v>85</v>
      </c>
      <c r="P1858" s="29"/>
      <c r="Q1858" s="81">
        <v>375</v>
      </c>
    </row>
    <row r="1859" spans="1:18">
      <c r="A1859" s="134" t="s">
        <v>1222</v>
      </c>
      <c r="C1859" s="29">
        <v>92503354</v>
      </c>
      <c r="F1859" s="29" t="s">
        <v>59</v>
      </c>
      <c r="G1859" s="29" t="s">
        <v>828</v>
      </c>
      <c r="H1859" s="29" t="s">
        <v>38</v>
      </c>
      <c r="I1859" s="120">
        <v>45749</v>
      </c>
      <c r="J1859" s="120">
        <f>WORKDAY(I1859, 3)</f>
        <v>45754</v>
      </c>
      <c r="K1859" s="120"/>
      <c r="L1859" s="120"/>
      <c r="M1859" s="120"/>
      <c r="N1859" s="120">
        <v>45758</v>
      </c>
      <c r="O1859" s="119" t="s">
        <v>85</v>
      </c>
      <c r="P1859" s="29"/>
      <c r="Q1859" s="81">
        <v>280</v>
      </c>
    </row>
    <row r="1860" spans="1:18">
      <c r="A1860" s="134" t="s">
        <v>1222</v>
      </c>
      <c r="C1860" s="29">
        <v>92503481</v>
      </c>
      <c r="F1860" s="29" t="s">
        <v>59</v>
      </c>
      <c r="G1860" s="29" t="s">
        <v>828</v>
      </c>
      <c r="H1860" s="29" t="s">
        <v>38</v>
      </c>
      <c r="I1860" s="120">
        <v>45749</v>
      </c>
      <c r="J1860" s="120">
        <f>WORKDAY(I1860, 3)</f>
        <v>45754</v>
      </c>
      <c r="K1860" s="120"/>
      <c r="L1860" s="120"/>
      <c r="M1860" s="120"/>
      <c r="N1860" s="120">
        <v>45758</v>
      </c>
      <c r="O1860" s="119" t="s">
        <v>85</v>
      </c>
      <c r="P1860" s="29"/>
      <c r="Q1860" s="81">
        <v>400</v>
      </c>
    </row>
    <row r="1861" spans="1:18">
      <c r="A1861" s="134" t="s">
        <v>1222</v>
      </c>
      <c r="C1861" s="29">
        <v>92503513</v>
      </c>
      <c r="F1861" s="29" t="s">
        <v>59</v>
      </c>
      <c r="G1861" s="29" t="s">
        <v>828</v>
      </c>
      <c r="H1861" s="29" t="s">
        <v>38</v>
      </c>
      <c r="I1861" s="120">
        <v>45749</v>
      </c>
      <c r="J1861" s="120">
        <f>WORKDAY(I1861, 3)</f>
        <v>45754</v>
      </c>
      <c r="K1861" s="120"/>
      <c r="L1861" s="120"/>
      <c r="M1861" s="120"/>
      <c r="N1861" s="120">
        <v>45758</v>
      </c>
      <c r="O1861" s="119" t="s">
        <v>85</v>
      </c>
      <c r="P1861" s="29"/>
      <c r="Q1861" s="81">
        <v>150</v>
      </c>
    </row>
    <row r="1862" spans="1:18">
      <c r="A1862" s="134" t="s">
        <v>1222</v>
      </c>
      <c r="C1862" s="29">
        <v>92503550</v>
      </c>
      <c r="F1862" s="29" t="s">
        <v>59</v>
      </c>
      <c r="G1862" s="29" t="s">
        <v>828</v>
      </c>
      <c r="H1862" s="29" t="s">
        <v>38</v>
      </c>
      <c r="I1862" s="120">
        <v>45749</v>
      </c>
      <c r="J1862" s="120">
        <f>WORKDAY(I1862, 3)</f>
        <v>45754</v>
      </c>
      <c r="K1862" s="120"/>
      <c r="L1862" s="120"/>
      <c r="M1862" s="120"/>
      <c r="N1862" s="120">
        <v>45758</v>
      </c>
      <c r="O1862" s="119" t="s">
        <v>85</v>
      </c>
      <c r="P1862" s="29"/>
      <c r="Q1862" s="81">
        <v>250</v>
      </c>
    </row>
    <row r="1863" spans="1:18">
      <c r="A1863" s="134" t="s">
        <v>1189</v>
      </c>
      <c r="C1863" s="29">
        <v>92504231</v>
      </c>
      <c r="F1863" s="29" t="s">
        <v>59</v>
      </c>
      <c r="G1863" s="29" t="s">
        <v>828</v>
      </c>
      <c r="H1863" s="29" t="s">
        <v>38</v>
      </c>
      <c r="I1863" s="120">
        <v>45749</v>
      </c>
      <c r="J1863" s="120">
        <f>WORKDAY(I1863, 3)</f>
        <v>45754</v>
      </c>
      <c r="K1863" s="120"/>
      <c r="L1863" s="120"/>
      <c r="M1863" s="120"/>
      <c r="N1863" s="120">
        <v>45758</v>
      </c>
      <c r="O1863" s="119" t="s">
        <v>85</v>
      </c>
      <c r="P1863" s="29"/>
      <c r="Q1863" s="81">
        <v>420</v>
      </c>
    </row>
    <row r="1864" spans="1:18">
      <c r="A1864" s="134" t="s">
        <v>1189</v>
      </c>
      <c r="C1864" s="29">
        <v>92504293</v>
      </c>
      <c r="F1864" s="29" t="s">
        <v>59</v>
      </c>
      <c r="G1864" s="29" t="s">
        <v>828</v>
      </c>
      <c r="H1864" s="29" t="s">
        <v>38</v>
      </c>
      <c r="I1864" s="120">
        <v>45749</v>
      </c>
      <c r="J1864" s="120">
        <f>WORKDAY(I1864, 3)</f>
        <v>45754</v>
      </c>
      <c r="K1864" s="120"/>
      <c r="L1864" s="120"/>
      <c r="M1864" s="120"/>
      <c r="N1864" s="120">
        <v>45764</v>
      </c>
      <c r="O1864" s="119" t="s">
        <v>85</v>
      </c>
      <c r="P1864" s="29"/>
      <c r="Q1864" s="81">
        <v>420</v>
      </c>
    </row>
    <row r="1865" spans="1:18">
      <c r="A1865" s="134" t="s">
        <v>1189</v>
      </c>
      <c r="C1865" s="29">
        <v>92504342</v>
      </c>
      <c r="F1865" s="29" t="s">
        <v>59</v>
      </c>
      <c r="G1865" s="29" t="s">
        <v>828</v>
      </c>
      <c r="H1865" s="29" t="s">
        <v>38</v>
      </c>
      <c r="I1865" s="120">
        <v>45749</v>
      </c>
      <c r="J1865" s="120">
        <f>WORKDAY(I1865, 3)</f>
        <v>45754</v>
      </c>
      <c r="K1865" s="120"/>
      <c r="L1865" s="120"/>
      <c r="M1865" s="120"/>
      <c r="N1865" s="120">
        <v>45764</v>
      </c>
      <c r="O1865" s="119" t="s">
        <v>85</v>
      </c>
      <c r="P1865" s="29"/>
      <c r="Q1865" s="81">
        <v>190</v>
      </c>
    </row>
    <row r="1866" spans="1:18">
      <c r="A1866" s="134" t="s">
        <v>1189</v>
      </c>
      <c r="C1866" s="29">
        <v>92504376</v>
      </c>
      <c r="F1866" s="29" t="s">
        <v>59</v>
      </c>
      <c r="G1866" s="29" t="s">
        <v>828</v>
      </c>
      <c r="H1866" s="29" t="s">
        <v>38</v>
      </c>
      <c r="I1866" s="120">
        <v>45749</v>
      </c>
      <c r="J1866" s="120">
        <f>WORKDAY(I1866, 3)</f>
        <v>45754</v>
      </c>
      <c r="K1866" s="120"/>
      <c r="L1866" s="120"/>
      <c r="M1866" s="120"/>
      <c r="N1866" s="120">
        <v>45762</v>
      </c>
      <c r="O1866" s="119" t="s">
        <v>85</v>
      </c>
      <c r="P1866" s="29"/>
      <c r="Q1866" s="81">
        <v>330</v>
      </c>
    </row>
    <row r="1867" spans="1:18">
      <c r="A1867" s="134" t="s">
        <v>1189</v>
      </c>
      <c r="C1867" s="29">
        <v>92504430</v>
      </c>
      <c r="F1867" s="29" t="s">
        <v>59</v>
      </c>
      <c r="G1867" s="29" t="s">
        <v>828</v>
      </c>
      <c r="H1867" s="29" t="s">
        <v>38</v>
      </c>
      <c r="I1867" s="120">
        <v>45749</v>
      </c>
      <c r="J1867" s="120">
        <f>WORKDAY(I1867, 3)</f>
        <v>45754</v>
      </c>
      <c r="K1867" s="120"/>
      <c r="L1867" s="120"/>
      <c r="M1867" s="120"/>
      <c r="N1867" s="120">
        <v>45764</v>
      </c>
      <c r="O1867" s="119" t="s">
        <v>85</v>
      </c>
      <c r="P1867" s="29"/>
      <c r="Q1867" s="81">
        <v>260</v>
      </c>
    </row>
    <row r="1868" spans="1:18">
      <c r="A1868" s="134" t="s">
        <v>1189</v>
      </c>
      <c r="C1868" s="29">
        <v>92504450</v>
      </c>
      <c r="F1868" s="29" t="s">
        <v>59</v>
      </c>
      <c r="G1868" s="29" t="s">
        <v>828</v>
      </c>
      <c r="H1868" s="29" t="s">
        <v>38</v>
      </c>
      <c r="I1868" s="120">
        <v>45749</v>
      </c>
      <c r="J1868" s="120">
        <f>WORKDAY(I1868, 3)</f>
        <v>45754</v>
      </c>
      <c r="K1868" s="120"/>
      <c r="L1868" s="120"/>
      <c r="M1868" s="120"/>
      <c r="N1868" s="120">
        <v>45764</v>
      </c>
      <c r="O1868" s="119" t="s">
        <v>85</v>
      </c>
      <c r="P1868" s="29"/>
      <c r="Q1868" s="81">
        <v>430</v>
      </c>
    </row>
    <row r="1869" spans="1:18">
      <c r="A1869" s="134" t="s">
        <v>1189</v>
      </c>
      <c r="C1869" s="29">
        <v>92504488</v>
      </c>
      <c r="F1869" s="29" t="s">
        <v>59</v>
      </c>
      <c r="G1869" s="29" t="s">
        <v>828</v>
      </c>
      <c r="H1869" s="29" t="s">
        <v>38</v>
      </c>
      <c r="I1869" s="120">
        <v>45749</v>
      </c>
      <c r="J1869" s="120">
        <f>WORKDAY(I1869, 3)</f>
        <v>45754</v>
      </c>
      <c r="K1869" s="120">
        <v>45762</v>
      </c>
      <c r="L1869" s="120"/>
      <c r="M1869" s="120"/>
      <c r="N1869" s="120">
        <v>45769</v>
      </c>
      <c r="O1869" s="119" t="s">
        <v>85</v>
      </c>
      <c r="P1869" s="29"/>
      <c r="Q1869" s="81">
        <v>1000</v>
      </c>
    </row>
    <row r="1870" spans="1:18">
      <c r="A1870" s="134" t="s">
        <v>1189</v>
      </c>
      <c r="C1870" s="29">
        <v>92504501</v>
      </c>
      <c r="F1870" s="29" t="s">
        <v>59</v>
      </c>
      <c r="G1870" s="29" t="s">
        <v>828</v>
      </c>
      <c r="H1870" s="29" t="s">
        <v>38</v>
      </c>
      <c r="I1870" s="120">
        <v>45749</v>
      </c>
      <c r="J1870" s="120">
        <f>WORKDAY(I1870, 3)</f>
        <v>45754</v>
      </c>
      <c r="K1870" s="120">
        <v>45762</v>
      </c>
      <c r="L1870" s="120"/>
      <c r="M1870" s="120"/>
      <c r="N1870" s="120">
        <v>45769</v>
      </c>
      <c r="O1870" s="119" t="s">
        <v>85</v>
      </c>
      <c r="P1870" s="29"/>
      <c r="Q1870" s="81">
        <v>1000</v>
      </c>
    </row>
    <row r="1871" spans="1:18">
      <c r="A1871" s="134" t="s">
        <v>1223</v>
      </c>
      <c r="C1871" s="29">
        <v>90510263</v>
      </c>
      <c r="F1871" s="29" t="s">
        <v>1061</v>
      </c>
      <c r="G1871" s="29" t="s">
        <v>828</v>
      </c>
      <c r="H1871" s="120" t="s">
        <v>1074</v>
      </c>
      <c r="I1871" s="120">
        <v>45747</v>
      </c>
      <c r="J1871" s="120">
        <f>WORKDAY(I1871, 3)</f>
        <v>45750</v>
      </c>
      <c r="K1871" s="120"/>
      <c r="L1871" s="120"/>
      <c r="M1871" s="120"/>
      <c r="N1871" s="120">
        <v>45756</v>
      </c>
      <c r="O1871" s="119" t="s">
        <v>85</v>
      </c>
      <c r="P1871" s="29"/>
      <c r="Q1871" s="81">
        <v>550</v>
      </c>
      <c r="R1871" s="119" t="s">
        <v>1224</v>
      </c>
    </row>
    <row r="1872" spans="1:18">
      <c r="A1872" s="134" t="s">
        <v>1223</v>
      </c>
      <c r="C1872" s="29">
        <v>90510277</v>
      </c>
      <c r="F1872" s="29" t="s">
        <v>1061</v>
      </c>
      <c r="G1872" s="29" t="s">
        <v>828</v>
      </c>
      <c r="H1872" s="120" t="s">
        <v>1074</v>
      </c>
      <c r="I1872" s="120">
        <v>45747</v>
      </c>
      <c r="J1872" s="120">
        <f>WORKDAY(I1872, 3)</f>
        <v>45750</v>
      </c>
      <c r="K1872" s="120"/>
      <c r="L1872" s="120"/>
      <c r="M1872" s="120"/>
      <c r="N1872" s="120">
        <v>45757</v>
      </c>
      <c r="O1872" s="119" t="s">
        <v>85</v>
      </c>
      <c r="P1872" s="29"/>
      <c r="Q1872" s="81">
        <v>550</v>
      </c>
      <c r="R1872" s="119" t="s">
        <v>1225</v>
      </c>
    </row>
    <row r="1873" spans="1:18">
      <c r="A1873" s="134" t="s">
        <v>1223</v>
      </c>
      <c r="C1873" s="29">
        <v>90510293</v>
      </c>
      <c r="F1873" s="29" t="s">
        <v>1061</v>
      </c>
      <c r="G1873" s="29" t="s">
        <v>828</v>
      </c>
      <c r="H1873" s="120" t="s">
        <v>1074</v>
      </c>
      <c r="I1873" s="120">
        <v>45747</v>
      </c>
      <c r="J1873" s="120">
        <f>WORKDAY(I1873, 3)</f>
        <v>45750</v>
      </c>
      <c r="K1873" s="120"/>
      <c r="L1873" s="120"/>
      <c r="M1873" s="120"/>
      <c r="N1873" s="120">
        <v>45757</v>
      </c>
      <c r="O1873" s="119" t="s">
        <v>85</v>
      </c>
      <c r="P1873" s="29"/>
      <c r="Q1873" s="81">
        <v>53</v>
      </c>
      <c r="R1873" s="119" t="s">
        <v>1226</v>
      </c>
    </row>
    <row r="1874" spans="1:18">
      <c r="A1874" s="134" t="s">
        <v>1223</v>
      </c>
      <c r="C1874" s="29">
        <v>90510310</v>
      </c>
      <c r="F1874" s="29" t="s">
        <v>1061</v>
      </c>
      <c r="G1874" s="29" t="s">
        <v>828</v>
      </c>
      <c r="H1874" s="120" t="s">
        <v>1074</v>
      </c>
      <c r="I1874" s="120">
        <v>45747</v>
      </c>
      <c r="J1874" s="120">
        <f>WORKDAY(I1874, 3)</f>
        <v>45750</v>
      </c>
      <c r="K1874" s="120"/>
      <c r="L1874" s="120"/>
      <c r="M1874" s="120"/>
      <c r="N1874" s="120">
        <v>45757</v>
      </c>
      <c r="O1874" s="119" t="s">
        <v>85</v>
      </c>
      <c r="P1874" s="29"/>
      <c r="Q1874" s="81">
        <v>200</v>
      </c>
      <c r="R1874" s="119" t="s">
        <v>1227</v>
      </c>
    </row>
    <row r="1875" spans="1:18">
      <c r="A1875" s="134" t="s">
        <v>1223</v>
      </c>
      <c r="C1875" s="29">
        <v>90510321</v>
      </c>
      <c r="F1875" s="29" t="s">
        <v>1061</v>
      </c>
      <c r="G1875" s="29" t="s">
        <v>828</v>
      </c>
      <c r="H1875" s="120" t="s">
        <v>1074</v>
      </c>
      <c r="I1875" s="120">
        <v>45747</v>
      </c>
      <c r="J1875" s="120">
        <f>WORKDAY(I1875, 3)</f>
        <v>45750</v>
      </c>
      <c r="K1875" s="120"/>
      <c r="L1875" s="120"/>
      <c r="M1875" s="120"/>
      <c r="N1875" s="120">
        <v>45757</v>
      </c>
      <c r="O1875" s="119" t="s">
        <v>85</v>
      </c>
      <c r="P1875" s="29"/>
      <c r="Q1875" s="81">
        <v>53</v>
      </c>
      <c r="R1875" s="119" t="s">
        <v>1228</v>
      </c>
    </row>
    <row r="1876" spans="1:18">
      <c r="A1876" s="134" t="s">
        <v>1223</v>
      </c>
      <c r="C1876" s="29">
        <v>90510335</v>
      </c>
      <c r="F1876" s="29" t="s">
        <v>1061</v>
      </c>
      <c r="G1876" s="29" t="s">
        <v>828</v>
      </c>
      <c r="H1876" s="120" t="s">
        <v>1074</v>
      </c>
      <c r="I1876" s="120">
        <v>45747</v>
      </c>
      <c r="J1876" s="120">
        <f>WORKDAY(I1876, 3)</f>
        <v>45750</v>
      </c>
      <c r="K1876" s="120"/>
      <c r="L1876" s="120"/>
      <c r="M1876" s="120"/>
      <c r="N1876" s="120">
        <v>45757</v>
      </c>
      <c r="O1876" s="119" t="s">
        <v>85</v>
      </c>
      <c r="P1876" s="29"/>
      <c r="Q1876" s="81">
        <v>42</v>
      </c>
      <c r="R1876" s="119" t="s">
        <v>1229</v>
      </c>
    </row>
    <row r="1877" spans="1:18">
      <c r="A1877" s="134" t="s">
        <v>1223</v>
      </c>
      <c r="C1877" s="29">
        <v>90510352</v>
      </c>
      <c r="F1877" s="29" t="s">
        <v>1061</v>
      </c>
      <c r="G1877" s="29" t="s">
        <v>828</v>
      </c>
      <c r="H1877" s="120" t="s">
        <v>1074</v>
      </c>
      <c r="I1877" s="120">
        <v>45747</v>
      </c>
      <c r="J1877" s="120">
        <f>WORKDAY(I1877, 3)</f>
        <v>45750</v>
      </c>
      <c r="K1877" s="120"/>
      <c r="L1877" s="120"/>
      <c r="M1877" s="120"/>
      <c r="N1877" s="120">
        <v>45757</v>
      </c>
      <c r="O1877" s="119" t="s">
        <v>85</v>
      </c>
      <c r="P1877" s="29"/>
      <c r="Q1877" s="81">
        <v>325</v>
      </c>
      <c r="R1877" s="119" t="s">
        <v>1230</v>
      </c>
    </row>
    <row r="1878" spans="1:18">
      <c r="A1878" s="134" t="s">
        <v>1223</v>
      </c>
      <c r="C1878" s="29">
        <v>90510370</v>
      </c>
      <c r="F1878" s="29" t="s">
        <v>1061</v>
      </c>
      <c r="G1878" s="29" t="s">
        <v>828</v>
      </c>
      <c r="H1878" s="120" t="s">
        <v>1074</v>
      </c>
      <c r="I1878" s="120">
        <v>45747</v>
      </c>
      <c r="J1878" s="120">
        <f>WORKDAY(I1878, 3)</f>
        <v>45750</v>
      </c>
      <c r="K1878" s="120"/>
      <c r="L1878" s="120"/>
      <c r="M1878" s="120"/>
      <c r="N1878" s="120">
        <v>45757</v>
      </c>
      <c r="O1878" s="119" t="s">
        <v>85</v>
      </c>
      <c r="P1878" s="29"/>
      <c r="Q1878" s="81">
        <v>54</v>
      </c>
      <c r="R1878" s="119" t="s">
        <v>1231</v>
      </c>
    </row>
    <row r="1879" spans="1:18">
      <c r="A1879" s="134" t="s">
        <v>1223</v>
      </c>
      <c r="C1879" s="29">
        <v>91500021</v>
      </c>
      <c r="F1879" s="29" t="s">
        <v>1061</v>
      </c>
      <c r="G1879" s="29" t="s">
        <v>828</v>
      </c>
      <c r="H1879" s="120" t="s">
        <v>1074</v>
      </c>
      <c r="I1879" s="120">
        <v>45748</v>
      </c>
      <c r="J1879" s="120">
        <f>WORKDAY(I1879, 3)</f>
        <v>45751</v>
      </c>
      <c r="K1879" s="120"/>
      <c r="L1879" s="120"/>
      <c r="M1879" s="120"/>
      <c r="N1879" s="120">
        <v>45757</v>
      </c>
      <c r="O1879" s="119" t="s">
        <v>85</v>
      </c>
      <c r="P1879" s="29"/>
      <c r="Q1879" s="81">
        <v>215</v>
      </c>
      <c r="R1879" s="119" t="s">
        <v>1232</v>
      </c>
    </row>
    <row r="1880" spans="1:18">
      <c r="A1880" s="134" t="s">
        <v>1223</v>
      </c>
      <c r="C1880" s="29">
        <v>91500033</v>
      </c>
      <c r="F1880" s="29" t="s">
        <v>1061</v>
      </c>
      <c r="G1880" s="29" t="s">
        <v>828</v>
      </c>
      <c r="H1880" s="120" t="s">
        <v>1074</v>
      </c>
      <c r="I1880" s="120">
        <v>45748</v>
      </c>
      <c r="J1880" s="120">
        <f>WORKDAY(I1880, 3)</f>
        <v>45751</v>
      </c>
      <c r="K1880" s="120"/>
      <c r="L1880" s="120"/>
      <c r="M1880" s="120"/>
      <c r="N1880" s="120">
        <v>45757</v>
      </c>
      <c r="O1880" s="119" t="s">
        <v>85</v>
      </c>
      <c r="P1880" s="29"/>
      <c r="Q1880" s="81">
        <v>54</v>
      </c>
      <c r="R1880" s="119" t="s">
        <v>1233</v>
      </c>
    </row>
    <row r="1881" spans="1:18">
      <c r="A1881" s="134" t="s">
        <v>1223</v>
      </c>
      <c r="C1881" s="29">
        <v>91500051</v>
      </c>
      <c r="F1881" s="29" t="s">
        <v>1061</v>
      </c>
      <c r="G1881" s="29" t="s">
        <v>828</v>
      </c>
      <c r="H1881" s="120" t="s">
        <v>1074</v>
      </c>
      <c r="I1881" s="120">
        <v>45748</v>
      </c>
      <c r="J1881" s="120">
        <f>WORKDAY(I1881, 3)</f>
        <v>45751</v>
      </c>
      <c r="K1881" s="120"/>
      <c r="L1881" s="120"/>
      <c r="M1881" s="120"/>
      <c r="N1881" s="120">
        <v>45757</v>
      </c>
      <c r="O1881" s="119" t="s">
        <v>85</v>
      </c>
      <c r="P1881" s="29"/>
      <c r="Q1881" s="81">
        <v>300</v>
      </c>
      <c r="R1881" s="119" t="s">
        <v>1234</v>
      </c>
    </row>
    <row r="1882" spans="1:18">
      <c r="A1882" s="134" t="s">
        <v>1223</v>
      </c>
      <c r="C1882" s="29">
        <v>91500063</v>
      </c>
      <c r="F1882" s="29" t="s">
        <v>1061</v>
      </c>
      <c r="G1882" s="29" t="s">
        <v>828</v>
      </c>
      <c r="H1882" s="120" t="s">
        <v>1074</v>
      </c>
      <c r="I1882" s="120">
        <v>45748</v>
      </c>
      <c r="J1882" s="120">
        <f>WORKDAY(I1882, 3)</f>
        <v>45751</v>
      </c>
      <c r="K1882" s="120"/>
      <c r="L1882" s="120"/>
      <c r="M1882" s="120"/>
      <c r="N1882" s="120">
        <v>45757</v>
      </c>
      <c r="O1882" s="119" t="s">
        <v>85</v>
      </c>
      <c r="P1882" s="29"/>
      <c r="Q1882" s="81">
        <v>44</v>
      </c>
      <c r="R1882" s="119" t="s">
        <v>1235</v>
      </c>
    </row>
    <row r="1883" spans="1:18">
      <c r="A1883" s="134" t="s">
        <v>1223</v>
      </c>
      <c r="C1883" s="29">
        <v>91500080</v>
      </c>
      <c r="F1883" s="29" t="s">
        <v>1061</v>
      </c>
      <c r="G1883" s="29" t="s">
        <v>828</v>
      </c>
      <c r="H1883" s="120" t="s">
        <v>1074</v>
      </c>
      <c r="I1883" s="120">
        <v>45748</v>
      </c>
      <c r="J1883" s="120">
        <f>WORKDAY(I1883, 3)</f>
        <v>45751</v>
      </c>
      <c r="K1883" s="120"/>
      <c r="L1883" s="120"/>
      <c r="M1883" s="120"/>
      <c r="N1883" s="120">
        <v>45757</v>
      </c>
      <c r="O1883" s="119" t="s">
        <v>85</v>
      </c>
      <c r="P1883" s="29"/>
      <c r="Q1883" s="81">
        <v>350</v>
      </c>
      <c r="R1883" s="119" t="s">
        <v>1236</v>
      </c>
    </row>
    <row r="1884" spans="1:18">
      <c r="A1884" s="134" t="s">
        <v>1223</v>
      </c>
      <c r="C1884" s="29">
        <v>91500086</v>
      </c>
      <c r="F1884" s="29" t="s">
        <v>1061</v>
      </c>
      <c r="G1884" s="29" t="s">
        <v>828</v>
      </c>
      <c r="H1884" s="120" t="s">
        <v>1074</v>
      </c>
      <c r="I1884" s="120">
        <v>45748</v>
      </c>
      <c r="J1884" s="120">
        <f>WORKDAY(I1884, 3)</f>
        <v>45751</v>
      </c>
      <c r="K1884" s="120"/>
      <c r="L1884" s="120"/>
      <c r="M1884" s="120"/>
      <c r="N1884" s="120">
        <v>45757</v>
      </c>
      <c r="O1884" s="119" t="s">
        <v>85</v>
      </c>
      <c r="P1884" s="29"/>
      <c r="Q1884" s="81">
        <v>175</v>
      </c>
      <c r="R1884" s="119" t="s">
        <v>1237</v>
      </c>
    </row>
    <row r="1885" spans="1:18">
      <c r="A1885" s="134" t="s">
        <v>1223</v>
      </c>
      <c r="C1885" s="29">
        <v>91503249</v>
      </c>
      <c r="F1885" s="29" t="s">
        <v>1061</v>
      </c>
      <c r="G1885" s="29" t="s">
        <v>828</v>
      </c>
      <c r="H1885" s="120" t="s">
        <v>1074</v>
      </c>
      <c r="I1885" s="120">
        <v>45748</v>
      </c>
      <c r="J1885" s="120">
        <f>WORKDAY(I1885, 3)</f>
        <v>45751</v>
      </c>
      <c r="K1885" s="120"/>
      <c r="L1885" s="120"/>
      <c r="M1885" s="120"/>
      <c r="N1885" s="120">
        <v>45757</v>
      </c>
      <c r="O1885" s="119" t="s">
        <v>85</v>
      </c>
      <c r="P1885" s="29"/>
      <c r="Q1885" s="81">
        <v>300</v>
      </c>
      <c r="R1885" s="119" t="s">
        <v>1238</v>
      </c>
    </row>
    <row r="1886" spans="1:18">
      <c r="A1886" s="134" t="s">
        <v>1223</v>
      </c>
      <c r="C1886" s="29">
        <v>91503402</v>
      </c>
      <c r="F1886" s="29" t="s">
        <v>1061</v>
      </c>
      <c r="G1886" s="29" t="s">
        <v>828</v>
      </c>
      <c r="H1886" s="120" t="s">
        <v>1074</v>
      </c>
      <c r="I1886" s="120">
        <v>45748</v>
      </c>
      <c r="J1886" s="120">
        <f>WORKDAY(I1886, 3)</f>
        <v>45751</v>
      </c>
      <c r="K1886" s="120"/>
      <c r="L1886" s="120"/>
      <c r="M1886" s="120"/>
      <c r="N1886" s="120">
        <v>45757</v>
      </c>
      <c r="O1886" s="119" t="s">
        <v>85</v>
      </c>
      <c r="P1886" s="29"/>
      <c r="Q1886" s="81">
        <v>44</v>
      </c>
      <c r="R1886" s="119" t="s">
        <v>1239</v>
      </c>
    </row>
    <row r="1887" spans="1:18">
      <c r="A1887" s="134" t="s">
        <v>1223</v>
      </c>
      <c r="C1887" s="29">
        <v>91503524</v>
      </c>
      <c r="F1887" s="29" t="s">
        <v>1061</v>
      </c>
      <c r="G1887" s="29" t="s">
        <v>828</v>
      </c>
      <c r="H1887" s="120" t="s">
        <v>1074</v>
      </c>
      <c r="I1887" s="120">
        <v>45748</v>
      </c>
      <c r="J1887" s="120">
        <f>WORKDAY(I1887, 3)</f>
        <v>45751</v>
      </c>
      <c r="K1887" s="120"/>
      <c r="L1887" s="120"/>
      <c r="M1887" s="120"/>
      <c r="N1887" s="120">
        <v>45757</v>
      </c>
      <c r="O1887" s="119" t="s">
        <v>85</v>
      </c>
      <c r="P1887" s="29"/>
      <c r="Q1887" s="81">
        <v>44</v>
      </c>
      <c r="R1887" s="119" t="s">
        <v>1240</v>
      </c>
    </row>
    <row r="1888" spans="1:18">
      <c r="A1888" s="134" t="s">
        <v>1223</v>
      </c>
      <c r="C1888" s="29">
        <v>91503611</v>
      </c>
      <c r="F1888" s="29" t="s">
        <v>1061</v>
      </c>
      <c r="G1888" s="29" t="s">
        <v>828</v>
      </c>
      <c r="H1888" s="120" t="s">
        <v>1074</v>
      </c>
      <c r="I1888" s="120">
        <v>45748</v>
      </c>
      <c r="J1888" s="120">
        <f>WORKDAY(I1888, 3)</f>
        <v>45751</v>
      </c>
      <c r="K1888" s="120"/>
      <c r="L1888" s="120"/>
      <c r="M1888" s="120"/>
      <c r="N1888" s="120">
        <v>45757</v>
      </c>
      <c r="O1888" s="119" t="s">
        <v>85</v>
      </c>
      <c r="P1888" s="29"/>
      <c r="Q1888" s="81">
        <v>350</v>
      </c>
      <c r="R1888" s="119" t="s">
        <v>1241</v>
      </c>
    </row>
    <row r="1889" spans="1:18">
      <c r="A1889" s="134" t="s">
        <v>1223</v>
      </c>
      <c r="C1889" s="29">
        <v>91503707</v>
      </c>
      <c r="F1889" s="29" t="s">
        <v>1061</v>
      </c>
      <c r="G1889" s="29" t="s">
        <v>828</v>
      </c>
      <c r="H1889" s="120" t="s">
        <v>1074</v>
      </c>
      <c r="I1889" s="120">
        <v>45748</v>
      </c>
      <c r="J1889" s="120">
        <f>WORKDAY(I1889, 3)</f>
        <v>45751</v>
      </c>
      <c r="K1889" s="120"/>
      <c r="L1889" s="120"/>
      <c r="M1889" s="120"/>
      <c r="N1889" s="120">
        <v>45757</v>
      </c>
      <c r="O1889" s="119" t="s">
        <v>85</v>
      </c>
      <c r="P1889" s="29"/>
      <c r="Q1889" s="81">
        <v>44</v>
      </c>
      <c r="R1889" s="119" t="s">
        <v>1242</v>
      </c>
    </row>
    <row r="1890" spans="1:18">
      <c r="A1890" s="134" t="s">
        <v>1223</v>
      </c>
      <c r="C1890" s="29">
        <v>91503795</v>
      </c>
      <c r="F1890" s="29" t="s">
        <v>1061</v>
      </c>
      <c r="G1890" s="29" t="s">
        <v>828</v>
      </c>
      <c r="H1890" s="120" t="s">
        <v>1074</v>
      </c>
      <c r="I1890" s="120">
        <v>45748</v>
      </c>
      <c r="J1890" s="120">
        <f>WORKDAY(I1890, 3)</f>
        <v>45751</v>
      </c>
      <c r="K1890" s="120"/>
      <c r="L1890" s="120"/>
      <c r="M1890" s="120"/>
      <c r="N1890" s="120">
        <v>45759</v>
      </c>
      <c r="O1890" s="119" t="s">
        <v>85</v>
      </c>
      <c r="P1890" s="29"/>
      <c r="Q1890" s="81">
        <v>100</v>
      </c>
      <c r="R1890" s="119" t="s">
        <v>1243</v>
      </c>
    </row>
    <row r="1891" spans="1:18">
      <c r="A1891" s="134" t="s">
        <v>1223</v>
      </c>
      <c r="C1891" s="29">
        <v>91503838</v>
      </c>
      <c r="F1891" s="29" t="s">
        <v>1061</v>
      </c>
      <c r="G1891" s="29" t="s">
        <v>828</v>
      </c>
      <c r="H1891" s="120" t="s">
        <v>1074</v>
      </c>
      <c r="I1891" s="120">
        <v>45748</v>
      </c>
      <c r="J1891" s="120">
        <f>WORKDAY(I1891, 3)</f>
        <v>45751</v>
      </c>
      <c r="K1891" s="120"/>
      <c r="L1891" s="120"/>
      <c r="M1891" s="120"/>
      <c r="N1891" s="120">
        <v>45756</v>
      </c>
      <c r="O1891" s="119" t="s">
        <v>85</v>
      </c>
      <c r="P1891" s="29"/>
      <c r="Q1891" s="81">
        <v>46</v>
      </c>
      <c r="R1891" s="119" t="s">
        <v>1244</v>
      </c>
    </row>
    <row r="1892" spans="1:18">
      <c r="A1892" s="134" t="s">
        <v>1223</v>
      </c>
      <c r="C1892" s="29">
        <v>91503937</v>
      </c>
      <c r="F1892" s="29" t="s">
        <v>1061</v>
      </c>
      <c r="G1892" s="29" t="s">
        <v>828</v>
      </c>
      <c r="H1892" s="120" t="s">
        <v>1074</v>
      </c>
      <c r="I1892" s="120">
        <v>45748</v>
      </c>
      <c r="J1892" s="120">
        <f>WORKDAY(I1892, 3)</f>
        <v>45751</v>
      </c>
      <c r="K1892" s="120"/>
      <c r="L1892" s="120"/>
      <c r="M1892" s="120"/>
      <c r="N1892" s="120">
        <v>45756</v>
      </c>
      <c r="O1892" s="119" t="s">
        <v>85</v>
      </c>
      <c r="P1892" s="29"/>
      <c r="Q1892" s="81">
        <v>300</v>
      </c>
      <c r="R1892" s="119" t="s">
        <v>1245</v>
      </c>
    </row>
    <row r="1893" spans="1:18">
      <c r="A1893" s="134" t="s">
        <v>1223</v>
      </c>
      <c r="C1893" s="29">
        <v>91504003</v>
      </c>
      <c r="F1893" s="29" t="s">
        <v>1061</v>
      </c>
      <c r="G1893" s="29" t="s">
        <v>828</v>
      </c>
      <c r="H1893" s="120" t="s">
        <v>1074</v>
      </c>
      <c r="I1893" s="120" t="s">
        <v>1246</v>
      </c>
      <c r="J1893" s="120" t="e">
        <f>WORKDAY(I1893, 3)</f>
        <v>#VALUE!</v>
      </c>
      <c r="K1893" s="120"/>
      <c r="L1893" s="120"/>
      <c r="M1893" s="120"/>
      <c r="N1893" s="120">
        <v>45756</v>
      </c>
      <c r="O1893" s="119" t="s">
        <v>85</v>
      </c>
      <c r="P1893" s="29"/>
      <c r="Q1893" s="81">
        <v>46</v>
      </c>
      <c r="R1893" s="119" t="s">
        <v>1247</v>
      </c>
    </row>
    <row r="1894" spans="1:18">
      <c r="A1894" s="134" t="s">
        <v>1223</v>
      </c>
      <c r="C1894" s="29">
        <v>91504054</v>
      </c>
      <c r="F1894" s="29" t="s">
        <v>1061</v>
      </c>
      <c r="G1894" s="29" t="s">
        <v>828</v>
      </c>
      <c r="H1894" s="120" t="s">
        <v>1074</v>
      </c>
      <c r="I1894" s="120">
        <v>45748</v>
      </c>
      <c r="J1894" s="120">
        <f>WORKDAY(I1894, 3)</f>
        <v>45751</v>
      </c>
      <c r="K1894" s="120"/>
      <c r="L1894" s="120"/>
      <c r="M1894" s="120"/>
      <c r="N1894" s="120">
        <v>45756</v>
      </c>
      <c r="O1894" s="119" t="s">
        <v>85</v>
      </c>
      <c r="P1894" s="29"/>
      <c r="Q1894" s="81">
        <v>300</v>
      </c>
      <c r="R1894" s="119" t="s">
        <v>1248</v>
      </c>
    </row>
    <row r="1895" spans="1:18">
      <c r="A1895" s="134" t="s">
        <v>1223</v>
      </c>
      <c r="C1895" s="29">
        <v>91504105</v>
      </c>
      <c r="F1895" s="29" t="s">
        <v>1061</v>
      </c>
      <c r="G1895" s="29" t="s">
        <v>828</v>
      </c>
      <c r="H1895" s="120" t="s">
        <v>1074</v>
      </c>
      <c r="I1895" s="120">
        <v>45748</v>
      </c>
      <c r="J1895" s="120">
        <f>WORKDAY(I1895, 3)</f>
        <v>45751</v>
      </c>
      <c r="K1895" s="120"/>
      <c r="L1895" s="120"/>
      <c r="M1895" s="120"/>
      <c r="N1895" s="120">
        <v>45756</v>
      </c>
      <c r="O1895" s="119" t="s">
        <v>85</v>
      </c>
      <c r="P1895" s="29"/>
      <c r="Q1895" s="81">
        <v>200</v>
      </c>
      <c r="R1895" s="119" t="s">
        <v>1249</v>
      </c>
    </row>
    <row r="1896" spans="1:18">
      <c r="A1896" s="134" t="s">
        <v>1223</v>
      </c>
      <c r="C1896" s="29">
        <v>91504148</v>
      </c>
      <c r="F1896" s="29" t="s">
        <v>1061</v>
      </c>
      <c r="G1896" s="29" t="s">
        <v>828</v>
      </c>
      <c r="H1896" s="120" t="s">
        <v>1074</v>
      </c>
      <c r="I1896" s="120">
        <v>45748</v>
      </c>
      <c r="J1896" s="120">
        <f>WORKDAY(I1896, 3)</f>
        <v>45751</v>
      </c>
      <c r="K1896" s="120"/>
      <c r="L1896" s="120"/>
      <c r="M1896" s="120"/>
      <c r="N1896" s="120">
        <v>45756</v>
      </c>
      <c r="O1896" s="119" t="s">
        <v>85</v>
      </c>
      <c r="P1896" s="29"/>
      <c r="Q1896" s="81">
        <v>44</v>
      </c>
      <c r="R1896" s="119" t="s">
        <v>1250</v>
      </c>
    </row>
    <row r="1897" spans="1:18">
      <c r="A1897" s="134" t="s">
        <v>1223</v>
      </c>
      <c r="C1897" s="29">
        <v>91504203</v>
      </c>
      <c r="F1897" s="29" t="s">
        <v>1061</v>
      </c>
      <c r="G1897" s="29" t="s">
        <v>828</v>
      </c>
      <c r="H1897" s="120" t="s">
        <v>1074</v>
      </c>
      <c r="I1897" s="120">
        <v>45748</v>
      </c>
      <c r="J1897" s="120">
        <f>WORKDAY(I1897, 3)</f>
        <v>45751</v>
      </c>
      <c r="K1897" s="120"/>
      <c r="L1897" s="120"/>
      <c r="M1897" s="120"/>
      <c r="N1897" s="120">
        <v>45756</v>
      </c>
      <c r="O1897" s="119" t="s">
        <v>85</v>
      </c>
      <c r="P1897" s="29"/>
      <c r="Q1897" s="81">
        <v>550</v>
      </c>
      <c r="R1897" s="119" t="s">
        <v>1251</v>
      </c>
    </row>
    <row r="1898" spans="1:18">
      <c r="A1898" s="134" t="s">
        <v>1223</v>
      </c>
      <c r="C1898" s="29">
        <v>91504260</v>
      </c>
      <c r="F1898" s="29" t="s">
        <v>1061</v>
      </c>
      <c r="G1898" s="29" t="s">
        <v>828</v>
      </c>
      <c r="H1898" s="120" t="s">
        <v>1074</v>
      </c>
      <c r="I1898" s="120">
        <v>45748</v>
      </c>
      <c r="J1898" s="120">
        <f>WORKDAY(I1898, 3)</f>
        <v>45751</v>
      </c>
      <c r="K1898" s="120"/>
      <c r="L1898" s="120"/>
      <c r="M1898" s="120"/>
      <c r="N1898" s="120">
        <v>45757</v>
      </c>
      <c r="O1898" s="119" t="s">
        <v>85</v>
      </c>
      <c r="P1898" s="29"/>
      <c r="Q1898" s="81">
        <v>175</v>
      </c>
      <c r="R1898" s="119" t="s">
        <v>1252</v>
      </c>
    </row>
    <row r="1899" spans="1:18">
      <c r="A1899" s="134" t="s">
        <v>1223</v>
      </c>
      <c r="C1899" s="29">
        <v>91504328</v>
      </c>
      <c r="F1899" s="29" t="s">
        <v>1061</v>
      </c>
      <c r="G1899" s="29" t="s">
        <v>828</v>
      </c>
      <c r="H1899" s="120" t="s">
        <v>1074</v>
      </c>
      <c r="I1899" s="120">
        <v>45748</v>
      </c>
      <c r="J1899" s="120">
        <f>WORKDAY(I1899, 3)</f>
        <v>45751</v>
      </c>
      <c r="K1899" s="120"/>
      <c r="L1899" s="120"/>
      <c r="M1899" s="120"/>
      <c r="N1899" s="120">
        <v>45757</v>
      </c>
      <c r="O1899" s="119" t="s">
        <v>85</v>
      </c>
      <c r="P1899" s="29"/>
      <c r="Q1899" s="81">
        <v>41</v>
      </c>
      <c r="R1899" s="119" t="s">
        <v>1253</v>
      </c>
    </row>
    <row r="1900" spans="1:18">
      <c r="A1900" s="134" t="s">
        <v>1223</v>
      </c>
      <c r="C1900" s="29">
        <v>91504368</v>
      </c>
      <c r="F1900" s="29" t="s">
        <v>1061</v>
      </c>
      <c r="G1900" s="29" t="s">
        <v>828</v>
      </c>
      <c r="H1900" s="120" t="s">
        <v>1074</v>
      </c>
      <c r="I1900" s="120">
        <v>45748</v>
      </c>
      <c r="J1900" s="120">
        <f>WORKDAY(I1900, 3)</f>
        <v>45751</v>
      </c>
      <c r="K1900" s="120"/>
      <c r="L1900" s="120"/>
      <c r="M1900" s="120"/>
      <c r="N1900" s="120">
        <v>45757</v>
      </c>
      <c r="O1900" s="119" t="s">
        <v>85</v>
      </c>
      <c r="P1900" s="29"/>
      <c r="Q1900" s="81">
        <v>44</v>
      </c>
      <c r="R1900" s="119" t="s">
        <v>1254</v>
      </c>
    </row>
    <row r="1901" spans="1:18">
      <c r="A1901" s="134" t="s">
        <v>1043</v>
      </c>
      <c r="C1901" s="29">
        <v>91504790</v>
      </c>
      <c r="F1901" s="29" t="s">
        <v>1150</v>
      </c>
      <c r="G1901" s="29" t="s">
        <v>828</v>
      </c>
      <c r="H1901" s="29" t="s">
        <v>981</v>
      </c>
      <c r="I1901" s="120">
        <v>45748</v>
      </c>
      <c r="J1901" s="120">
        <f>WORKDAY(I1901, 3)</f>
        <v>45751</v>
      </c>
      <c r="K1901" s="120"/>
      <c r="L1901" s="120"/>
      <c r="M1901" s="120"/>
      <c r="N1901" s="120">
        <v>45755</v>
      </c>
      <c r="O1901" s="119" t="s">
        <v>85</v>
      </c>
      <c r="P1901" s="29"/>
      <c r="Q1901" s="81">
        <v>100</v>
      </c>
    </row>
    <row r="1902" spans="1:18">
      <c r="A1902" s="134" t="s">
        <v>1193</v>
      </c>
      <c r="C1902" s="29">
        <v>78505614</v>
      </c>
      <c r="F1902" s="29" t="s">
        <v>1053</v>
      </c>
      <c r="G1902" s="29" t="s">
        <v>16</v>
      </c>
      <c r="H1902" s="29" t="s">
        <v>38</v>
      </c>
      <c r="I1902" s="42">
        <v>45735</v>
      </c>
      <c r="J1902" s="120">
        <f>WORKDAY(I1902, 3)</f>
        <v>45740</v>
      </c>
      <c r="K1902" s="120">
        <v>45740</v>
      </c>
      <c r="L1902" s="120"/>
      <c r="M1902" s="120"/>
      <c r="N1902" s="120">
        <v>45742</v>
      </c>
      <c r="O1902" s="119" t="s">
        <v>85</v>
      </c>
      <c r="P1902" s="29"/>
      <c r="Q1902" s="81"/>
    </row>
    <row r="1903" spans="1:18">
      <c r="A1903" s="134" t="s">
        <v>1193</v>
      </c>
      <c r="C1903" s="29">
        <v>78505635</v>
      </c>
      <c r="F1903" s="29" t="s">
        <v>1053</v>
      </c>
      <c r="G1903" s="29" t="s">
        <v>16</v>
      </c>
      <c r="H1903" s="29" t="s">
        <v>38</v>
      </c>
      <c r="I1903" s="42">
        <v>45735</v>
      </c>
      <c r="J1903" s="120">
        <f>WORKDAY(I1903, 3)</f>
        <v>45740</v>
      </c>
      <c r="K1903" s="120">
        <v>45740</v>
      </c>
      <c r="L1903" s="120"/>
      <c r="M1903" s="120"/>
      <c r="N1903" s="120">
        <v>45742</v>
      </c>
      <c r="O1903" s="119" t="s">
        <v>85</v>
      </c>
      <c r="P1903" s="29"/>
      <c r="Q1903" s="81"/>
    </row>
    <row r="1904" spans="1:18">
      <c r="A1904" s="134" t="s">
        <v>1193</v>
      </c>
      <c r="C1904" s="29">
        <v>78505667</v>
      </c>
      <c r="F1904" s="29" t="s">
        <v>1053</v>
      </c>
      <c r="G1904" s="29" t="s">
        <v>16</v>
      </c>
      <c r="H1904" s="29" t="s">
        <v>38</v>
      </c>
      <c r="I1904" s="42">
        <v>45735</v>
      </c>
      <c r="J1904" s="120">
        <f>WORKDAY(I1904, 3)</f>
        <v>45740</v>
      </c>
      <c r="K1904" s="120">
        <v>45740</v>
      </c>
      <c r="L1904" s="120"/>
      <c r="M1904" s="120"/>
      <c r="N1904" s="120">
        <v>45743</v>
      </c>
      <c r="O1904" s="119" t="s">
        <v>85</v>
      </c>
      <c r="P1904" s="29"/>
      <c r="Q1904" s="81"/>
    </row>
    <row r="1905" spans="1:19">
      <c r="A1905" s="134" t="s">
        <v>294</v>
      </c>
      <c r="C1905" s="29">
        <v>78500418</v>
      </c>
      <c r="F1905" s="29" t="s">
        <v>1053</v>
      </c>
      <c r="G1905" s="29" t="s">
        <v>828</v>
      </c>
      <c r="H1905" s="29" t="s">
        <v>38</v>
      </c>
      <c r="I1905" s="42">
        <v>45735</v>
      </c>
      <c r="J1905" s="120">
        <f>WORKDAY(I1905, 3)</f>
        <v>45740</v>
      </c>
      <c r="K1905" s="120"/>
      <c r="L1905" s="120"/>
      <c r="M1905" s="120"/>
      <c r="N1905" s="120">
        <v>45737</v>
      </c>
      <c r="O1905" s="29" t="s">
        <v>85</v>
      </c>
      <c r="P1905" s="120"/>
      <c r="Q1905" s="81" t="s">
        <v>1255</v>
      </c>
      <c r="R1905" s="29"/>
      <c r="S1905" s="124" t="s">
        <v>1256</v>
      </c>
    </row>
    <row r="1906" spans="1:19">
      <c r="A1906" s="134" t="s">
        <v>294</v>
      </c>
      <c r="C1906" s="29">
        <v>78500507</v>
      </c>
      <c r="F1906" s="29" t="s">
        <v>1053</v>
      </c>
      <c r="G1906" s="29" t="s">
        <v>828</v>
      </c>
      <c r="H1906" s="29" t="s">
        <v>38</v>
      </c>
      <c r="I1906" s="42">
        <v>45735</v>
      </c>
      <c r="J1906" s="120">
        <f>WORKDAY(I1906, 3)</f>
        <v>45740</v>
      </c>
      <c r="K1906" s="120"/>
      <c r="L1906" s="120"/>
      <c r="M1906" s="120"/>
      <c r="N1906" s="120">
        <v>45737</v>
      </c>
      <c r="O1906" s="29" t="s">
        <v>85</v>
      </c>
      <c r="P1906" s="120"/>
      <c r="Q1906" s="81"/>
      <c r="R1906" s="29"/>
      <c r="S1906" s="124" t="s">
        <v>1257</v>
      </c>
    </row>
    <row r="1907" spans="1:19">
      <c r="A1907" s="134" t="s">
        <v>294</v>
      </c>
      <c r="C1907" s="29">
        <v>78500816</v>
      </c>
      <c r="F1907" s="29" t="s">
        <v>1053</v>
      </c>
      <c r="G1907" s="29" t="s">
        <v>828</v>
      </c>
      <c r="H1907" s="29" t="s">
        <v>38</v>
      </c>
      <c r="I1907" s="42">
        <v>45735</v>
      </c>
      <c r="J1907" s="120">
        <f>WORKDAY(I1907, 3)</f>
        <v>45740</v>
      </c>
      <c r="K1907" s="120"/>
      <c r="L1907" s="120"/>
      <c r="M1907" s="120"/>
      <c r="N1907" s="120">
        <v>45737</v>
      </c>
      <c r="O1907" s="29" t="s">
        <v>85</v>
      </c>
      <c r="P1907" s="120"/>
      <c r="Q1907" s="138"/>
      <c r="R1907" s="29"/>
      <c r="S1907" s="124" t="s">
        <v>1258</v>
      </c>
    </row>
    <row r="1908" spans="1:19" ht="43.5">
      <c r="A1908" s="134" t="s">
        <v>294</v>
      </c>
      <c r="C1908" s="29">
        <v>78500950</v>
      </c>
      <c r="F1908" s="29" t="s">
        <v>1053</v>
      </c>
      <c r="G1908" s="29" t="s">
        <v>828</v>
      </c>
      <c r="H1908" s="29" t="s">
        <v>38</v>
      </c>
      <c r="I1908" s="42">
        <v>45735</v>
      </c>
      <c r="J1908" s="120">
        <f>WORKDAY(I1908, 3)</f>
        <v>45740</v>
      </c>
      <c r="K1908" s="120"/>
      <c r="L1908" s="120"/>
      <c r="M1908" s="120"/>
      <c r="N1908" s="120">
        <v>45737</v>
      </c>
      <c r="O1908" s="29" t="s">
        <v>85</v>
      </c>
      <c r="P1908" s="120"/>
      <c r="Q1908" s="138" t="s">
        <v>1259</v>
      </c>
      <c r="R1908" s="29"/>
      <c r="S1908" s="124" t="s">
        <v>1260</v>
      </c>
    </row>
    <row r="1909" spans="1:19">
      <c r="A1909" s="134" t="s">
        <v>294</v>
      </c>
      <c r="C1909" s="29">
        <v>78501022</v>
      </c>
      <c r="F1909" s="29" t="s">
        <v>1053</v>
      </c>
      <c r="G1909" s="29" t="s">
        <v>828</v>
      </c>
      <c r="H1909" s="29" t="s">
        <v>38</v>
      </c>
      <c r="I1909" s="42">
        <v>45735</v>
      </c>
      <c r="J1909" s="120">
        <f>WORKDAY(I1909, 3)</f>
        <v>45740</v>
      </c>
      <c r="K1909" s="120"/>
      <c r="L1909" s="120"/>
      <c r="M1909" s="120"/>
      <c r="N1909" s="120">
        <v>45737</v>
      </c>
      <c r="O1909" s="29" t="s">
        <v>85</v>
      </c>
      <c r="P1909" s="29"/>
      <c r="Q1909" s="138" t="s">
        <v>1255</v>
      </c>
      <c r="R1909" s="29"/>
      <c r="S1909" s="124" t="s">
        <v>1261</v>
      </c>
    </row>
    <row r="1910" spans="1:19">
      <c r="A1910" s="134" t="s">
        <v>294</v>
      </c>
      <c r="C1910" s="29">
        <v>78501065</v>
      </c>
      <c r="F1910" s="29" t="s">
        <v>1053</v>
      </c>
      <c r="G1910" s="29" t="s">
        <v>828</v>
      </c>
      <c r="H1910" s="29" t="s">
        <v>38</v>
      </c>
      <c r="I1910" s="42">
        <v>45735</v>
      </c>
      <c r="J1910" s="120">
        <f>WORKDAY(I1910, 3)</f>
        <v>45740</v>
      </c>
      <c r="K1910" s="120"/>
      <c r="L1910" s="120"/>
      <c r="M1910" s="120"/>
      <c r="N1910" s="120">
        <v>45737</v>
      </c>
      <c r="O1910" s="29" t="s">
        <v>85</v>
      </c>
      <c r="P1910" s="120"/>
      <c r="Q1910" s="81"/>
      <c r="R1910" s="29"/>
      <c r="S1910" s="124" t="s">
        <v>1262</v>
      </c>
    </row>
    <row r="1911" spans="1:19">
      <c r="A1911" s="134" t="s">
        <v>294</v>
      </c>
      <c r="C1911" s="29">
        <v>78501121</v>
      </c>
      <c r="F1911" s="29" t="s">
        <v>1053</v>
      </c>
      <c r="G1911" s="29" t="s">
        <v>828</v>
      </c>
      <c r="H1911" s="29" t="s">
        <v>38</v>
      </c>
      <c r="I1911" s="42">
        <v>45735</v>
      </c>
      <c r="J1911" s="120">
        <f>WORKDAY(I1911, 3)</f>
        <v>45740</v>
      </c>
      <c r="K1911" s="120"/>
      <c r="L1911" s="120"/>
      <c r="M1911" s="120"/>
      <c r="N1911" s="120">
        <v>45737</v>
      </c>
      <c r="O1911" s="29" t="s">
        <v>85</v>
      </c>
      <c r="P1911" s="120"/>
      <c r="Q1911" s="81"/>
      <c r="R1911" s="29"/>
      <c r="S1911" s="124" t="s">
        <v>1263</v>
      </c>
    </row>
    <row r="1912" spans="1:19">
      <c r="A1912" s="134" t="s">
        <v>294</v>
      </c>
      <c r="C1912" s="29">
        <v>78501287</v>
      </c>
      <c r="F1912" s="29" t="s">
        <v>1053</v>
      </c>
      <c r="G1912" s="29" t="s">
        <v>828</v>
      </c>
      <c r="H1912" s="29" t="s">
        <v>38</v>
      </c>
      <c r="I1912" s="42">
        <v>45735</v>
      </c>
      <c r="J1912" s="120">
        <f>WORKDAY(I1912, 3)</f>
        <v>45740</v>
      </c>
      <c r="K1912" s="120"/>
      <c r="L1912" s="120"/>
      <c r="M1912" s="120"/>
      <c r="N1912" s="120">
        <v>45737</v>
      </c>
      <c r="O1912" s="29" t="s">
        <v>85</v>
      </c>
      <c r="P1912" s="120"/>
      <c r="Q1912" s="81" t="s">
        <v>1264</v>
      </c>
      <c r="R1912" s="29"/>
      <c r="S1912" s="124" t="s">
        <v>1265</v>
      </c>
    </row>
    <row r="1913" spans="1:19">
      <c r="A1913" s="134" t="s">
        <v>294</v>
      </c>
      <c r="C1913" s="29">
        <v>78501322</v>
      </c>
      <c r="F1913" s="29" t="s">
        <v>1053</v>
      </c>
      <c r="G1913" s="29" t="s">
        <v>828</v>
      </c>
      <c r="H1913" s="29" t="s">
        <v>38</v>
      </c>
      <c r="I1913" s="42">
        <v>45735</v>
      </c>
      <c r="J1913" s="120">
        <f>WORKDAY(I1913, 3)</f>
        <v>45740</v>
      </c>
      <c r="K1913" s="120"/>
      <c r="L1913" s="120"/>
      <c r="M1913" s="120"/>
      <c r="N1913" s="120">
        <v>45737</v>
      </c>
      <c r="O1913" s="29" t="s">
        <v>85</v>
      </c>
      <c r="P1913" s="120"/>
      <c r="Q1913" s="81" t="s">
        <v>1266</v>
      </c>
      <c r="R1913" s="29"/>
      <c r="S1913" s="124" t="s">
        <v>1267</v>
      </c>
    </row>
    <row r="1914" spans="1:19">
      <c r="A1914" s="134" t="s">
        <v>294</v>
      </c>
      <c r="C1914" s="29">
        <v>78501367</v>
      </c>
      <c r="F1914" s="29" t="s">
        <v>1053</v>
      </c>
      <c r="G1914" s="29" t="s">
        <v>828</v>
      </c>
      <c r="H1914" s="29" t="s">
        <v>38</v>
      </c>
      <c r="I1914" s="42">
        <v>45735</v>
      </c>
      <c r="J1914" s="120">
        <f>WORKDAY(I1914, 3)</f>
        <v>45740</v>
      </c>
      <c r="K1914" s="120"/>
      <c r="L1914" s="120"/>
      <c r="M1914" s="120"/>
      <c r="N1914" s="120">
        <v>45737</v>
      </c>
      <c r="O1914" s="29" t="s">
        <v>85</v>
      </c>
      <c r="P1914" s="120"/>
      <c r="Q1914" s="81"/>
      <c r="R1914" s="29"/>
      <c r="S1914" s="124" t="s">
        <v>1268</v>
      </c>
    </row>
    <row r="1915" spans="1:19">
      <c r="A1915" s="134" t="s">
        <v>294</v>
      </c>
      <c r="C1915" s="29">
        <v>78501538</v>
      </c>
      <c r="F1915" s="29" t="s">
        <v>1053</v>
      </c>
      <c r="G1915" s="29" t="s">
        <v>828</v>
      </c>
      <c r="H1915" s="29" t="s">
        <v>38</v>
      </c>
      <c r="I1915" s="42">
        <v>45735</v>
      </c>
      <c r="J1915" s="120">
        <f>WORKDAY(I1915, 3)</f>
        <v>45740</v>
      </c>
      <c r="K1915" s="120"/>
      <c r="L1915" s="120"/>
      <c r="M1915" s="120"/>
      <c r="N1915" s="120">
        <v>45737</v>
      </c>
      <c r="O1915" s="29" t="s">
        <v>85</v>
      </c>
      <c r="P1915" s="120"/>
      <c r="Q1915" s="81"/>
      <c r="R1915" s="29"/>
      <c r="S1915" s="124" t="s">
        <v>1269</v>
      </c>
    </row>
    <row r="1916" spans="1:19">
      <c r="A1916" s="134" t="s">
        <v>294</v>
      </c>
      <c r="C1916" s="29">
        <v>78501671</v>
      </c>
      <c r="F1916" s="29" t="s">
        <v>1053</v>
      </c>
      <c r="G1916" s="29" t="s">
        <v>828</v>
      </c>
      <c r="H1916" s="29" t="s">
        <v>38</v>
      </c>
      <c r="I1916" s="42">
        <v>45735</v>
      </c>
      <c r="J1916" s="120">
        <f>WORKDAY(I1916, 3)</f>
        <v>45740</v>
      </c>
      <c r="K1916" s="120"/>
      <c r="L1916" s="120"/>
      <c r="M1916" s="120"/>
      <c r="N1916" s="120">
        <v>45737</v>
      </c>
      <c r="O1916" s="29" t="s">
        <v>85</v>
      </c>
      <c r="P1916" s="120"/>
      <c r="Q1916" s="81"/>
      <c r="R1916" s="29"/>
      <c r="S1916" s="124" t="s">
        <v>1270</v>
      </c>
    </row>
    <row r="1917" spans="1:19">
      <c r="A1917" s="134" t="s">
        <v>294</v>
      </c>
      <c r="C1917" s="29">
        <v>78501705</v>
      </c>
      <c r="F1917" s="29" t="s">
        <v>1053</v>
      </c>
      <c r="G1917" s="29" t="s">
        <v>828</v>
      </c>
      <c r="H1917" s="29" t="s">
        <v>38</v>
      </c>
      <c r="I1917" s="42">
        <v>45735</v>
      </c>
      <c r="J1917" s="120">
        <f>WORKDAY(I1917, 3)</f>
        <v>45740</v>
      </c>
      <c r="K1917" s="120"/>
      <c r="L1917" s="120"/>
      <c r="M1917" s="120"/>
      <c r="N1917" s="120">
        <v>45737</v>
      </c>
      <c r="O1917" s="29" t="s">
        <v>85</v>
      </c>
      <c r="P1917" s="120"/>
      <c r="Q1917" s="81"/>
      <c r="R1917" s="29"/>
      <c r="S1917" s="124" t="s">
        <v>1271</v>
      </c>
    </row>
    <row r="1918" spans="1:19">
      <c r="A1918" s="134" t="s">
        <v>294</v>
      </c>
      <c r="C1918" s="29">
        <v>78501760</v>
      </c>
      <c r="F1918" s="29" t="s">
        <v>1053</v>
      </c>
      <c r="G1918" s="29" t="s">
        <v>828</v>
      </c>
      <c r="H1918" s="29" t="s">
        <v>38</v>
      </c>
      <c r="I1918" s="42">
        <v>45735</v>
      </c>
      <c r="J1918" s="120">
        <f>WORKDAY(I1918, 3)</f>
        <v>45740</v>
      </c>
      <c r="K1918" s="120"/>
      <c r="L1918" s="120"/>
      <c r="M1918" s="120"/>
      <c r="N1918" s="120">
        <v>45737</v>
      </c>
      <c r="O1918" s="29" t="s">
        <v>85</v>
      </c>
      <c r="P1918" s="120"/>
      <c r="Q1918" s="81"/>
      <c r="R1918" s="29"/>
      <c r="S1918" s="124" t="s">
        <v>1272</v>
      </c>
    </row>
    <row r="1919" spans="1:19">
      <c r="A1919" s="134" t="s">
        <v>294</v>
      </c>
      <c r="C1919" s="29">
        <v>78501855</v>
      </c>
      <c r="F1919" s="29" t="s">
        <v>1053</v>
      </c>
      <c r="G1919" s="29" t="s">
        <v>828</v>
      </c>
      <c r="H1919" s="29" t="s">
        <v>38</v>
      </c>
      <c r="I1919" s="42">
        <v>45735</v>
      </c>
      <c r="J1919" s="120">
        <f>WORKDAY(I1919, 3)</f>
        <v>45740</v>
      </c>
      <c r="K1919" s="120"/>
      <c r="L1919" s="120"/>
      <c r="M1919" s="120"/>
      <c r="N1919" s="120">
        <v>45737</v>
      </c>
      <c r="O1919" s="29" t="s">
        <v>85</v>
      </c>
      <c r="P1919" s="120"/>
      <c r="Q1919" s="81"/>
      <c r="R1919" s="29"/>
      <c r="S1919" s="124" t="s">
        <v>1273</v>
      </c>
    </row>
    <row r="1920" spans="1:19">
      <c r="A1920" s="134" t="s">
        <v>294</v>
      </c>
      <c r="C1920" s="29">
        <v>78502268</v>
      </c>
      <c r="F1920" s="29" t="s">
        <v>1053</v>
      </c>
      <c r="G1920" s="29" t="s">
        <v>828</v>
      </c>
      <c r="H1920" s="29" t="s">
        <v>38</v>
      </c>
      <c r="I1920" s="42">
        <v>45735</v>
      </c>
      <c r="J1920" s="120">
        <f>WORKDAY(I1920, 3)</f>
        <v>45740</v>
      </c>
      <c r="K1920" s="120"/>
      <c r="L1920" s="120"/>
      <c r="M1920" s="120"/>
      <c r="N1920" s="120">
        <v>45737</v>
      </c>
      <c r="O1920" s="29" t="s">
        <v>85</v>
      </c>
      <c r="P1920" s="120"/>
      <c r="Q1920" s="81"/>
      <c r="R1920" s="29"/>
      <c r="S1920" s="124" t="s">
        <v>1274</v>
      </c>
    </row>
    <row r="1921" spans="1:19">
      <c r="A1921" s="134" t="s">
        <v>294</v>
      </c>
      <c r="C1921" s="29">
        <v>78502370</v>
      </c>
      <c r="F1921" s="29" t="s">
        <v>1053</v>
      </c>
      <c r="G1921" s="29" t="s">
        <v>828</v>
      </c>
      <c r="H1921" s="29" t="s">
        <v>38</v>
      </c>
      <c r="I1921" s="42">
        <v>45735</v>
      </c>
      <c r="J1921" s="120">
        <f>WORKDAY(I1921, 3)</f>
        <v>45740</v>
      </c>
      <c r="K1921" s="120"/>
      <c r="L1921" s="120"/>
      <c r="M1921" s="120"/>
      <c r="N1921" s="120">
        <v>45737</v>
      </c>
      <c r="O1921" s="29" t="s">
        <v>85</v>
      </c>
      <c r="P1921" s="120"/>
      <c r="Q1921" s="81"/>
      <c r="R1921" s="29"/>
      <c r="S1921" s="124" t="s">
        <v>1275</v>
      </c>
    </row>
    <row r="1922" spans="1:19">
      <c r="A1922" s="134" t="s">
        <v>294</v>
      </c>
      <c r="C1922" s="29">
        <v>78502463</v>
      </c>
      <c r="F1922" s="29" t="s">
        <v>1053</v>
      </c>
      <c r="G1922" s="29" t="s">
        <v>828</v>
      </c>
      <c r="H1922" s="29" t="s">
        <v>38</v>
      </c>
      <c r="I1922" s="42">
        <v>45735</v>
      </c>
      <c r="J1922" s="120">
        <f>WORKDAY(I1922, 3)</f>
        <v>45740</v>
      </c>
      <c r="K1922" s="120"/>
      <c r="L1922" s="120"/>
      <c r="M1922" s="120"/>
      <c r="N1922" s="120">
        <v>45737</v>
      </c>
      <c r="O1922" s="29" t="s">
        <v>85</v>
      </c>
      <c r="P1922" s="120"/>
      <c r="Q1922" s="81"/>
      <c r="R1922" s="29"/>
      <c r="S1922" s="124" t="s">
        <v>1276</v>
      </c>
    </row>
    <row r="1923" spans="1:19">
      <c r="A1923" s="134" t="s">
        <v>294</v>
      </c>
      <c r="C1923" s="29">
        <v>78502520</v>
      </c>
      <c r="F1923" s="29" t="s">
        <v>1053</v>
      </c>
      <c r="G1923" s="29" t="s">
        <v>828</v>
      </c>
      <c r="H1923" s="29" t="s">
        <v>38</v>
      </c>
      <c r="I1923" s="42">
        <v>45735</v>
      </c>
      <c r="J1923" s="120">
        <f>WORKDAY(I1923, 3)</f>
        <v>45740</v>
      </c>
      <c r="K1923" s="120"/>
      <c r="L1923" s="120"/>
      <c r="M1923" s="120"/>
      <c r="N1923" s="120">
        <v>45737</v>
      </c>
      <c r="O1923" s="29" t="s">
        <v>85</v>
      </c>
      <c r="P1923" s="120"/>
      <c r="Q1923" s="81"/>
      <c r="R1923" s="29"/>
      <c r="S1923" s="124" t="s">
        <v>1277</v>
      </c>
    </row>
    <row r="1924" spans="1:19">
      <c r="A1924" s="134" t="s">
        <v>294</v>
      </c>
      <c r="C1924" s="29">
        <v>78502617</v>
      </c>
      <c r="F1924" s="29" t="s">
        <v>1053</v>
      </c>
      <c r="G1924" s="29" t="s">
        <v>828</v>
      </c>
      <c r="H1924" s="29" t="s">
        <v>38</v>
      </c>
      <c r="I1924" s="42">
        <v>45735</v>
      </c>
      <c r="J1924" s="120">
        <f>WORKDAY(I1924, 3)</f>
        <v>45740</v>
      </c>
      <c r="K1924" s="120"/>
      <c r="L1924" s="120"/>
      <c r="M1924" s="120"/>
      <c r="N1924" s="120">
        <v>45737</v>
      </c>
      <c r="O1924" s="29" t="s">
        <v>85</v>
      </c>
      <c r="P1924" s="120"/>
      <c r="Q1924" s="81"/>
      <c r="R1924" s="29"/>
      <c r="S1924" s="124" t="s">
        <v>1278</v>
      </c>
    </row>
    <row r="1925" spans="1:19" ht="72.75">
      <c r="A1925" s="134" t="s">
        <v>294</v>
      </c>
      <c r="C1925" s="29">
        <v>78502827</v>
      </c>
      <c r="F1925" s="29" t="s">
        <v>1053</v>
      </c>
      <c r="G1925" s="29" t="s">
        <v>828</v>
      </c>
      <c r="H1925" s="29" t="s">
        <v>38</v>
      </c>
      <c r="I1925" s="42">
        <v>45735</v>
      </c>
      <c r="J1925" s="120">
        <f>WORKDAY(I1925, 3)</f>
        <v>45740</v>
      </c>
      <c r="K1925" s="120"/>
      <c r="L1925" s="120"/>
      <c r="M1925" s="120"/>
      <c r="N1925" s="120">
        <v>45737</v>
      </c>
      <c r="O1925" s="29" t="s">
        <v>85</v>
      </c>
      <c r="P1925" s="120"/>
      <c r="Q1925" s="138" t="s">
        <v>1279</v>
      </c>
      <c r="R1925" s="29"/>
      <c r="S1925" s="124" t="s">
        <v>1280</v>
      </c>
    </row>
    <row r="1926" spans="1:19">
      <c r="A1926" s="134" t="s">
        <v>294</v>
      </c>
      <c r="C1926" s="29">
        <v>78503095</v>
      </c>
      <c r="F1926" s="29" t="s">
        <v>1053</v>
      </c>
      <c r="G1926" s="29" t="s">
        <v>828</v>
      </c>
      <c r="H1926" s="29" t="s">
        <v>38</v>
      </c>
      <c r="I1926" s="42">
        <v>45735</v>
      </c>
      <c r="J1926" s="120">
        <f>WORKDAY(I1926, 3)</f>
        <v>45740</v>
      </c>
      <c r="K1926" s="120"/>
      <c r="L1926" s="120"/>
      <c r="M1926" s="120"/>
      <c r="N1926" s="120">
        <v>45737</v>
      </c>
      <c r="O1926" s="29" t="s">
        <v>85</v>
      </c>
      <c r="P1926" s="120"/>
      <c r="Q1926" s="81"/>
      <c r="R1926" s="29"/>
      <c r="S1926" s="124" t="s">
        <v>1281</v>
      </c>
    </row>
    <row r="1927" spans="1:19">
      <c r="A1927" s="134" t="s">
        <v>294</v>
      </c>
      <c r="C1927" s="29">
        <v>78503165</v>
      </c>
      <c r="F1927" s="29" t="s">
        <v>1053</v>
      </c>
      <c r="G1927" s="29" t="s">
        <v>828</v>
      </c>
      <c r="H1927" s="29" t="s">
        <v>38</v>
      </c>
      <c r="I1927" s="42">
        <v>45735</v>
      </c>
      <c r="J1927" s="120">
        <f>WORKDAY(I1927, 3)</f>
        <v>45740</v>
      </c>
      <c r="K1927" s="120"/>
      <c r="L1927" s="120"/>
      <c r="M1927" s="120"/>
      <c r="N1927" s="120">
        <v>45737</v>
      </c>
      <c r="O1927" s="29" t="s">
        <v>85</v>
      </c>
      <c r="P1927" s="120"/>
      <c r="Q1927" s="81"/>
      <c r="R1927" s="29"/>
      <c r="S1927" s="124" t="s">
        <v>1282</v>
      </c>
    </row>
    <row r="1928" spans="1:19">
      <c r="A1928" s="134" t="s">
        <v>294</v>
      </c>
      <c r="C1928" s="29">
        <v>78503372</v>
      </c>
      <c r="F1928" s="29" t="s">
        <v>1053</v>
      </c>
      <c r="G1928" s="29" t="s">
        <v>828</v>
      </c>
      <c r="H1928" s="29" t="s">
        <v>38</v>
      </c>
      <c r="I1928" s="42">
        <v>45735</v>
      </c>
      <c r="J1928" s="120">
        <f>WORKDAY(I1928, 3)</f>
        <v>45740</v>
      </c>
      <c r="K1928" s="120"/>
      <c r="L1928" s="120"/>
      <c r="M1928" s="120"/>
      <c r="N1928" s="120">
        <v>45737</v>
      </c>
      <c r="O1928" s="29" t="s">
        <v>85</v>
      </c>
      <c r="P1928" s="120"/>
      <c r="Q1928" s="81"/>
      <c r="R1928" s="29"/>
      <c r="S1928" s="124" t="s">
        <v>1283</v>
      </c>
    </row>
    <row r="1929" spans="1:19">
      <c r="A1929" s="134" t="s">
        <v>294</v>
      </c>
      <c r="C1929" s="29">
        <v>78503404</v>
      </c>
      <c r="F1929" s="29" t="s">
        <v>1053</v>
      </c>
      <c r="G1929" s="29" t="s">
        <v>828</v>
      </c>
      <c r="H1929" s="29" t="s">
        <v>38</v>
      </c>
      <c r="I1929" s="42">
        <v>45735</v>
      </c>
      <c r="J1929" s="120">
        <f>WORKDAY(I1929, 3)</f>
        <v>45740</v>
      </c>
      <c r="K1929" s="120"/>
      <c r="L1929" s="120"/>
      <c r="M1929" s="120"/>
      <c r="N1929" s="120">
        <v>45737</v>
      </c>
      <c r="O1929" s="29" t="s">
        <v>85</v>
      </c>
      <c r="P1929" s="120"/>
      <c r="Q1929" s="81"/>
      <c r="R1929" s="29"/>
      <c r="S1929" s="124" t="s">
        <v>1284</v>
      </c>
    </row>
    <row r="1930" spans="1:19">
      <c r="A1930" s="134" t="s">
        <v>294</v>
      </c>
      <c r="C1930" s="29">
        <v>78503895</v>
      </c>
      <c r="F1930" s="29" t="s">
        <v>1053</v>
      </c>
      <c r="G1930" s="29" t="s">
        <v>828</v>
      </c>
      <c r="H1930" s="29" t="s">
        <v>38</v>
      </c>
      <c r="I1930" s="42">
        <v>45735</v>
      </c>
      <c r="J1930" s="120">
        <f>WORKDAY(I1930, 3)</f>
        <v>45740</v>
      </c>
      <c r="K1930" s="120"/>
      <c r="L1930" s="120"/>
      <c r="M1930" s="120"/>
      <c r="N1930" s="120">
        <v>45737</v>
      </c>
      <c r="O1930" s="29" t="s">
        <v>85</v>
      </c>
      <c r="P1930" s="120"/>
      <c r="Q1930" s="81" t="s">
        <v>1285</v>
      </c>
      <c r="R1930" s="29"/>
      <c r="S1930" s="124" t="s">
        <v>1286</v>
      </c>
    </row>
    <row r="1931" spans="1:19" ht="87">
      <c r="A1931" s="134" t="s">
        <v>294</v>
      </c>
      <c r="C1931" s="29">
        <v>78503944</v>
      </c>
      <c r="F1931" s="29" t="s">
        <v>1053</v>
      </c>
      <c r="G1931" s="29" t="s">
        <v>828</v>
      </c>
      <c r="H1931" s="29" t="s">
        <v>38</v>
      </c>
      <c r="I1931" s="42">
        <v>45735</v>
      </c>
      <c r="J1931" s="120">
        <f>WORKDAY(I1931, 3)</f>
        <v>45740</v>
      </c>
      <c r="K1931" s="120"/>
      <c r="L1931" s="120"/>
      <c r="M1931" s="120"/>
      <c r="N1931" s="120">
        <v>45737</v>
      </c>
      <c r="O1931" s="29" t="s">
        <v>85</v>
      </c>
      <c r="P1931" s="120"/>
      <c r="Q1931" s="138" t="s">
        <v>1287</v>
      </c>
      <c r="R1931" s="29"/>
      <c r="S1931" s="124" t="s">
        <v>1288</v>
      </c>
    </row>
    <row r="1932" spans="1:19" ht="57.75">
      <c r="A1932" s="134" t="s">
        <v>294</v>
      </c>
      <c r="C1932" s="29">
        <v>78504005</v>
      </c>
      <c r="F1932" s="29" t="s">
        <v>1053</v>
      </c>
      <c r="G1932" s="29" t="s">
        <v>828</v>
      </c>
      <c r="H1932" s="29" t="s">
        <v>38</v>
      </c>
      <c r="I1932" s="42">
        <v>45735</v>
      </c>
      <c r="J1932" s="120">
        <f>WORKDAY(I1932, 3)</f>
        <v>45740</v>
      </c>
      <c r="K1932" s="120"/>
      <c r="L1932" s="120"/>
      <c r="M1932" s="120"/>
      <c r="N1932" s="120">
        <v>45737</v>
      </c>
      <c r="O1932" s="29" t="s">
        <v>85</v>
      </c>
      <c r="P1932" s="120"/>
      <c r="Q1932" s="138" t="s">
        <v>1289</v>
      </c>
      <c r="R1932" s="29"/>
      <c r="S1932" s="124" t="s">
        <v>1290</v>
      </c>
    </row>
    <row r="1933" spans="1:19">
      <c r="A1933" s="134" t="s">
        <v>294</v>
      </c>
      <c r="C1933" s="29">
        <v>78504026</v>
      </c>
      <c r="F1933" s="29" t="s">
        <v>1053</v>
      </c>
      <c r="G1933" s="29" t="s">
        <v>828</v>
      </c>
      <c r="H1933" s="29" t="s">
        <v>38</v>
      </c>
      <c r="I1933" s="42">
        <v>45735</v>
      </c>
      <c r="J1933" s="120">
        <f>WORKDAY(I1933, 3)</f>
        <v>45740</v>
      </c>
      <c r="K1933" s="120"/>
      <c r="L1933" s="120"/>
      <c r="M1933" s="120"/>
      <c r="N1933" s="120">
        <v>45737</v>
      </c>
      <c r="O1933" s="29" t="s">
        <v>85</v>
      </c>
      <c r="P1933" s="120"/>
      <c r="Q1933" s="81"/>
      <c r="R1933" s="29"/>
      <c r="S1933" s="124" t="s">
        <v>1291</v>
      </c>
    </row>
    <row r="1934" spans="1:19">
      <c r="A1934" s="134" t="s">
        <v>294</v>
      </c>
      <c r="C1934" s="29">
        <v>78504105</v>
      </c>
      <c r="F1934" s="29" t="s">
        <v>1053</v>
      </c>
      <c r="G1934" s="29" t="s">
        <v>828</v>
      </c>
      <c r="H1934" s="29" t="s">
        <v>38</v>
      </c>
      <c r="I1934" s="42">
        <v>45735</v>
      </c>
      <c r="J1934" s="120">
        <f>WORKDAY(I1934, 3)</f>
        <v>45740</v>
      </c>
      <c r="K1934" s="120"/>
      <c r="L1934" s="120"/>
      <c r="M1934" s="120"/>
      <c r="N1934" s="120">
        <v>45737</v>
      </c>
      <c r="O1934" s="29" t="s">
        <v>85</v>
      </c>
      <c r="P1934" s="120"/>
      <c r="Q1934" s="81"/>
      <c r="R1934" s="29"/>
      <c r="S1934" s="124" t="s">
        <v>1178</v>
      </c>
    </row>
    <row r="1935" spans="1:19">
      <c r="A1935" s="134" t="s">
        <v>294</v>
      </c>
      <c r="C1935" s="29">
        <v>78504276</v>
      </c>
      <c r="F1935" s="29" t="s">
        <v>1053</v>
      </c>
      <c r="G1935" s="29" t="s">
        <v>828</v>
      </c>
      <c r="H1935" s="29" t="s">
        <v>38</v>
      </c>
      <c r="I1935" s="42">
        <v>45735</v>
      </c>
      <c r="J1935" s="120">
        <f>WORKDAY(I1935, 3)</f>
        <v>45740</v>
      </c>
      <c r="K1935" s="120"/>
      <c r="L1935" s="120"/>
      <c r="M1935" s="120"/>
      <c r="N1935" s="120">
        <v>45737</v>
      </c>
      <c r="O1935" s="29" t="s">
        <v>85</v>
      </c>
      <c r="P1935" s="120"/>
      <c r="Q1935" s="81"/>
      <c r="R1935" s="29"/>
      <c r="S1935" s="124" t="s">
        <v>1292</v>
      </c>
    </row>
    <row r="1936" spans="1:19">
      <c r="A1936" s="134" t="s">
        <v>1293</v>
      </c>
      <c r="C1936" s="29">
        <v>78508080</v>
      </c>
      <c r="F1936" s="29" t="s">
        <v>99</v>
      </c>
      <c r="G1936" s="29" t="s">
        <v>821</v>
      </c>
      <c r="H1936" s="29" t="s">
        <v>200</v>
      </c>
      <c r="I1936" s="42">
        <v>45735</v>
      </c>
      <c r="J1936" s="120">
        <f>WORKDAY(I1936, 3)</f>
        <v>45740</v>
      </c>
      <c r="K1936" s="120"/>
      <c r="L1936" s="120"/>
      <c r="M1936" s="120"/>
      <c r="N1936" s="120">
        <v>45742</v>
      </c>
      <c r="O1936" s="29" t="s">
        <v>85</v>
      </c>
      <c r="P1936" s="120"/>
      <c r="Q1936" s="81"/>
      <c r="R1936" s="29"/>
    </row>
    <row r="1937" spans="1:19">
      <c r="A1937" s="134" t="s">
        <v>1293</v>
      </c>
      <c r="C1937" s="29">
        <v>78508106</v>
      </c>
      <c r="F1937" s="29" t="s">
        <v>99</v>
      </c>
      <c r="G1937" s="29" t="s">
        <v>821</v>
      </c>
      <c r="H1937" s="29" t="s">
        <v>200</v>
      </c>
      <c r="I1937" s="42">
        <v>45735</v>
      </c>
      <c r="J1937" s="120">
        <f>WORKDAY(I1937, 3)</f>
        <v>45740</v>
      </c>
      <c r="K1937" s="120"/>
      <c r="L1937" s="120"/>
      <c r="M1937" s="120"/>
      <c r="N1937" s="120">
        <v>45742</v>
      </c>
      <c r="O1937" s="29" t="s">
        <v>85</v>
      </c>
      <c r="P1937" s="120"/>
      <c r="Q1937" s="81"/>
      <c r="R1937" s="29"/>
    </row>
    <row r="1938" spans="1:19">
      <c r="A1938" s="134" t="s">
        <v>1293</v>
      </c>
      <c r="C1938" s="29">
        <v>78508127</v>
      </c>
      <c r="F1938" s="29" t="s">
        <v>99</v>
      </c>
      <c r="G1938" s="29" t="s">
        <v>821</v>
      </c>
      <c r="H1938" s="29" t="s">
        <v>200</v>
      </c>
      <c r="I1938" s="42">
        <v>45735</v>
      </c>
      <c r="J1938" s="120">
        <f>WORKDAY(I1938, 3)</f>
        <v>45740</v>
      </c>
      <c r="K1938" s="120"/>
      <c r="L1938" s="120"/>
      <c r="M1938" s="120"/>
      <c r="N1938" s="120">
        <v>45742</v>
      </c>
      <c r="O1938" s="29" t="s">
        <v>85</v>
      </c>
      <c r="P1938" s="120"/>
      <c r="Q1938" s="81"/>
      <c r="R1938" s="29"/>
    </row>
    <row r="1939" spans="1:19">
      <c r="A1939" s="134" t="s">
        <v>1293</v>
      </c>
      <c r="C1939" s="29">
        <v>78508175</v>
      </c>
      <c r="F1939" s="29" t="s">
        <v>99</v>
      </c>
      <c r="G1939" s="29" t="s">
        <v>821</v>
      </c>
      <c r="H1939" s="29" t="s">
        <v>200</v>
      </c>
      <c r="I1939" s="42">
        <v>45735</v>
      </c>
      <c r="J1939" s="120">
        <f>WORKDAY(I1939, 3)</f>
        <v>45740</v>
      </c>
      <c r="K1939" s="120"/>
      <c r="L1939" s="120"/>
      <c r="M1939" s="120"/>
      <c r="N1939" s="120">
        <v>45742</v>
      </c>
      <c r="O1939" s="29" t="s">
        <v>85</v>
      </c>
      <c r="P1939" s="120"/>
      <c r="Q1939" s="81"/>
      <c r="R1939" s="29"/>
    </row>
    <row r="1940" spans="1:19">
      <c r="A1940" s="134" t="s">
        <v>294</v>
      </c>
      <c r="C1940" s="29">
        <v>79505047</v>
      </c>
      <c r="F1940" s="29" t="s">
        <v>1053</v>
      </c>
      <c r="G1940" s="29" t="s">
        <v>828</v>
      </c>
      <c r="H1940" s="29" t="s">
        <v>38</v>
      </c>
      <c r="I1940" s="120">
        <v>45736</v>
      </c>
      <c r="J1940" s="120">
        <f>WORKDAY(I1940, 3)</f>
        <v>45741</v>
      </c>
      <c r="K1940" s="120"/>
      <c r="L1940" s="120"/>
      <c r="M1940" s="120"/>
      <c r="N1940" s="120">
        <v>45741</v>
      </c>
      <c r="O1940" s="29" t="s">
        <v>85</v>
      </c>
      <c r="P1940" s="120"/>
      <c r="Q1940" s="81"/>
      <c r="R1940" s="29"/>
      <c r="S1940" s="124" t="s">
        <v>1294</v>
      </c>
    </row>
    <row r="1941" spans="1:19">
      <c r="A1941" s="134" t="s">
        <v>294</v>
      </c>
      <c r="C1941" s="29">
        <v>79505209</v>
      </c>
      <c r="F1941" s="29" t="s">
        <v>1053</v>
      </c>
      <c r="G1941" s="29" t="s">
        <v>828</v>
      </c>
      <c r="H1941" s="29" t="s">
        <v>38</v>
      </c>
      <c r="I1941" s="120">
        <v>45736</v>
      </c>
      <c r="J1941" s="120">
        <f>WORKDAY(I1941, 3)</f>
        <v>45741</v>
      </c>
      <c r="K1941" s="120"/>
      <c r="L1941" s="120"/>
      <c r="M1941" s="120"/>
      <c r="N1941" s="120">
        <v>45741</v>
      </c>
      <c r="O1941" s="29" t="s">
        <v>85</v>
      </c>
      <c r="P1941" s="120"/>
      <c r="Q1941" s="81"/>
      <c r="R1941" s="29"/>
      <c r="S1941" s="124" t="s">
        <v>1295</v>
      </c>
    </row>
    <row r="1942" spans="1:19">
      <c r="A1942" s="134" t="s">
        <v>315</v>
      </c>
      <c r="C1942" s="29">
        <v>79505636</v>
      </c>
      <c r="F1942" s="29" t="s">
        <v>1053</v>
      </c>
      <c r="G1942" s="29" t="s">
        <v>828</v>
      </c>
      <c r="H1942" s="29" t="s">
        <v>38</v>
      </c>
      <c r="I1942" s="120">
        <v>45736</v>
      </c>
      <c r="J1942" s="120">
        <f>WORKDAY(I1942, 3)</f>
        <v>45741</v>
      </c>
      <c r="K1942" s="120"/>
      <c r="L1942" s="120"/>
      <c r="M1942" s="120"/>
      <c r="N1942" s="29"/>
      <c r="O1942" s="29" t="s">
        <v>85</v>
      </c>
      <c r="P1942" s="120"/>
      <c r="Q1942" s="81"/>
      <c r="R1942" s="29"/>
    </row>
    <row r="1943" spans="1:19">
      <c r="A1943" s="134" t="s">
        <v>315</v>
      </c>
      <c r="C1943" s="29">
        <v>79505661</v>
      </c>
      <c r="F1943" s="29" t="s">
        <v>1053</v>
      </c>
      <c r="G1943" s="29" t="s">
        <v>828</v>
      </c>
      <c r="H1943" s="29" t="s">
        <v>38</v>
      </c>
      <c r="I1943" s="120">
        <v>45736</v>
      </c>
      <c r="J1943" s="120">
        <f>WORKDAY(I1943, 3)</f>
        <v>45741</v>
      </c>
      <c r="K1943" s="120"/>
      <c r="L1943" s="120"/>
      <c r="M1943" s="120"/>
      <c r="N1943" s="29"/>
      <c r="O1943" s="29" t="s">
        <v>85</v>
      </c>
      <c r="P1943" s="120"/>
      <c r="Q1943" s="81"/>
      <c r="R1943" s="29"/>
    </row>
    <row r="1944" spans="1:19">
      <c r="A1944" s="134" t="s">
        <v>315</v>
      </c>
      <c r="C1944" s="29">
        <v>79505691</v>
      </c>
      <c r="F1944" s="29" t="s">
        <v>1053</v>
      </c>
      <c r="G1944" s="29" t="s">
        <v>828</v>
      </c>
      <c r="H1944" s="29" t="s">
        <v>38</v>
      </c>
      <c r="I1944" s="120">
        <v>45736</v>
      </c>
      <c r="J1944" s="120">
        <f>WORKDAY(I1944, 3)</f>
        <v>45741</v>
      </c>
      <c r="K1944" s="120"/>
      <c r="L1944" s="120"/>
      <c r="M1944" s="120"/>
      <c r="N1944" s="29"/>
      <c r="O1944" s="29" t="s">
        <v>85</v>
      </c>
      <c r="P1944" s="120"/>
      <c r="Q1944" s="81"/>
      <c r="R1944" s="29"/>
    </row>
    <row r="1945" spans="1:19">
      <c r="A1945" s="134" t="s">
        <v>663</v>
      </c>
      <c r="C1945" s="29">
        <v>79506967</v>
      </c>
      <c r="F1945" s="29" t="s">
        <v>1053</v>
      </c>
      <c r="G1945" s="29" t="s">
        <v>828</v>
      </c>
      <c r="H1945" s="29" t="s">
        <v>38</v>
      </c>
      <c r="I1945" s="120">
        <v>45736</v>
      </c>
      <c r="J1945" s="120">
        <f>WORKDAY(I1945, 3)</f>
        <v>45741</v>
      </c>
      <c r="K1945" s="120"/>
      <c r="L1945" s="120"/>
      <c r="M1945" s="120"/>
      <c r="N1945" s="29"/>
      <c r="O1945" s="29" t="s">
        <v>85</v>
      </c>
      <c r="P1945" s="120"/>
      <c r="Q1945" s="81"/>
      <c r="R1945" s="29"/>
    </row>
    <row r="1946" spans="1:19">
      <c r="A1946" s="134" t="s">
        <v>1142</v>
      </c>
      <c r="C1946" s="29">
        <v>105504055</v>
      </c>
      <c r="F1946" s="29" t="s">
        <v>1071</v>
      </c>
      <c r="G1946" s="29" t="s">
        <v>828</v>
      </c>
      <c r="H1946" s="29" t="s">
        <v>581</v>
      </c>
      <c r="I1946" s="120">
        <v>45762</v>
      </c>
      <c r="J1946" s="120">
        <f>WORKDAY(I1946, 3)</f>
        <v>45765</v>
      </c>
      <c r="K1946" s="120"/>
      <c r="L1946" s="120"/>
      <c r="M1946" s="120"/>
      <c r="N1946" s="29"/>
      <c r="O1946" s="29" t="s">
        <v>85</v>
      </c>
      <c r="P1946" s="120"/>
      <c r="Q1946" s="81"/>
      <c r="R1946" s="29">
        <v>90</v>
      </c>
    </row>
    <row r="1947" spans="1:19">
      <c r="A1947" s="134" t="s">
        <v>1142</v>
      </c>
      <c r="C1947" s="29">
        <v>105504063</v>
      </c>
      <c r="F1947" s="29" t="s">
        <v>1071</v>
      </c>
      <c r="G1947" s="29" t="s">
        <v>828</v>
      </c>
      <c r="H1947" s="29" t="s">
        <v>581</v>
      </c>
      <c r="I1947" s="120">
        <v>45762</v>
      </c>
      <c r="J1947" s="120">
        <f>WORKDAY(I1947, 3)</f>
        <v>45765</v>
      </c>
      <c r="K1947" s="120"/>
      <c r="L1947" s="120"/>
      <c r="M1947" s="120"/>
      <c r="N1947" s="29"/>
      <c r="O1947" s="29" t="s">
        <v>85</v>
      </c>
      <c r="P1947" s="120"/>
      <c r="Q1947" s="81"/>
      <c r="R1947" s="29">
        <v>350</v>
      </c>
    </row>
    <row r="1948" spans="1:19">
      <c r="A1948" s="134" t="s">
        <v>1142</v>
      </c>
      <c r="C1948" s="29">
        <v>105504119</v>
      </c>
      <c r="F1948" s="29" t="s">
        <v>1071</v>
      </c>
      <c r="G1948" s="29" t="s">
        <v>828</v>
      </c>
      <c r="H1948" s="29" t="s">
        <v>581</v>
      </c>
      <c r="I1948" s="120">
        <v>45762</v>
      </c>
      <c r="J1948" s="120">
        <f>WORKDAY(I1948, 3)</f>
        <v>45765</v>
      </c>
      <c r="K1948" s="120"/>
      <c r="L1948" s="120"/>
      <c r="M1948" s="120"/>
      <c r="N1948" s="29"/>
      <c r="O1948" s="29" t="s">
        <v>85</v>
      </c>
      <c r="P1948" s="120"/>
      <c r="Q1948" s="81"/>
      <c r="R1948" s="29">
        <v>180</v>
      </c>
    </row>
    <row r="1949" spans="1:19">
      <c r="A1949" s="134" t="s">
        <v>1142</v>
      </c>
      <c r="C1949" s="29">
        <v>105504143</v>
      </c>
      <c r="F1949" s="29" t="s">
        <v>1071</v>
      </c>
      <c r="G1949" s="29" t="s">
        <v>828</v>
      </c>
      <c r="H1949" s="29" t="s">
        <v>581</v>
      </c>
      <c r="I1949" s="120">
        <v>45762</v>
      </c>
      <c r="J1949" s="120">
        <f>WORKDAY(I1949, 3)</f>
        <v>45765</v>
      </c>
      <c r="K1949" s="120"/>
      <c r="L1949" s="120"/>
      <c r="M1949" s="120"/>
      <c r="N1949" s="29"/>
      <c r="O1949" s="29" t="s">
        <v>85</v>
      </c>
      <c r="P1949" s="120"/>
      <c r="Q1949" s="81"/>
      <c r="R1949" s="29">
        <v>280</v>
      </c>
    </row>
    <row r="1950" spans="1:19">
      <c r="A1950" s="134" t="s">
        <v>1142</v>
      </c>
      <c r="C1950" s="29">
        <v>105504151</v>
      </c>
      <c r="F1950" s="29" t="s">
        <v>1071</v>
      </c>
      <c r="G1950" s="29" t="s">
        <v>828</v>
      </c>
      <c r="H1950" s="29" t="s">
        <v>581</v>
      </c>
      <c r="I1950" s="120">
        <v>45762</v>
      </c>
      <c r="J1950" s="120">
        <f>WORKDAY(I1950, 3)</f>
        <v>45765</v>
      </c>
      <c r="K1950" s="120"/>
      <c r="L1950" s="120"/>
      <c r="M1950" s="120"/>
      <c r="N1950" s="29"/>
      <c r="O1950" s="29" t="s">
        <v>85</v>
      </c>
      <c r="P1950" s="120"/>
      <c r="Q1950" s="81"/>
      <c r="R1950" s="29">
        <v>220</v>
      </c>
    </row>
    <row r="1951" spans="1:19">
      <c r="A1951" s="134" t="s">
        <v>1070</v>
      </c>
      <c r="C1951" s="29">
        <v>105502930</v>
      </c>
      <c r="F1951" s="29" t="s">
        <v>1071</v>
      </c>
      <c r="G1951" s="29" t="s">
        <v>828</v>
      </c>
      <c r="H1951" s="29" t="s">
        <v>581</v>
      </c>
      <c r="I1951" s="120">
        <v>45762</v>
      </c>
      <c r="J1951" s="120">
        <f>WORKDAY(I1952, 3)</f>
        <v>45765</v>
      </c>
      <c r="K1951" s="120"/>
      <c r="L1951" s="120"/>
      <c r="M1951" s="120"/>
      <c r="N1951" s="29"/>
      <c r="O1951" s="29" t="s">
        <v>85</v>
      </c>
      <c r="P1951" s="120"/>
      <c r="Q1951" s="81"/>
      <c r="R1951" s="29">
        <v>500</v>
      </c>
    </row>
    <row r="1952" spans="1:19">
      <c r="A1952" s="134" t="s">
        <v>1070</v>
      </c>
      <c r="C1952" s="29">
        <v>105502961</v>
      </c>
      <c r="F1952" s="29" t="s">
        <v>1071</v>
      </c>
      <c r="G1952" s="29" t="s">
        <v>828</v>
      </c>
      <c r="H1952" s="29" t="s">
        <v>581</v>
      </c>
      <c r="I1952" s="120">
        <v>45762</v>
      </c>
      <c r="J1952" s="120">
        <v>45765</v>
      </c>
      <c r="K1952" s="120"/>
      <c r="L1952" s="120"/>
      <c r="M1952" s="120"/>
      <c r="N1952" s="29"/>
      <c r="O1952" s="29" t="s">
        <v>85</v>
      </c>
      <c r="P1952" s="120"/>
      <c r="Q1952" s="81"/>
      <c r="R1952" s="29">
        <v>620</v>
      </c>
    </row>
    <row r="1953" spans="1:19">
      <c r="A1953" s="134" t="s">
        <v>592</v>
      </c>
      <c r="C1953" s="29">
        <v>73500982</v>
      </c>
      <c r="F1953" s="29" t="s">
        <v>1071</v>
      </c>
      <c r="G1953" s="29" t="s">
        <v>828</v>
      </c>
      <c r="H1953" s="29" t="s">
        <v>1072</v>
      </c>
      <c r="I1953" s="120">
        <v>45734</v>
      </c>
      <c r="J1953" s="120">
        <f>WORKDAY(I1953, 3)</f>
        <v>45737</v>
      </c>
      <c r="K1953" s="120"/>
      <c r="L1953" s="120"/>
      <c r="M1953" s="120"/>
      <c r="N1953" s="29"/>
      <c r="O1953" s="29" t="s">
        <v>85</v>
      </c>
      <c r="P1953" s="120"/>
      <c r="Q1953" s="81"/>
      <c r="R1953" s="29"/>
    </row>
    <row r="1954" spans="1:19">
      <c r="A1954" s="134" t="s">
        <v>592</v>
      </c>
      <c r="C1954" s="29">
        <v>73501031</v>
      </c>
      <c r="F1954" s="29" t="s">
        <v>1071</v>
      </c>
      <c r="G1954" s="29" t="s">
        <v>828</v>
      </c>
      <c r="H1954" s="29" t="s">
        <v>1072</v>
      </c>
      <c r="I1954" s="120">
        <v>45734</v>
      </c>
      <c r="J1954" s="120">
        <f>WORKDAY(I1954, 3)</f>
        <v>45737</v>
      </c>
      <c r="K1954" s="120"/>
      <c r="L1954" s="120"/>
      <c r="M1954" s="120"/>
      <c r="N1954" s="29"/>
      <c r="O1954" s="29" t="s">
        <v>85</v>
      </c>
      <c r="P1954" s="120"/>
      <c r="Q1954" s="81"/>
      <c r="R1954" s="29"/>
    </row>
    <row r="1955" spans="1:19">
      <c r="A1955" s="134" t="s">
        <v>592</v>
      </c>
      <c r="C1955" s="29">
        <v>73501071</v>
      </c>
      <c r="F1955" s="29" t="s">
        <v>1071</v>
      </c>
      <c r="G1955" s="29" t="s">
        <v>828</v>
      </c>
      <c r="H1955" s="29" t="s">
        <v>1072</v>
      </c>
      <c r="I1955" s="120">
        <v>45734</v>
      </c>
      <c r="J1955" s="120">
        <f>WORKDAY(I1955, 3)</f>
        <v>45737</v>
      </c>
      <c r="K1955" s="120"/>
      <c r="L1955" s="120"/>
      <c r="M1955" s="120"/>
      <c r="N1955" s="29"/>
      <c r="O1955" s="29" t="s">
        <v>85</v>
      </c>
      <c r="P1955" s="120"/>
      <c r="Q1955" s="81"/>
      <c r="R1955" s="29"/>
    </row>
    <row r="1956" spans="1:19">
      <c r="A1956" s="134" t="s">
        <v>592</v>
      </c>
      <c r="C1956" s="29">
        <v>73501088</v>
      </c>
      <c r="F1956" s="29" t="s">
        <v>1071</v>
      </c>
      <c r="G1956" s="29" t="s">
        <v>828</v>
      </c>
      <c r="H1956" s="29" t="s">
        <v>1072</v>
      </c>
      <c r="I1956" s="120">
        <v>45734</v>
      </c>
      <c r="J1956" s="120">
        <f>WORKDAY(I1956, 3)</f>
        <v>45737</v>
      </c>
      <c r="K1956" s="120"/>
      <c r="L1956" s="120"/>
      <c r="M1956" s="120"/>
      <c r="N1956" s="29"/>
      <c r="O1956" s="29" t="s">
        <v>85</v>
      </c>
      <c r="P1956" s="120"/>
      <c r="Q1956" s="81"/>
      <c r="R1956" s="29"/>
    </row>
    <row r="1957" spans="1:19">
      <c r="A1957" s="134" t="s">
        <v>592</v>
      </c>
      <c r="C1957" s="29">
        <v>73501103</v>
      </c>
      <c r="F1957" s="29" t="s">
        <v>1071</v>
      </c>
      <c r="G1957" s="29" t="s">
        <v>828</v>
      </c>
      <c r="H1957" s="29" t="s">
        <v>1072</v>
      </c>
      <c r="I1957" s="120">
        <v>45734</v>
      </c>
      <c r="J1957" s="120">
        <f>WORKDAY(I1957, 3)</f>
        <v>45737</v>
      </c>
      <c r="K1957" s="120"/>
      <c r="L1957" s="120"/>
      <c r="M1957" s="120"/>
      <c r="N1957" s="29"/>
      <c r="O1957" s="29" t="s">
        <v>85</v>
      </c>
      <c r="P1957" s="120"/>
      <c r="Q1957" s="81"/>
      <c r="R1957" s="29"/>
    </row>
    <row r="1958" spans="1:19">
      <c r="A1958" s="134" t="s">
        <v>1064</v>
      </c>
      <c r="C1958" s="29">
        <v>105505134</v>
      </c>
      <c r="F1958" s="29" t="s">
        <v>59</v>
      </c>
      <c r="G1958" s="29" t="s">
        <v>828</v>
      </c>
      <c r="H1958" s="29" t="s">
        <v>38</v>
      </c>
      <c r="I1958" s="120">
        <v>45762</v>
      </c>
      <c r="J1958" s="120">
        <f>WORKDAY(I1958, 3)</f>
        <v>45765</v>
      </c>
      <c r="K1958" s="120"/>
      <c r="L1958" s="120"/>
      <c r="M1958" s="120"/>
      <c r="N1958" s="29"/>
      <c r="O1958" s="29" t="s">
        <v>85</v>
      </c>
      <c r="P1958" s="120"/>
      <c r="Q1958" s="81"/>
      <c r="R1958" s="29">
        <v>600</v>
      </c>
    </row>
    <row r="1959" spans="1:19">
      <c r="A1959" s="134" t="s">
        <v>1140</v>
      </c>
      <c r="C1959" s="29">
        <v>105505191</v>
      </c>
      <c r="F1959" s="29" t="s">
        <v>59</v>
      </c>
      <c r="G1959" s="29" t="s">
        <v>828</v>
      </c>
      <c r="H1959" s="29" t="s">
        <v>38</v>
      </c>
      <c r="I1959" s="120">
        <v>45762</v>
      </c>
      <c r="J1959" s="120">
        <f>WORKDAY(I1959, 3)</f>
        <v>45765</v>
      </c>
      <c r="K1959" s="120"/>
      <c r="L1959" s="120"/>
      <c r="M1959" s="120"/>
      <c r="N1959" s="29"/>
      <c r="O1959" s="29" t="s">
        <v>85</v>
      </c>
      <c r="P1959" s="120"/>
      <c r="Q1959" s="81"/>
      <c r="R1959" s="29">
        <v>750</v>
      </c>
    </row>
    <row r="1960" spans="1:19">
      <c r="A1960" s="134" t="s">
        <v>720</v>
      </c>
      <c r="C1960" s="29">
        <v>85500152</v>
      </c>
      <c r="F1960" s="29" t="s">
        <v>1053</v>
      </c>
      <c r="G1960" s="29" t="s">
        <v>828</v>
      </c>
      <c r="H1960" s="29" t="s">
        <v>38</v>
      </c>
      <c r="I1960" s="120">
        <v>45740</v>
      </c>
      <c r="J1960" s="120">
        <f>WORKDAY(I1960, 3)</f>
        <v>45743</v>
      </c>
      <c r="K1960" s="120"/>
      <c r="L1960" s="120"/>
      <c r="M1960" s="120"/>
      <c r="N1960" s="120">
        <v>45743</v>
      </c>
      <c r="O1960" s="29" t="s">
        <v>85</v>
      </c>
      <c r="P1960" s="120"/>
      <c r="Q1960" s="81"/>
      <c r="R1960" s="29">
        <v>300</v>
      </c>
    </row>
    <row r="1961" spans="1:19">
      <c r="A1961" s="134" t="s">
        <v>1067</v>
      </c>
      <c r="C1961" s="29">
        <v>83509703</v>
      </c>
      <c r="F1961" s="29" t="s">
        <v>1053</v>
      </c>
      <c r="G1961" s="29" t="s">
        <v>828</v>
      </c>
      <c r="H1961" s="29" t="s">
        <v>38</v>
      </c>
      <c r="I1961" s="120">
        <v>45740</v>
      </c>
      <c r="J1961" s="120">
        <f>WORKDAY(I1961, 3)</f>
        <v>45743</v>
      </c>
      <c r="K1961" s="120"/>
      <c r="L1961" s="120"/>
      <c r="M1961" s="120"/>
      <c r="N1961" s="120">
        <v>45743</v>
      </c>
      <c r="O1961" s="29" t="s">
        <v>85</v>
      </c>
      <c r="P1961" s="120"/>
      <c r="Q1961" s="81"/>
      <c r="R1961" s="29">
        <v>89</v>
      </c>
      <c r="S1961" s="123" t="s">
        <v>1296</v>
      </c>
    </row>
    <row r="1962" spans="1:19">
      <c r="A1962" s="134" t="s">
        <v>1067</v>
      </c>
      <c r="C1962" s="29">
        <v>83509685</v>
      </c>
      <c r="F1962" s="29" t="s">
        <v>1053</v>
      </c>
      <c r="G1962" s="29" t="s">
        <v>828</v>
      </c>
      <c r="H1962" s="29" t="s">
        <v>38</v>
      </c>
      <c r="I1962" s="120">
        <v>45740</v>
      </c>
      <c r="J1962" s="120">
        <f>WORKDAY(I1962, 3)</f>
        <v>45743</v>
      </c>
      <c r="K1962" s="120"/>
      <c r="L1962" s="120"/>
      <c r="M1962" s="120"/>
      <c r="N1962" s="120">
        <v>45743</v>
      </c>
      <c r="O1962" s="29" t="s">
        <v>85</v>
      </c>
      <c r="P1962" s="120"/>
      <c r="Q1962" s="81"/>
      <c r="R1962" s="29">
        <v>375</v>
      </c>
      <c r="S1962" s="123" t="s">
        <v>1297</v>
      </c>
    </row>
    <row r="1963" spans="1:19">
      <c r="A1963" s="134" t="s">
        <v>1067</v>
      </c>
      <c r="C1963" s="29">
        <v>83509464</v>
      </c>
      <c r="F1963" s="29" t="s">
        <v>1053</v>
      </c>
      <c r="G1963" s="29" t="s">
        <v>828</v>
      </c>
      <c r="H1963" s="29" t="s">
        <v>38</v>
      </c>
      <c r="I1963" s="120">
        <v>45740</v>
      </c>
      <c r="J1963" s="120">
        <f>WORKDAY(I1963, 3)</f>
        <v>45743</v>
      </c>
      <c r="K1963" s="120"/>
      <c r="L1963" s="120"/>
      <c r="M1963" s="120"/>
      <c r="N1963" s="120">
        <v>45743</v>
      </c>
      <c r="O1963" s="29" t="s">
        <v>85</v>
      </c>
      <c r="P1963" s="120"/>
      <c r="Q1963" s="81"/>
      <c r="R1963" s="29">
        <v>135</v>
      </c>
      <c r="S1963" s="123" t="s">
        <v>1298</v>
      </c>
    </row>
    <row r="1964" spans="1:19">
      <c r="A1964" s="134" t="s">
        <v>1067</v>
      </c>
      <c r="C1964" s="29">
        <v>83509379</v>
      </c>
      <c r="F1964" s="29" t="s">
        <v>1053</v>
      </c>
      <c r="G1964" s="29" t="s">
        <v>828</v>
      </c>
      <c r="H1964" s="29" t="s">
        <v>38</v>
      </c>
      <c r="I1964" s="120">
        <v>45740</v>
      </c>
      <c r="J1964" s="120">
        <f>WORKDAY(I1964, 3)</f>
        <v>45743</v>
      </c>
      <c r="K1964" s="120"/>
      <c r="L1964" s="120"/>
      <c r="M1964" s="120"/>
      <c r="N1964" s="120">
        <v>45743</v>
      </c>
      <c r="O1964" s="29" t="s">
        <v>85</v>
      </c>
      <c r="P1964" s="120"/>
      <c r="Q1964" s="81"/>
      <c r="R1964" s="29">
        <v>237</v>
      </c>
      <c r="S1964" s="123" t="s">
        <v>1299</v>
      </c>
    </row>
    <row r="1965" spans="1:19">
      <c r="A1965" s="134" t="s">
        <v>332</v>
      </c>
      <c r="C1965" s="29">
        <v>84501054</v>
      </c>
      <c r="F1965" s="29" t="s">
        <v>1053</v>
      </c>
      <c r="G1965" s="29" t="s">
        <v>828</v>
      </c>
      <c r="H1965" s="29" t="s">
        <v>38</v>
      </c>
      <c r="I1965" s="120">
        <v>45741</v>
      </c>
      <c r="J1965" s="120">
        <f>WORKDAY(I1965, 3)</f>
        <v>45744</v>
      </c>
      <c r="K1965" s="120"/>
      <c r="L1965" s="120"/>
      <c r="M1965" s="120"/>
      <c r="N1965" s="120">
        <v>45743</v>
      </c>
      <c r="O1965" s="29" t="s">
        <v>85</v>
      </c>
      <c r="P1965" s="120"/>
      <c r="Q1965" s="81"/>
      <c r="R1965" s="29">
        <v>450</v>
      </c>
      <c r="S1965" s="123" t="s">
        <v>1300</v>
      </c>
    </row>
    <row r="1966" spans="1:19">
      <c r="A1966" s="134" t="s">
        <v>332</v>
      </c>
      <c r="C1966" s="29">
        <v>84501078</v>
      </c>
      <c r="F1966" s="29" t="s">
        <v>1053</v>
      </c>
      <c r="G1966" s="29" t="s">
        <v>828</v>
      </c>
      <c r="H1966" s="29" t="s">
        <v>38</v>
      </c>
      <c r="I1966" s="120">
        <v>45741</v>
      </c>
      <c r="J1966" s="120">
        <f>WORKDAY(I1966, 3)</f>
        <v>45744</v>
      </c>
      <c r="K1966" s="120"/>
      <c r="L1966" s="120"/>
      <c r="M1966" s="120"/>
      <c r="N1966" s="120">
        <v>45743</v>
      </c>
      <c r="O1966" s="29" t="s">
        <v>85</v>
      </c>
      <c r="P1966" s="120"/>
      <c r="Q1966" s="81"/>
      <c r="R1966" s="29">
        <v>400</v>
      </c>
      <c r="S1966" s="123" t="s">
        <v>1300</v>
      </c>
    </row>
    <row r="1967" spans="1:19">
      <c r="A1967" s="134" t="s">
        <v>442</v>
      </c>
      <c r="C1967" s="29">
        <v>86501243</v>
      </c>
      <c r="F1967" s="29" t="s">
        <v>1053</v>
      </c>
      <c r="G1967" s="29" t="s">
        <v>828</v>
      </c>
      <c r="H1967" s="29" t="s">
        <v>38</v>
      </c>
      <c r="I1967" s="120">
        <v>45743</v>
      </c>
      <c r="J1967" s="120">
        <f>WORKDAY(I1967, 3)</f>
        <v>45748</v>
      </c>
      <c r="K1967" s="120"/>
      <c r="L1967" s="120"/>
      <c r="M1967" s="120"/>
      <c r="N1967" s="29"/>
      <c r="O1967" s="29" t="s">
        <v>10</v>
      </c>
      <c r="P1967" s="120"/>
      <c r="Q1967" s="81"/>
      <c r="R1967" s="29">
        <v>435</v>
      </c>
    </row>
    <row r="1968" spans="1:19">
      <c r="A1968" s="134" t="s">
        <v>442</v>
      </c>
      <c r="C1968" s="29">
        <v>86501310</v>
      </c>
      <c r="F1968" s="29" t="s">
        <v>1053</v>
      </c>
      <c r="G1968" s="29" t="s">
        <v>828</v>
      </c>
      <c r="H1968" s="29" t="s">
        <v>38</v>
      </c>
      <c r="I1968" s="120">
        <v>45743</v>
      </c>
      <c r="J1968" s="120">
        <f>WORKDAY(I1968, 3)</f>
        <v>45748</v>
      </c>
      <c r="K1968" s="120"/>
      <c r="L1968" s="120"/>
      <c r="M1968" s="120"/>
      <c r="N1968" s="29"/>
      <c r="O1968" s="29" t="s">
        <v>10</v>
      </c>
      <c r="P1968" s="120"/>
      <c r="Q1968" s="81"/>
      <c r="R1968" s="29">
        <v>390</v>
      </c>
    </row>
    <row r="1969" spans="1:18">
      <c r="A1969" s="134" t="s">
        <v>442</v>
      </c>
      <c r="C1969" s="29">
        <v>86501321</v>
      </c>
      <c r="F1969" s="29" t="s">
        <v>1053</v>
      </c>
      <c r="G1969" s="29" t="s">
        <v>828</v>
      </c>
      <c r="H1969" s="29" t="s">
        <v>38</v>
      </c>
      <c r="I1969" s="120">
        <v>45743</v>
      </c>
      <c r="J1969" s="120">
        <f>WORKDAY(I1969, 3)</f>
        <v>45748</v>
      </c>
      <c r="K1969" s="120"/>
      <c r="L1969" s="120"/>
      <c r="M1969" s="120"/>
      <c r="N1969" s="29"/>
      <c r="O1969" s="29" t="s">
        <v>85</v>
      </c>
      <c r="P1969" s="120"/>
      <c r="Q1969" s="81"/>
      <c r="R1969" s="29">
        <v>300</v>
      </c>
    </row>
    <row r="1970" spans="1:18">
      <c r="A1970" s="134" t="s">
        <v>442</v>
      </c>
      <c r="C1970" s="29">
        <v>86501367</v>
      </c>
      <c r="F1970" s="29" t="s">
        <v>1053</v>
      </c>
      <c r="G1970" s="29" t="s">
        <v>828</v>
      </c>
      <c r="H1970" s="29" t="s">
        <v>38</v>
      </c>
      <c r="I1970" s="120">
        <v>45743</v>
      </c>
      <c r="J1970" s="120">
        <f>WORKDAY(I1970, 3)</f>
        <v>45748</v>
      </c>
      <c r="K1970" s="120"/>
      <c r="L1970" s="120"/>
      <c r="M1970" s="120"/>
      <c r="N1970" s="29"/>
      <c r="O1970" s="29" t="s">
        <v>10</v>
      </c>
      <c r="P1970" s="120"/>
      <c r="Q1970" s="81"/>
      <c r="R1970" s="29">
        <v>725</v>
      </c>
    </row>
    <row r="1971" spans="1:18">
      <c r="A1971" s="134" t="s">
        <v>442</v>
      </c>
      <c r="C1971" s="29">
        <v>86501381</v>
      </c>
      <c r="F1971" s="29" t="s">
        <v>1053</v>
      </c>
      <c r="G1971" s="29" t="s">
        <v>828</v>
      </c>
      <c r="H1971" s="29" t="s">
        <v>38</v>
      </c>
      <c r="I1971" s="120">
        <v>45743</v>
      </c>
      <c r="J1971" s="120">
        <f>WORKDAY(I1971, 3)</f>
        <v>45748</v>
      </c>
      <c r="K1971" s="120"/>
      <c r="L1971" s="120"/>
      <c r="M1971" s="120"/>
      <c r="N1971" s="29"/>
      <c r="O1971" s="29" t="s">
        <v>10</v>
      </c>
      <c r="P1971" s="120"/>
      <c r="Q1971" s="81"/>
      <c r="R1971" s="29">
        <v>1000</v>
      </c>
    </row>
    <row r="1972" spans="1:18">
      <c r="A1972" s="134" t="s">
        <v>373</v>
      </c>
      <c r="C1972" s="29">
        <v>86501792</v>
      </c>
      <c r="F1972" s="29" t="s">
        <v>1053</v>
      </c>
      <c r="G1972" s="29" t="s">
        <v>828</v>
      </c>
      <c r="H1972" s="29" t="s">
        <v>38</v>
      </c>
      <c r="I1972" s="120">
        <v>45743</v>
      </c>
      <c r="J1972" s="120">
        <f>WORKDAY(I1972, 3)</f>
        <v>45748</v>
      </c>
      <c r="K1972" s="120"/>
      <c r="L1972" s="120"/>
      <c r="M1972" s="120"/>
      <c r="N1972" s="29"/>
      <c r="O1972" s="29" t="s">
        <v>10</v>
      </c>
      <c r="P1972" s="120"/>
      <c r="Q1972" s="81"/>
      <c r="R1972" s="29">
        <v>290</v>
      </c>
    </row>
    <row r="1973" spans="1:18">
      <c r="A1973" s="134" t="s">
        <v>1301</v>
      </c>
      <c r="C1973" s="29">
        <v>89500361</v>
      </c>
      <c r="F1973" s="29" t="s">
        <v>1150</v>
      </c>
      <c r="G1973" s="29" t="s">
        <v>828</v>
      </c>
      <c r="H1973" s="29" t="s">
        <v>981</v>
      </c>
      <c r="I1973" s="120">
        <v>45746</v>
      </c>
      <c r="J1973" s="120">
        <f>WORKDAY(I1973, 3)</f>
        <v>45749</v>
      </c>
      <c r="K1973" s="120"/>
      <c r="L1973" s="120"/>
      <c r="M1973" s="120"/>
      <c r="N1973" s="120">
        <v>45748</v>
      </c>
      <c r="O1973" s="29" t="s">
        <v>85</v>
      </c>
      <c r="P1973" s="120"/>
      <c r="Q1973" s="81"/>
      <c r="R1973" s="29">
        <v>750</v>
      </c>
    </row>
    <row r="1974" spans="1:18">
      <c r="A1974" s="134" t="s">
        <v>1301</v>
      </c>
      <c r="C1974" s="29">
        <v>89500367</v>
      </c>
      <c r="F1974" s="29" t="s">
        <v>1150</v>
      </c>
      <c r="G1974" s="29" t="s">
        <v>828</v>
      </c>
      <c r="H1974" s="29" t="s">
        <v>981</v>
      </c>
      <c r="I1974" s="120">
        <v>45746</v>
      </c>
      <c r="J1974" s="120">
        <f>WORKDAY(I1974, 3)</f>
        <v>45749</v>
      </c>
      <c r="K1974" s="120"/>
      <c r="L1974" s="120"/>
      <c r="M1974" s="120"/>
      <c r="N1974" s="120">
        <v>45748</v>
      </c>
      <c r="O1974" s="29" t="s">
        <v>85</v>
      </c>
      <c r="P1974" s="120"/>
      <c r="Q1974" s="81"/>
      <c r="R1974" s="29">
        <v>1200</v>
      </c>
    </row>
    <row r="1975" spans="1:18">
      <c r="A1975" s="134" t="s">
        <v>1301</v>
      </c>
      <c r="C1975" s="29">
        <v>89500372</v>
      </c>
      <c r="F1975" s="29" t="s">
        <v>1150</v>
      </c>
      <c r="G1975" s="29" t="s">
        <v>828</v>
      </c>
      <c r="H1975" s="29" t="s">
        <v>981</v>
      </c>
      <c r="I1975" s="120">
        <v>45746</v>
      </c>
      <c r="J1975" s="120">
        <f>WORKDAY(I1975, 3)</f>
        <v>45749</v>
      </c>
      <c r="K1975" s="120"/>
      <c r="L1975" s="120"/>
      <c r="M1975" s="120"/>
      <c r="N1975" s="120">
        <v>45748</v>
      </c>
      <c r="O1975" s="29" t="s">
        <v>85</v>
      </c>
      <c r="P1975" s="120"/>
      <c r="Q1975" s="81"/>
      <c r="R1975" s="29">
        <v>225</v>
      </c>
    </row>
    <row r="1976" spans="1:18">
      <c r="A1976" s="134" t="s">
        <v>1301</v>
      </c>
      <c r="C1976" s="29">
        <v>89500378</v>
      </c>
      <c r="F1976" s="29" t="s">
        <v>1150</v>
      </c>
      <c r="G1976" s="29" t="s">
        <v>828</v>
      </c>
      <c r="H1976" s="29" t="s">
        <v>981</v>
      </c>
      <c r="I1976" s="120">
        <v>45746</v>
      </c>
      <c r="J1976" s="120">
        <f>WORKDAY(I1976, 3)</f>
        <v>45749</v>
      </c>
      <c r="K1976" s="120"/>
      <c r="L1976" s="120"/>
      <c r="M1976" s="120"/>
      <c r="N1976" s="120">
        <v>45748</v>
      </c>
      <c r="O1976" s="29" t="s">
        <v>85</v>
      </c>
      <c r="P1976" s="120"/>
      <c r="Q1976" s="81"/>
      <c r="R1976" s="29">
        <v>1100</v>
      </c>
    </row>
    <row r="1977" spans="1:18">
      <c r="A1977" s="134" t="s">
        <v>1301</v>
      </c>
      <c r="C1977" s="29">
        <v>89500380</v>
      </c>
      <c r="F1977" s="29" t="s">
        <v>1150</v>
      </c>
      <c r="G1977" s="29" t="s">
        <v>828</v>
      </c>
      <c r="H1977" s="29" t="s">
        <v>981</v>
      </c>
      <c r="I1977" s="120">
        <v>45746</v>
      </c>
      <c r="J1977" s="120">
        <f>WORKDAY(I1977, 3)</f>
        <v>45749</v>
      </c>
      <c r="K1977" s="120"/>
      <c r="L1977" s="120"/>
      <c r="M1977" s="120"/>
      <c r="N1977" s="120">
        <v>45748</v>
      </c>
      <c r="O1977" s="29" t="s">
        <v>85</v>
      </c>
      <c r="P1977" s="120"/>
      <c r="Q1977" s="81"/>
      <c r="R1977" s="29">
        <v>200</v>
      </c>
    </row>
    <row r="1978" spans="1:18">
      <c r="A1978" s="134" t="s">
        <v>1149</v>
      </c>
      <c r="C1978" s="29">
        <v>89500383</v>
      </c>
      <c r="F1978" s="29" t="s">
        <v>1150</v>
      </c>
      <c r="G1978" s="29" t="s">
        <v>828</v>
      </c>
      <c r="H1978" s="29" t="s">
        <v>981</v>
      </c>
      <c r="I1978" s="120">
        <v>45746</v>
      </c>
      <c r="J1978" s="120">
        <f>WORKDAY(I1978, 3)</f>
        <v>45749</v>
      </c>
      <c r="K1978" s="120"/>
      <c r="L1978" s="120"/>
      <c r="M1978" s="120"/>
      <c r="N1978" s="120">
        <v>45748</v>
      </c>
      <c r="O1978" s="29" t="s">
        <v>85</v>
      </c>
      <c r="P1978" s="120"/>
      <c r="Q1978" s="81"/>
      <c r="R1978" s="29">
        <v>200</v>
      </c>
    </row>
    <row r="1979" spans="1:18">
      <c r="A1979" s="134" t="s">
        <v>1149</v>
      </c>
      <c r="C1979" s="29">
        <v>89500387</v>
      </c>
      <c r="F1979" s="29" t="s">
        <v>1150</v>
      </c>
      <c r="G1979" s="29" t="s">
        <v>828</v>
      </c>
      <c r="H1979" s="29" t="s">
        <v>981</v>
      </c>
      <c r="I1979" s="120">
        <v>45746</v>
      </c>
      <c r="J1979" s="120">
        <f>WORKDAY(I1979, 3)</f>
        <v>45749</v>
      </c>
      <c r="K1979" s="120"/>
      <c r="L1979" s="120"/>
      <c r="M1979" s="120"/>
      <c r="N1979" s="120">
        <v>45748</v>
      </c>
      <c r="O1979" s="29" t="s">
        <v>85</v>
      </c>
      <c r="P1979" s="120"/>
      <c r="Q1979" s="81"/>
      <c r="R1979" s="29">
        <v>450</v>
      </c>
    </row>
    <row r="1980" spans="1:18">
      <c r="A1980" s="134" t="s">
        <v>1149</v>
      </c>
      <c r="C1980" s="29">
        <v>89500388</v>
      </c>
      <c r="F1980" s="29" t="s">
        <v>1150</v>
      </c>
      <c r="G1980" s="29" t="s">
        <v>828</v>
      </c>
      <c r="H1980" s="29" t="s">
        <v>981</v>
      </c>
      <c r="I1980" s="120">
        <v>45746</v>
      </c>
      <c r="J1980" s="120">
        <f>WORKDAY(I1980, 3)</f>
        <v>45749</v>
      </c>
      <c r="K1980" s="120"/>
      <c r="L1980" s="120"/>
      <c r="M1980" s="120"/>
      <c r="N1980" s="120">
        <v>45748</v>
      </c>
      <c r="O1980" s="29" t="s">
        <v>85</v>
      </c>
      <c r="P1980" s="120"/>
      <c r="Q1980" s="81"/>
      <c r="R1980" s="29">
        <v>435</v>
      </c>
    </row>
    <row r="1981" spans="1:18">
      <c r="A1981" s="134" t="s">
        <v>1149</v>
      </c>
      <c r="C1981" s="29">
        <v>89500402</v>
      </c>
      <c r="F1981" s="29" t="s">
        <v>1150</v>
      </c>
      <c r="G1981" s="29" t="s">
        <v>828</v>
      </c>
      <c r="H1981" s="29" t="s">
        <v>981</v>
      </c>
      <c r="I1981" s="120">
        <v>45746</v>
      </c>
      <c r="J1981" s="120">
        <f>WORKDAY(I1981, 3)</f>
        <v>45749</v>
      </c>
      <c r="K1981" s="120"/>
      <c r="L1981" s="120"/>
      <c r="M1981" s="120"/>
      <c r="N1981" s="120">
        <v>45748</v>
      </c>
      <c r="O1981" s="29" t="s">
        <v>85</v>
      </c>
      <c r="P1981" s="120"/>
      <c r="Q1981" s="81"/>
      <c r="R1981" s="29">
        <v>303</v>
      </c>
    </row>
    <row r="1982" spans="1:18">
      <c r="A1982" s="134" t="s">
        <v>1302</v>
      </c>
      <c r="C1982" s="29">
        <v>87501989</v>
      </c>
      <c r="F1982" s="29" t="s">
        <v>99</v>
      </c>
      <c r="G1982" s="29" t="s">
        <v>828</v>
      </c>
      <c r="H1982" s="29" t="s">
        <v>200</v>
      </c>
      <c r="I1982" s="120">
        <v>45744</v>
      </c>
      <c r="J1982" s="120">
        <f>WORKDAY(I1982, 3)</f>
        <v>45749</v>
      </c>
      <c r="K1982" s="120"/>
      <c r="L1982" s="120"/>
      <c r="M1982" s="120"/>
      <c r="N1982" s="29"/>
      <c r="O1982" s="29" t="s">
        <v>85</v>
      </c>
      <c r="P1982" s="120"/>
      <c r="Q1982" s="81"/>
      <c r="R1982" s="29">
        <v>1300</v>
      </c>
    </row>
    <row r="1983" spans="1:18">
      <c r="A1983" s="134" t="s">
        <v>1302</v>
      </c>
      <c r="C1983" s="29">
        <v>87502260</v>
      </c>
      <c r="F1983" s="29" t="s">
        <v>99</v>
      </c>
      <c r="G1983" s="29" t="s">
        <v>828</v>
      </c>
      <c r="H1983" s="29" t="s">
        <v>200</v>
      </c>
      <c r="I1983" s="120">
        <v>45744</v>
      </c>
      <c r="J1983" s="120">
        <f>WORKDAY(I1983, 3)</f>
        <v>45749</v>
      </c>
      <c r="K1983" s="120"/>
      <c r="L1983" s="120"/>
      <c r="M1983" s="120"/>
      <c r="N1983" s="29"/>
      <c r="O1983" s="29" t="s">
        <v>85</v>
      </c>
      <c r="P1983" s="120"/>
      <c r="Q1983" s="81"/>
      <c r="R1983" s="29">
        <v>1200</v>
      </c>
    </row>
    <row r="1984" spans="1:18">
      <c r="A1984" s="134" t="s">
        <v>1302</v>
      </c>
      <c r="C1984" s="29">
        <v>87502378</v>
      </c>
      <c r="F1984" s="29" t="s">
        <v>99</v>
      </c>
      <c r="G1984" s="29" t="s">
        <v>828</v>
      </c>
      <c r="H1984" s="29" t="s">
        <v>200</v>
      </c>
      <c r="I1984" s="120">
        <v>45744</v>
      </c>
      <c r="J1984" s="120">
        <f>WORKDAY(I1984, 3)</f>
        <v>45749</v>
      </c>
      <c r="K1984" s="120"/>
      <c r="L1984" s="120"/>
      <c r="M1984" s="120"/>
      <c r="N1984" s="29"/>
      <c r="O1984" s="29" t="s">
        <v>85</v>
      </c>
      <c r="P1984" s="120"/>
      <c r="Q1984" s="81"/>
      <c r="R1984" s="29">
        <v>515</v>
      </c>
    </row>
    <row r="1985" spans="1:24">
      <c r="A1985" s="134" t="s">
        <v>1302</v>
      </c>
      <c r="C1985" s="29">
        <v>87502176</v>
      </c>
      <c r="F1985" s="29" t="s">
        <v>99</v>
      </c>
      <c r="G1985" s="29" t="s">
        <v>828</v>
      </c>
      <c r="H1985" s="29" t="s">
        <v>200</v>
      </c>
      <c r="I1985" s="120">
        <v>45744</v>
      </c>
      <c r="J1985" s="120">
        <f>WORKDAY(I1985, 3)</f>
        <v>45749</v>
      </c>
      <c r="K1985" s="120"/>
      <c r="L1985" s="120"/>
      <c r="M1985" s="120"/>
      <c r="N1985" s="29"/>
      <c r="O1985" s="29" t="s">
        <v>85</v>
      </c>
      <c r="P1985" s="120"/>
      <c r="Q1985" s="81"/>
      <c r="R1985" s="29">
        <v>1320</v>
      </c>
    </row>
    <row r="1986" spans="1:24">
      <c r="A1986" s="134" t="s">
        <v>1302</v>
      </c>
      <c r="C1986" s="29">
        <v>87502051</v>
      </c>
      <c r="F1986" s="29" t="s">
        <v>99</v>
      </c>
      <c r="G1986" s="29" t="s">
        <v>828</v>
      </c>
      <c r="H1986" s="29" t="s">
        <v>200</v>
      </c>
      <c r="I1986" s="120">
        <v>45744</v>
      </c>
      <c r="J1986" s="120">
        <f>WORKDAY(I1986, 3)</f>
        <v>45749</v>
      </c>
      <c r="K1986" s="120"/>
      <c r="L1986" s="120"/>
      <c r="M1986" s="120"/>
      <c r="N1986" s="29"/>
      <c r="O1986" s="29" t="s">
        <v>85</v>
      </c>
      <c r="P1986" s="120"/>
      <c r="Q1986" s="81"/>
      <c r="R1986" s="29">
        <v>1200</v>
      </c>
    </row>
    <row r="1987" spans="1:24">
      <c r="A1987" s="134" t="s">
        <v>1197</v>
      </c>
      <c r="C1987" s="29">
        <v>90503907</v>
      </c>
      <c r="F1987" s="29" t="s">
        <v>59</v>
      </c>
      <c r="G1987" s="29" t="s">
        <v>828</v>
      </c>
      <c r="H1987" s="29" t="s">
        <v>38</v>
      </c>
      <c r="I1987" s="120">
        <v>45747</v>
      </c>
      <c r="J1987" s="120">
        <f>WORKDAY(I1987, 3)</f>
        <v>45750</v>
      </c>
      <c r="K1987" s="120"/>
      <c r="L1987" s="120"/>
      <c r="M1987" s="120"/>
      <c r="N1987" s="120">
        <v>45748</v>
      </c>
      <c r="O1987" s="29" t="s">
        <v>85</v>
      </c>
      <c r="P1987" s="120"/>
      <c r="Q1987" s="81"/>
      <c r="R1987" s="29">
        <v>260</v>
      </c>
    </row>
    <row r="1988" spans="1:24">
      <c r="A1988" s="134" t="s">
        <v>1182</v>
      </c>
      <c r="C1988" s="29">
        <v>90501769</v>
      </c>
      <c r="F1988" s="29" t="s">
        <v>99</v>
      </c>
      <c r="G1988" s="29" t="s">
        <v>828</v>
      </c>
      <c r="H1988" s="29" t="s">
        <v>200</v>
      </c>
      <c r="I1988" s="120">
        <v>45747</v>
      </c>
      <c r="J1988" s="120">
        <f>WORKDAY(I1988, 3)</f>
        <v>45750</v>
      </c>
      <c r="K1988" s="120"/>
      <c r="L1988" s="120"/>
      <c r="M1988" s="120"/>
      <c r="N1988" s="120">
        <v>45748</v>
      </c>
      <c r="O1988" s="29" t="s">
        <v>10</v>
      </c>
      <c r="P1988" s="120"/>
      <c r="Q1988" s="81"/>
      <c r="R1988" s="29">
        <v>400</v>
      </c>
      <c r="X1988" s="124" t="s">
        <v>1157</v>
      </c>
    </row>
    <row r="1989" spans="1:24">
      <c r="A1989" s="134" t="s">
        <v>1303</v>
      </c>
      <c r="C1989" s="29">
        <v>79508561</v>
      </c>
      <c r="F1989" s="29" t="s">
        <v>1061</v>
      </c>
      <c r="G1989" s="29" t="s">
        <v>828</v>
      </c>
      <c r="H1989" s="29" t="s">
        <v>1074</v>
      </c>
      <c r="I1989" s="120">
        <v>45736</v>
      </c>
      <c r="J1989" s="120">
        <f>WORKDAY(I1989, 3)</f>
        <v>45741</v>
      </c>
      <c r="K1989" s="120"/>
      <c r="L1989" s="120"/>
      <c r="M1989" s="120"/>
      <c r="N1989" s="120">
        <v>45741</v>
      </c>
      <c r="O1989" s="29" t="s">
        <v>10</v>
      </c>
      <c r="P1989" s="120"/>
      <c r="Q1989" s="81"/>
      <c r="R1989" s="29">
        <v>46</v>
      </c>
      <c r="S1989" s="123" t="s">
        <v>1304</v>
      </c>
    </row>
    <row r="1990" spans="1:24">
      <c r="A1990" s="134" t="s">
        <v>1303</v>
      </c>
      <c r="C1990" s="29">
        <v>79508574</v>
      </c>
      <c r="F1990" s="29" t="s">
        <v>1061</v>
      </c>
      <c r="G1990" s="29" t="s">
        <v>828</v>
      </c>
      <c r="H1990" s="29" t="s">
        <v>1074</v>
      </c>
      <c r="I1990" s="120">
        <v>45736</v>
      </c>
      <c r="J1990" s="120">
        <f>WORKDAY(I1990, 3)</f>
        <v>45741</v>
      </c>
      <c r="K1990" s="120"/>
      <c r="L1990" s="120"/>
      <c r="M1990" s="120"/>
      <c r="N1990" s="120">
        <v>45741</v>
      </c>
      <c r="O1990" s="29" t="s">
        <v>10</v>
      </c>
      <c r="P1990" s="120"/>
      <c r="Q1990" s="81"/>
      <c r="R1990" s="29">
        <v>44</v>
      </c>
      <c r="S1990" s="123" t="s">
        <v>1305</v>
      </c>
    </row>
    <row r="1991" spans="1:24">
      <c r="A1991" s="134" t="s">
        <v>1303</v>
      </c>
      <c r="C1991" s="29">
        <v>79508572</v>
      </c>
      <c r="F1991" s="29" t="s">
        <v>1061</v>
      </c>
      <c r="G1991" s="29" t="s">
        <v>828</v>
      </c>
      <c r="H1991" s="29" t="s">
        <v>1074</v>
      </c>
      <c r="I1991" s="120">
        <v>45736</v>
      </c>
      <c r="J1991" s="120">
        <f>WORKDAY(I1991, 3)</f>
        <v>45741</v>
      </c>
      <c r="K1991" s="120"/>
      <c r="L1991" s="120"/>
      <c r="M1991" s="120"/>
      <c r="N1991" s="120">
        <v>45741</v>
      </c>
      <c r="O1991" s="29" t="s">
        <v>10</v>
      </c>
      <c r="P1991" s="120"/>
      <c r="Q1991" s="81"/>
      <c r="R1991" s="29">
        <v>443</v>
      </c>
      <c r="S1991" s="123" t="s">
        <v>1306</v>
      </c>
    </row>
    <row r="1992" spans="1:24">
      <c r="A1992" s="134" t="s">
        <v>1307</v>
      </c>
      <c r="C1992" s="29">
        <v>94501427</v>
      </c>
      <c r="F1992" s="29" t="s">
        <v>59</v>
      </c>
      <c r="G1992" s="29" t="s">
        <v>828</v>
      </c>
      <c r="H1992" s="29" t="s">
        <v>38</v>
      </c>
      <c r="I1992" s="120">
        <v>45751</v>
      </c>
      <c r="J1992" s="120">
        <f>WORKDAY(I1992, 3)</f>
        <v>45756</v>
      </c>
      <c r="K1992" s="120"/>
      <c r="L1992" s="120"/>
      <c r="M1992" s="120"/>
      <c r="N1992" s="29"/>
      <c r="O1992" s="29" t="s">
        <v>85</v>
      </c>
      <c r="P1992" s="120"/>
      <c r="Q1992" s="81"/>
      <c r="R1992" s="29">
        <v>250</v>
      </c>
    </row>
    <row r="1993" spans="1:24">
      <c r="A1993" s="134" t="s">
        <v>1303</v>
      </c>
      <c r="C1993" s="29">
        <v>79508576</v>
      </c>
      <c r="F1993" s="29" t="s">
        <v>1061</v>
      </c>
      <c r="G1993" s="29" t="s">
        <v>828</v>
      </c>
      <c r="H1993" s="29" t="s">
        <v>1074</v>
      </c>
      <c r="I1993" s="120">
        <v>45736</v>
      </c>
      <c r="J1993" s="120">
        <f>WORKDAY(I1993, 3)</f>
        <v>45741</v>
      </c>
      <c r="K1993" s="120"/>
      <c r="L1993" s="120"/>
      <c r="M1993" s="120"/>
      <c r="N1993" s="120">
        <v>45741</v>
      </c>
      <c r="O1993" s="29" t="s">
        <v>10</v>
      </c>
      <c r="P1993" s="120"/>
      <c r="Q1993" s="81"/>
      <c r="R1993" s="29">
        <v>273</v>
      </c>
      <c r="S1993" s="123" t="s">
        <v>1308</v>
      </c>
    </row>
    <row r="1994" spans="1:24">
      <c r="A1994" s="134" t="s">
        <v>1303</v>
      </c>
      <c r="C1994" s="29">
        <v>79508580</v>
      </c>
      <c r="F1994" s="29" t="s">
        <v>1061</v>
      </c>
      <c r="G1994" s="29" t="s">
        <v>828</v>
      </c>
      <c r="H1994" s="29" t="s">
        <v>1074</v>
      </c>
      <c r="I1994" s="120">
        <v>45736</v>
      </c>
      <c r="J1994" s="120">
        <f>WORKDAY(I1994, 3)</f>
        <v>45741</v>
      </c>
      <c r="K1994" s="120"/>
      <c r="L1994" s="120"/>
      <c r="M1994" s="120"/>
      <c r="N1994" s="120">
        <v>45741</v>
      </c>
      <c r="O1994" s="29" t="s">
        <v>85</v>
      </c>
      <c r="P1994" s="120"/>
      <c r="Q1994" s="81"/>
      <c r="R1994" s="29">
        <v>43</v>
      </c>
      <c r="S1994" s="123" t="s">
        <v>1309</v>
      </c>
    </row>
    <row r="1995" spans="1:24">
      <c r="A1995" s="134" t="s">
        <v>1310</v>
      </c>
      <c r="C1995" s="29">
        <v>98501025</v>
      </c>
      <c r="F1995" s="29" t="s">
        <v>1201</v>
      </c>
      <c r="G1995" s="29" t="s">
        <v>828</v>
      </c>
      <c r="H1995" s="120" t="s">
        <v>1202</v>
      </c>
      <c r="I1995" s="120">
        <v>45755</v>
      </c>
      <c r="J1995" s="120">
        <f>WORKDAY(I1995, 3)</f>
        <v>45758</v>
      </c>
      <c r="K1995" s="120"/>
      <c r="L1995" s="120"/>
      <c r="M1995" s="120"/>
      <c r="N1995" s="29"/>
      <c r="O1995" s="29" t="s">
        <v>85</v>
      </c>
      <c r="P1995" s="120"/>
      <c r="Q1995" s="135"/>
      <c r="R1995" s="150">
        <v>511</v>
      </c>
      <c r="S1995" s="123" t="s">
        <v>1311</v>
      </c>
      <c r="T1995" s="123"/>
      <c r="U1995" s="158"/>
      <c r="V1995" s="158"/>
      <c r="W1995" s="158"/>
      <c r="X1995" s="123"/>
    </row>
    <row r="1996" spans="1:24">
      <c r="A1996" s="134" t="s">
        <v>1310</v>
      </c>
      <c r="C1996" s="29">
        <v>98501053</v>
      </c>
      <c r="F1996" s="29" t="s">
        <v>1201</v>
      </c>
      <c r="G1996" s="29" t="s">
        <v>828</v>
      </c>
      <c r="H1996" s="120" t="s">
        <v>1202</v>
      </c>
      <c r="I1996" s="120">
        <v>45755</v>
      </c>
      <c r="J1996" s="120">
        <f>WORKDAY(I1996, 3)</f>
        <v>45758</v>
      </c>
      <c r="K1996" s="120"/>
      <c r="L1996" s="120"/>
      <c r="M1996" s="120"/>
      <c r="N1996" s="29"/>
      <c r="O1996" s="29" t="s">
        <v>85</v>
      </c>
      <c r="P1996" s="120"/>
      <c r="Q1996" s="135"/>
      <c r="R1996" s="150">
        <v>800</v>
      </c>
      <c r="S1996" s="123" t="s">
        <v>1312</v>
      </c>
      <c r="T1996" s="123"/>
      <c r="U1996" s="158"/>
      <c r="V1996" s="158"/>
      <c r="W1996" s="158"/>
      <c r="X1996" s="123"/>
    </row>
    <row r="1997" spans="1:24">
      <c r="A1997" s="134" t="s">
        <v>1310</v>
      </c>
      <c r="C1997" s="29">
        <v>98501098</v>
      </c>
      <c r="F1997" s="29" t="s">
        <v>1201</v>
      </c>
      <c r="G1997" s="29" t="s">
        <v>828</v>
      </c>
      <c r="H1997" s="120" t="s">
        <v>1202</v>
      </c>
      <c r="I1997" s="120">
        <v>45755</v>
      </c>
      <c r="J1997" s="120">
        <f>WORKDAY(I1997, 3)</f>
        <v>45758</v>
      </c>
      <c r="K1997" s="120"/>
      <c r="L1997" s="120"/>
      <c r="M1997" s="120"/>
      <c r="N1997" s="29"/>
      <c r="O1997" s="29" t="s">
        <v>85</v>
      </c>
      <c r="P1997" s="120"/>
      <c r="Q1997" s="135"/>
      <c r="R1997" s="150">
        <v>54</v>
      </c>
      <c r="S1997" s="123" t="s">
        <v>1313</v>
      </c>
      <c r="T1997" s="123"/>
      <c r="U1997" s="158"/>
      <c r="V1997" s="158"/>
      <c r="W1997" s="158"/>
      <c r="X1997" s="123"/>
    </row>
    <row r="1998" spans="1:24">
      <c r="A1998" s="134" t="s">
        <v>1310</v>
      </c>
      <c r="C1998" s="29">
        <v>98501132</v>
      </c>
      <c r="F1998" s="29" t="s">
        <v>1201</v>
      </c>
      <c r="G1998" s="29" t="s">
        <v>828</v>
      </c>
      <c r="H1998" s="120" t="s">
        <v>1202</v>
      </c>
      <c r="I1998" s="120">
        <v>45755</v>
      </c>
      <c r="J1998" s="120">
        <f>WORKDAY(I1998, 3)</f>
        <v>45758</v>
      </c>
      <c r="K1998" s="120"/>
      <c r="L1998" s="120"/>
      <c r="M1998" s="120"/>
      <c r="N1998" s="29"/>
      <c r="O1998" s="29" t="s">
        <v>85</v>
      </c>
      <c r="P1998" s="120"/>
      <c r="Q1998" s="135"/>
      <c r="R1998" s="150">
        <v>60</v>
      </c>
      <c r="S1998" s="123" t="s">
        <v>1314</v>
      </c>
      <c r="T1998" s="123"/>
      <c r="U1998" s="158"/>
      <c r="V1998" s="158"/>
      <c r="W1998" s="158"/>
      <c r="X1998" s="123"/>
    </row>
    <row r="1999" spans="1:24">
      <c r="A1999" s="134" t="s">
        <v>1310</v>
      </c>
      <c r="C1999" s="29">
        <v>98501191</v>
      </c>
      <c r="F1999" s="29" t="s">
        <v>1201</v>
      </c>
      <c r="G1999" s="29" t="s">
        <v>828</v>
      </c>
      <c r="H1999" s="120" t="s">
        <v>1202</v>
      </c>
      <c r="I1999" s="120">
        <v>45755</v>
      </c>
      <c r="J1999" s="120">
        <f>WORKDAY(I1999, 3)</f>
        <v>45758</v>
      </c>
      <c r="K1999" s="120"/>
      <c r="L1999" s="120"/>
      <c r="M1999" s="120"/>
      <c r="N1999" s="29"/>
      <c r="O1999" s="29" t="s">
        <v>85</v>
      </c>
      <c r="P1999" s="120"/>
      <c r="Q1999" s="135"/>
      <c r="R1999" s="150">
        <v>63</v>
      </c>
      <c r="S1999" s="123" t="s">
        <v>1315</v>
      </c>
      <c r="T1999" s="123"/>
      <c r="U1999" s="158"/>
      <c r="V1999" s="158"/>
      <c r="W1999" s="158"/>
      <c r="X1999" s="123"/>
    </row>
    <row r="2000" spans="1:24">
      <c r="A2000" s="134" t="s">
        <v>1310</v>
      </c>
      <c r="C2000" s="29">
        <v>98501245</v>
      </c>
      <c r="F2000" s="29" t="s">
        <v>1201</v>
      </c>
      <c r="G2000" s="29" t="s">
        <v>828</v>
      </c>
      <c r="H2000" s="120" t="s">
        <v>1202</v>
      </c>
      <c r="I2000" s="120">
        <v>45755</v>
      </c>
      <c r="J2000" s="120">
        <f>WORKDAY(I2000, 3)</f>
        <v>45758</v>
      </c>
      <c r="K2000" s="120"/>
      <c r="L2000" s="120"/>
      <c r="M2000" s="120"/>
      <c r="N2000" s="29"/>
      <c r="O2000" s="29" t="s">
        <v>85</v>
      </c>
      <c r="P2000" s="120"/>
      <c r="Q2000" s="135"/>
      <c r="R2000" s="120" t="s">
        <v>1316</v>
      </c>
      <c r="S2000" s="123" t="s">
        <v>1317</v>
      </c>
      <c r="T2000" s="123"/>
      <c r="U2000" s="158"/>
      <c r="V2000" s="158"/>
      <c r="W2000" s="158"/>
      <c r="X2000" s="123"/>
    </row>
    <row r="2001" spans="1:19">
      <c r="A2001" s="134" t="s">
        <v>1310</v>
      </c>
      <c r="C2001" s="29">
        <v>98501258</v>
      </c>
      <c r="F2001" s="29" t="s">
        <v>1201</v>
      </c>
      <c r="G2001" s="29" t="s">
        <v>828</v>
      </c>
      <c r="H2001" s="120" t="s">
        <v>1202</v>
      </c>
      <c r="I2001" s="120">
        <v>45755</v>
      </c>
      <c r="J2001" s="120">
        <f>WORKDAY(I2001, 3)</f>
        <v>45758</v>
      </c>
      <c r="K2001" s="120"/>
      <c r="L2001" s="120"/>
      <c r="M2001" s="120"/>
      <c r="N2001" s="29"/>
      <c r="O2001" s="29" t="s">
        <v>85</v>
      </c>
      <c r="P2001" s="120"/>
      <c r="Q2001" s="135"/>
      <c r="R2001" s="120" t="s">
        <v>1316</v>
      </c>
      <c r="S2001" s="123" t="s">
        <v>1318</v>
      </c>
    </row>
    <row r="2002" spans="1:19">
      <c r="A2002" s="134" t="s">
        <v>1310</v>
      </c>
      <c r="C2002" s="29">
        <v>98501300</v>
      </c>
      <c r="F2002" s="29" t="s">
        <v>1201</v>
      </c>
      <c r="G2002" s="29" t="s">
        <v>828</v>
      </c>
      <c r="H2002" s="120" t="s">
        <v>1202</v>
      </c>
      <c r="I2002" s="120">
        <v>45755</v>
      </c>
      <c r="J2002" s="120">
        <f>WORKDAY(I2002, 3)</f>
        <v>45758</v>
      </c>
      <c r="K2002" s="120"/>
      <c r="L2002" s="120"/>
      <c r="M2002" s="120"/>
      <c r="N2002" s="29"/>
      <c r="O2002" s="29" t="s">
        <v>85</v>
      </c>
      <c r="P2002" s="120"/>
      <c r="Q2002" s="135"/>
      <c r="R2002" s="150">
        <v>62</v>
      </c>
      <c r="S2002" s="123" t="s">
        <v>1319</v>
      </c>
    </row>
    <row r="2003" spans="1:19">
      <c r="A2003" s="134" t="s">
        <v>1310</v>
      </c>
      <c r="C2003" s="29">
        <v>98501332</v>
      </c>
      <c r="F2003" s="29" t="s">
        <v>1201</v>
      </c>
      <c r="G2003" s="29" t="s">
        <v>828</v>
      </c>
      <c r="H2003" s="120" t="s">
        <v>1202</v>
      </c>
      <c r="I2003" s="120">
        <v>45755</v>
      </c>
      <c r="J2003" s="120">
        <f>WORKDAY(I2003, 3)</f>
        <v>45758</v>
      </c>
      <c r="K2003" s="120"/>
      <c r="L2003" s="120"/>
      <c r="M2003" s="120"/>
      <c r="N2003" s="29"/>
      <c r="O2003" s="29" t="s">
        <v>85</v>
      </c>
      <c r="P2003" s="120"/>
      <c r="Q2003" s="135"/>
      <c r="R2003" s="150">
        <v>62</v>
      </c>
      <c r="S2003" s="123" t="s">
        <v>1320</v>
      </c>
    </row>
    <row r="2004" spans="1:19">
      <c r="A2004" s="134" t="s">
        <v>1310</v>
      </c>
      <c r="C2004" s="29">
        <v>98501363</v>
      </c>
      <c r="F2004" s="29" t="s">
        <v>1201</v>
      </c>
      <c r="G2004" s="29" t="s">
        <v>828</v>
      </c>
      <c r="H2004" s="120" t="s">
        <v>1202</v>
      </c>
      <c r="I2004" s="120">
        <v>45755</v>
      </c>
      <c r="J2004" s="120">
        <f>WORKDAY(I2004, 3)</f>
        <v>45758</v>
      </c>
      <c r="K2004" s="120"/>
      <c r="L2004" s="120"/>
      <c r="M2004" s="120"/>
      <c r="N2004" s="29"/>
      <c r="O2004" s="29" t="s">
        <v>85</v>
      </c>
      <c r="P2004" s="120"/>
      <c r="Q2004" s="135"/>
      <c r="R2004" s="150">
        <v>62</v>
      </c>
      <c r="S2004" s="123" t="s">
        <v>1321</v>
      </c>
    </row>
    <row r="2005" spans="1:19">
      <c r="A2005" s="134" t="s">
        <v>1310</v>
      </c>
      <c r="C2005" s="29">
        <v>98501397</v>
      </c>
      <c r="F2005" s="29" t="s">
        <v>1201</v>
      </c>
      <c r="G2005" s="29" t="s">
        <v>828</v>
      </c>
      <c r="H2005" s="120" t="s">
        <v>1202</v>
      </c>
      <c r="I2005" s="120">
        <v>45755</v>
      </c>
      <c r="J2005" s="120">
        <f>WORKDAY(I2005, 3)</f>
        <v>45758</v>
      </c>
      <c r="K2005" s="120"/>
      <c r="L2005" s="120"/>
      <c r="M2005" s="120"/>
      <c r="N2005" s="29"/>
      <c r="O2005" s="29" t="s">
        <v>85</v>
      </c>
      <c r="P2005" s="120"/>
      <c r="Q2005" s="135"/>
      <c r="R2005" s="150">
        <v>62</v>
      </c>
      <c r="S2005" s="123" t="s">
        <v>1322</v>
      </c>
    </row>
    <row r="2006" spans="1:19">
      <c r="A2006" s="134" t="s">
        <v>1310</v>
      </c>
      <c r="C2006" s="29">
        <v>98501485</v>
      </c>
      <c r="F2006" s="29" t="s">
        <v>1201</v>
      </c>
      <c r="G2006" s="29" t="s">
        <v>828</v>
      </c>
      <c r="H2006" s="120" t="s">
        <v>1202</v>
      </c>
      <c r="I2006" s="120">
        <v>45755</v>
      </c>
      <c r="J2006" s="120">
        <f>WORKDAY(I2006, 3)</f>
        <v>45758</v>
      </c>
      <c r="K2006" s="120"/>
      <c r="L2006" s="120"/>
      <c r="M2006" s="120"/>
      <c r="N2006" s="29"/>
      <c r="O2006" s="29" t="s">
        <v>85</v>
      </c>
      <c r="P2006" s="120"/>
      <c r="Q2006" s="135"/>
      <c r="R2006" s="120" t="s">
        <v>1316</v>
      </c>
      <c r="S2006" s="123" t="s">
        <v>1323</v>
      </c>
    </row>
    <row r="2007" spans="1:19">
      <c r="A2007" s="134" t="s">
        <v>1310</v>
      </c>
      <c r="C2007" s="29">
        <v>98501492</v>
      </c>
      <c r="F2007" s="29" t="s">
        <v>1201</v>
      </c>
      <c r="G2007" s="29" t="s">
        <v>828</v>
      </c>
      <c r="H2007" s="120" t="s">
        <v>1202</v>
      </c>
      <c r="I2007" s="120">
        <v>45755</v>
      </c>
      <c r="J2007" s="120">
        <f>WORKDAY(I2007, 3)</f>
        <v>45758</v>
      </c>
      <c r="K2007" s="120"/>
      <c r="L2007" s="120"/>
      <c r="M2007" s="120"/>
      <c r="N2007" s="29"/>
      <c r="O2007" s="29" t="s">
        <v>85</v>
      </c>
      <c r="P2007" s="120"/>
      <c r="Q2007" s="135"/>
      <c r="R2007" s="120" t="s">
        <v>1316</v>
      </c>
      <c r="S2007" s="123" t="s">
        <v>1324</v>
      </c>
    </row>
    <row r="2008" spans="1:19">
      <c r="A2008" s="134" t="s">
        <v>1310</v>
      </c>
      <c r="C2008" s="29">
        <v>98501700</v>
      </c>
      <c r="F2008" s="29" t="s">
        <v>1201</v>
      </c>
      <c r="G2008" s="29" t="s">
        <v>828</v>
      </c>
      <c r="H2008" s="120" t="s">
        <v>1202</v>
      </c>
      <c r="I2008" s="120">
        <v>45755</v>
      </c>
      <c r="J2008" s="120">
        <f>WORKDAY(I2008, 3)</f>
        <v>45758</v>
      </c>
      <c r="K2008" s="120"/>
      <c r="L2008" s="120"/>
      <c r="M2008" s="120"/>
      <c r="N2008" s="29"/>
      <c r="O2008" s="29" t="s">
        <v>85</v>
      </c>
      <c r="P2008" s="120"/>
      <c r="Q2008" s="135"/>
      <c r="R2008" s="120" t="s">
        <v>1325</v>
      </c>
      <c r="S2008" s="123" t="s">
        <v>1326</v>
      </c>
    </row>
    <row r="2009" spans="1:19">
      <c r="A2009" s="134" t="s">
        <v>1310</v>
      </c>
      <c r="C2009" s="29">
        <v>98501729</v>
      </c>
      <c r="F2009" s="29" t="s">
        <v>1201</v>
      </c>
      <c r="G2009" s="29" t="s">
        <v>828</v>
      </c>
      <c r="H2009" s="120" t="s">
        <v>1202</v>
      </c>
      <c r="I2009" s="120">
        <v>45755</v>
      </c>
      <c r="J2009" s="120">
        <f>WORKDAY(I2009, 3)</f>
        <v>45758</v>
      </c>
      <c r="K2009" s="120"/>
      <c r="L2009" s="120"/>
      <c r="M2009" s="120"/>
      <c r="N2009" s="29"/>
      <c r="O2009" s="29" t="s">
        <v>85</v>
      </c>
      <c r="P2009" s="120"/>
      <c r="Q2009" s="135"/>
      <c r="R2009" s="120" t="s">
        <v>1325</v>
      </c>
      <c r="S2009" s="123" t="s">
        <v>1327</v>
      </c>
    </row>
    <row r="2010" spans="1:19">
      <c r="A2010" s="134" t="s">
        <v>1310</v>
      </c>
      <c r="C2010" s="29">
        <v>98501755</v>
      </c>
      <c r="F2010" s="29" t="s">
        <v>1201</v>
      </c>
      <c r="G2010" s="29" t="s">
        <v>828</v>
      </c>
      <c r="H2010" s="120" t="s">
        <v>1202</v>
      </c>
      <c r="I2010" s="120">
        <v>45755</v>
      </c>
      <c r="J2010" s="120">
        <f>WORKDAY(I2010, 3)</f>
        <v>45758</v>
      </c>
      <c r="K2010" s="120"/>
      <c r="L2010" s="120"/>
      <c r="M2010" s="120"/>
      <c r="N2010" s="29"/>
      <c r="O2010" s="29" t="s">
        <v>85</v>
      </c>
      <c r="P2010" s="120"/>
      <c r="Q2010" s="135"/>
      <c r="R2010" s="120" t="s">
        <v>1325</v>
      </c>
      <c r="S2010" s="123" t="s">
        <v>1328</v>
      </c>
    </row>
    <row r="2011" spans="1:19">
      <c r="A2011" s="134" t="s">
        <v>1310</v>
      </c>
      <c r="C2011" s="29">
        <v>98501651</v>
      </c>
      <c r="F2011" s="29" t="s">
        <v>1201</v>
      </c>
      <c r="G2011" s="29" t="s">
        <v>828</v>
      </c>
      <c r="H2011" s="120" t="s">
        <v>1202</v>
      </c>
      <c r="I2011" s="120">
        <v>45755</v>
      </c>
      <c r="J2011" s="120">
        <f>WORKDAY(I2011, 3)</f>
        <v>45758</v>
      </c>
      <c r="K2011" s="120"/>
      <c r="L2011" s="120"/>
      <c r="M2011" s="120"/>
      <c r="N2011" s="29"/>
      <c r="O2011" s="29" t="s">
        <v>85</v>
      </c>
      <c r="P2011" s="120"/>
      <c r="Q2011" s="135"/>
      <c r="R2011" s="120" t="s">
        <v>1325</v>
      </c>
      <c r="S2011" s="123" t="s">
        <v>1329</v>
      </c>
    </row>
    <row r="2012" spans="1:19">
      <c r="A2012" s="134" t="s">
        <v>1310</v>
      </c>
      <c r="C2012" s="29">
        <v>98501814</v>
      </c>
      <c r="F2012" s="29" t="s">
        <v>1201</v>
      </c>
      <c r="G2012" s="29" t="s">
        <v>828</v>
      </c>
      <c r="H2012" s="120" t="s">
        <v>1202</v>
      </c>
      <c r="I2012" s="120">
        <v>45755</v>
      </c>
      <c r="J2012" s="120">
        <f>WORKDAY(I2012, 3)</f>
        <v>45758</v>
      </c>
      <c r="K2012" s="120"/>
      <c r="L2012" s="120"/>
      <c r="M2012" s="120"/>
      <c r="N2012" s="29"/>
      <c r="O2012" s="29" t="s">
        <v>85</v>
      </c>
      <c r="P2012" s="120"/>
      <c r="Q2012" s="135"/>
      <c r="R2012" s="120" t="s">
        <v>1316</v>
      </c>
      <c r="S2012" s="123" t="s">
        <v>1330</v>
      </c>
    </row>
    <row r="2013" spans="1:19">
      <c r="A2013" s="134" t="s">
        <v>1310</v>
      </c>
      <c r="C2013" s="29">
        <v>98501832</v>
      </c>
      <c r="F2013" s="29" t="s">
        <v>1201</v>
      </c>
      <c r="G2013" s="29" t="s">
        <v>828</v>
      </c>
      <c r="H2013" s="120" t="s">
        <v>1202</v>
      </c>
      <c r="I2013" s="120">
        <v>45755</v>
      </c>
      <c r="J2013" s="120">
        <f>WORKDAY(I2013, 3)</f>
        <v>45758</v>
      </c>
      <c r="K2013" s="120"/>
      <c r="L2013" s="120"/>
      <c r="M2013" s="120"/>
      <c r="N2013" s="29"/>
      <c r="O2013" s="29" t="s">
        <v>85</v>
      </c>
      <c r="P2013" s="120"/>
      <c r="Q2013" s="135"/>
      <c r="R2013" s="120" t="s">
        <v>1316</v>
      </c>
      <c r="S2013" s="123" t="s">
        <v>1331</v>
      </c>
    </row>
    <row r="2014" spans="1:19">
      <c r="A2014" s="134" t="s">
        <v>1310</v>
      </c>
      <c r="C2014" s="29">
        <v>98501880</v>
      </c>
      <c r="F2014" s="29" t="s">
        <v>1201</v>
      </c>
      <c r="G2014" s="29" t="s">
        <v>828</v>
      </c>
      <c r="H2014" s="120" t="s">
        <v>1202</v>
      </c>
      <c r="I2014" s="120">
        <v>45755</v>
      </c>
      <c r="J2014" s="120">
        <f>WORKDAY(I2014, 3)</f>
        <v>45758</v>
      </c>
      <c r="K2014" s="120"/>
      <c r="L2014" s="120"/>
      <c r="M2014" s="120"/>
      <c r="N2014" s="29"/>
      <c r="O2014" s="29" t="s">
        <v>85</v>
      </c>
      <c r="P2014" s="120"/>
      <c r="Q2014" s="135"/>
      <c r="R2014" s="150">
        <v>50</v>
      </c>
      <c r="S2014" s="123" t="s">
        <v>1332</v>
      </c>
    </row>
    <row r="2015" spans="1:19">
      <c r="A2015" s="134" t="s">
        <v>1310</v>
      </c>
      <c r="C2015" s="29">
        <v>98501897</v>
      </c>
      <c r="F2015" s="29" t="s">
        <v>1201</v>
      </c>
      <c r="G2015" s="29" t="s">
        <v>828</v>
      </c>
      <c r="H2015" s="120" t="s">
        <v>1202</v>
      </c>
      <c r="I2015" s="120">
        <v>45755</v>
      </c>
      <c r="J2015" s="120">
        <f>WORKDAY(I2015, 3)</f>
        <v>45758</v>
      </c>
      <c r="K2015" s="120"/>
      <c r="L2015" s="120"/>
      <c r="M2015" s="120"/>
      <c r="N2015" s="29"/>
      <c r="O2015" s="29" t="s">
        <v>85</v>
      </c>
      <c r="P2015" s="120"/>
      <c r="Q2015" s="135"/>
      <c r="R2015" s="120" t="s">
        <v>1325</v>
      </c>
      <c r="S2015" s="123" t="s">
        <v>1333</v>
      </c>
    </row>
    <row r="2016" spans="1:19">
      <c r="A2016" s="134" t="s">
        <v>1310</v>
      </c>
      <c r="C2016" s="29">
        <v>98501921</v>
      </c>
      <c r="F2016" s="29" t="s">
        <v>1201</v>
      </c>
      <c r="G2016" s="29" t="s">
        <v>828</v>
      </c>
      <c r="H2016" s="120" t="s">
        <v>1202</v>
      </c>
      <c r="I2016" s="120">
        <v>45755</v>
      </c>
      <c r="J2016" s="120">
        <f>WORKDAY(I2016, 3)</f>
        <v>45758</v>
      </c>
      <c r="K2016" s="120"/>
      <c r="L2016" s="120"/>
      <c r="M2016" s="120"/>
      <c r="N2016" s="29"/>
      <c r="O2016" s="29" t="s">
        <v>85</v>
      </c>
      <c r="P2016" s="120"/>
      <c r="Q2016" s="135"/>
      <c r="R2016" s="120" t="s">
        <v>1325</v>
      </c>
      <c r="S2016" s="123" t="s">
        <v>1334</v>
      </c>
    </row>
    <row r="2017" spans="1:19">
      <c r="A2017" s="134" t="s">
        <v>1310</v>
      </c>
      <c r="C2017" s="29">
        <v>98501940</v>
      </c>
      <c r="F2017" s="29" t="s">
        <v>1201</v>
      </c>
      <c r="G2017" s="29" t="s">
        <v>828</v>
      </c>
      <c r="H2017" s="120" t="s">
        <v>1202</v>
      </c>
      <c r="I2017" s="120">
        <v>45755</v>
      </c>
      <c r="J2017" s="120">
        <f>WORKDAY(I2017, 3)</f>
        <v>45758</v>
      </c>
      <c r="K2017" s="120"/>
      <c r="L2017" s="120"/>
      <c r="M2017" s="120"/>
      <c r="N2017" s="29"/>
      <c r="O2017" s="29" t="s">
        <v>85</v>
      </c>
      <c r="P2017" s="120"/>
      <c r="Q2017" s="135"/>
      <c r="R2017" s="120" t="s">
        <v>1325</v>
      </c>
      <c r="S2017" s="123" t="s">
        <v>1335</v>
      </c>
    </row>
    <row r="2018" spans="1:19">
      <c r="A2018" s="134" t="s">
        <v>1070</v>
      </c>
      <c r="C2018" s="29">
        <v>105503275</v>
      </c>
      <c r="F2018" s="29" t="s">
        <v>1071</v>
      </c>
      <c r="G2018" s="29" t="s">
        <v>828</v>
      </c>
      <c r="H2018" s="29" t="s">
        <v>581</v>
      </c>
      <c r="I2018" s="120">
        <v>45762</v>
      </c>
      <c r="J2018" s="120">
        <f>WORKDAY(I2018, 3)</f>
        <v>45765</v>
      </c>
      <c r="K2018" s="120"/>
      <c r="L2018" s="120"/>
      <c r="M2018" s="120"/>
      <c r="N2018" s="29"/>
      <c r="O2018" s="29" t="s">
        <v>85</v>
      </c>
      <c r="P2018" s="120"/>
      <c r="Q2018" s="81"/>
      <c r="R2018" s="29">
        <v>160</v>
      </c>
    </row>
    <row r="2019" spans="1:19">
      <c r="A2019" s="134" t="s">
        <v>1070</v>
      </c>
      <c r="C2019" s="29">
        <v>105503250</v>
      </c>
      <c r="F2019" s="29" t="s">
        <v>1071</v>
      </c>
      <c r="G2019" s="29" t="s">
        <v>828</v>
      </c>
      <c r="H2019" s="29" t="s">
        <v>581</v>
      </c>
      <c r="I2019" s="120">
        <v>45762</v>
      </c>
      <c r="J2019" s="120">
        <f>WORKDAY(I2019, 3)</f>
        <v>45765</v>
      </c>
      <c r="K2019" s="120"/>
      <c r="L2019" s="120"/>
      <c r="M2019" s="120"/>
      <c r="N2019" s="29"/>
      <c r="O2019" s="29" t="s">
        <v>85</v>
      </c>
      <c r="P2019" s="120"/>
      <c r="Q2019" s="81"/>
      <c r="R2019" s="29">
        <v>90</v>
      </c>
    </row>
    <row r="2020" spans="1:19">
      <c r="A2020" s="134" t="s">
        <v>1070</v>
      </c>
      <c r="C2020" s="29">
        <v>105503440</v>
      </c>
      <c r="F2020" s="29" t="s">
        <v>1071</v>
      </c>
      <c r="G2020" s="29" t="s">
        <v>828</v>
      </c>
      <c r="H2020" s="29" t="s">
        <v>581</v>
      </c>
      <c r="I2020" s="120">
        <v>45762</v>
      </c>
      <c r="J2020" s="120">
        <f>WORKDAY(I2020, 3)</f>
        <v>45765</v>
      </c>
      <c r="K2020" s="120"/>
      <c r="L2020" s="120"/>
      <c r="M2020" s="120"/>
      <c r="N2020" s="29"/>
      <c r="O2020" s="29" t="s">
        <v>85</v>
      </c>
      <c r="P2020" s="120"/>
      <c r="Q2020" s="81"/>
      <c r="R2020" s="29">
        <v>180</v>
      </c>
    </row>
    <row r="2021" spans="1:19">
      <c r="A2021" s="134" t="s">
        <v>1070</v>
      </c>
      <c r="C2021" s="29">
        <v>105503291</v>
      </c>
      <c r="F2021" s="29" t="s">
        <v>1071</v>
      </c>
      <c r="G2021" s="29" t="s">
        <v>828</v>
      </c>
      <c r="H2021" s="29" t="s">
        <v>581</v>
      </c>
      <c r="I2021" s="120">
        <v>45762</v>
      </c>
      <c r="J2021" s="120">
        <f>WORKDAY(I2021, 3)</f>
        <v>45765</v>
      </c>
      <c r="K2021" s="120"/>
      <c r="L2021" s="120"/>
      <c r="M2021" s="120"/>
      <c r="N2021" s="29"/>
      <c r="O2021" s="29" t="s">
        <v>85</v>
      </c>
      <c r="P2021" s="120"/>
      <c r="Q2021" s="81"/>
      <c r="R2021" s="29">
        <v>240</v>
      </c>
    </row>
    <row r="2022" spans="1:19">
      <c r="A2022" s="134" t="s">
        <v>1070</v>
      </c>
      <c r="C2022" s="29">
        <v>105503415</v>
      </c>
      <c r="F2022" s="29" t="s">
        <v>1071</v>
      </c>
      <c r="G2022" s="29" t="s">
        <v>828</v>
      </c>
      <c r="H2022" s="29" t="s">
        <v>581</v>
      </c>
      <c r="I2022" s="120">
        <v>45762</v>
      </c>
      <c r="J2022" s="120">
        <f>WORKDAY(I2022, 3)</f>
        <v>45765</v>
      </c>
      <c r="K2022" s="120"/>
      <c r="L2022" s="120"/>
      <c r="M2022" s="120"/>
      <c r="N2022" s="29"/>
      <c r="O2022" s="29" t="s">
        <v>85</v>
      </c>
      <c r="P2022" s="120"/>
      <c r="Q2022" s="81"/>
      <c r="R2022" s="29">
        <v>220</v>
      </c>
    </row>
    <row r="2023" spans="1:19">
      <c r="A2023" s="134" t="s">
        <v>1070</v>
      </c>
      <c r="C2023" s="29">
        <v>105503391</v>
      </c>
      <c r="F2023" s="29" t="s">
        <v>1071</v>
      </c>
      <c r="G2023" s="29" t="s">
        <v>828</v>
      </c>
      <c r="H2023" s="29" t="s">
        <v>581</v>
      </c>
      <c r="I2023" s="120">
        <v>45762</v>
      </c>
      <c r="J2023" s="120">
        <f>WORKDAY(I2023, 3)</f>
        <v>45765</v>
      </c>
      <c r="K2023" s="120"/>
      <c r="L2023" s="120"/>
      <c r="M2023" s="120"/>
      <c r="N2023" s="29"/>
      <c r="O2023" s="29" t="s">
        <v>1336</v>
      </c>
      <c r="P2023" s="29"/>
      <c r="Q2023" s="81"/>
      <c r="R2023" s="29">
        <v>190</v>
      </c>
    </row>
    <row r="2024" spans="1:19">
      <c r="A2024" s="134" t="s">
        <v>1070</v>
      </c>
      <c r="C2024" s="29">
        <v>105503454</v>
      </c>
      <c r="F2024" s="29" t="s">
        <v>1071</v>
      </c>
      <c r="G2024" s="29" t="s">
        <v>828</v>
      </c>
      <c r="H2024" s="29" t="s">
        <v>581</v>
      </c>
      <c r="I2024" s="120">
        <v>45762</v>
      </c>
      <c r="J2024" s="120">
        <f>WORKDAY(I2024, 3)</f>
        <v>45765</v>
      </c>
      <c r="K2024" s="120"/>
      <c r="L2024" s="120"/>
      <c r="M2024" s="120"/>
      <c r="N2024" s="29"/>
      <c r="O2024" s="29" t="s">
        <v>1336</v>
      </c>
      <c r="P2024" s="29"/>
      <c r="Q2024" s="81"/>
      <c r="R2024" s="29">
        <v>630</v>
      </c>
    </row>
    <row r="2025" spans="1:19">
      <c r="A2025" s="134" t="s">
        <v>1070</v>
      </c>
      <c r="C2025" s="29">
        <v>105503469</v>
      </c>
      <c r="F2025" s="29" t="s">
        <v>1071</v>
      </c>
      <c r="G2025" s="29" t="s">
        <v>828</v>
      </c>
      <c r="H2025" s="29" t="s">
        <v>581</v>
      </c>
      <c r="I2025" s="120">
        <v>45762</v>
      </c>
      <c r="J2025" s="120">
        <f>WORKDAY(I2025, 3)</f>
        <v>45765</v>
      </c>
      <c r="K2025" s="120"/>
      <c r="L2025" s="120"/>
      <c r="M2025" s="120"/>
      <c r="N2025" s="29"/>
      <c r="O2025" s="29" t="s">
        <v>1336</v>
      </c>
      <c r="P2025" s="29"/>
      <c r="Q2025" s="81"/>
      <c r="R2025" s="29">
        <v>220</v>
      </c>
    </row>
    <row r="2026" spans="1:19">
      <c r="A2026" s="134" t="s">
        <v>1070</v>
      </c>
      <c r="C2026" s="29">
        <v>105503494</v>
      </c>
      <c r="F2026" s="29" t="s">
        <v>1071</v>
      </c>
      <c r="G2026" s="29" t="s">
        <v>828</v>
      </c>
      <c r="H2026" s="29" t="s">
        <v>581</v>
      </c>
      <c r="I2026" s="120">
        <v>45762</v>
      </c>
      <c r="J2026" s="120">
        <f>WORKDAY(I2026, 3)</f>
        <v>45765</v>
      </c>
      <c r="K2026" s="120"/>
      <c r="L2026" s="120"/>
      <c r="M2026" s="120"/>
      <c r="N2026" s="29"/>
      <c r="O2026" s="29" t="s">
        <v>1336</v>
      </c>
      <c r="P2026" s="29"/>
      <c r="Q2026" s="81"/>
      <c r="R2026" s="29">
        <v>660</v>
      </c>
    </row>
    <row r="2027" spans="1:19">
      <c r="A2027" s="134" t="s">
        <v>1070</v>
      </c>
      <c r="C2027" s="29">
        <v>105503513</v>
      </c>
      <c r="F2027" s="29" t="s">
        <v>1071</v>
      </c>
      <c r="G2027" s="29" t="s">
        <v>828</v>
      </c>
      <c r="H2027" s="29" t="s">
        <v>581</v>
      </c>
      <c r="I2027" s="120">
        <v>45762</v>
      </c>
      <c r="J2027" s="120">
        <f>WORKDAY(I2027, 3)</f>
        <v>45765</v>
      </c>
      <c r="K2027" s="120"/>
      <c r="L2027" s="120"/>
      <c r="M2027" s="120"/>
      <c r="N2027" s="29"/>
      <c r="O2027" s="29" t="s">
        <v>1336</v>
      </c>
      <c r="P2027" s="29"/>
      <c r="Q2027" s="81"/>
      <c r="R2027" s="29">
        <v>400</v>
      </c>
    </row>
    <row r="2028" spans="1:19">
      <c r="A2028" s="134" t="s">
        <v>1147</v>
      </c>
      <c r="C2028" s="29">
        <v>105503549</v>
      </c>
      <c r="F2028" s="29" t="s">
        <v>1071</v>
      </c>
      <c r="G2028" s="29" t="s">
        <v>828</v>
      </c>
      <c r="H2028" s="29" t="s">
        <v>581</v>
      </c>
      <c r="I2028" s="120">
        <v>45762</v>
      </c>
      <c r="J2028" s="120">
        <f>WORKDAY(I2028, 3)</f>
        <v>45765</v>
      </c>
      <c r="K2028" s="120"/>
      <c r="L2028" s="120"/>
      <c r="M2028" s="120"/>
      <c r="N2028" s="29"/>
      <c r="O2028" s="29" t="s">
        <v>85</v>
      </c>
      <c r="P2028" s="120"/>
      <c r="Q2028" s="81"/>
      <c r="R2028" s="29">
        <v>230</v>
      </c>
    </row>
    <row r="2029" spans="1:19">
      <c r="A2029" s="134" t="s">
        <v>1147</v>
      </c>
      <c r="C2029" s="29">
        <v>105503564</v>
      </c>
      <c r="F2029" s="29" t="s">
        <v>1071</v>
      </c>
      <c r="G2029" s="29" t="s">
        <v>828</v>
      </c>
      <c r="H2029" s="29" t="s">
        <v>581</v>
      </c>
      <c r="I2029" s="120">
        <v>45762</v>
      </c>
      <c r="J2029" s="120">
        <f>WORKDAY(I2029, 3)</f>
        <v>45765</v>
      </c>
      <c r="K2029" s="120"/>
      <c r="L2029" s="120"/>
      <c r="M2029" s="120"/>
      <c r="N2029" s="29"/>
      <c r="O2029" s="29" t="s">
        <v>85</v>
      </c>
      <c r="P2029" s="120"/>
      <c r="Q2029" s="81"/>
      <c r="R2029" s="29">
        <v>530</v>
      </c>
    </row>
    <row r="2030" spans="1:19">
      <c r="A2030" s="134" t="s">
        <v>1147</v>
      </c>
      <c r="C2030" s="29">
        <v>105503648</v>
      </c>
      <c r="F2030" s="29" t="s">
        <v>1071</v>
      </c>
      <c r="G2030" s="29" t="s">
        <v>828</v>
      </c>
      <c r="H2030" s="29" t="s">
        <v>581</v>
      </c>
      <c r="I2030" s="120">
        <v>45762</v>
      </c>
      <c r="J2030" s="120">
        <f>WORKDAY(I2030, 3)</f>
        <v>45765</v>
      </c>
      <c r="K2030" s="120"/>
      <c r="L2030" s="120"/>
      <c r="M2030" s="120"/>
      <c r="N2030" s="29"/>
      <c r="O2030" s="29" t="s">
        <v>85</v>
      </c>
      <c r="P2030" s="120"/>
      <c r="Q2030" s="81"/>
      <c r="R2030" s="29">
        <v>140</v>
      </c>
    </row>
    <row r="2031" spans="1:19">
      <c r="A2031" s="134" t="s">
        <v>1147</v>
      </c>
      <c r="C2031" s="29">
        <v>105503683</v>
      </c>
      <c r="F2031" s="29" t="s">
        <v>1071</v>
      </c>
      <c r="G2031" s="29" t="s">
        <v>828</v>
      </c>
      <c r="H2031" s="29" t="s">
        <v>581</v>
      </c>
      <c r="I2031" s="120">
        <v>45762</v>
      </c>
      <c r="J2031" s="120">
        <f>WORKDAY(I2031, 3)</f>
        <v>45765</v>
      </c>
      <c r="K2031" s="120"/>
      <c r="L2031" s="120"/>
      <c r="M2031" s="120"/>
      <c r="N2031" s="29"/>
      <c r="O2031" s="29" t="s">
        <v>85</v>
      </c>
      <c r="P2031" s="120"/>
      <c r="Q2031" s="81"/>
      <c r="R2031" s="29">
        <v>100</v>
      </c>
    </row>
    <row r="2032" spans="1:19">
      <c r="A2032" s="134" t="s">
        <v>1147</v>
      </c>
      <c r="C2032" s="29">
        <v>105503702</v>
      </c>
      <c r="F2032" s="29" t="s">
        <v>1071</v>
      </c>
      <c r="G2032" s="29" t="s">
        <v>828</v>
      </c>
      <c r="H2032" s="29" t="s">
        <v>581</v>
      </c>
      <c r="I2032" s="120">
        <v>45762</v>
      </c>
      <c r="J2032" s="120">
        <f>WORKDAY(I2032, 3)</f>
        <v>45765</v>
      </c>
      <c r="K2032" s="120"/>
      <c r="L2032" s="120"/>
      <c r="M2032" s="120"/>
      <c r="N2032" s="29"/>
      <c r="O2032" s="29" t="s">
        <v>1336</v>
      </c>
      <c r="P2032" s="29"/>
      <c r="Q2032" s="81"/>
      <c r="R2032" s="29">
        <v>680</v>
      </c>
    </row>
    <row r="2033" spans="1:19">
      <c r="A2033" s="134" t="s">
        <v>1147</v>
      </c>
      <c r="C2033" s="29">
        <v>105503716</v>
      </c>
      <c r="F2033" s="29" t="s">
        <v>1071</v>
      </c>
      <c r="G2033" s="29" t="s">
        <v>828</v>
      </c>
      <c r="H2033" s="29" t="s">
        <v>581</v>
      </c>
      <c r="I2033" s="120">
        <v>45762</v>
      </c>
      <c r="J2033" s="120">
        <f>WORKDAY(I2033, 3)</f>
        <v>45765</v>
      </c>
      <c r="K2033" s="120"/>
      <c r="L2033" s="120"/>
      <c r="M2033" s="120"/>
      <c r="N2033" s="29"/>
      <c r="O2033" s="29" t="s">
        <v>85</v>
      </c>
      <c r="P2033" s="120"/>
      <c r="Q2033" s="81"/>
      <c r="R2033" s="29">
        <v>350</v>
      </c>
    </row>
    <row r="2034" spans="1:19">
      <c r="A2034" s="134" t="s">
        <v>1147</v>
      </c>
      <c r="C2034" s="29">
        <v>105503736</v>
      </c>
      <c r="F2034" s="29" t="s">
        <v>1071</v>
      </c>
      <c r="G2034" s="29" t="s">
        <v>828</v>
      </c>
      <c r="H2034" s="29" t="s">
        <v>581</v>
      </c>
      <c r="I2034" s="120">
        <v>45762</v>
      </c>
      <c r="J2034" s="120">
        <f>WORKDAY(I2034, 3)</f>
        <v>45765</v>
      </c>
      <c r="K2034" s="120"/>
      <c r="L2034" s="120"/>
      <c r="M2034" s="120"/>
      <c r="N2034" s="29"/>
      <c r="O2034" s="29" t="s">
        <v>85</v>
      </c>
      <c r="P2034" s="120"/>
      <c r="Q2034" s="81"/>
      <c r="R2034" s="29">
        <v>340</v>
      </c>
    </row>
    <row r="2035" spans="1:19">
      <c r="A2035" s="134" t="s">
        <v>1147</v>
      </c>
      <c r="C2035" s="29">
        <v>105503774</v>
      </c>
      <c r="F2035" s="29" t="s">
        <v>1071</v>
      </c>
      <c r="G2035" s="29" t="s">
        <v>828</v>
      </c>
      <c r="H2035" s="29" t="s">
        <v>581</v>
      </c>
      <c r="I2035" s="120">
        <v>45762</v>
      </c>
      <c r="J2035" s="120">
        <f>WORKDAY(I2035, 3)</f>
        <v>45765</v>
      </c>
      <c r="K2035" s="120"/>
      <c r="L2035" s="120"/>
      <c r="M2035" s="120"/>
      <c r="N2035" s="29"/>
      <c r="O2035" s="29" t="s">
        <v>85</v>
      </c>
      <c r="P2035" s="120"/>
      <c r="Q2035" s="81"/>
      <c r="R2035" s="29">
        <v>160</v>
      </c>
    </row>
    <row r="2036" spans="1:19">
      <c r="A2036" s="134" t="s">
        <v>1147</v>
      </c>
      <c r="C2036" s="29">
        <v>105503794</v>
      </c>
      <c r="F2036" s="29" t="s">
        <v>1071</v>
      </c>
      <c r="G2036" s="29" t="s">
        <v>828</v>
      </c>
      <c r="H2036" s="29" t="s">
        <v>581</v>
      </c>
      <c r="I2036" s="120">
        <v>45762</v>
      </c>
      <c r="J2036" s="120">
        <f>WORKDAY(I2036, 3)</f>
        <v>45765</v>
      </c>
      <c r="K2036" s="120"/>
      <c r="L2036" s="120"/>
      <c r="M2036" s="120"/>
      <c r="N2036" s="29"/>
      <c r="O2036" s="29" t="s">
        <v>85</v>
      </c>
      <c r="P2036" s="120"/>
      <c r="Q2036" s="81"/>
      <c r="R2036" s="29">
        <v>540</v>
      </c>
    </row>
    <row r="2037" spans="1:19">
      <c r="A2037" s="134" t="s">
        <v>1147</v>
      </c>
      <c r="C2037" s="29">
        <v>105503822</v>
      </c>
      <c r="F2037" s="29" t="s">
        <v>1071</v>
      </c>
      <c r="G2037" s="29" t="s">
        <v>828</v>
      </c>
      <c r="H2037" s="29" t="s">
        <v>581</v>
      </c>
      <c r="I2037" s="120">
        <v>45762</v>
      </c>
      <c r="J2037" s="120">
        <f>WORKDAY(I2037, 3)</f>
        <v>45765</v>
      </c>
      <c r="K2037" s="120"/>
      <c r="L2037" s="120"/>
      <c r="M2037" s="120"/>
      <c r="N2037" s="29"/>
      <c r="O2037" s="29" t="s">
        <v>85</v>
      </c>
      <c r="P2037" s="120"/>
      <c r="Q2037" s="81"/>
      <c r="R2037" s="29">
        <v>130</v>
      </c>
    </row>
    <row r="2038" spans="1:19">
      <c r="A2038" s="134" t="s">
        <v>1147</v>
      </c>
      <c r="C2038" s="29">
        <v>105503855</v>
      </c>
      <c r="F2038" s="29" t="s">
        <v>1071</v>
      </c>
      <c r="G2038" s="29" t="s">
        <v>828</v>
      </c>
      <c r="H2038" s="29" t="s">
        <v>581</v>
      </c>
      <c r="I2038" s="120">
        <v>45762</v>
      </c>
      <c r="J2038" s="120">
        <f>WORKDAY(I2038, 3)</f>
        <v>45765</v>
      </c>
      <c r="K2038" s="120"/>
      <c r="L2038" s="120"/>
      <c r="M2038" s="120"/>
      <c r="N2038" s="29"/>
      <c r="O2038" s="29" t="s">
        <v>85</v>
      </c>
      <c r="P2038" s="120"/>
      <c r="Q2038" s="81"/>
      <c r="R2038" s="29">
        <v>140</v>
      </c>
    </row>
    <row r="2039" spans="1:19">
      <c r="A2039" s="134" t="s">
        <v>1189</v>
      </c>
      <c r="C2039" s="29">
        <v>99505434</v>
      </c>
      <c r="F2039" s="29" t="s">
        <v>1071</v>
      </c>
      <c r="G2039" s="29" t="s">
        <v>828</v>
      </c>
      <c r="H2039" s="29" t="s">
        <v>581</v>
      </c>
      <c r="I2039" s="120">
        <v>45762</v>
      </c>
      <c r="J2039" s="120">
        <f>WORKDAY(I2039, 3)</f>
        <v>45765</v>
      </c>
      <c r="K2039" s="120"/>
      <c r="L2039" s="120"/>
      <c r="M2039" s="120"/>
      <c r="N2039" s="29"/>
      <c r="O2039" s="29" t="s">
        <v>85</v>
      </c>
      <c r="P2039" s="120"/>
      <c r="Q2039" s="81"/>
      <c r="R2039" s="29">
        <v>830</v>
      </c>
    </row>
    <row r="2040" spans="1:19">
      <c r="A2040" s="134" t="s">
        <v>1189</v>
      </c>
      <c r="C2040" s="29">
        <v>99505498</v>
      </c>
      <c r="F2040" s="29" t="s">
        <v>1071</v>
      </c>
      <c r="G2040" s="29" t="s">
        <v>828</v>
      </c>
      <c r="H2040" s="29" t="s">
        <v>581</v>
      </c>
      <c r="I2040" s="120">
        <v>45762</v>
      </c>
      <c r="J2040" s="120">
        <f>WORKDAY(I2040, 3)</f>
        <v>45765</v>
      </c>
      <c r="K2040" s="120"/>
      <c r="L2040" s="120"/>
      <c r="M2040" s="120"/>
      <c r="N2040" s="29"/>
      <c r="O2040" s="29" t="s">
        <v>85</v>
      </c>
      <c r="P2040" s="120"/>
      <c r="Q2040" s="81"/>
      <c r="R2040" s="29">
        <v>840</v>
      </c>
    </row>
    <row r="2041" spans="1:19">
      <c r="A2041" s="134" t="s">
        <v>1189</v>
      </c>
      <c r="C2041" s="29">
        <v>99505586</v>
      </c>
      <c r="F2041" s="29" t="s">
        <v>1071</v>
      </c>
      <c r="G2041" s="29" t="s">
        <v>828</v>
      </c>
      <c r="H2041" s="29" t="s">
        <v>581</v>
      </c>
      <c r="I2041" s="120">
        <v>45762</v>
      </c>
      <c r="J2041" s="120">
        <f>WORKDAY(I2041, 3)</f>
        <v>45765</v>
      </c>
      <c r="K2041" s="120"/>
      <c r="L2041" s="120"/>
      <c r="M2041" s="120"/>
      <c r="N2041" s="29"/>
      <c r="O2041" s="29" t="s">
        <v>85</v>
      </c>
      <c r="P2041" s="120"/>
      <c r="Q2041" s="81"/>
      <c r="R2041" s="29">
        <v>320</v>
      </c>
    </row>
    <row r="2042" spans="1:19">
      <c r="A2042" s="134" t="s">
        <v>1189</v>
      </c>
      <c r="C2042" s="29">
        <v>99505622</v>
      </c>
      <c r="F2042" s="29" t="s">
        <v>1071</v>
      </c>
      <c r="G2042" s="29" t="s">
        <v>828</v>
      </c>
      <c r="H2042" s="29" t="s">
        <v>581</v>
      </c>
      <c r="I2042" s="120">
        <v>45762</v>
      </c>
      <c r="J2042" s="120">
        <f>WORKDAY(I2042, 3)</f>
        <v>45765</v>
      </c>
      <c r="K2042" s="120"/>
      <c r="L2042" s="120"/>
      <c r="M2042" s="120"/>
      <c r="N2042" s="29"/>
      <c r="O2042" s="29" t="s">
        <v>85</v>
      </c>
      <c r="P2042" s="120"/>
      <c r="Q2042" s="81"/>
      <c r="R2042" s="29">
        <v>160</v>
      </c>
    </row>
    <row r="2043" spans="1:19">
      <c r="A2043" s="134" t="s">
        <v>1189</v>
      </c>
      <c r="C2043" s="29">
        <v>99505653</v>
      </c>
      <c r="F2043" s="29" t="s">
        <v>1071</v>
      </c>
      <c r="G2043" s="29" t="s">
        <v>828</v>
      </c>
      <c r="H2043" s="29" t="s">
        <v>581</v>
      </c>
      <c r="I2043" s="120">
        <v>45762</v>
      </c>
      <c r="J2043" s="120">
        <f>WORKDAY(I2043, 3)</f>
        <v>45765</v>
      </c>
      <c r="K2043" s="120"/>
      <c r="L2043" s="120"/>
      <c r="M2043" s="120"/>
      <c r="N2043" s="29"/>
      <c r="O2043" s="29" t="s">
        <v>85</v>
      </c>
      <c r="P2043" s="120"/>
      <c r="Q2043" s="81"/>
      <c r="R2043" s="29">
        <v>90</v>
      </c>
    </row>
    <row r="2044" spans="1:19">
      <c r="A2044" s="134" t="s">
        <v>1189</v>
      </c>
      <c r="C2044" s="29">
        <v>99505694</v>
      </c>
      <c r="F2044" s="29" t="s">
        <v>1071</v>
      </c>
      <c r="G2044" s="29" t="s">
        <v>828</v>
      </c>
      <c r="H2044" s="29" t="s">
        <v>581</v>
      </c>
      <c r="I2044" s="120">
        <v>45762</v>
      </c>
      <c r="J2044" s="120">
        <f>WORKDAY(I2044, 3)</f>
        <v>45765</v>
      </c>
      <c r="K2044" s="120"/>
      <c r="L2044" s="120"/>
      <c r="M2044" s="120"/>
      <c r="N2044" s="29"/>
      <c r="O2044" s="29" t="s">
        <v>85</v>
      </c>
      <c r="P2044" s="120"/>
      <c r="Q2044" s="81"/>
      <c r="R2044" s="29">
        <v>430</v>
      </c>
    </row>
    <row r="2045" spans="1:19">
      <c r="A2045" s="134" t="s">
        <v>1337</v>
      </c>
      <c r="C2045" s="29">
        <v>105503924</v>
      </c>
      <c r="F2045" s="29" t="s">
        <v>1071</v>
      </c>
      <c r="G2045" s="29" t="s">
        <v>828</v>
      </c>
      <c r="H2045" s="29" t="s">
        <v>581</v>
      </c>
      <c r="I2045" s="120">
        <v>45762</v>
      </c>
      <c r="J2045" s="120">
        <f>WORKDAY(I2045, 3)</f>
        <v>45765</v>
      </c>
      <c r="K2045" s="120"/>
      <c r="L2045" s="120"/>
      <c r="M2045" s="120"/>
      <c r="N2045" s="29"/>
      <c r="O2045" s="29" t="s">
        <v>1336</v>
      </c>
      <c r="P2045" s="29"/>
      <c r="Q2045" s="81"/>
      <c r="R2045" s="29">
        <v>420</v>
      </c>
      <c r="S2045" s="124" t="s">
        <v>1170</v>
      </c>
    </row>
    <row r="2046" spans="1:19">
      <c r="A2046" s="134" t="s">
        <v>1337</v>
      </c>
      <c r="C2046" s="29">
        <v>105503931</v>
      </c>
      <c r="F2046" s="29" t="s">
        <v>1071</v>
      </c>
      <c r="G2046" s="29" t="s">
        <v>828</v>
      </c>
      <c r="H2046" s="29" t="s">
        <v>581</v>
      </c>
      <c r="I2046" s="120">
        <v>45762</v>
      </c>
      <c r="J2046" s="120">
        <f>WORKDAY(I2046, 3)</f>
        <v>45765</v>
      </c>
      <c r="K2046" s="120"/>
      <c r="L2046" s="120"/>
      <c r="M2046" s="120"/>
      <c r="N2046" s="29"/>
      <c r="O2046" s="29" t="s">
        <v>1336</v>
      </c>
      <c r="P2046" s="29"/>
      <c r="Q2046" s="81"/>
      <c r="R2046" s="29">
        <v>920</v>
      </c>
      <c r="S2046" s="124" t="s">
        <v>1170</v>
      </c>
    </row>
    <row r="2047" spans="1:19">
      <c r="A2047" s="134" t="s">
        <v>1337</v>
      </c>
      <c r="C2047" s="29">
        <v>105503946</v>
      </c>
      <c r="F2047" s="29" t="s">
        <v>1071</v>
      </c>
      <c r="G2047" s="29" t="s">
        <v>828</v>
      </c>
      <c r="H2047" s="29" t="s">
        <v>581</v>
      </c>
      <c r="I2047" s="120">
        <v>45762</v>
      </c>
      <c r="J2047" s="120">
        <f>WORKDAY(I2047, 3)</f>
        <v>45765</v>
      </c>
      <c r="K2047" s="120"/>
      <c r="L2047" s="120"/>
      <c r="M2047" s="120"/>
      <c r="N2047" s="29"/>
      <c r="O2047" s="29" t="s">
        <v>1336</v>
      </c>
      <c r="P2047" s="29"/>
      <c r="Q2047" s="81"/>
      <c r="R2047" s="29">
        <v>840</v>
      </c>
      <c r="S2047" s="124" t="s">
        <v>1170</v>
      </c>
    </row>
    <row r="2048" spans="1:19">
      <c r="A2048" s="134" t="s">
        <v>1337</v>
      </c>
      <c r="C2048" s="29">
        <v>105503953</v>
      </c>
      <c r="F2048" s="29" t="s">
        <v>1071</v>
      </c>
      <c r="G2048" s="29" t="s">
        <v>828</v>
      </c>
      <c r="H2048" s="29" t="s">
        <v>581</v>
      </c>
      <c r="I2048" s="120">
        <v>45762</v>
      </c>
      <c r="J2048" s="120">
        <f>WORKDAY(I2048, 3)</f>
        <v>45765</v>
      </c>
      <c r="K2048" s="120"/>
      <c r="L2048" s="120"/>
      <c r="M2048" s="120"/>
      <c r="N2048" s="29"/>
      <c r="O2048" s="29" t="s">
        <v>1336</v>
      </c>
      <c r="P2048" s="29"/>
      <c r="Q2048" s="81"/>
      <c r="R2048" s="29">
        <v>370</v>
      </c>
      <c r="S2048" s="124" t="s">
        <v>1170</v>
      </c>
    </row>
    <row r="2049" spans="1:19">
      <c r="A2049" s="134" t="s">
        <v>1337</v>
      </c>
      <c r="C2049" s="29">
        <v>105503960</v>
      </c>
      <c r="F2049" s="29" t="s">
        <v>1071</v>
      </c>
      <c r="G2049" s="29" t="s">
        <v>828</v>
      </c>
      <c r="H2049" s="29" t="s">
        <v>581</v>
      </c>
      <c r="I2049" s="120">
        <v>45762</v>
      </c>
      <c r="J2049" s="120">
        <f>WORKDAY(I2049, 3)</f>
        <v>45765</v>
      </c>
      <c r="K2049" s="120"/>
      <c r="L2049" s="120"/>
      <c r="M2049" s="120"/>
      <c r="N2049" s="29"/>
      <c r="O2049" s="29" t="s">
        <v>1336</v>
      </c>
      <c r="P2049" s="29"/>
      <c r="Q2049" s="81"/>
      <c r="R2049" s="29">
        <v>780</v>
      </c>
      <c r="S2049" s="124" t="s">
        <v>1170</v>
      </c>
    </row>
    <row r="2050" spans="1:19">
      <c r="A2050" s="134" t="s">
        <v>1337</v>
      </c>
      <c r="C2050" s="29">
        <v>105504013</v>
      </c>
      <c r="F2050" s="29" t="s">
        <v>1071</v>
      </c>
      <c r="G2050" s="29" t="s">
        <v>828</v>
      </c>
      <c r="H2050" s="29" t="s">
        <v>581</v>
      </c>
      <c r="I2050" s="120">
        <v>45762</v>
      </c>
      <c r="J2050" s="120">
        <f>WORKDAY(I2050, 3)</f>
        <v>45765</v>
      </c>
      <c r="K2050" s="120"/>
      <c r="L2050" s="120"/>
      <c r="M2050" s="120"/>
      <c r="N2050" s="29"/>
      <c r="O2050" s="29" t="s">
        <v>1336</v>
      </c>
      <c r="P2050" s="29"/>
      <c r="Q2050" s="81"/>
      <c r="R2050" s="29">
        <v>620</v>
      </c>
      <c r="S2050" s="124" t="s">
        <v>1151</v>
      </c>
    </row>
    <row r="2051" spans="1:19">
      <c r="A2051" s="134" t="s">
        <v>1337</v>
      </c>
      <c r="C2051" s="29">
        <v>105503978</v>
      </c>
      <c r="F2051" s="29" t="s">
        <v>1071</v>
      </c>
      <c r="G2051" s="29" t="s">
        <v>828</v>
      </c>
      <c r="H2051" s="29" t="s">
        <v>581</v>
      </c>
      <c r="I2051" s="120">
        <v>45762</v>
      </c>
      <c r="J2051" s="120">
        <f>WORKDAY(I2051, 3)</f>
        <v>45765</v>
      </c>
      <c r="K2051" s="120"/>
      <c r="L2051" s="120"/>
      <c r="M2051" s="120"/>
      <c r="N2051" s="29"/>
      <c r="O2051" s="29" t="s">
        <v>1336</v>
      </c>
      <c r="P2051" s="29"/>
      <c r="Q2051" s="81"/>
      <c r="R2051" s="29">
        <v>350</v>
      </c>
      <c r="S2051" s="124" t="s">
        <v>1170</v>
      </c>
    </row>
    <row r="2052" spans="1:19">
      <c r="A2052" s="134" t="s">
        <v>1337</v>
      </c>
      <c r="C2052" s="29">
        <v>105504021</v>
      </c>
      <c r="F2052" s="29" t="s">
        <v>1071</v>
      </c>
      <c r="G2052" s="29" t="s">
        <v>828</v>
      </c>
      <c r="H2052" s="29" t="s">
        <v>581</v>
      </c>
      <c r="I2052" s="120">
        <v>45762</v>
      </c>
      <c r="J2052" s="120">
        <f>WORKDAY(I2052, 3)</f>
        <v>45765</v>
      </c>
      <c r="K2052" s="120"/>
      <c r="L2052" s="120"/>
      <c r="M2052" s="120"/>
      <c r="N2052" s="29"/>
      <c r="O2052" s="29" t="s">
        <v>1336</v>
      </c>
      <c r="P2052" s="29"/>
      <c r="Q2052" s="81"/>
      <c r="R2052" s="29">
        <v>670</v>
      </c>
      <c r="S2052" s="124" t="s">
        <v>1170</v>
      </c>
    </row>
    <row r="2053" spans="1:19">
      <c r="A2053" s="134" t="s">
        <v>1142</v>
      </c>
      <c r="C2053" s="29">
        <v>105504081</v>
      </c>
      <c r="F2053" s="29" t="s">
        <v>1071</v>
      </c>
      <c r="G2053" s="29" t="s">
        <v>828</v>
      </c>
      <c r="H2053" s="29" t="s">
        <v>581</v>
      </c>
      <c r="I2053" s="120">
        <v>45762</v>
      </c>
      <c r="J2053" s="120">
        <f>WORKDAY(I2053, 3)</f>
        <v>45765</v>
      </c>
      <c r="K2053" s="120"/>
      <c r="L2053" s="120"/>
      <c r="M2053" s="120"/>
      <c r="N2053" s="29"/>
      <c r="O2053" s="29" t="s">
        <v>1336</v>
      </c>
      <c r="P2053" s="29"/>
      <c r="Q2053" s="81"/>
      <c r="R2053" s="29">
        <v>230</v>
      </c>
    </row>
    <row r="2054" spans="1:19">
      <c r="A2054" s="134" t="s">
        <v>1154</v>
      </c>
      <c r="C2054" s="29">
        <v>107508303</v>
      </c>
      <c r="F2054" s="29" t="s">
        <v>1071</v>
      </c>
      <c r="G2054" s="29" t="s">
        <v>828</v>
      </c>
      <c r="H2054" s="29" t="s">
        <v>581</v>
      </c>
      <c r="I2054" s="120">
        <v>45764</v>
      </c>
      <c r="J2054" s="120">
        <f>WORKDAY(I2054, 3)</f>
        <v>45769</v>
      </c>
      <c r="K2054" s="120"/>
      <c r="L2054" s="120"/>
      <c r="M2054" s="120"/>
      <c r="N2054" s="29"/>
      <c r="O2054" s="29" t="s">
        <v>197</v>
      </c>
      <c r="P2054" s="29"/>
      <c r="Q2054" s="81"/>
      <c r="R2054" s="150">
        <v>530</v>
      </c>
      <c r="S2054" s="124" t="s">
        <v>1338</v>
      </c>
    </row>
    <row r="2055" spans="1:19">
      <c r="A2055" s="134" t="s">
        <v>1154</v>
      </c>
      <c r="C2055" s="29">
        <v>107508301</v>
      </c>
      <c r="F2055" s="29" t="s">
        <v>1071</v>
      </c>
      <c r="G2055" s="29" t="s">
        <v>828</v>
      </c>
      <c r="H2055" s="29" t="s">
        <v>581</v>
      </c>
      <c r="I2055" s="120">
        <v>45764</v>
      </c>
      <c r="J2055" s="120">
        <f>WORKDAY(I2055, 3)</f>
        <v>45769</v>
      </c>
      <c r="K2055" s="120"/>
      <c r="L2055" s="120"/>
      <c r="M2055" s="120"/>
      <c r="N2055" s="29"/>
      <c r="O2055" s="29" t="s">
        <v>1339</v>
      </c>
      <c r="P2055" s="29"/>
      <c r="Q2055" s="81"/>
      <c r="R2055" s="150">
        <v>250</v>
      </c>
      <c r="S2055" s="124" t="s">
        <v>1338</v>
      </c>
    </row>
    <row r="2056" spans="1:19">
      <c r="A2056" s="134" t="s">
        <v>1154</v>
      </c>
      <c r="C2056" s="29">
        <v>107508306</v>
      </c>
      <c r="F2056" s="29" t="s">
        <v>1071</v>
      </c>
      <c r="G2056" s="29" t="s">
        <v>828</v>
      </c>
      <c r="H2056" s="29" t="s">
        <v>581</v>
      </c>
      <c r="I2056" s="120">
        <v>45764</v>
      </c>
      <c r="J2056" s="120">
        <f>WORKDAY(I2056, 3)</f>
        <v>45769</v>
      </c>
      <c r="K2056" s="120"/>
      <c r="L2056" s="120"/>
      <c r="M2056" s="120"/>
      <c r="N2056" s="29"/>
      <c r="O2056" s="29" t="s">
        <v>1339</v>
      </c>
      <c r="P2056" s="29"/>
      <c r="Q2056" s="81"/>
      <c r="R2056" s="150">
        <v>520</v>
      </c>
      <c r="S2056" s="124" t="s">
        <v>1338</v>
      </c>
    </row>
    <row r="2057" spans="1:19">
      <c r="A2057" s="134" t="s">
        <v>1154</v>
      </c>
      <c r="C2057" s="29">
        <v>107508312</v>
      </c>
      <c r="F2057" s="29" t="s">
        <v>1071</v>
      </c>
      <c r="G2057" s="29" t="s">
        <v>828</v>
      </c>
      <c r="H2057" s="29" t="s">
        <v>581</v>
      </c>
      <c r="I2057" s="120">
        <v>45764</v>
      </c>
      <c r="J2057" s="120">
        <f>WORKDAY(I2057, 3)</f>
        <v>45769</v>
      </c>
      <c r="K2057" s="120"/>
      <c r="L2057" s="120"/>
      <c r="M2057" s="120"/>
      <c r="N2057" s="29"/>
      <c r="O2057" s="29" t="s">
        <v>85</v>
      </c>
      <c r="P2057" s="120"/>
      <c r="Q2057" s="81"/>
      <c r="R2057" s="150">
        <v>240</v>
      </c>
      <c r="S2057" s="124" t="s">
        <v>1340</v>
      </c>
    </row>
    <row r="2058" spans="1:19">
      <c r="A2058" s="134" t="s">
        <v>1154</v>
      </c>
      <c r="C2058" s="29">
        <v>107508317</v>
      </c>
      <c r="F2058" s="29" t="s">
        <v>1071</v>
      </c>
      <c r="G2058" s="29" t="s">
        <v>828</v>
      </c>
      <c r="H2058" s="29" t="s">
        <v>581</v>
      </c>
      <c r="I2058" s="120">
        <v>45764</v>
      </c>
      <c r="J2058" s="120">
        <f>WORKDAY(I2058, 3)</f>
        <v>45769</v>
      </c>
      <c r="K2058" s="120"/>
      <c r="L2058" s="120"/>
      <c r="M2058" s="120"/>
      <c r="N2058" s="29"/>
      <c r="O2058" s="29" t="s">
        <v>85</v>
      </c>
      <c r="P2058" s="120"/>
      <c r="Q2058" s="81"/>
      <c r="R2058" s="150">
        <v>770</v>
      </c>
      <c r="S2058" s="124" t="s">
        <v>1340</v>
      </c>
    </row>
    <row r="2059" spans="1:19">
      <c r="A2059" s="134" t="s">
        <v>1154</v>
      </c>
      <c r="C2059" s="29">
        <v>107508327</v>
      </c>
      <c r="F2059" s="29" t="s">
        <v>1071</v>
      </c>
      <c r="G2059" s="29" t="s">
        <v>828</v>
      </c>
      <c r="H2059" s="29" t="s">
        <v>581</v>
      </c>
      <c r="I2059" s="120">
        <v>45764</v>
      </c>
      <c r="J2059" s="120">
        <f>WORKDAY(I2059, 3)</f>
        <v>45769</v>
      </c>
      <c r="K2059" s="120"/>
      <c r="L2059" s="120"/>
      <c r="M2059" s="120"/>
      <c r="N2059" s="29"/>
      <c r="O2059" s="29" t="s">
        <v>1339</v>
      </c>
      <c r="P2059" s="29"/>
      <c r="Q2059" s="81"/>
      <c r="R2059" s="150">
        <v>310</v>
      </c>
      <c r="S2059" s="124" t="s">
        <v>1338</v>
      </c>
    </row>
    <row r="2060" spans="1:19">
      <c r="A2060" s="134" t="s">
        <v>1154</v>
      </c>
      <c r="C2060" s="29">
        <v>107508331</v>
      </c>
      <c r="F2060" s="29" t="s">
        <v>1071</v>
      </c>
      <c r="G2060" s="29" t="s">
        <v>828</v>
      </c>
      <c r="H2060" s="29" t="s">
        <v>581</v>
      </c>
      <c r="I2060" s="120">
        <v>45764</v>
      </c>
      <c r="J2060" s="120">
        <f>WORKDAY(I2060, 3)</f>
        <v>45769</v>
      </c>
      <c r="K2060" s="120"/>
      <c r="L2060" s="120"/>
      <c r="M2060" s="120"/>
      <c r="N2060" s="29"/>
      <c r="O2060" s="29" t="s">
        <v>1339</v>
      </c>
      <c r="P2060" s="29"/>
      <c r="Q2060" s="81"/>
      <c r="R2060" s="150">
        <v>670</v>
      </c>
      <c r="S2060" s="124" t="s">
        <v>1338</v>
      </c>
    </row>
    <row r="2061" spans="1:19">
      <c r="A2061" s="134" t="s">
        <v>294</v>
      </c>
      <c r="C2061" s="29">
        <v>106500474</v>
      </c>
      <c r="F2061" s="29" t="s">
        <v>59</v>
      </c>
      <c r="G2061" s="29" t="s">
        <v>828</v>
      </c>
      <c r="H2061" s="29" t="s">
        <v>38</v>
      </c>
      <c r="I2061" s="120">
        <v>45763</v>
      </c>
      <c r="J2061" s="120">
        <f>WORKDAY(I2061, 3)</f>
        <v>45768</v>
      </c>
      <c r="K2061" s="120"/>
      <c r="L2061" s="120"/>
      <c r="M2061" s="120"/>
      <c r="N2061" s="29"/>
      <c r="O2061" s="29" t="s">
        <v>85</v>
      </c>
      <c r="P2061" s="120"/>
      <c r="Q2061" s="81" t="s">
        <v>1341</v>
      </c>
      <c r="R2061" s="29">
        <v>260</v>
      </c>
      <c r="S2061" s="124" t="s">
        <v>1342</v>
      </c>
    </row>
    <row r="2062" spans="1:19" ht="57.75">
      <c r="A2062" s="134" t="s">
        <v>294</v>
      </c>
      <c r="C2062" s="29">
        <v>93500953</v>
      </c>
      <c r="F2062" s="29" t="s">
        <v>59</v>
      </c>
      <c r="G2062" s="29" t="s">
        <v>828</v>
      </c>
      <c r="H2062" s="29" t="s">
        <v>38</v>
      </c>
      <c r="I2062" s="120">
        <v>45750</v>
      </c>
      <c r="J2062" s="120">
        <f>WORKDAY(I2062, 3)</f>
        <v>45755</v>
      </c>
      <c r="K2062" s="120"/>
      <c r="L2062" s="120"/>
      <c r="M2062" s="120"/>
      <c r="N2062" s="29"/>
      <c r="O2062" s="29" t="s">
        <v>85</v>
      </c>
      <c r="P2062" s="120"/>
      <c r="Q2062" s="138" t="s">
        <v>1343</v>
      </c>
      <c r="R2062" s="29">
        <v>210</v>
      </c>
      <c r="S2062" s="124" t="s">
        <v>1344</v>
      </c>
    </row>
    <row r="2063" spans="1:19">
      <c r="A2063" s="134" t="s">
        <v>294</v>
      </c>
      <c r="C2063" s="29">
        <v>98505401</v>
      </c>
      <c r="F2063" s="29" t="s">
        <v>59</v>
      </c>
      <c r="G2063" s="29" t="s">
        <v>828</v>
      </c>
      <c r="H2063" s="29" t="s">
        <v>38</v>
      </c>
      <c r="I2063" s="120">
        <v>45755</v>
      </c>
      <c r="J2063" s="120">
        <f>WORKDAY(I2063, 3)</f>
        <v>45758</v>
      </c>
      <c r="K2063" s="120"/>
      <c r="L2063" s="120"/>
      <c r="M2063" s="120"/>
      <c r="N2063" s="29"/>
      <c r="O2063" s="29" t="s">
        <v>85</v>
      </c>
      <c r="P2063" s="120"/>
      <c r="Q2063" s="81"/>
      <c r="R2063" s="29">
        <v>70</v>
      </c>
      <c r="S2063" s="124" t="s">
        <v>1345</v>
      </c>
    </row>
    <row r="2064" spans="1:19">
      <c r="A2064" s="134" t="s">
        <v>294</v>
      </c>
      <c r="C2064" s="29">
        <v>98505823</v>
      </c>
      <c r="F2064" s="29" t="s">
        <v>59</v>
      </c>
      <c r="G2064" s="29" t="s">
        <v>828</v>
      </c>
      <c r="H2064" s="29" t="s">
        <v>38</v>
      </c>
      <c r="I2064" s="120">
        <v>45755</v>
      </c>
      <c r="J2064" s="120">
        <f>WORKDAY(I2064, 3)</f>
        <v>45758</v>
      </c>
      <c r="K2064" s="120"/>
      <c r="L2064" s="120"/>
      <c r="M2064" s="120"/>
      <c r="N2064" s="29"/>
      <c r="O2064" s="29" t="s">
        <v>85</v>
      </c>
      <c r="P2064" s="120"/>
      <c r="Q2064" s="81"/>
      <c r="R2064" s="29">
        <v>165</v>
      </c>
    </row>
    <row r="2065" spans="1:19">
      <c r="A2065" s="134" t="s">
        <v>294</v>
      </c>
      <c r="C2065" s="29">
        <v>99501174</v>
      </c>
      <c r="F2065" s="29" t="s">
        <v>59</v>
      </c>
      <c r="G2065" s="29" t="s">
        <v>828</v>
      </c>
      <c r="H2065" s="29" t="s">
        <v>38</v>
      </c>
      <c r="I2065" s="120">
        <v>45756</v>
      </c>
      <c r="J2065" s="120">
        <f>WORKDAY(I2065, 3)</f>
        <v>45761</v>
      </c>
      <c r="K2065" s="120"/>
      <c r="L2065" s="120"/>
      <c r="M2065" s="120"/>
      <c r="N2065" s="29"/>
      <c r="O2065" s="29" t="s">
        <v>85</v>
      </c>
      <c r="P2065" s="120"/>
      <c r="Q2065" s="81" t="s">
        <v>1346</v>
      </c>
      <c r="R2065" s="29">
        <v>320</v>
      </c>
      <c r="S2065" s="159" t="s">
        <v>1347</v>
      </c>
    </row>
    <row r="2066" spans="1:19">
      <c r="A2066" s="134" t="s">
        <v>294</v>
      </c>
      <c r="C2066" s="29">
        <v>101502482</v>
      </c>
      <c r="F2066" s="29" t="s">
        <v>59</v>
      </c>
      <c r="G2066" s="29" t="s">
        <v>828</v>
      </c>
      <c r="H2066" s="29" t="s">
        <v>38</v>
      </c>
      <c r="I2066" s="120">
        <v>45758</v>
      </c>
      <c r="J2066" s="120">
        <f>WORKDAY(I2066, 3)</f>
        <v>45763</v>
      </c>
      <c r="K2066" s="120"/>
      <c r="L2066" s="120"/>
      <c r="M2066" s="120"/>
      <c r="N2066" s="29"/>
      <c r="O2066" s="29" t="s">
        <v>85</v>
      </c>
      <c r="P2066" s="120"/>
      <c r="Q2066" s="81" t="s">
        <v>1348</v>
      </c>
      <c r="R2066" s="29">
        <v>200</v>
      </c>
      <c r="S2066" s="124" t="s">
        <v>1349</v>
      </c>
    </row>
    <row r="2067" spans="1:19">
      <c r="A2067" s="134" t="s">
        <v>294</v>
      </c>
      <c r="C2067" s="29">
        <v>101503453</v>
      </c>
      <c r="F2067" s="29" t="s">
        <v>59</v>
      </c>
      <c r="G2067" s="29" t="s">
        <v>828</v>
      </c>
      <c r="H2067" s="29" t="s">
        <v>38</v>
      </c>
      <c r="I2067" s="120">
        <v>45758</v>
      </c>
      <c r="J2067" s="120">
        <f>WORKDAY(I2067, 3)</f>
        <v>45763</v>
      </c>
      <c r="K2067" s="120"/>
      <c r="L2067" s="120"/>
      <c r="M2067" s="120"/>
      <c r="N2067" s="29"/>
      <c r="O2067" s="29" t="s">
        <v>85</v>
      </c>
      <c r="P2067" s="120"/>
      <c r="Q2067" s="81" t="s">
        <v>1350</v>
      </c>
      <c r="R2067" s="29">
        <v>330</v>
      </c>
      <c r="S2067" s="124" t="s">
        <v>1351</v>
      </c>
    </row>
    <row r="2068" spans="1:19">
      <c r="A2068" s="134" t="s">
        <v>294</v>
      </c>
      <c r="C2068" s="29">
        <v>101503999</v>
      </c>
      <c r="F2068" s="29" t="s">
        <v>59</v>
      </c>
      <c r="G2068" s="29" t="s">
        <v>828</v>
      </c>
      <c r="H2068" s="29" t="s">
        <v>38</v>
      </c>
      <c r="I2068" s="120">
        <v>45758</v>
      </c>
      <c r="J2068" s="120">
        <f>WORKDAY(I2068, 3)</f>
        <v>45763</v>
      </c>
      <c r="K2068" s="120"/>
      <c r="L2068" s="120"/>
      <c r="M2068" s="120"/>
      <c r="N2068" s="120">
        <v>45763</v>
      </c>
      <c r="O2068" s="29" t="s">
        <v>85</v>
      </c>
      <c r="P2068" s="120"/>
      <c r="Q2068" s="81" t="s">
        <v>1352</v>
      </c>
      <c r="R2068" s="29">
        <v>250</v>
      </c>
      <c r="S2068" s="124" t="s">
        <v>1353</v>
      </c>
    </row>
    <row r="2069" spans="1:19">
      <c r="A2069" s="134" t="s">
        <v>294</v>
      </c>
      <c r="C2069" s="29">
        <v>106500950</v>
      </c>
      <c r="G2069" s="29" t="s">
        <v>828</v>
      </c>
      <c r="H2069" s="29" t="s">
        <v>38</v>
      </c>
      <c r="I2069" s="120">
        <v>45763</v>
      </c>
      <c r="J2069" s="120">
        <f>WORKDAY(I2069, 3)</f>
        <v>45768</v>
      </c>
      <c r="K2069" s="120"/>
      <c r="L2069" s="120"/>
      <c r="M2069" s="120"/>
      <c r="N2069" s="29"/>
      <c r="O2069" s="29" t="s">
        <v>85</v>
      </c>
      <c r="P2069" s="120"/>
      <c r="Q2069" s="81" t="s">
        <v>1354</v>
      </c>
      <c r="R2069" s="29">
        <v>345</v>
      </c>
      <c r="S2069" s="124" t="s">
        <v>1355</v>
      </c>
    </row>
    <row r="2070" spans="1:19">
      <c r="A2070" s="134" t="s">
        <v>294</v>
      </c>
      <c r="C2070" s="29">
        <v>107501877</v>
      </c>
      <c r="F2070" s="29" t="s">
        <v>59</v>
      </c>
      <c r="G2070" s="29" t="s">
        <v>828</v>
      </c>
      <c r="H2070" s="29" t="s">
        <v>38</v>
      </c>
      <c r="I2070" s="120">
        <v>45764</v>
      </c>
      <c r="J2070" s="120">
        <f>WORKDAY(I2070, 3)</f>
        <v>45769</v>
      </c>
      <c r="K2070" s="120"/>
      <c r="L2070" s="120"/>
      <c r="M2070" s="120"/>
      <c r="N2070" s="29"/>
      <c r="O2070" s="29" t="s">
        <v>85</v>
      </c>
      <c r="P2070" s="120"/>
      <c r="Q2070" s="81"/>
      <c r="R2070" s="29">
        <v>250</v>
      </c>
      <c r="S2070" s="124" t="s">
        <v>1356</v>
      </c>
    </row>
    <row r="2071" spans="1:19">
      <c r="A2071" s="134" t="s">
        <v>294</v>
      </c>
      <c r="C2071" s="29">
        <v>107502240</v>
      </c>
      <c r="F2071" s="29" t="s">
        <v>59</v>
      </c>
      <c r="G2071" s="29" t="s">
        <v>828</v>
      </c>
      <c r="H2071" s="29" t="s">
        <v>38</v>
      </c>
      <c r="I2071" s="120">
        <v>45764</v>
      </c>
      <c r="J2071" s="120">
        <f>WORKDAY(I2071, 3)</f>
        <v>45769</v>
      </c>
      <c r="K2071" s="120"/>
      <c r="L2071" s="120"/>
      <c r="M2071" s="120"/>
      <c r="N2071" s="29"/>
      <c r="O2071" s="29" t="s">
        <v>85</v>
      </c>
      <c r="P2071" s="120"/>
      <c r="Q2071" s="81"/>
      <c r="R2071" s="29">
        <v>100</v>
      </c>
      <c r="S2071" s="124" t="s">
        <v>1280</v>
      </c>
    </row>
    <row r="2072" spans="1:19">
      <c r="A2072" s="134" t="s">
        <v>294</v>
      </c>
      <c r="C2072" s="29">
        <v>111500938</v>
      </c>
      <c r="F2072" s="29" t="s">
        <v>59</v>
      </c>
      <c r="G2072" s="29" t="s">
        <v>828</v>
      </c>
      <c r="H2072" s="29" t="s">
        <v>38</v>
      </c>
      <c r="I2072" s="120">
        <v>45768</v>
      </c>
      <c r="J2072" s="120">
        <f>WORKDAY(I2072, 3)</f>
        <v>45771</v>
      </c>
      <c r="K2072" s="120"/>
      <c r="L2072" s="120"/>
      <c r="M2072" s="120"/>
      <c r="N2072" s="29"/>
      <c r="O2072" s="29" t="s">
        <v>85</v>
      </c>
      <c r="P2072" s="120"/>
      <c r="Q2072" s="81" t="s">
        <v>1357</v>
      </c>
      <c r="R2072" s="29">
        <v>160</v>
      </c>
      <c r="S2072" s="124" t="s">
        <v>1358</v>
      </c>
    </row>
    <row r="2073" spans="1:19">
      <c r="A2073" s="134" t="s">
        <v>294</v>
      </c>
      <c r="C2073" s="29">
        <v>111506803</v>
      </c>
      <c r="F2073" s="29" t="s">
        <v>59</v>
      </c>
      <c r="G2073" s="29" t="s">
        <v>828</v>
      </c>
      <c r="H2073" s="29" t="s">
        <v>38</v>
      </c>
      <c r="I2073" s="120">
        <v>45768</v>
      </c>
      <c r="J2073" s="120">
        <f>WORKDAY(I2073, 3)</f>
        <v>45771</v>
      </c>
      <c r="K2073" s="120"/>
      <c r="L2073" s="120"/>
      <c r="M2073" s="120"/>
      <c r="N2073" s="29"/>
      <c r="O2073" s="29" t="s">
        <v>85</v>
      </c>
      <c r="P2073" s="120"/>
      <c r="Q2073" s="81" t="s">
        <v>1352</v>
      </c>
      <c r="R2073" s="29">
        <v>200</v>
      </c>
      <c r="S2073" s="124" t="s">
        <v>1359</v>
      </c>
    </row>
    <row r="2074" spans="1:19">
      <c r="A2074" s="134" t="s">
        <v>294</v>
      </c>
      <c r="C2074" s="29">
        <v>111506867</v>
      </c>
      <c r="F2074" s="29" t="s">
        <v>59</v>
      </c>
      <c r="G2074" s="29" t="s">
        <v>828</v>
      </c>
      <c r="H2074" s="29" t="s">
        <v>38</v>
      </c>
      <c r="I2074" s="120">
        <v>45768</v>
      </c>
      <c r="J2074" s="120">
        <f>WORKDAY(I2074, 3)</f>
        <v>45771</v>
      </c>
      <c r="K2074" s="120"/>
      <c r="L2074" s="120"/>
      <c r="M2074" s="120"/>
      <c r="N2074" s="29"/>
      <c r="O2074" s="29" t="s">
        <v>85</v>
      </c>
      <c r="P2074" s="120"/>
      <c r="Q2074" s="81"/>
      <c r="R2074" s="29">
        <v>120</v>
      </c>
      <c r="S2074" s="124" t="s">
        <v>1360</v>
      </c>
    </row>
    <row r="2075" spans="1:19">
      <c r="A2075" s="134" t="s">
        <v>294</v>
      </c>
      <c r="C2075" s="29">
        <v>111506944</v>
      </c>
      <c r="F2075" s="29" t="s">
        <v>59</v>
      </c>
      <c r="G2075" s="29" t="s">
        <v>828</v>
      </c>
      <c r="H2075" s="29" t="s">
        <v>38</v>
      </c>
      <c r="I2075" s="120">
        <v>45768</v>
      </c>
      <c r="J2075" s="120">
        <f>WORKDAY(I2075, 3)</f>
        <v>45771</v>
      </c>
      <c r="K2075" s="120"/>
      <c r="L2075" s="120"/>
      <c r="M2075" s="120"/>
      <c r="N2075" s="29"/>
      <c r="O2075" s="29" t="s">
        <v>85</v>
      </c>
      <c r="P2075" s="120"/>
      <c r="Q2075" s="81"/>
      <c r="R2075" s="29">
        <v>260</v>
      </c>
      <c r="S2075" s="124" t="s">
        <v>1360</v>
      </c>
    </row>
    <row r="2076" spans="1:19">
      <c r="A2076" s="134" t="s">
        <v>294</v>
      </c>
      <c r="C2076" s="29">
        <v>118500711</v>
      </c>
      <c r="F2076" s="29" t="s">
        <v>59</v>
      </c>
      <c r="G2076" s="29" t="s">
        <v>828</v>
      </c>
      <c r="H2076" s="29" t="s">
        <v>38</v>
      </c>
      <c r="I2076" s="120">
        <v>45772</v>
      </c>
      <c r="J2076" s="120">
        <f>WORKDAY(I2076, 3)</f>
        <v>45777</v>
      </c>
      <c r="K2076" s="120"/>
      <c r="L2076" s="120"/>
      <c r="M2076" s="120"/>
      <c r="N2076" s="29"/>
      <c r="O2076" s="29" t="s">
        <v>85</v>
      </c>
      <c r="P2076" s="120"/>
      <c r="Q2076" s="81"/>
      <c r="R2076" s="150">
        <v>90</v>
      </c>
    </row>
    <row r="2077" spans="1:19">
      <c r="A2077" s="134" t="s">
        <v>294</v>
      </c>
      <c r="C2077" s="29">
        <v>118500746</v>
      </c>
      <c r="F2077" s="29" t="s">
        <v>59</v>
      </c>
      <c r="G2077" s="29" t="s">
        <v>828</v>
      </c>
      <c r="H2077" s="29" t="s">
        <v>38</v>
      </c>
      <c r="I2077" s="120">
        <v>45772</v>
      </c>
      <c r="J2077" s="120">
        <f>WORKDAY(I2077, 3)</f>
        <v>45777</v>
      </c>
      <c r="K2077" s="120"/>
      <c r="L2077" s="120"/>
      <c r="M2077" s="120"/>
      <c r="N2077" s="29"/>
      <c r="O2077" s="29" t="s">
        <v>197</v>
      </c>
      <c r="P2077" s="29"/>
      <c r="Q2077" s="81"/>
      <c r="R2077" s="150">
        <v>100</v>
      </c>
    </row>
    <row r="2078" spans="1:19">
      <c r="A2078" s="134" t="s">
        <v>1361</v>
      </c>
      <c r="C2078" s="29">
        <v>104503569</v>
      </c>
      <c r="F2078" s="29" t="s">
        <v>59</v>
      </c>
      <c r="G2078" s="29" t="s">
        <v>828</v>
      </c>
      <c r="H2078" s="29" t="s">
        <v>38</v>
      </c>
      <c r="I2078" s="120">
        <v>45761</v>
      </c>
      <c r="J2078" s="120">
        <f>WORKDAY(I2078, 3)</f>
        <v>45764</v>
      </c>
      <c r="K2078" s="120"/>
      <c r="L2078" s="120"/>
      <c r="M2078" s="120"/>
      <c r="N2078" s="120">
        <v>45763</v>
      </c>
      <c r="O2078" s="29" t="s">
        <v>85</v>
      </c>
      <c r="P2078" s="120"/>
      <c r="Q2078" s="81"/>
      <c r="R2078" s="29">
        <v>460</v>
      </c>
    </row>
    <row r="2079" spans="1:19">
      <c r="A2079" s="134" t="s">
        <v>1361</v>
      </c>
      <c r="C2079" s="29">
        <v>104503608</v>
      </c>
      <c r="F2079" s="29" t="s">
        <v>59</v>
      </c>
      <c r="G2079" s="29" t="s">
        <v>828</v>
      </c>
      <c r="H2079" s="29" t="s">
        <v>38</v>
      </c>
      <c r="I2079" s="120">
        <v>45761</v>
      </c>
      <c r="J2079" s="120">
        <f>WORKDAY(I2079, 3)</f>
        <v>45764</v>
      </c>
      <c r="K2079" s="120"/>
      <c r="L2079" s="120"/>
      <c r="M2079" s="120"/>
      <c r="N2079" s="120">
        <v>45763</v>
      </c>
      <c r="O2079" s="29" t="s">
        <v>85</v>
      </c>
      <c r="P2079" s="120"/>
      <c r="Q2079" s="81"/>
      <c r="R2079" s="29">
        <v>350</v>
      </c>
    </row>
    <row r="2080" spans="1:19">
      <c r="A2080" s="134" t="s">
        <v>1361</v>
      </c>
      <c r="C2080" s="29">
        <v>104503640</v>
      </c>
      <c r="F2080" s="29" t="s">
        <v>59</v>
      </c>
      <c r="G2080" s="29" t="s">
        <v>828</v>
      </c>
      <c r="H2080" s="29" t="s">
        <v>38</v>
      </c>
      <c r="I2080" s="120">
        <v>45761</v>
      </c>
      <c r="J2080" s="120">
        <f>WORKDAY(I2080, 3)</f>
        <v>45764</v>
      </c>
      <c r="K2080" s="120"/>
      <c r="L2080" s="120"/>
      <c r="M2080" s="120"/>
      <c r="N2080" s="120">
        <v>45763</v>
      </c>
      <c r="O2080" s="29" t="s">
        <v>85</v>
      </c>
      <c r="P2080" s="120"/>
      <c r="Q2080" s="81"/>
      <c r="R2080" s="29">
        <v>350</v>
      </c>
    </row>
    <row r="2081" spans="1:18">
      <c r="A2081" s="134" t="s">
        <v>1361</v>
      </c>
      <c r="C2081" s="29">
        <v>104503706</v>
      </c>
      <c r="F2081" s="29" t="s">
        <v>59</v>
      </c>
      <c r="G2081" s="29" t="s">
        <v>828</v>
      </c>
      <c r="H2081" s="29" t="s">
        <v>38</v>
      </c>
      <c r="I2081" s="120">
        <v>45761</v>
      </c>
      <c r="J2081" s="120">
        <f>WORKDAY(I2081, 3)</f>
        <v>45764</v>
      </c>
      <c r="K2081" s="120"/>
      <c r="L2081" s="120"/>
      <c r="M2081" s="120"/>
      <c r="N2081" s="120">
        <v>45763</v>
      </c>
      <c r="O2081" s="29" t="s">
        <v>85</v>
      </c>
      <c r="P2081" s="120"/>
      <c r="Q2081" s="81"/>
      <c r="R2081" s="29">
        <v>350</v>
      </c>
    </row>
    <row r="2082" spans="1:18">
      <c r="A2082" s="134" t="s">
        <v>1361</v>
      </c>
      <c r="C2082" s="29">
        <v>104503745</v>
      </c>
      <c r="F2082" s="29" t="s">
        <v>59</v>
      </c>
      <c r="G2082" s="29" t="s">
        <v>828</v>
      </c>
      <c r="H2082" s="29" t="s">
        <v>38</v>
      </c>
      <c r="I2082" s="120">
        <v>45761</v>
      </c>
      <c r="J2082" s="120">
        <f>WORKDAY(I2082, 3)</f>
        <v>45764</v>
      </c>
      <c r="K2082" s="120"/>
      <c r="L2082" s="120"/>
      <c r="M2082" s="120"/>
      <c r="N2082" s="120">
        <v>45763</v>
      </c>
      <c r="O2082" s="29" t="s">
        <v>85</v>
      </c>
      <c r="P2082" s="120"/>
      <c r="Q2082" s="81"/>
      <c r="R2082" s="29">
        <v>200</v>
      </c>
    </row>
    <row r="2083" spans="1:18">
      <c r="A2083" s="134" t="s">
        <v>1361</v>
      </c>
      <c r="C2083" s="29">
        <v>104503779</v>
      </c>
      <c r="F2083" s="29" t="s">
        <v>59</v>
      </c>
      <c r="G2083" s="29" t="s">
        <v>828</v>
      </c>
      <c r="H2083" s="29" t="s">
        <v>38</v>
      </c>
      <c r="I2083" s="120">
        <v>45761</v>
      </c>
      <c r="J2083" s="120">
        <f>WORKDAY(I2083, 3)</f>
        <v>45764</v>
      </c>
      <c r="K2083" s="120"/>
      <c r="L2083" s="120"/>
      <c r="M2083" s="120"/>
      <c r="N2083" s="120">
        <v>45763</v>
      </c>
      <c r="O2083" s="29" t="s">
        <v>85</v>
      </c>
      <c r="P2083" s="120"/>
      <c r="Q2083" s="81"/>
      <c r="R2083" s="29">
        <v>240</v>
      </c>
    </row>
    <row r="2084" spans="1:18">
      <c r="A2084" s="134" t="s">
        <v>1167</v>
      </c>
      <c r="C2084" s="29">
        <v>104503876</v>
      </c>
      <c r="F2084" s="29" t="s">
        <v>59</v>
      </c>
      <c r="G2084" s="29" t="s">
        <v>828</v>
      </c>
      <c r="H2084" s="29" t="s">
        <v>38</v>
      </c>
      <c r="I2084" s="120">
        <v>45761</v>
      </c>
      <c r="J2084" s="120">
        <f>WORKDAY(I2084, 3)</f>
        <v>45764</v>
      </c>
      <c r="K2084" s="120"/>
      <c r="L2084" s="120"/>
      <c r="M2084" s="120"/>
      <c r="N2084" s="120">
        <v>45763</v>
      </c>
      <c r="O2084" s="29" t="s">
        <v>85</v>
      </c>
      <c r="P2084" s="120"/>
      <c r="Q2084" s="81"/>
      <c r="R2084" s="29">
        <v>200</v>
      </c>
    </row>
    <row r="2085" spans="1:18">
      <c r="A2085" s="134" t="s">
        <v>1167</v>
      </c>
      <c r="C2085" s="29">
        <v>104503914</v>
      </c>
      <c r="F2085" s="29" t="s">
        <v>59</v>
      </c>
      <c r="G2085" s="29" t="s">
        <v>828</v>
      </c>
      <c r="H2085" s="29" t="s">
        <v>38</v>
      </c>
      <c r="I2085" s="120">
        <v>45761</v>
      </c>
      <c r="J2085" s="120">
        <f>WORKDAY(I2085, 3)</f>
        <v>45764</v>
      </c>
      <c r="K2085" s="120"/>
      <c r="L2085" s="120"/>
      <c r="M2085" s="120"/>
      <c r="N2085" s="120">
        <v>45763</v>
      </c>
      <c r="O2085" s="29" t="s">
        <v>85</v>
      </c>
      <c r="P2085" s="120"/>
      <c r="Q2085" s="81"/>
      <c r="R2085" s="29">
        <v>270</v>
      </c>
    </row>
    <row r="2086" spans="1:18">
      <c r="A2086" s="134" t="s">
        <v>1167</v>
      </c>
      <c r="C2086" s="29">
        <v>104503956</v>
      </c>
      <c r="F2086" s="29" t="s">
        <v>59</v>
      </c>
      <c r="G2086" s="29" t="s">
        <v>828</v>
      </c>
      <c r="H2086" s="29" t="s">
        <v>38</v>
      </c>
      <c r="I2086" s="120">
        <v>45761</v>
      </c>
      <c r="J2086" s="120">
        <f>WORKDAY(I2086, 3)</f>
        <v>45764</v>
      </c>
      <c r="K2086" s="120"/>
      <c r="L2086" s="120"/>
      <c r="M2086" s="120"/>
      <c r="N2086" s="120">
        <v>45763</v>
      </c>
      <c r="O2086" s="29" t="s">
        <v>85</v>
      </c>
      <c r="P2086" s="120"/>
      <c r="Q2086" s="81"/>
      <c r="R2086" s="29">
        <v>340</v>
      </c>
    </row>
    <row r="2087" spans="1:18">
      <c r="A2087" s="134" t="s">
        <v>1154</v>
      </c>
      <c r="C2087" s="29">
        <v>101500441</v>
      </c>
      <c r="F2087" s="29" t="s">
        <v>59</v>
      </c>
      <c r="G2087" s="29" t="s">
        <v>828</v>
      </c>
      <c r="H2087" s="29" t="s">
        <v>38</v>
      </c>
      <c r="I2087" s="120">
        <v>45758</v>
      </c>
      <c r="J2087" s="120">
        <f>WORKDAY(I2087, 3)</f>
        <v>45763</v>
      </c>
      <c r="K2087" s="120"/>
      <c r="L2087" s="120"/>
      <c r="M2087" s="120"/>
      <c r="N2087" s="120">
        <v>45762</v>
      </c>
      <c r="O2087" s="29" t="s">
        <v>85</v>
      </c>
      <c r="P2087" s="120"/>
      <c r="Q2087" s="81"/>
      <c r="R2087" s="29">
        <v>250</v>
      </c>
    </row>
    <row r="2088" spans="1:18">
      <c r="A2088" s="134" t="s">
        <v>1154</v>
      </c>
      <c r="C2088" s="29">
        <v>101500516</v>
      </c>
      <c r="F2088" s="29" t="s">
        <v>59</v>
      </c>
      <c r="G2088" s="29" t="s">
        <v>828</v>
      </c>
      <c r="H2088" s="29" t="s">
        <v>38</v>
      </c>
      <c r="I2088" s="120">
        <v>45758</v>
      </c>
      <c r="J2088" s="120">
        <f>WORKDAY(I2088, 3)</f>
        <v>45763</v>
      </c>
      <c r="K2088" s="120"/>
      <c r="L2088" s="120"/>
      <c r="M2088" s="120"/>
      <c r="N2088" s="120">
        <v>45762</v>
      </c>
      <c r="O2088" s="29" t="s">
        <v>85</v>
      </c>
      <c r="P2088" s="120"/>
      <c r="Q2088" s="81"/>
      <c r="R2088" s="29">
        <v>130</v>
      </c>
    </row>
    <row r="2089" spans="1:18">
      <c r="A2089" s="134" t="s">
        <v>1154</v>
      </c>
      <c r="C2089" s="29">
        <v>101500590</v>
      </c>
      <c r="F2089" s="29" t="s">
        <v>59</v>
      </c>
      <c r="G2089" s="29" t="s">
        <v>828</v>
      </c>
      <c r="H2089" s="29" t="s">
        <v>38</v>
      </c>
      <c r="I2089" s="120">
        <v>45758</v>
      </c>
      <c r="J2089" s="120">
        <f>WORKDAY(I2089, 3)</f>
        <v>45763</v>
      </c>
      <c r="K2089" s="120"/>
      <c r="L2089" s="120"/>
      <c r="M2089" s="120"/>
      <c r="N2089" s="120">
        <v>45762</v>
      </c>
      <c r="O2089" s="29" t="s">
        <v>85</v>
      </c>
      <c r="P2089" s="120"/>
      <c r="Q2089" s="81"/>
      <c r="R2089" s="29">
        <v>250</v>
      </c>
    </row>
    <row r="2090" spans="1:18">
      <c r="A2090" s="134" t="s">
        <v>1154</v>
      </c>
      <c r="C2090" s="29">
        <v>101500702</v>
      </c>
      <c r="F2090" s="29" t="s">
        <v>59</v>
      </c>
      <c r="G2090" s="29" t="s">
        <v>828</v>
      </c>
      <c r="H2090" s="29" t="s">
        <v>38</v>
      </c>
      <c r="I2090" s="120">
        <v>45758</v>
      </c>
      <c r="J2090" s="120">
        <f>WORKDAY(I2090, 3)</f>
        <v>45763</v>
      </c>
      <c r="K2090" s="120"/>
      <c r="L2090" s="120"/>
      <c r="M2090" s="120"/>
      <c r="N2090" s="120">
        <v>45762</v>
      </c>
      <c r="O2090" s="29" t="s">
        <v>85</v>
      </c>
      <c r="P2090" s="120"/>
      <c r="Q2090" s="81"/>
      <c r="R2090" s="29">
        <v>230</v>
      </c>
    </row>
    <row r="2091" spans="1:18">
      <c r="A2091" s="134" t="s">
        <v>1154</v>
      </c>
      <c r="C2091" s="29">
        <v>101500797</v>
      </c>
      <c r="F2091" s="29" t="s">
        <v>59</v>
      </c>
      <c r="G2091" s="29" t="s">
        <v>828</v>
      </c>
      <c r="H2091" s="29" t="s">
        <v>38</v>
      </c>
      <c r="I2091" s="120">
        <v>45758</v>
      </c>
      <c r="J2091" s="120">
        <f>WORKDAY(I2091, 3)</f>
        <v>45763</v>
      </c>
      <c r="K2091" s="120"/>
      <c r="L2091" s="120"/>
      <c r="M2091" s="120"/>
      <c r="N2091" s="120">
        <v>45762</v>
      </c>
      <c r="O2091" s="29" t="s">
        <v>85</v>
      </c>
      <c r="P2091" s="120"/>
      <c r="Q2091" s="81"/>
      <c r="R2091" s="29">
        <v>435</v>
      </c>
    </row>
    <row r="2092" spans="1:18">
      <c r="A2092" s="134" t="s">
        <v>1154</v>
      </c>
      <c r="C2092" s="29">
        <v>101500817</v>
      </c>
      <c r="F2092" s="29" t="s">
        <v>59</v>
      </c>
      <c r="G2092" s="29" t="s">
        <v>828</v>
      </c>
      <c r="H2092" s="29" t="s">
        <v>38</v>
      </c>
      <c r="I2092" s="120">
        <v>45758</v>
      </c>
      <c r="J2092" s="120">
        <f>WORKDAY(I2092, 3)</f>
        <v>45763</v>
      </c>
      <c r="K2092" s="120"/>
      <c r="L2092" s="120"/>
      <c r="M2092" s="120"/>
      <c r="N2092" s="120">
        <v>45762</v>
      </c>
      <c r="O2092" s="29" t="s">
        <v>85</v>
      </c>
      <c r="P2092" s="120"/>
      <c r="Q2092" s="81"/>
      <c r="R2092" s="29">
        <v>275</v>
      </c>
    </row>
    <row r="2093" spans="1:18">
      <c r="A2093" s="134" t="s">
        <v>1154</v>
      </c>
      <c r="C2093" s="29">
        <v>101500843</v>
      </c>
      <c r="F2093" s="29" t="s">
        <v>59</v>
      </c>
      <c r="G2093" s="29" t="s">
        <v>828</v>
      </c>
      <c r="H2093" s="29" t="s">
        <v>38</v>
      </c>
      <c r="I2093" s="120">
        <v>45758</v>
      </c>
      <c r="J2093" s="120">
        <f>WORKDAY(I2093, 3)</f>
        <v>45763</v>
      </c>
      <c r="K2093" s="120"/>
      <c r="L2093" s="120"/>
      <c r="M2093" s="120"/>
      <c r="N2093" s="120">
        <v>45762</v>
      </c>
      <c r="O2093" s="29" t="s">
        <v>85</v>
      </c>
      <c r="P2093" s="120"/>
      <c r="Q2093" s="81"/>
      <c r="R2093" s="29">
        <v>110</v>
      </c>
    </row>
    <row r="2094" spans="1:18">
      <c r="A2094" s="134" t="s">
        <v>1362</v>
      </c>
      <c r="C2094" s="29">
        <v>101500957</v>
      </c>
      <c r="F2094" s="29" t="s">
        <v>59</v>
      </c>
      <c r="G2094" s="29" t="s">
        <v>828</v>
      </c>
      <c r="H2094" s="29" t="s">
        <v>38</v>
      </c>
      <c r="I2094" s="120">
        <v>45758</v>
      </c>
      <c r="J2094" s="120">
        <f>WORKDAY(I2094, 3)</f>
        <v>45763</v>
      </c>
      <c r="K2094" s="120"/>
      <c r="L2094" s="120"/>
      <c r="M2094" s="120"/>
      <c r="N2094" s="120">
        <v>45762</v>
      </c>
      <c r="O2094" s="29" t="s">
        <v>85</v>
      </c>
      <c r="P2094" s="120"/>
      <c r="Q2094" s="81"/>
      <c r="R2094" s="29">
        <v>900</v>
      </c>
    </row>
    <row r="2095" spans="1:18">
      <c r="A2095" s="134" t="s">
        <v>1362</v>
      </c>
      <c r="C2095" s="29">
        <v>101500993</v>
      </c>
      <c r="F2095" s="29" t="s">
        <v>59</v>
      </c>
      <c r="G2095" s="29" t="s">
        <v>828</v>
      </c>
      <c r="H2095" s="29" t="s">
        <v>38</v>
      </c>
      <c r="I2095" s="120">
        <v>45758</v>
      </c>
      <c r="J2095" s="120">
        <f>WORKDAY(I2095, 3)</f>
        <v>45763</v>
      </c>
      <c r="K2095" s="120"/>
      <c r="L2095" s="120"/>
      <c r="M2095" s="120"/>
      <c r="N2095" s="120">
        <v>45762</v>
      </c>
      <c r="O2095" s="29" t="s">
        <v>85</v>
      </c>
      <c r="P2095" s="120"/>
      <c r="Q2095" s="81"/>
      <c r="R2095" s="29">
        <v>350</v>
      </c>
    </row>
    <row r="2096" spans="1:18">
      <c r="A2096" s="134" t="s">
        <v>1362</v>
      </c>
      <c r="C2096" s="29">
        <v>101501073</v>
      </c>
      <c r="F2096" s="29" t="s">
        <v>59</v>
      </c>
      <c r="G2096" s="29" t="s">
        <v>828</v>
      </c>
      <c r="H2096" s="29" t="s">
        <v>38</v>
      </c>
      <c r="I2096" s="120">
        <v>45758</v>
      </c>
      <c r="J2096" s="120">
        <f>WORKDAY(I2096, 3)</f>
        <v>45763</v>
      </c>
      <c r="K2096" s="120"/>
      <c r="L2096" s="120"/>
      <c r="M2096" s="120"/>
      <c r="N2096" s="120">
        <v>45762</v>
      </c>
      <c r="O2096" s="29" t="s">
        <v>85</v>
      </c>
      <c r="P2096" s="120"/>
      <c r="Q2096" s="81"/>
      <c r="R2096" s="29">
        <v>300</v>
      </c>
    </row>
    <row r="2097" spans="1:18">
      <c r="A2097" s="134" t="s">
        <v>1362</v>
      </c>
      <c r="C2097" s="29">
        <v>101501151</v>
      </c>
      <c r="F2097" s="29" t="s">
        <v>59</v>
      </c>
      <c r="G2097" s="29" t="s">
        <v>828</v>
      </c>
      <c r="H2097" s="29" t="s">
        <v>38</v>
      </c>
      <c r="I2097" s="120">
        <v>45758</v>
      </c>
      <c r="J2097" s="120">
        <f>WORKDAY(I2097, 3)</f>
        <v>45763</v>
      </c>
      <c r="K2097" s="120"/>
      <c r="L2097" s="120"/>
      <c r="M2097" s="120"/>
      <c r="N2097" s="120">
        <v>45762</v>
      </c>
      <c r="O2097" s="29" t="s">
        <v>85</v>
      </c>
      <c r="P2097" s="120"/>
      <c r="Q2097" s="81"/>
      <c r="R2097" s="29">
        <v>240</v>
      </c>
    </row>
    <row r="2098" spans="1:18">
      <c r="A2098" s="134" t="s">
        <v>1363</v>
      </c>
      <c r="C2098" s="29">
        <v>101501379</v>
      </c>
      <c r="F2098" s="29" t="s">
        <v>59</v>
      </c>
      <c r="G2098" s="29" t="s">
        <v>828</v>
      </c>
      <c r="H2098" s="29" t="s">
        <v>38</v>
      </c>
      <c r="I2098" s="120">
        <v>45758</v>
      </c>
      <c r="J2098" s="120">
        <f>WORKDAY(I2098, 3)</f>
        <v>45763</v>
      </c>
      <c r="K2098" s="120"/>
      <c r="L2098" s="120"/>
      <c r="M2098" s="120"/>
      <c r="N2098" s="120">
        <v>45762</v>
      </c>
      <c r="O2098" s="29" t="s">
        <v>85</v>
      </c>
      <c r="P2098" s="29"/>
      <c r="Q2098" s="81"/>
      <c r="R2098" s="29">
        <v>500</v>
      </c>
    </row>
    <row r="2099" spans="1:18">
      <c r="A2099" s="134" t="s">
        <v>1363</v>
      </c>
      <c r="C2099" s="29">
        <v>101501412</v>
      </c>
      <c r="F2099" s="29" t="s">
        <v>59</v>
      </c>
      <c r="G2099" s="29" t="s">
        <v>828</v>
      </c>
      <c r="H2099" s="29" t="s">
        <v>38</v>
      </c>
      <c r="I2099" s="120">
        <v>45758</v>
      </c>
      <c r="J2099" s="120">
        <f>WORKDAY(I2099, 3)</f>
        <v>45763</v>
      </c>
      <c r="K2099" s="120"/>
      <c r="L2099" s="120"/>
      <c r="M2099" s="120"/>
      <c r="N2099" s="120">
        <v>45762</v>
      </c>
      <c r="O2099" s="29" t="s">
        <v>85</v>
      </c>
      <c r="P2099" s="29"/>
      <c r="Q2099" s="81"/>
      <c r="R2099" s="29">
        <v>700</v>
      </c>
    </row>
    <row r="2100" spans="1:18">
      <c r="A2100" s="134" t="s">
        <v>1363</v>
      </c>
      <c r="C2100" s="29">
        <v>101501442</v>
      </c>
      <c r="F2100" s="29" t="s">
        <v>59</v>
      </c>
      <c r="G2100" s="29" t="s">
        <v>828</v>
      </c>
      <c r="H2100" s="29" t="s">
        <v>38</v>
      </c>
      <c r="I2100" s="120">
        <v>45758</v>
      </c>
      <c r="J2100" s="120">
        <f>WORKDAY(I2100, 3)</f>
        <v>45763</v>
      </c>
      <c r="K2100" s="120"/>
      <c r="L2100" s="120"/>
      <c r="M2100" s="120"/>
      <c r="N2100" s="120">
        <v>45762</v>
      </c>
      <c r="O2100" s="29" t="s">
        <v>85</v>
      </c>
      <c r="P2100" s="29"/>
      <c r="Q2100" s="81"/>
      <c r="R2100" s="29">
        <v>700</v>
      </c>
    </row>
    <row r="2101" spans="1:18">
      <c r="A2101" s="134" t="s">
        <v>1167</v>
      </c>
      <c r="C2101" s="29">
        <v>101501584</v>
      </c>
      <c r="F2101" s="29" t="s">
        <v>59</v>
      </c>
      <c r="G2101" s="29" t="s">
        <v>828</v>
      </c>
      <c r="H2101" s="29" t="s">
        <v>38</v>
      </c>
      <c r="I2101" s="120">
        <v>45758</v>
      </c>
      <c r="J2101" s="120">
        <f>WORKDAY(I2101, 3)</f>
        <v>45763</v>
      </c>
      <c r="K2101" s="120"/>
      <c r="L2101" s="120"/>
      <c r="M2101" s="120"/>
      <c r="N2101" s="120">
        <v>45762</v>
      </c>
      <c r="O2101" s="29" t="s">
        <v>85</v>
      </c>
      <c r="P2101" s="120"/>
      <c r="Q2101" s="81"/>
      <c r="R2101" s="29">
        <v>700</v>
      </c>
    </row>
    <row r="2102" spans="1:18">
      <c r="A2102" s="134" t="s">
        <v>1167</v>
      </c>
      <c r="C2102" s="29">
        <v>101501645</v>
      </c>
      <c r="F2102" s="29" t="s">
        <v>59</v>
      </c>
      <c r="G2102" s="29" t="s">
        <v>828</v>
      </c>
      <c r="H2102" s="29" t="s">
        <v>38</v>
      </c>
      <c r="I2102" s="120">
        <v>45758</v>
      </c>
      <c r="J2102" s="120">
        <f>WORKDAY(I2102, 3)</f>
        <v>45763</v>
      </c>
      <c r="K2102" s="120"/>
      <c r="L2102" s="120"/>
      <c r="M2102" s="120"/>
      <c r="N2102" s="120">
        <v>45762</v>
      </c>
      <c r="O2102" s="29" t="s">
        <v>85</v>
      </c>
      <c r="P2102" s="120"/>
      <c r="Q2102" s="81"/>
      <c r="R2102" s="29">
        <v>500</v>
      </c>
    </row>
    <row r="2103" spans="1:18">
      <c r="A2103" s="134" t="s">
        <v>1167</v>
      </c>
      <c r="C2103" s="29">
        <v>101501722</v>
      </c>
      <c r="F2103" s="29" t="s">
        <v>59</v>
      </c>
      <c r="G2103" s="29" t="s">
        <v>828</v>
      </c>
      <c r="H2103" s="29" t="s">
        <v>38</v>
      </c>
      <c r="I2103" s="120">
        <v>45758</v>
      </c>
      <c r="J2103" s="120">
        <f>WORKDAY(I2103, 3)</f>
        <v>45763</v>
      </c>
      <c r="K2103" s="120"/>
      <c r="L2103" s="120"/>
      <c r="M2103" s="120"/>
      <c r="N2103" s="120">
        <v>45762</v>
      </c>
      <c r="O2103" s="29" t="s">
        <v>85</v>
      </c>
      <c r="P2103" s="120"/>
      <c r="Q2103" s="81"/>
      <c r="R2103" s="29">
        <v>300</v>
      </c>
    </row>
    <row r="2104" spans="1:18">
      <c r="A2104" s="134" t="s">
        <v>1361</v>
      </c>
      <c r="C2104" s="29">
        <v>101502229</v>
      </c>
      <c r="F2104" s="29" t="s">
        <v>59</v>
      </c>
      <c r="G2104" s="29" t="s">
        <v>828</v>
      </c>
      <c r="H2104" s="29" t="s">
        <v>38</v>
      </c>
      <c r="I2104" s="120">
        <v>45758</v>
      </c>
      <c r="J2104" s="120">
        <f>WORKDAY(I2104, 3)</f>
        <v>45763</v>
      </c>
      <c r="K2104" s="120"/>
      <c r="L2104" s="120"/>
      <c r="M2104" s="120"/>
      <c r="N2104" s="120">
        <v>45762</v>
      </c>
      <c r="O2104" s="29" t="s">
        <v>85</v>
      </c>
      <c r="P2104" s="120"/>
      <c r="Q2104" s="81"/>
      <c r="R2104" s="29">
        <v>900</v>
      </c>
    </row>
    <row r="2105" spans="1:18">
      <c r="A2105" s="134" t="s">
        <v>1361</v>
      </c>
      <c r="C2105" s="29">
        <v>101502274</v>
      </c>
      <c r="F2105" s="29" t="s">
        <v>59</v>
      </c>
      <c r="G2105" s="29" t="s">
        <v>828</v>
      </c>
      <c r="H2105" s="29" t="s">
        <v>38</v>
      </c>
      <c r="I2105" s="120">
        <v>45758</v>
      </c>
      <c r="J2105" s="120">
        <f>WORKDAY(I2105, 3)</f>
        <v>45763</v>
      </c>
      <c r="K2105" s="120"/>
      <c r="L2105" s="120"/>
      <c r="M2105" s="120"/>
      <c r="N2105" s="120">
        <v>45762</v>
      </c>
      <c r="O2105" s="29" t="s">
        <v>85</v>
      </c>
      <c r="P2105" s="120"/>
      <c r="Q2105" s="81"/>
      <c r="R2105" s="29">
        <v>300</v>
      </c>
    </row>
    <row r="2106" spans="1:18">
      <c r="A2106" s="134" t="s">
        <v>1361</v>
      </c>
      <c r="C2106" s="29">
        <v>101502409</v>
      </c>
      <c r="F2106" s="29" t="s">
        <v>59</v>
      </c>
      <c r="G2106" s="29" t="s">
        <v>828</v>
      </c>
      <c r="H2106" s="29" t="s">
        <v>38</v>
      </c>
      <c r="I2106" s="120">
        <v>45758</v>
      </c>
      <c r="J2106" s="120">
        <f>WORKDAY(I2106, 3)</f>
        <v>45763</v>
      </c>
      <c r="K2106" s="120"/>
      <c r="L2106" s="120"/>
      <c r="M2106" s="120"/>
      <c r="N2106" s="120">
        <v>45762</v>
      </c>
      <c r="O2106" s="29" t="s">
        <v>85</v>
      </c>
      <c r="P2106" s="120"/>
      <c r="Q2106" s="81"/>
      <c r="R2106" s="29">
        <v>400</v>
      </c>
    </row>
    <row r="2107" spans="1:18">
      <c r="A2107" s="134" t="s">
        <v>1361</v>
      </c>
      <c r="C2107" s="29">
        <v>101502330</v>
      </c>
      <c r="F2107" s="29" t="s">
        <v>59</v>
      </c>
      <c r="G2107" s="29" t="s">
        <v>828</v>
      </c>
      <c r="H2107" s="29" t="s">
        <v>38</v>
      </c>
      <c r="I2107" s="120">
        <v>45758</v>
      </c>
      <c r="J2107" s="120">
        <f>WORKDAY(I2107, 3)</f>
        <v>45763</v>
      </c>
      <c r="K2107" s="120"/>
      <c r="L2107" s="120"/>
      <c r="M2107" s="120"/>
      <c r="N2107" s="120">
        <v>45762</v>
      </c>
      <c r="O2107" s="29" t="s">
        <v>85</v>
      </c>
      <c r="P2107" s="120"/>
      <c r="Q2107" s="81"/>
      <c r="R2107" s="29">
        <v>400</v>
      </c>
    </row>
    <row r="2108" spans="1:18">
      <c r="A2108" s="134" t="s">
        <v>1361</v>
      </c>
      <c r="C2108" s="29">
        <v>101502377</v>
      </c>
      <c r="F2108" s="29" t="s">
        <v>59</v>
      </c>
      <c r="G2108" s="29" t="s">
        <v>828</v>
      </c>
      <c r="H2108" s="29" t="s">
        <v>38</v>
      </c>
      <c r="I2108" s="120">
        <v>45758</v>
      </c>
      <c r="J2108" s="120">
        <f>WORKDAY(I2108, 3)</f>
        <v>45763</v>
      </c>
      <c r="K2108" s="120"/>
      <c r="L2108" s="120"/>
      <c r="M2108" s="120"/>
      <c r="N2108" s="120">
        <v>45762</v>
      </c>
      <c r="O2108" s="29" t="s">
        <v>85</v>
      </c>
      <c r="P2108" s="120"/>
      <c r="Q2108" s="81"/>
      <c r="R2108" s="29">
        <v>450</v>
      </c>
    </row>
    <row r="2109" spans="1:18">
      <c r="A2109" s="134" t="s">
        <v>1154</v>
      </c>
      <c r="C2109" s="29">
        <v>100500804</v>
      </c>
      <c r="F2109" s="29" t="s">
        <v>59</v>
      </c>
      <c r="G2109" s="29" t="s">
        <v>828</v>
      </c>
      <c r="H2109" s="29" t="s">
        <v>38</v>
      </c>
      <c r="I2109" s="120">
        <v>45757</v>
      </c>
      <c r="J2109" s="120">
        <f>WORKDAY(I2109, 3)</f>
        <v>45762</v>
      </c>
      <c r="K2109" s="120"/>
      <c r="L2109" s="120"/>
      <c r="M2109" s="120"/>
      <c r="N2109" s="120">
        <v>45762</v>
      </c>
      <c r="O2109" s="29" t="s">
        <v>85</v>
      </c>
      <c r="P2109" s="120"/>
      <c r="Q2109" s="81"/>
      <c r="R2109" s="29">
        <v>1500</v>
      </c>
    </row>
    <row r="2110" spans="1:18">
      <c r="A2110" s="134" t="s">
        <v>1154</v>
      </c>
      <c r="C2110" s="29">
        <v>100501121</v>
      </c>
      <c r="F2110" s="29" t="s">
        <v>59</v>
      </c>
      <c r="G2110" s="29" t="s">
        <v>828</v>
      </c>
      <c r="H2110" s="29" t="s">
        <v>38</v>
      </c>
      <c r="I2110" s="120">
        <v>45757</v>
      </c>
      <c r="J2110" s="120">
        <f>WORKDAY(I2110, 3)</f>
        <v>45762</v>
      </c>
      <c r="K2110" s="120"/>
      <c r="L2110" s="120"/>
      <c r="M2110" s="120"/>
      <c r="N2110" s="120">
        <v>45762</v>
      </c>
      <c r="O2110" s="29" t="s">
        <v>85</v>
      </c>
      <c r="P2110" s="120"/>
      <c r="Q2110" s="81"/>
      <c r="R2110" s="29">
        <v>200</v>
      </c>
    </row>
    <row r="2111" spans="1:18">
      <c r="A2111" s="134" t="s">
        <v>1154</v>
      </c>
      <c r="C2111" s="29">
        <v>100501178</v>
      </c>
      <c r="F2111" s="29" t="s">
        <v>59</v>
      </c>
      <c r="G2111" s="29" t="s">
        <v>828</v>
      </c>
      <c r="H2111" s="29" t="s">
        <v>38</v>
      </c>
      <c r="I2111" s="120">
        <v>45757</v>
      </c>
      <c r="J2111" s="120">
        <f>WORKDAY(I2111, 3)</f>
        <v>45762</v>
      </c>
      <c r="K2111" s="120"/>
      <c r="L2111" s="120"/>
      <c r="M2111" s="120"/>
      <c r="N2111" s="120">
        <v>45762</v>
      </c>
      <c r="O2111" s="29" t="s">
        <v>85</v>
      </c>
      <c r="P2111" s="120"/>
      <c r="Q2111" s="81"/>
      <c r="R2111" s="29">
        <v>200</v>
      </c>
    </row>
    <row r="2112" spans="1:18">
      <c r="A2112" s="134" t="s">
        <v>1362</v>
      </c>
      <c r="C2112" s="29">
        <v>100501414</v>
      </c>
      <c r="F2112" s="29" t="s">
        <v>59</v>
      </c>
      <c r="G2112" s="29" t="s">
        <v>828</v>
      </c>
      <c r="H2112" s="29" t="s">
        <v>38</v>
      </c>
      <c r="I2112" s="120">
        <v>45757</v>
      </c>
      <c r="J2112" s="120">
        <f>WORKDAY(I2112, 3)</f>
        <v>45762</v>
      </c>
      <c r="K2112" s="120"/>
      <c r="L2112" s="120"/>
      <c r="M2112" s="120"/>
      <c r="N2112" s="120">
        <v>45762</v>
      </c>
      <c r="O2112" s="29" t="s">
        <v>85</v>
      </c>
      <c r="P2112" s="120"/>
      <c r="Q2112" s="81"/>
      <c r="R2112" s="29">
        <v>1100</v>
      </c>
    </row>
    <row r="2113" spans="1:19">
      <c r="A2113" s="134" t="s">
        <v>1362</v>
      </c>
      <c r="C2113" s="29">
        <v>100501475</v>
      </c>
      <c r="F2113" s="29" t="s">
        <v>59</v>
      </c>
      <c r="G2113" s="29" t="s">
        <v>828</v>
      </c>
      <c r="H2113" s="29" t="s">
        <v>38</v>
      </c>
      <c r="I2113" s="120">
        <v>45757</v>
      </c>
      <c r="J2113" s="120">
        <f>WORKDAY(I2113, 3)</f>
        <v>45762</v>
      </c>
      <c r="K2113" s="120"/>
      <c r="L2113" s="120"/>
      <c r="M2113" s="120"/>
      <c r="N2113" s="120">
        <v>45762</v>
      </c>
      <c r="O2113" s="29" t="s">
        <v>85</v>
      </c>
      <c r="P2113" s="120"/>
      <c r="Q2113" s="81"/>
      <c r="R2113" s="29">
        <v>730</v>
      </c>
    </row>
    <row r="2114" spans="1:19">
      <c r="A2114" s="134" t="s">
        <v>1362</v>
      </c>
      <c r="C2114" s="29">
        <v>100501543</v>
      </c>
      <c r="F2114" s="29" t="s">
        <v>59</v>
      </c>
      <c r="G2114" s="29" t="s">
        <v>828</v>
      </c>
      <c r="H2114" s="29" t="s">
        <v>38</v>
      </c>
      <c r="I2114" s="120">
        <v>45757</v>
      </c>
      <c r="J2114" s="120">
        <f>WORKDAY(I2114, 3)</f>
        <v>45762</v>
      </c>
      <c r="K2114" s="120"/>
      <c r="L2114" s="120"/>
      <c r="M2114" s="120"/>
      <c r="N2114" s="120">
        <v>45762</v>
      </c>
      <c r="O2114" s="29" t="s">
        <v>85</v>
      </c>
      <c r="P2114" s="120"/>
      <c r="Q2114" s="81"/>
      <c r="R2114" s="29">
        <v>260</v>
      </c>
    </row>
    <row r="2115" spans="1:19">
      <c r="A2115" s="134" t="s">
        <v>1363</v>
      </c>
      <c r="C2115" s="29">
        <v>100501862</v>
      </c>
      <c r="F2115" s="29" t="s">
        <v>59</v>
      </c>
      <c r="G2115" s="29" t="s">
        <v>828</v>
      </c>
      <c r="H2115" s="29" t="s">
        <v>38</v>
      </c>
      <c r="I2115" s="120">
        <v>45757</v>
      </c>
      <c r="J2115" s="120">
        <f>WORKDAY(I2115, 3)</f>
        <v>45762</v>
      </c>
      <c r="K2115" s="120"/>
      <c r="L2115" s="120"/>
      <c r="M2115" s="120"/>
      <c r="N2115" s="120">
        <v>45762</v>
      </c>
      <c r="O2115" s="29" t="s">
        <v>85</v>
      </c>
      <c r="P2115" s="120"/>
      <c r="Q2115" s="81"/>
      <c r="R2115" s="29">
        <v>650</v>
      </c>
    </row>
    <row r="2116" spans="1:19">
      <c r="A2116" s="134" t="s">
        <v>1363</v>
      </c>
      <c r="C2116" s="29">
        <v>100502020</v>
      </c>
      <c r="F2116" s="29" t="s">
        <v>59</v>
      </c>
      <c r="G2116" s="29" t="s">
        <v>828</v>
      </c>
      <c r="H2116" s="29" t="s">
        <v>38</v>
      </c>
      <c r="I2116" s="120">
        <v>45757</v>
      </c>
      <c r="J2116" s="120">
        <f>WORKDAY(I2116, 3)</f>
        <v>45762</v>
      </c>
      <c r="K2116" s="120"/>
      <c r="L2116" s="120"/>
      <c r="M2116" s="120"/>
      <c r="N2116" s="120">
        <v>45762</v>
      </c>
      <c r="O2116" s="29" t="s">
        <v>85</v>
      </c>
      <c r="P2116" s="120"/>
      <c r="Q2116" s="81"/>
      <c r="R2116" s="29">
        <v>705</v>
      </c>
    </row>
    <row r="2117" spans="1:19">
      <c r="A2117" s="134" t="s">
        <v>1363</v>
      </c>
      <c r="C2117" s="29">
        <v>100502117</v>
      </c>
      <c r="F2117" s="29" t="s">
        <v>59</v>
      </c>
      <c r="G2117" s="29" t="s">
        <v>828</v>
      </c>
      <c r="H2117" s="29" t="s">
        <v>38</v>
      </c>
      <c r="I2117" s="120">
        <v>45757</v>
      </c>
      <c r="J2117" s="120">
        <f>WORKDAY(I2117, 3)</f>
        <v>45762</v>
      </c>
      <c r="K2117" s="120"/>
      <c r="L2117" s="120"/>
      <c r="M2117" s="120"/>
      <c r="N2117" s="120">
        <v>45762</v>
      </c>
      <c r="O2117" s="29" t="s">
        <v>85</v>
      </c>
      <c r="P2117" s="120"/>
      <c r="Q2117" s="81"/>
      <c r="R2117" s="29">
        <v>300</v>
      </c>
    </row>
    <row r="2118" spans="1:19">
      <c r="A2118" s="134" t="s">
        <v>1363</v>
      </c>
      <c r="C2118" s="29">
        <v>100502162</v>
      </c>
      <c r="F2118" s="29" t="s">
        <v>59</v>
      </c>
      <c r="G2118" s="29" t="s">
        <v>828</v>
      </c>
      <c r="H2118" s="29" t="s">
        <v>38</v>
      </c>
      <c r="I2118" s="120">
        <v>45757</v>
      </c>
      <c r="J2118" s="120">
        <f>WORKDAY(I2118, 3)</f>
        <v>45762</v>
      </c>
      <c r="K2118" s="120"/>
      <c r="L2118" s="120"/>
      <c r="M2118" s="120"/>
      <c r="N2118" s="120">
        <v>45762</v>
      </c>
      <c r="O2118" s="29" t="s">
        <v>85</v>
      </c>
      <c r="P2118" s="120"/>
      <c r="Q2118" s="81"/>
      <c r="R2118" s="29">
        <v>300</v>
      </c>
    </row>
    <row r="2119" spans="1:19">
      <c r="A2119" s="134" t="s">
        <v>1362</v>
      </c>
      <c r="C2119" s="29">
        <v>101501046</v>
      </c>
      <c r="F2119" s="29" t="s">
        <v>59</v>
      </c>
      <c r="G2119" s="29" t="s">
        <v>828</v>
      </c>
      <c r="H2119" s="29" t="s">
        <v>38</v>
      </c>
      <c r="I2119" s="120">
        <v>45758</v>
      </c>
      <c r="J2119" s="120">
        <f>WORKDAY(I2119, 3)</f>
        <v>45763</v>
      </c>
      <c r="K2119" s="120"/>
      <c r="L2119" s="120"/>
      <c r="M2119" s="120"/>
      <c r="N2119" s="120">
        <v>45762</v>
      </c>
      <c r="O2119" s="29" t="s">
        <v>85</v>
      </c>
      <c r="P2119" s="120"/>
      <c r="Q2119" s="81"/>
      <c r="R2119" s="29">
        <v>250</v>
      </c>
    </row>
    <row r="2120" spans="1:19">
      <c r="A2120" s="134" t="s">
        <v>1194</v>
      </c>
      <c r="C2120" s="29">
        <v>100502549</v>
      </c>
      <c r="F2120" s="29" t="s">
        <v>59</v>
      </c>
      <c r="G2120" s="29" t="s">
        <v>828</v>
      </c>
      <c r="H2120" s="29" t="s">
        <v>38</v>
      </c>
      <c r="I2120" s="120">
        <v>45757</v>
      </c>
      <c r="J2120" s="120">
        <f>WORKDAY(I2120, 3)</f>
        <v>45762</v>
      </c>
      <c r="K2120" s="120"/>
      <c r="L2120" s="120"/>
      <c r="M2120" s="120"/>
      <c r="N2120" s="120">
        <v>45762</v>
      </c>
      <c r="O2120" s="29" t="s">
        <v>85</v>
      </c>
      <c r="P2120" s="120"/>
      <c r="Q2120" s="81"/>
      <c r="R2120" s="29">
        <v>950</v>
      </c>
      <c r="S2120" s="124" t="s">
        <v>933</v>
      </c>
    </row>
    <row r="2121" spans="1:19">
      <c r="A2121" s="134" t="s">
        <v>1361</v>
      </c>
      <c r="C2121" s="29">
        <v>100502739</v>
      </c>
      <c r="F2121" s="29" t="s">
        <v>59</v>
      </c>
      <c r="G2121" s="29" t="s">
        <v>828</v>
      </c>
      <c r="H2121" s="29" t="s">
        <v>38</v>
      </c>
      <c r="I2121" s="120">
        <v>45757</v>
      </c>
      <c r="J2121" s="120">
        <f>WORKDAY(I2121, 3)</f>
        <v>45762</v>
      </c>
      <c r="K2121" s="120"/>
      <c r="L2121" s="120"/>
      <c r="M2121" s="120"/>
      <c r="N2121" s="120">
        <v>45762</v>
      </c>
      <c r="O2121" s="29" t="s">
        <v>85</v>
      </c>
      <c r="P2121" s="120"/>
      <c r="Q2121" s="81"/>
      <c r="R2121" s="29">
        <v>1000</v>
      </c>
    </row>
    <row r="2122" spans="1:19">
      <c r="A2122" s="134" t="s">
        <v>1361</v>
      </c>
      <c r="C2122" s="29">
        <v>100502761</v>
      </c>
      <c r="F2122" s="29" t="s">
        <v>59</v>
      </c>
      <c r="G2122" s="29" t="s">
        <v>828</v>
      </c>
      <c r="H2122" s="29" t="s">
        <v>38</v>
      </c>
      <c r="I2122" s="120">
        <v>45757</v>
      </c>
      <c r="J2122" s="120">
        <f>WORKDAY(I2122, 3)</f>
        <v>45762</v>
      </c>
      <c r="K2122" s="120"/>
      <c r="L2122" s="120"/>
      <c r="M2122" s="120"/>
      <c r="N2122" s="120">
        <v>45762</v>
      </c>
      <c r="O2122" s="29" t="s">
        <v>85</v>
      </c>
      <c r="P2122" s="120"/>
      <c r="Q2122" s="81"/>
      <c r="R2122" s="29">
        <v>1100</v>
      </c>
    </row>
    <row r="2123" spans="1:19">
      <c r="A2123" s="134" t="s">
        <v>1167</v>
      </c>
      <c r="C2123" s="29">
        <v>100502338</v>
      </c>
      <c r="F2123" s="29" t="s">
        <v>59</v>
      </c>
      <c r="G2123" s="29" t="s">
        <v>828</v>
      </c>
      <c r="H2123" s="29" t="s">
        <v>38</v>
      </c>
      <c r="I2123" s="120">
        <v>45757</v>
      </c>
      <c r="J2123" s="120">
        <f>WORKDAY(I2123, 3)</f>
        <v>45762</v>
      </c>
      <c r="K2123" s="120"/>
      <c r="L2123" s="120"/>
      <c r="M2123" s="120"/>
      <c r="N2123" s="120">
        <v>45762</v>
      </c>
      <c r="O2123" s="29" t="s">
        <v>85</v>
      </c>
      <c r="P2123" s="120"/>
      <c r="Q2123" s="81"/>
      <c r="R2123" s="29">
        <v>1200</v>
      </c>
    </row>
    <row r="2124" spans="1:19">
      <c r="A2124" s="134" t="s">
        <v>1167</v>
      </c>
      <c r="C2124" s="29">
        <v>100502409</v>
      </c>
      <c r="F2124" s="29" t="s">
        <v>59</v>
      </c>
      <c r="G2124" s="29" t="s">
        <v>828</v>
      </c>
      <c r="H2124" s="29" t="s">
        <v>38</v>
      </c>
      <c r="I2124" s="120">
        <v>45757</v>
      </c>
      <c r="J2124" s="120">
        <f>WORKDAY(I2124, 3)</f>
        <v>45762</v>
      </c>
      <c r="K2124" s="120"/>
      <c r="L2124" s="120"/>
      <c r="M2124" s="120"/>
      <c r="N2124" s="120">
        <v>45762</v>
      </c>
      <c r="O2124" s="29" t="s">
        <v>85</v>
      </c>
      <c r="P2124" s="120"/>
      <c r="Q2124" s="81"/>
      <c r="R2124" s="29">
        <v>1200</v>
      </c>
    </row>
    <row r="2125" spans="1:19">
      <c r="A2125" s="134" t="s">
        <v>1064</v>
      </c>
      <c r="C2125" s="29">
        <v>105505153</v>
      </c>
      <c r="F2125" s="29" t="s">
        <v>59</v>
      </c>
      <c r="G2125" s="29" t="s">
        <v>828</v>
      </c>
      <c r="H2125" s="29" t="s">
        <v>38</v>
      </c>
      <c r="I2125" s="120">
        <v>45762</v>
      </c>
      <c r="J2125" s="120">
        <f>WORKDAY(I2125, 3)</f>
        <v>45765</v>
      </c>
      <c r="K2125" s="120"/>
      <c r="L2125" s="120"/>
      <c r="M2125" s="120"/>
      <c r="N2125" s="29"/>
      <c r="O2125" s="29" t="s">
        <v>1336</v>
      </c>
      <c r="P2125" s="29"/>
      <c r="Q2125" s="81"/>
      <c r="R2125" s="29">
        <v>700</v>
      </c>
      <c r="S2125" s="124" t="s">
        <v>1364</v>
      </c>
    </row>
    <row r="2126" spans="1:19">
      <c r="A2126" s="134" t="s">
        <v>1064</v>
      </c>
      <c r="C2126" s="29">
        <v>105505162</v>
      </c>
      <c r="F2126" s="29" t="s">
        <v>59</v>
      </c>
      <c r="G2126" s="29" t="s">
        <v>828</v>
      </c>
      <c r="H2126" s="29" t="s">
        <v>38</v>
      </c>
      <c r="I2126" s="120">
        <v>45762</v>
      </c>
      <c r="J2126" s="120">
        <f>WORKDAY(I2126, 3)</f>
        <v>45765</v>
      </c>
      <c r="K2126" s="120"/>
      <c r="L2126" s="120"/>
      <c r="M2126" s="120"/>
      <c r="N2126" s="29"/>
      <c r="O2126" s="29" t="s">
        <v>1336</v>
      </c>
      <c r="P2126" s="120"/>
      <c r="Q2126" s="81"/>
      <c r="R2126" s="29">
        <v>610</v>
      </c>
      <c r="S2126" s="124" t="s">
        <v>1364</v>
      </c>
    </row>
    <row r="2127" spans="1:19">
      <c r="A2127" s="134" t="s">
        <v>1140</v>
      </c>
      <c r="C2127" s="29">
        <v>105505201</v>
      </c>
      <c r="F2127" s="29" t="s">
        <v>59</v>
      </c>
      <c r="G2127" s="29" t="s">
        <v>828</v>
      </c>
      <c r="H2127" s="29" t="s">
        <v>38</v>
      </c>
      <c r="I2127" s="120">
        <v>45762</v>
      </c>
      <c r="J2127" s="120">
        <f>WORKDAY(I2127, 3)</f>
        <v>45765</v>
      </c>
      <c r="K2127" s="120"/>
      <c r="L2127" s="120"/>
      <c r="M2127" s="120"/>
      <c r="N2127" s="29"/>
      <c r="O2127" s="29" t="s">
        <v>1336</v>
      </c>
      <c r="P2127" s="29"/>
      <c r="Q2127" s="81"/>
      <c r="R2127" s="29">
        <v>260</v>
      </c>
      <c r="S2127" s="124" t="s">
        <v>1365</v>
      </c>
    </row>
    <row r="2128" spans="1:19">
      <c r="A2128" s="134" t="s">
        <v>1064</v>
      </c>
      <c r="C2128" s="29">
        <v>106504608</v>
      </c>
      <c r="F2128" s="29" t="s">
        <v>59</v>
      </c>
      <c r="G2128" s="29" t="s">
        <v>828</v>
      </c>
      <c r="H2128" s="29" t="s">
        <v>38</v>
      </c>
      <c r="I2128" s="120">
        <v>45763</v>
      </c>
      <c r="J2128" s="120">
        <f>WORKDAY(I2128, 3)</f>
        <v>45768</v>
      </c>
      <c r="K2128" s="120"/>
      <c r="L2128" s="120"/>
      <c r="M2128" s="120"/>
      <c r="N2128" s="29"/>
      <c r="O2128" s="29" t="s">
        <v>1336</v>
      </c>
      <c r="P2128" s="29"/>
      <c r="Q2128" s="81"/>
      <c r="R2128" s="29">
        <v>350</v>
      </c>
      <c r="S2128" s="124" t="s">
        <v>1180</v>
      </c>
    </row>
    <row r="2129" spans="1:19">
      <c r="A2129" s="134" t="s">
        <v>1064</v>
      </c>
      <c r="C2129" s="29">
        <v>106504623</v>
      </c>
      <c r="F2129" s="29" t="s">
        <v>59</v>
      </c>
      <c r="G2129" s="29" t="s">
        <v>828</v>
      </c>
      <c r="H2129" s="29" t="s">
        <v>38</v>
      </c>
      <c r="I2129" s="120">
        <v>45763</v>
      </c>
      <c r="J2129" s="120">
        <f>WORKDAY(I2129, 3)</f>
        <v>45768</v>
      </c>
      <c r="K2129" s="120"/>
      <c r="L2129" s="120"/>
      <c r="M2129" s="120"/>
      <c r="N2129" s="29"/>
      <c r="O2129" s="29" t="s">
        <v>1336</v>
      </c>
      <c r="P2129" s="29"/>
      <c r="Q2129" s="81"/>
      <c r="R2129" s="29">
        <v>820</v>
      </c>
      <c r="S2129" s="124" t="s">
        <v>1180</v>
      </c>
    </row>
    <row r="2130" spans="1:19">
      <c r="A2130" s="134" t="s">
        <v>1064</v>
      </c>
      <c r="C2130" s="29">
        <v>106504636</v>
      </c>
      <c r="F2130" s="29" t="s">
        <v>59</v>
      </c>
      <c r="G2130" s="29" t="s">
        <v>828</v>
      </c>
      <c r="H2130" s="29" t="s">
        <v>38</v>
      </c>
      <c r="I2130" s="120">
        <v>45763</v>
      </c>
      <c r="J2130" s="120">
        <f>WORKDAY(I2130, 3)</f>
        <v>45768</v>
      </c>
      <c r="K2130" s="120"/>
      <c r="L2130" s="120"/>
      <c r="M2130" s="120"/>
      <c r="N2130" s="29"/>
      <c r="O2130" s="29" t="s">
        <v>1336</v>
      </c>
      <c r="P2130" s="29"/>
      <c r="Q2130" s="81"/>
      <c r="R2130" s="29">
        <v>1000</v>
      </c>
      <c r="S2130" s="124" t="s">
        <v>1180</v>
      </c>
    </row>
    <row r="2131" spans="1:19">
      <c r="A2131" s="134" t="s">
        <v>1143</v>
      </c>
      <c r="C2131" s="29">
        <v>106504699</v>
      </c>
      <c r="F2131" s="29" t="s">
        <v>59</v>
      </c>
      <c r="G2131" s="29" t="s">
        <v>828</v>
      </c>
      <c r="H2131" s="29" t="s">
        <v>38</v>
      </c>
      <c r="I2131" s="120">
        <v>45763</v>
      </c>
      <c r="J2131" s="120">
        <f>WORKDAY(I2131, 3)</f>
        <v>45768</v>
      </c>
      <c r="K2131" s="120"/>
      <c r="L2131" s="120"/>
      <c r="M2131" s="120"/>
      <c r="N2131" s="29"/>
      <c r="O2131" s="29" t="s">
        <v>1336</v>
      </c>
      <c r="P2131" s="29"/>
      <c r="Q2131" s="81"/>
      <c r="R2131" s="29">
        <v>685</v>
      </c>
      <c r="S2131" s="124" t="s">
        <v>1366</v>
      </c>
    </row>
    <row r="2132" spans="1:19">
      <c r="A2132" s="134" t="s">
        <v>1143</v>
      </c>
      <c r="C2132" s="29">
        <v>106504705</v>
      </c>
      <c r="F2132" s="29" t="s">
        <v>59</v>
      </c>
      <c r="G2132" s="29" t="s">
        <v>828</v>
      </c>
      <c r="H2132" s="29" t="s">
        <v>38</v>
      </c>
      <c r="I2132" s="120">
        <v>45763</v>
      </c>
      <c r="J2132" s="120">
        <f>WORKDAY(I2132, 3)</f>
        <v>45768</v>
      </c>
      <c r="K2132" s="120"/>
      <c r="L2132" s="120"/>
      <c r="M2132" s="120"/>
      <c r="N2132" s="29"/>
      <c r="O2132" s="29" t="s">
        <v>1336</v>
      </c>
      <c r="P2132" s="29"/>
      <c r="Q2132" s="81"/>
      <c r="R2132" s="29">
        <v>330</v>
      </c>
      <c r="S2132" s="124" t="s">
        <v>1365</v>
      </c>
    </row>
    <row r="2133" spans="1:19">
      <c r="A2133" s="134" t="s">
        <v>1143</v>
      </c>
      <c r="C2133" s="29">
        <v>106504716</v>
      </c>
      <c r="F2133" s="29" t="s">
        <v>59</v>
      </c>
      <c r="G2133" s="29" t="s">
        <v>828</v>
      </c>
      <c r="H2133" s="29" t="s">
        <v>38</v>
      </c>
      <c r="I2133" s="120">
        <v>45763</v>
      </c>
      <c r="J2133" s="120">
        <f>WORKDAY(I2133, 3)</f>
        <v>45768</v>
      </c>
      <c r="K2133" s="120"/>
      <c r="L2133" s="120"/>
      <c r="M2133" s="120"/>
      <c r="N2133" s="29"/>
      <c r="O2133" s="29" t="s">
        <v>1336</v>
      </c>
      <c r="P2133" s="29"/>
      <c r="Q2133" s="81"/>
      <c r="R2133" s="29">
        <v>600</v>
      </c>
      <c r="S2133" s="124" t="s">
        <v>1367</v>
      </c>
    </row>
    <row r="2134" spans="1:19">
      <c r="A2134" s="134" t="s">
        <v>1140</v>
      </c>
      <c r="C2134" s="29">
        <v>106504816</v>
      </c>
      <c r="F2134" s="29" t="s">
        <v>59</v>
      </c>
      <c r="G2134" s="29" t="s">
        <v>828</v>
      </c>
      <c r="H2134" s="29" t="s">
        <v>38</v>
      </c>
      <c r="I2134" s="120">
        <v>45763</v>
      </c>
      <c r="J2134" s="120">
        <f>WORKDAY(I2134, 3)</f>
        <v>45768</v>
      </c>
      <c r="K2134" s="120"/>
      <c r="L2134" s="120"/>
      <c r="M2134" s="120"/>
      <c r="N2134" s="29"/>
      <c r="O2134" s="29" t="s">
        <v>1336</v>
      </c>
      <c r="P2134" s="29"/>
      <c r="Q2134" s="81"/>
      <c r="R2134" s="29">
        <v>1400</v>
      </c>
      <c r="S2134" s="124" t="s">
        <v>1368</v>
      </c>
    </row>
    <row r="2135" spans="1:19">
      <c r="A2135" s="134" t="s">
        <v>1140</v>
      </c>
      <c r="C2135" s="29">
        <v>106504829</v>
      </c>
      <c r="F2135" s="29" t="s">
        <v>59</v>
      </c>
      <c r="G2135" s="29" t="s">
        <v>828</v>
      </c>
      <c r="H2135" s="29" t="s">
        <v>38</v>
      </c>
      <c r="I2135" s="120">
        <v>45763</v>
      </c>
      <c r="J2135" s="120">
        <f>WORKDAY(I2135, 3)</f>
        <v>45768</v>
      </c>
      <c r="K2135" s="120"/>
      <c r="L2135" s="120"/>
      <c r="M2135" s="120"/>
      <c r="N2135" s="29"/>
      <c r="O2135" s="29" t="s">
        <v>1336</v>
      </c>
      <c r="P2135" s="29"/>
      <c r="Q2135" s="81"/>
      <c r="R2135" s="29">
        <v>1400</v>
      </c>
      <c r="S2135" s="124" t="s">
        <v>1369</v>
      </c>
    </row>
    <row r="2136" spans="1:19">
      <c r="A2136" s="134" t="s">
        <v>1155</v>
      </c>
      <c r="C2136" s="29">
        <v>106505281</v>
      </c>
      <c r="F2136" s="29" t="s">
        <v>59</v>
      </c>
      <c r="G2136" s="29" t="s">
        <v>828</v>
      </c>
      <c r="H2136" s="29" t="s">
        <v>38</v>
      </c>
      <c r="I2136" s="120">
        <v>45763</v>
      </c>
      <c r="J2136" s="120">
        <f>WORKDAY(I2136, 3)</f>
        <v>45768</v>
      </c>
      <c r="K2136" s="120"/>
      <c r="L2136" s="120"/>
      <c r="M2136" s="120"/>
      <c r="N2136" s="29"/>
      <c r="O2136" s="29" t="s">
        <v>1336</v>
      </c>
      <c r="P2136" s="29"/>
      <c r="Q2136" s="81"/>
      <c r="R2136" s="29">
        <v>315</v>
      </c>
      <c r="S2136" s="124" t="s">
        <v>1364</v>
      </c>
    </row>
    <row r="2137" spans="1:19">
      <c r="A2137" s="134" t="s">
        <v>1155</v>
      </c>
      <c r="C2137" s="29">
        <v>106505300</v>
      </c>
      <c r="F2137" s="29" t="s">
        <v>59</v>
      </c>
      <c r="G2137" s="29" t="s">
        <v>828</v>
      </c>
      <c r="H2137" s="29" t="s">
        <v>38</v>
      </c>
      <c r="I2137" s="120">
        <v>45763</v>
      </c>
      <c r="J2137" s="120">
        <f>WORKDAY(I2137, 3)</f>
        <v>45768</v>
      </c>
      <c r="K2137" s="120"/>
      <c r="L2137" s="120"/>
      <c r="M2137" s="120"/>
      <c r="N2137" s="29"/>
      <c r="O2137" s="29" t="s">
        <v>1336</v>
      </c>
      <c r="P2137" s="29"/>
      <c r="Q2137" s="81"/>
      <c r="R2137" s="29">
        <v>50</v>
      </c>
      <c r="S2137" s="124" t="s">
        <v>1364</v>
      </c>
    </row>
    <row r="2138" spans="1:19">
      <c r="A2138" s="134" t="s">
        <v>1155</v>
      </c>
      <c r="C2138" s="29">
        <v>106505300</v>
      </c>
      <c r="F2138" s="29" t="s">
        <v>59</v>
      </c>
      <c r="G2138" s="29" t="s">
        <v>828</v>
      </c>
      <c r="H2138" s="29" t="s">
        <v>38</v>
      </c>
      <c r="I2138" s="120">
        <v>45763</v>
      </c>
      <c r="J2138" s="120">
        <f>WORKDAY(I2138, 3)</f>
        <v>45768</v>
      </c>
      <c r="K2138" s="120"/>
      <c r="L2138" s="120"/>
      <c r="M2138" s="120"/>
      <c r="N2138" s="29"/>
      <c r="O2138" s="29" t="s">
        <v>1336</v>
      </c>
      <c r="P2138" s="29"/>
      <c r="Q2138" s="81"/>
      <c r="R2138" s="29">
        <v>575</v>
      </c>
      <c r="S2138" s="124" t="s">
        <v>1364</v>
      </c>
    </row>
    <row r="2139" spans="1:19">
      <c r="A2139" s="134" t="s">
        <v>294</v>
      </c>
      <c r="C2139" s="29">
        <v>111500902</v>
      </c>
      <c r="F2139" s="29" t="s">
        <v>59</v>
      </c>
      <c r="G2139" s="29" t="s">
        <v>828</v>
      </c>
      <c r="H2139" s="29" t="s">
        <v>38</v>
      </c>
      <c r="I2139" s="120">
        <v>45768</v>
      </c>
      <c r="J2139" s="120">
        <f>WORKDAY(I2139, 3)</f>
        <v>45771</v>
      </c>
      <c r="K2139" s="120"/>
      <c r="L2139" s="120"/>
      <c r="M2139" s="120"/>
      <c r="N2139" s="29"/>
      <c r="O2139" s="29" t="s">
        <v>1336</v>
      </c>
      <c r="P2139" s="29"/>
      <c r="Q2139" s="81"/>
      <c r="R2139" s="29">
        <v>165</v>
      </c>
      <c r="S2139" s="124" t="s">
        <v>1370</v>
      </c>
    </row>
    <row r="2140" spans="1:19">
      <c r="A2140" s="134" t="s">
        <v>1155</v>
      </c>
      <c r="C2140" s="29">
        <v>106505356</v>
      </c>
      <c r="F2140" s="29" t="s">
        <v>59</v>
      </c>
      <c r="G2140" s="29" t="s">
        <v>828</v>
      </c>
      <c r="H2140" s="29" t="s">
        <v>38</v>
      </c>
      <c r="I2140" s="120">
        <v>45763</v>
      </c>
      <c r="J2140" s="120">
        <f>WORKDAY(I2140, 3)</f>
        <v>45768</v>
      </c>
      <c r="K2140" s="120"/>
      <c r="L2140" s="120"/>
      <c r="M2140" s="120"/>
      <c r="N2140" s="29"/>
      <c r="O2140" s="29" t="s">
        <v>1336</v>
      </c>
      <c r="P2140" s="29"/>
      <c r="Q2140" s="81"/>
      <c r="R2140" s="29">
        <v>375</v>
      </c>
      <c r="S2140" s="124" t="s">
        <v>1364</v>
      </c>
    </row>
    <row r="2141" spans="1:19">
      <c r="A2141" s="134" t="s">
        <v>1142</v>
      </c>
      <c r="C2141" s="29">
        <v>105504879</v>
      </c>
      <c r="F2141" s="29" t="s">
        <v>59</v>
      </c>
      <c r="G2141" s="29" t="s">
        <v>828</v>
      </c>
      <c r="H2141" s="29" t="s">
        <v>38</v>
      </c>
      <c r="I2141" s="120">
        <v>45762</v>
      </c>
      <c r="J2141" s="120">
        <f>WORKDAY(I2141, 3)</f>
        <v>45765</v>
      </c>
      <c r="K2141" s="120"/>
      <c r="L2141" s="120"/>
      <c r="M2141" s="120"/>
      <c r="N2141" s="29"/>
      <c r="O2141" s="29" t="s">
        <v>1336</v>
      </c>
      <c r="P2141" s="29"/>
      <c r="Q2141" s="81"/>
      <c r="R2141" s="29">
        <v>150</v>
      </c>
      <c r="S2141" s="124" t="s">
        <v>1364</v>
      </c>
    </row>
    <row r="2142" spans="1:19">
      <c r="A2142" s="134" t="s">
        <v>1064</v>
      </c>
      <c r="C2142" s="29">
        <v>107504089</v>
      </c>
      <c r="F2142" s="29" t="s">
        <v>59</v>
      </c>
      <c r="G2142" s="29" t="s">
        <v>828</v>
      </c>
      <c r="H2142" s="29" t="s">
        <v>38</v>
      </c>
      <c r="I2142" s="120">
        <v>45764</v>
      </c>
      <c r="J2142" s="120">
        <f>WORKDAY(I2142, 3)</f>
        <v>45769</v>
      </c>
      <c r="K2142" s="120"/>
      <c r="L2142" s="120"/>
      <c r="M2142" s="120"/>
      <c r="N2142" s="29"/>
      <c r="O2142" s="29" t="s">
        <v>1336</v>
      </c>
      <c r="P2142" s="29"/>
      <c r="Q2142" s="81"/>
      <c r="R2142" s="29">
        <v>750</v>
      </c>
      <c r="S2142" s="124" t="s">
        <v>1191</v>
      </c>
    </row>
    <row r="2143" spans="1:19">
      <c r="A2143" s="134" t="s">
        <v>1142</v>
      </c>
      <c r="C2143" s="29">
        <v>105504920</v>
      </c>
      <c r="F2143" s="29" t="s">
        <v>59</v>
      </c>
      <c r="G2143" s="29" t="s">
        <v>828</v>
      </c>
      <c r="H2143" s="29" t="s">
        <v>38</v>
      </c>
      <c r="I2143" s="120">
        <v>45762</v>
      </c>
      <c r="J2143" s="120">
        <f>WORKDAY(I2143, 3)</f>
        <v>45765</v>
      </c>
      <c r="K2143" s="120"/>
      <c r="L2143" s="120"/>
      <c r="M2143" s="120"/>
      <c r="N2143" s="29"/>
      <c r="O2143" s="29" t="s">
        <v>1336</v>
      </c>
      <c r="P2143" s="120"/>
      <c r="Q2143" s="81"/>
      <c r="R2143" s="29">
        <v>330</v>
      </c>
      <c r="S2143" s="124" t="s">
        <v>1364</v>
      </c>
    </row>
    <row r="2144" spans="1:19">
      <c r="A2144" s="134" t="s">
        <v>1163</v>
      </c>
      <c r="C2144" s="29">
        <v>106504670</v>
      </c>
      <c r="F2144" s="29" t="s">
        <v>59</v>
      </c>
      <c r="G2144" s="29" t="s">
        <v>828</v>
      </c>
      <c r="H2144" s="29" t="s">
        <v>38</v>
      </c>
      <c r="I2144" s="120">
        <v>45763</v>
      </c>
      <c r="J2144" s="120">
        <f>WORKDAY(I2144, 3)</f>
        <v>45768</v>
      </c>
      <c r="K2144" s="120"/>
      <c r="L2144" s="120"/>
      <c r="M2144" s="120"/>
      <c r="N2144" s="29"/>
      <c r="O2144" s="29" t="s">
        <v>1336</v>
      </c>
      <c r="P2144" s="29"/>
      <c r="Q2144" s="81"/>
      <c r="R2144" s="29">
        <v>250</v>
      </c>
      <c r="S2144" s="124" t="s">
        <v>1365</v>
      </c>
    </row>
    <row r="2145" spans="1:19">
      <c r="A2145" s="134" t="s">
        <v>1163</v>
      </c>
      <c r="C2145" s="29">
        <v>106504680</v>
      </c>
      <c r="F2145" s="29" t="s">
        <v>59</v>
      </c>
      <c r="G2145" s="29" t="s">
        <v>828</v>
      </c>
      <c r="H2145" s="29" t="s">
        <v>38</v>
      </c>
      <c r="I2145" s="120">
        <v>45763</v>
      </c>
      <c r="J2145" s="120">
        <f>WORKDAY(I2145, 3)</f>
        <v>45768</v>
      </c>
      <c r="K2145" s="120"/>
      <c r="L2145" s="120"/>
      <c r="M2145" s="120"/>
      <c r="N2145" s="29"/>
      <c r="O2145" s="29" t="s">
        <v>1336</v>
      </c>
      <c r="P2145" s="29"/>
      <c r="Q2145" s="81"/>
      <c r="R2145" s="29">
        <v>685</v>
      </c>
      <c r="S2145" s="124" t="s">
        <v>1371</v>
      </c>
    </row>
    <row r="2146" spans="1:19">
      <c r="A2146" s="134" t="s">
        <v>1064</v>
      </c>
      <c r="C2146" s="29">
        <v>107504098</v>
      </c>
      <c r="F2146" s="29" t="s">
        <v>59</v>
      </c>
      <c r="G2146" s="29" t="s">
        <v>828</v>
      </c>
      <c r="H2146" s="29" t="s">
        <v>38</v>
      </c>
      <c r="I2146" s="120">
        <v>45764</v>
      </c>
      <c r="J2146" s="120">
        <f>WORKDAY(I2146, 3)</f>
        <v>45769</v>
      </c>
      <c r="K2146" s="120"/>
      <c r="L2146" s="120"/>
      <c r="M2146" s="120"/>
      <c r="N2146" s="29"/>
      <c r="O2146" s="29" t="s">
        <v>1336</v>
      </c>
      <c r="P2146" s="29"/>
      <c r="Q2146" s="81"/>
      <c r="R2146" s="29">
        <v>610</v>
      </c>
      <c r="S2146" s="124" t="s">
        <v>1372</v>
      </c>
    </row>
    <row r="2147" spans="1:19">
      <c r="A2147" s="134" t="s">
        <v>1163</v>
      </c>
      <c r="C2147" s="29">
        <v>107504120</v>
      </c>
      <c r="F2147" s="29" t="s">
        <v>59</v>
      </c>
      <c r="G2147" s="29" t="s">
        <v>828</v>
      </c>
      <c r="H2147" s="29" t="s">
        <v>38</v>
      </c>
      <c r="I2147" s="120">
        <v>45764</v>
      </c>
      <c r="J2147" s="120">
        <f>WORKDAY(I2147, 3)</f>
        <v>45769</v>
      </c>
      <c r="K2147" s="120"/>
      <c r="L2147" s="120"/>
      <c r="M2147" s="120"/>
      <c r="N2147" s="29"/>
      <c r="O2147" s="29" t="s">
        <v>1336</v>
      </c>
      <c r="P2147" s="29"/>
      <c r="Q2147" s="81"/>
      <c r="R2147" s="29">
        <v>370</v>
      </c>
      <c r="S2147" s="124" t="s">
        <v>1365</v>
      </c>
    </row>
    <row r="2148" spans="1:19">
      <c r="A2148" s="134" t="s">
        <v>1163</v>
      </c>
      <c r="C2148" s="29">
        <v>107504136</v>
      </c>
      <c r="F2148" s="29" t="s">
        <v>59</v>
      </c>
      <c r="G2148" s="29" t="s">
        <v>828</v>
      </c>
      <c r="H2148" s="29" t="s">
        <v>38</v>
      </c>
      <c r="I2148" s="120">
        <v>45764</v>
      </c>
      <c r="J2148" s="120">
        <f>WORKDAY(I2148, 3)</f>
        <v>45769</v>
      </c>
      <c r="K2148" s="120"/>
      <c r="L2148" s="120"/>
      <c r="M2148" s="120"/>
      <c r="N2148" s="29"/>
      <c r="O2148" s="29" t="s">
        <v>1336</v>
      </c>
      <c r="P2148" s="29"/>
      <c r="Q2148" s="81"/>
      <c r="R2148" s="29">
        <v>250</v>
      </c>
      <c r="S2148" s="124" t="s">
        <v>1365</v>
      </c>
    </row>
    <row r="2149" spans="1:19">
      <c r="A2149" s="128" t="s">
        <v>1361</v>
      </c>
      <c r="B2149" s="67"/>
      <c r="C2149" s="29">
        <v>113500095</v>
      </c>
      <c r="F2149" s="29" t="s">
        <v>59</v>
      </c>
      <c r="G2149" s="29" t="s">
        <v>828</v>
      </c>
      <c r="H2149" s="29" t="s">
        <v>38</v>
      </c>
      <c r="I2149" s="120">
        <v>45770</v>
      </c>
      <c r="J2149" s="120">
        <f>WORKDAY(I2149, 3)</f>
        <v>45775</v>
      </c>
      <c r="K2149" s="120"/>
      <c r="L2149" s="120"/>
      <c r="M2149" s="120"/>
      <c r="N2149" s="29"/>
      <c r="O2149" s="29" t="s">
        <v>1336</v>
      </c>
      <c r="P2149" s="29"/>
      <c r="Q2149" s="81"/>
      <c r="R2149" s="150">
        <v>400</v>
      </c>
      <c r="S2149" s="124" t="s">
        <v>1180</v>
      </c>
    </row>
    <row r="2150" spans="1:19">
      <c r="A2150" s="128" t="s">
        <v>1361</v>
      </c>
      <c r="B2150" s="67"/>
      <c r="C2150" s="29">
        <v>113500103</v>
      </c>
      <c r="F2150" s="29" t="s">
        <v>59</v>
      </c>
      <c r="G2150" s="29" t="s">
        <v>828</v>
      </c>
      <c r="H2150" s="29" t="s">
        <v>38</v>
      </c>
      <c r="I2150" s="120">
        <v>45770</v>
      </c>
      <c r="J2150" s="120">
        <f>WORKDAY(I2150, 3)</f>
        <v>45775</v>
      </c>
      <c r="K2150" s="120"/>
      <c r="L2150" s="120"/>
      <c r="M2150" s="120"/>
      <c r="N2150" s="29"/>
      <c r="O2150" s="29" t="s">
        <v>1336</v>
      </c>
      <c r="P2150" s="29"/>
      <c r="Q2150" s="81"/>
      <c r="R2150" s="150">
        <v>450</v>
      </c>
      <c r="S2150" s="124" t="s">
        <v>1180</v>
      </c>
    </row>
    <row r="2151" spans="1:19">
      <c r="A2151" s="134" t="s">
        <v>1143</v>
      </c>
      <c r="C2151" s="29">
        <v>107504157</v>
      </c>
      <c r="F2151" s="29" t="s">
        <v>59</v>
      </c>
      <c r="G2151" s="29" t="s">
        <v>828</v>
      </c>
      <c r="H2151" s="29" t="s">
        <v>38</v>
      </c>
      <c r="I2151" s="120">
        <v>45764</v>
      </c>
      <c r="J2151" s="120">
        <f>WORKDAY(I2151, 3)</f>
        <v>45769</v>
      </c>
      <c r="K2151" s="120"/>
      <c r="L2151" s="120"/>
      <c r="M2151" s="120"/>
      <c r="N2151" s="29"/>
      <c r="O2151" s="29" t="s">
        <v>1336</v>
      </c>
      <c r="P2151" s="29"/>
      <c r="Q2151" s="81"/>
      <c r="R2151" s="29">
        <v>60</v>
      </c>
      <c r="S2151" s="124" t="s">
        <v>1365</v>
      </c>
    </row>
    <row r="2152" spans="1:19">
      <c r="A2152" s="134" t="s">
        <v>1143</v>
      </c>
      <c r="C2152" s="29">
        <v>107504183</v>
      </c>
      <c r="F2152" s="29" t="s">
        <v>59</v>
      </c>
      <c r="G2152" s="29" t="s">
        <v>828</v>
      </c>
      <c r="H2152" s="29" t="s">
        <v>38</v>
      </c>
      <c r="I2152" s="120">
        <v>45764</v>
      </c>
      <c r="J2152" s="120">
        <f>WORKDAY(I2152, 3)</f>
        <v>45769</v>
      </c>
      <c r="K2152" s="120"/>
      <c r="L2152" s="120"/>
      <c r="M2152" s="120"/>
      <c r="N2152" s="29"/>
      <c r="O2152" s="29" t="s">
        <v>1336</v>
      </c>
      <c r="P2152" s="29"/>
      <c r="Q2152" s="81"/>
      <c r="R2152" s="29">
        <v>450</v>
      </c>
      <c r="S2152" s="124" t="s">
        <v>1365</v>
      </c>
    </row>
    <row r="2153" spans="1:19">
      <c r="A2153" s="134" t="s">
        <v>1143</v>
      </c>
      <c r="C2153" s="29">
        <v>107504197</v>
      </c>
      <c r="F2153" s="29" t="s">
        <v>59</v>
      </c>
      <c r="G2153" s="29" t="s">
        <v>828</v>
      </c>
      <c r="H2153" s="29" t="s">
        <v>38</v>
      </c>
      <c r="I2153" s="120">
        <v>45764</v>
      </c>
      <c r="J2153" s="120">
        <f>WORKDAY(I2153, 3)</f>
        <v>45769</v>
      </c>
      <c r="K2153" s="120"/>
      <c r="L2153" s="120"/>
      <c r="M2153" s="120"/>
      <c r="N2153" s="29"/>
      <c r="O2153" s="29" t="s">
        <v>1336</v>
      </c>
      <c r="P2153" s="29"/>
      <c r="Q2153" s="81"/>
      <c r="R2153" s="29">
        <v>500</v>
      </c>
      <c r="S2153" s="124" t="s">
        <v>1365</v>
      </c>
    </row>
    <row r="2154" spans="1:19">
      <c r="A2154" s="134" t="s">
        <v>1143</v>
      </c>
      <c r="C2154" s="29">
        <v>107504206</v>
      </c>
      <c r="F2154" s="29" t="s">
        <v>59</v>
      </c>
      <c r="G2154" s="29" t="s">
        <v>828</v>
      </c>
      <c r="H2154" s="29" t="s">
        <v>38</v>
      </c>
      <c r="I2154" s="120">
        <v>45764</v>
      </c>
      <c r="J2154" s="120">
        <f>WORKDAY(I2154, 3)</f>
        <v>45769</v>
      </c>
      <c r="K2154" s="120"/>
      <c r="L2154" s="120"/>
      <c r="M2154" s="120"/>
      <c r="N2154" s="29"/>
      <c r="O2154" s="29" t="s">
        <v>1336</v>
      </c>
      <c r="P2154" s="29"/>
      <c r="Q2154" s="81"/>
      <c r="R2154" s="29">
        <v>500</v>
      </c>
      <c r="S2154" s="124" t="s">
        <v>1365</v>
      </c>
    </row>
    <row r="2155" spans="1:19">
      <c r="A2155" s="134" t="s">
        <v>1143</v>
      </c>
      <c r="C2155" s="29">
        <v>107504212</v>
      </c>
      <c r="F2155" s="29" t="s">
        <v>59</v>
      </c>
      <c r="G2155" s="29" t="s">
        <v>828</v>
      </c>
      <c r="H2155" s="29" t="s">
        <v>38</v>
      </c>
      <c r="I2155" s="120">
        <v>45764</v>
      </c>
      <c r="J2155" s="120">
        <f>WORKDAY(I2155, 3)</f>
        <v>45769</v>
      </c>
      <c r="K2155" s="120"/>
      <c r="L2155" s="120"/>
      <c r="M2155" s="120"/>
      <c r="N2155" s="29"/>
      <c r="O2155" s="29" t="s">
        <v>1336</v>
      </c>
      <c r="P2155" s="29"/>
      <c r="Q2155" s="81"/>
      <c r="R2155" s="29">
        <v>640</v>
      </c>
      <c r="S2155" s="124" t="s">
        <v>1365</v>
      </c>
    </row>
    <row r="2156" spans="1:19">
      <c r="A2156" s="134" t="s">
        <v>1140</v>
      </c>
      <c r="C2156" s="29">
        <v>107504220</v>
      </c>
      <c r="F2156" s="29" t="s">
        <v>59</v>
      </c>
      <c r="G2156" s="29" t="s">
        <v>828</v>
      </c>
      <c r="H2156" s="29" t="s">
        <v>38</v>
      </c>
      <c r="I2156" s="120">
        <v>45764</v>
      </c>
      <c r="J2156" s="120">
        <f>WORKDAY(I2156, 3)</f>
        <v>45769</v>
      </c>
      <c r="K2156" s="120"/>
      <c r="L2156" s="120"/>
      <c r="M2156" s="120"/>
      <c r="N2156" s="29"/>
      <c r="O2156" s="29" t="s">
        <v>1336</v>
      </c>
      <c r="P2156" s="29"/>
      <c r="Q2156" s="81"/>
      <c r="R2156" s="29">
        <v>1400</v>
      </c>
      <c r="S2156" s="124" t="s">
        <v>1368</v>
      </c>
    </row>
    <row r="2157" spans="1:19">
      <c r="A2157" s="134" t="s">
        <v>1143</v>
      </c>
      <c r="C2157" s="29">
        <v>108500080</v>
      </c>
      <c r="F2157" s="29" t="s">
        <v>59</v>
      </c>
      <c r="G2157" s="29" t="s">
        <v>828</v>
      </c>
      <c r="H2157" s="29" t="s">
        <v>38</v>
      </c>
      <c r="I2157" s="120">
        <v>45765</v>
      </c>
      <c r="J2157" s="120">
        <f>WORKDAY(I2157, 3)</f>
        <v>45770</v>
      </c>
      <c r="K2157" s="120"/>
      <c r="L2157" s="120"/>
      <c r="M2157" s="120"/>
      <c r="N2157" s="29"/>
      <c r="O2157" s="29" t="s">
        <v>1336</v>
      </c>
      <c r="P2157" s="29"/>
      <c r="Q2157" s="81"/>
      <c r="R2157" s="29">
        <v>640</v>
      </c>
      <c r="S2157" s="124" t="s">
        <v>1365</v>
      </c>
    </row>
    <row r="2158" spans="1:19">
      <c r="A2158" s="134" t="s">
        <v>1143</v>
      </c>
      <c r="C2158" s="29">
        <v>108500081</v>
      </c>
      <c r="F2158" s="29" t="s">
        <v>59</v>
      </c>
      <c r="G2158" s="29" t="s">
        <v>828</v>
      </c>
      <c r="H2158" s="29" t="s">
        <v>38</v>
      </c>
      <c r="I2158" s="120">
        <v>45765</v>
      </c>
      <c r="J2158" s="120">
        <f>WORKDAY(I2158, 3)</f>
        <v>45770</v>
      </c>
      <c r="K2158" s="120"/>
      <c r="L2158" s="120"/>
      <c r="M2158" s="120"/>
      <c r="N2158" s="29"/>
      <c r="O2158" s="29" t="s">
        <v>1336</v>
      </c>
      <c r="P2158" s="29"/>
      <c r="Q2158" s="81"/>
      <c r="R2158" s="29">
        <v>91</v>
      </c>
      <c r="S2158" s="124" t="s">
        <v>1373</v>
      </c>
    </row>
    <row r="2159" spans="1:19">
      <c r="A2159" s="134" t="s">
        <v>1146</v>
      </c>
      <c r="C2159" s="29">
        <v>111500541</v>
      </c>
      <c r="F2159" s="29" t="s">
        <v>59</v>
      </c>
      <c r="G2159" s="29" t="s">
        <v>828</v>
      </c>
      <c r="H2159" s="29" t="s">
        <v>38</v>
      </c>
      <c r="I2159" s="120">
        <v>45768</v>
      </c>
      <c r="J2159" s="120">
        <f>WORKDAY(I2159, 3)</f>
        <v>45771</v>
      </c>
      <c r="K2159" s="120"/>
      <c r="L2159" s="120"/>
      <c r="M2159" s="120"/>
      <c r="N2159" s="29"/>
      <c r="O2159" s="29" t="s">
        <v>1336</v>
      </c>
      <c r="P2159" s="29"/>
      <c r="Q2159" s="81"/>
      <c r="R2159" s="29">
        <v>360</v>
      </c>
      <c r="S2159" s="124" t="s">
        <v>1374</v>
      </c>
    </row>
    <row r="2160" spans="1:19">
      <c r="A2160" s="134" t="s">
        <v>1160</v>
      </c>
      <c r="C2160" s="29">
        <v>111500638</v>
      </c>
      <c r="F2160" s="29" t="s">
        <v>59</v>
      </c>
      <c r="G2160" s="29" t="s">
        <v>828</v>
      </c>
      <c r="H2160" s="29" t="s">
        <v>38</v>
      </c>
      <c r="I2160" s="120">
        <v>45768</v>
      </c>
      <c r="J2160" s="120">
        <f>WORKDAY(I2160, 3)</f>
        <v>45771</v>
      </c>
      <c r="K2160" s="120"/>
      <c r="L2160" s="120"/>
      <c r="M2160" s="120"/>
      <c r="N2160" s="29"/>
      <c r="O2160" s="29" t="s">
        <v>1336</v>
      </c>
      <c r="P2160" s="29"/>
      <c r="Q2160" s="81"/>
      <c r="R2160" s="29">
        <v>520</v>
      </c>
      <c r="S2160" s="124" t="s">
        <v>1375</v>
      </c>
    </row>
    <row r="2161" spans="1:19">
      <c r="A2161" s="134" t="s">
        <v>1160</v>
      </c>
      <c r="C2161" s="29">
        <v>111500645</v>
      </c>
      <c r="F2161" s="29" t="s">
        <v>59</v>
      </c>
      <c r="G2161" s="29" t="s">
        <v>828</v>
      </c>
      <c r="H2161" s="29" t="s">
        <v>38</v>
      </c>
      <c r="I2161" s="120">
        <v>45768</v>
      </c>
      <c r="J2161" s="120">
        <f>WORKDAY(I2161, 3)</f>
        <v>45771</v>
      </c>
      <c r="K2161" s="120"/>
      <c r="L2161" s="120"/>
      <c r="M2161" s="120"/>
      <c r="N2161" s="29"/>
      <c r="O2161" s="29" t="s">
        <v>1336</v>
      </c>
      <c r="P2161" s="29"/>
      <c r="Q2161" s="81"/>
      <c r="R2161" s="29">
        <v>520</v>
      </c>
      <c r="S2161" s="124" t="s">
        <v>1375</v>
      </c>
    </row>
    <row r="2162" spans="1:19">
      <c r="A2162" s="134" t="s">
        <v>1160</v>
      </c>
      <c r="C2162" s="29">
        <v>111500655</v>
      </c>
      <c r="F2162" s="29" t="s">
        <v>59</v>
      </c>
      <c r="G2162" s="29" t="s">
        <v>828</v>
      </c>
      <c r="H2162" s="29" t="s">
        <v>38</v>
      </c>
      <c r="I2162" s="120">
        <v>45768</v>
      </c>
      <c r="J2162" s="120">
        <f>WORKDAY(I2162, 3)</f>
        <v>45771</v>
      </c>
      <c r="K2162" s="120"/>
      <c r="L2162" s="120"/>
      <c r="M2162" s="120"/>
      <c r="N2162" s="29"/>
      <c r="O2162" s="29" t="s">
        <v>1336</v>
      </c>
      <c r="P2162" s="29"/>
      <c r="Q2162" s="81"/>
      <c r="R2162" s="29">
        <v>80</v>
      </c>
      <c r="S2162" s="124" t="s">
        <v>1375</v>
      </c>
    </row>
    <row r="2163" spans="1:19">
      <c r="A2163" s="134" t="s">
        <v>1145</v>
      </c>
      <c r="C2163" s="29">
        <v>111501440</v>
      </c>
      <c r="F2163" s="29" t="s">
        <v>59</v>
      </c>
      <c r="G2163" s="29" t="s">
        <v>828</v>
      </c>
      <c r="H2163" s="29" t="s">
        <v>38</v>
      </c>
      <c r="I2163" s="120">
        <v>45768</v>
      </c>
      <c r="J2163" s="120">
        <f>WORKDAY(I2163, 3)</f>
        <v>45771</v>
      </c>
      <c r="K2163" s="120"/>
      <c r="L2163" s="120"/>
      <c r="M2163" s="120"/>
      <c r="N2163" s="29"/>
      <c r="O2163" s="29" t="s">
        <v>1336</v>
      </c>
      <c r="P2163" s="29"/>
      <c r="Q2163" s="81"/>
      <c r="R2163" s="29">
        <v>240</v>
      </c>
      <c r="S2163" s="124" t="s">
        <v>1365</v>
      </c>
    </row>
    <row r="2164" spans="1:19">
      <c r="A2164" s="134" t="s">
        <v>1145</v>
      </c>
      <c r="C2164" s="29">
        <v>111501450</v>
      </c>
      <c r="F2164" s="29" t="s">
        <v>59</v>
      </c>
      <c r="G2164" s="29" t="s">
        <v>828</v>
      </c>
      <c r="H2164" s="29" t="s">
        <v>38</v>
      </c>
      <c r="I2164" s="120">
        <v>45768</v>
      </c>
      <c r="J2164" s="120">
        <f>WORKDAY(I2164, 3)</f>
        <v>45771</v>
      </c>
      <c r="K2164" s="120"/>
      <c r="L2164" s="120"/>
      <c r="M2164" s="120"/>
      <c r="N2164" s="29"/>
      <c r="O2164" s="29" t="s">
        <v>1336</v>
      </c>
      <c r="P2164" s="29"/>
      <c r="Q2164" s="81"/>
      <c r="R2164" s="29">
        <v>480</v>
      </c>
      <c r="S2164" s="124" t="s">
        <v>1365</v>
      </c>
    </row>
    <row r="2165" spans="1:19">
      <c r="A2165" s="134" t="s">
        <v>1145</v>
      </c>
      <c r="C2165" s="29">
        <v>111501473</v>
      </c>
      <c r="F2165" s="29" t="s">
        <v>59</v>
      </c>
      <c r="G2165" s="29" t="s">
        <v>828</v>
      </c>
      <c r="H2165" s="29" t="s">
        <v>38</v>
      </c>
      <c r="I2165" s="120">
        <v>45768</v>
      </c>
      <c r="J2165" s="120">
        <f>WORKDAY(I2165, 3)</f>
        <v>45771</v>
      </c>
      <c r="K2165" s="120"/>
      <c r="L2165" s="120"/>
      <c r="M2165" s="120"/>
      <c r="N2165" s="29"/>
      <c r="O2165" s="29" t="s">
        <v>1336</v>
      </c>
      <c r="P2165" s="29"/>
      <c r="Q2165" s="81"/>
      <c r="R2165" s="29">
        <v>400</v>
      </c>
      <c r="S2165" s="124" t="s">
        <v>1365</v>
      </c>
    </row>
    <row r="2166" spans="1:19">
      <c r="A2166" s="134" t="s">
        <v>1145</v>
      </c>
      <c r="C2166" s="29">
        <v>111501487</v>
      </c>
      <c r="F2166" s="29" t="s">
        <v>59</v>
      </c>
      <c r="G2166" s="29" t="s">
        <v>828</v>
      </c>
      <c r="H2166" s="29" t="s">
        <v>38</v>
      </c>
      <c r="I2166" s="120">
        <v>45768</v>
      </c>
      <c r="J2166" s="120">
        <f>WORKDAY(I2166, 3)</f>
        <v>45771</v>
      </c>
      <c r="K2166" s="120"/>
      <c r="L2166" s="120"/>
      <c r="M2166" s="120"/>
      <c r="N2166" s="29"/>
      <c r="O2166" s="29" t="s">
        <v>1336</v>
      </c>
      <c r="P2166" s="29"/>
      <c r="Q2166" s="81"/>
      <c r="R2166" s="29">
        <v>220</v>
      </c>
      <c r="S2166" s="124" t="s">
        <v>1376</v>
      </c>
    </row>
    <row r="2167" spans="1:19">
      <c r="A2167" s="134" t="s">
        <v>1145</v>
      </c>
      <c r="C2167" s="29">
        <v>111501511</v>
      </c>
      <c r="F2167" s="29" t="s">
        <v>59</v>
      </c>
      <c r="G2167" s="29" t="s">
        <v>828</v>
      </c>
      <c r="H2167" s="29" t="s">
        <v>38</v>
      </c>
      <c r="I2167" s="120">
        <v>45768</v>
      </c>
      <c r="J2167" s="120">
        <f>WORKDAY(I2167, 3)</f>
        <v>45771</v>
      </c>
      <c r="K2167" s="120"/>
      <c r="L2167" s="120"/>
      <c r="M2167" s="120"/>
      <c r="N2167" s="29"/>
      <c r="O2167" s="29" t="s">
        <v>1336</v>
      </c>
      <c r="P2167" s="29"/>
      <c r="Q2167" s="81"/>
      <c r="R2167" s="29">
        <v>340</v>
      </c>
      <c r="S2167" s="124" t="s">
        <v>1376</v>
      </c>
    </row>
    <row r="2168" spans="1:19">
      <c r="A2168" s="134" t="s">
        <v>1145</v>
      </c>
      <c r="C2168" s="29">
        <v>111501530</v>
      </c>
      <c r="F2168" s="29" t="s">
        <v>59</v>
      </c>
      <c r="G2168" s="29" t="s">
        <v>828</v>
      </c>
      <c r="H2168" s="29" t="s">
        <v>38</v>
      </c>
      <c r="I2168" s="120">
        <v>45768</v>
      </c>
      <c r="J2168" s="120">
        <f>WORKDAY(I2168, 3)</f>
        <v>45771</v>
      </c>
      <c r="K2168" s="120"/>
      <c r="L2168" s="120"/>
      <c r="M2168" s="120"/>
      <c r="N2168" s="29"/>
      <c r="O2168" s="29" t="s">
        <v>1336</v>
      </c>
      <c r="P2168" s="29"/>
      <c r="Q2168" s="81"/>
      <c r="R2168" s="29">
        <v>300</v>
      </c>
      <c r="S2168" s="124" t="s">
        <v>1365</v>
      </c>
    </row>
    <row r="2169" spans="1:19">
      <c r="A2169" s="134" t="s">
        <v>1145</v>
      </c>
      <c r="C2169" s="29">
        <v>111500541</v>
      </c>
      <c r="F2169" s="29" t="s">
        <v>59</v>
      </c>
      <c r="G2169" s="29" t="s">
        <v>828</v>
      </c>
      <c r="H2169" s="29" t="s">
        <v>38</v>
      </c>
      <c r="I2169" s="120">
        <v>45768</v>
      </c>
      <c r="J2169" s="120">
        <f>WORKDAY(I2169, 3)</f>
        <v>45771</v>
      </c>
      <c r="K2169" s="120"/>
      <c r="L2169" s="120"/>
      <c r="M2169" s="120"/>
      <c r="N2169" s="29"/>
      <c r="O2169" s="29" t="s">
        <v>1336</v>
      </c>
      <c r="P2169" s="29"/>
      <c r="Q2169" s="81"/>
      <c r="R2169" s="29">
        <v>320</v>
      </c>
      <c r="S2169" s="124" t="s">
        <v>1180</v>
      </c>
    </row>
    <row r="2170" spans="1:19">
      <c r="A2170" s="134" t="s">
        <v>1145</v>
      </c>
      <c r="C2170" s="29">
        <v>111501624</v>
      </c>
      <c r="F2170" s="29" t="s">
        <v>59</v>
      </c>
      <c r="G2170" s="29" t="s">
        <v>828</v>
      </c>
      <c r="H2170" s="29" t="s">
        <v>38</v>
      </c>
      <c r="I2170" s="120">
        <v>45768</v>
      </c>
      <c r="J2170" s="120">
        <f>WORKDAY(I2170, 3)</f>
        <v>45771</v>
      </c>
      <c r="K2170" s="120"/>
      <c r="L2170" s="120"/>
      <c r="M2170" s="120"/>
      <c r="N2170" s="29"/>
      <c r="O2170" s="29" t="s">
        <v>1336</v>
      </c>
      <c r="P2170" s="29"/>
      <c r="Q2170" s="81"/>
      <c r="R2170" s="29">
        <v>580</v>
      </c>
      <c r="S2170" s="124" t="s">
        <v>1365</v>
      </c>
    </row>
    <row r="2171" spans="1:19">
      <c r="A2171" s="134" t="s">
        <v>1145</v>
      </c>
      <c r="C2171" s="29">
        <v>111501673</v>
      </c>
      <c r="F2171" s="29" t="s">
        <v>59</v>
      </c>
      <c r="G2171" s="29" t="s">
        <v>828</v>
      </c>
      <c r="H2171" s="29" t="s">
        <v>38</v>
      </c>
      <c r="I2171" s="120">
        <v>45768</v>
      </c>
      <c r="J2171" s="120">
        <f>WORKDAY(I2171, 3)</f>
        <v>45771</v>
      </c>
      <c r="K2171" s="120"/>
      <c r="L2171" s="120"/>
      <c r="M2171" s="120"/>
      <c r="N2171" s="29"/>
      <c r="O2171" s="29" t="s">
        <v>1336</v>
      </c>
      <c r="P2171" s="29"/>
      <c r="Q2171" s="81"/>
      <c r="R2171" s="29">
        <v>140</v>
      </c>
      <c r="S2171" s="124" t="s">
        <v>1365</v>
      </c>
    </row>
    <row r="2172" spans="1:19">
      <c r="A2172" s="134" t="s">
        <v>294</v>
      </c>
      <c r="C2172" s="29">
        <v>107502870</v>
      </c>
      <c r="F2172" s="29" t="s">
        <v>59</v>
      </c>
      <c r="G2172" s="29" t="s">
        <v>828</v>
      </c>
      <c r="H2172" s="29" t="s">
        <v>38</v>
      </c>
      <c r="I2172" s="120">
        <v>45764</v>
      </c>
      <c r="J2172" s="120">
        <f>WORKDAY(I2172, 3)</f>
        <v>45769</v>
      </c>
      <c r="K2172" s="120"/>
      <c r="L2172" s="120"/>
      <c r="M2172" s="120"/>
      <c r="N2172" s="29"/>
      <c r="O2172" s="29" t="s">
        <v>1336</v>
      </c>
      <c r="P2172" s="29"/>
      <c r="Q2172" s="81" t="s">
        <v>1377</v>
      </c>
      <c r="R2172" s="29">
        <v>150</v>
      </c>
      <c r="S2172" s="124" t="s">
        <v>1378</v>
      </c>
    </row>
    <row r="2173" spans="1:19">
      <c r="A2173" s="134" t="s">
        <v>315</v>
      </c>
      <c r="C2173" s="29">
        <v>135502167</v>
      </c>
      <c r="F2173" s="29" t="s">
        <v>1379</v>
      </c>
      <c r="G2173" s="29" t="s">
        <v>828</v>
      </c>
      <c r="H2173" s="29" t="s">
        <v>38</v>
      </c>
      <c r="I2173" s="120">
        <v>45792</v>
      </c>
      <c r="J2173" s="120">
        <f>WORKDAY(I2173, 3)</f>
        <v>45797</v>
      </c>
      <c r="K2173" s="120"/>
      <c r="L2173" s="120"/>
      <c r="M2173" s="120"/>
      <c r="N2173" s="29"/>
      <c r="O2173" s="29" t="s">
        <v>85</v>
      </c>
      <c r="P2173" s="120"/>
      <c r="Q2173" s="81"/>
      <c r="R2173" s="150">
        <v>150</v>
      </c>
    </row>
    <row r="2174" spans="1:19">
      <c r="A2174" s="134" t="s">
        <v>1142</v>
      </c>
      <c r="C2174" s="29">
        <v>125500256</v>
      </c>
      <c r="F2174" s="29" t="s">
        <v>59</v>
      </c>
      <c r="G2174" s="29" t="s">
        <v>828</v>
      </c>
      <c r="H2174" s="29" t="s">
        <v>38</v>
      </c>
      <c r="I2174" s="120">
        <v>45762</v>
      </c>
      <c r="J2174" s="120">
        <f>WORKDAY(I2174, 3)</f>
        <v>45765</v>
      </c>
      <c r="K2174" s="120"/>
      <c r="L2174" s="120"/>
      <c r="M2174" s="120"/>
      <c r="N2174" s="29"/>
      <c r="O2174" s="29" t="s">
        <v>1380</v>
      </c>
      <c r="P2174" s="29"/>
      <c r="Q2174" s="81"/>
      <c r="R2174" s="29">
        <v>100</v>
      </c>
      <c r="S2174" s="124" t="s">
        <v>1364</v>
      </c>
    </row>
    <row r="2175" spans="1:19">
      <c r="A2175" s="134" t="s">
        <v>1143</v>
      </c>
      <c r="C2175" s="29">
        <v>108500082</v>
      </c>
      <c r="F2175" s="29" t="s">
        <v>59</v>
      </c>
      <c r="G2175" s="29" t="s">
        <v>828</v>
      </c>
      <c r="H2175" s="29" t="s">
        <v>38</v>
      </c>
      <c r="I2175" s="120">
        <v>45765</v>
      </c>
      <c r="J2175" s="120">
        <f>WORKDAY(I2175, 3)</f>
        <v>45770</v>
      </c>
      <c r="K2175" s="120"/>
      <c r="L2175" s="120"/>
      <c r="M2175" s="120"/>
      <c r="N2175" s="29"/>
      <c r="O2175" s="29" t="s">
        <v>85</v>
      </c>
      <c r="P2175" s="120"/>
      <c r="Q2175" s="81" t="s">
        <v>1336</v>
      </c>
      <c r="R2175" s="29">
        <v>230</v>
      </c>
    </row>
    <row r="2176" spans="1:19">
      <c r="A2176" s="134" t="s">
        <v>1163</v>
      </c>
      <c r="C2176" s="29">
        <v>107504125</v>
      </c>
      <c r="F2176" s="29" t="s">
        <v>59</v>
      </c>
      <c r="G2176" s="29" t="s">
        <v>828</v>
      </c>
      <c r="H2176" s="29" t="s">
        <v>38</v>
      </c>
      <c r="I2176" s="120">
        <v>45764</v>
      </c>
      <c r="J2176" s="120">
        <f>WORKDAY(I2176, 3)</f>
        <v>45769</v>
      </c>
      <c r="K2176" s="120"/>
      <c r="L2176" s="120"/>
      <c r="M2176" s="120"/>
      <c r="N2176" s="29"/>
      <c r="O2176" s="29" t="s">
        <v>85</v>
      </c>
      <c r="P2176" s="120"/>
      <c r="Q2176" s="81" t="s">
        <v>1336</v>
      </c>
      <c r="R2176" s="29">
        <v>375</v>
      </c>
    </row>
    <row r="2177" spans="1:18">
      <c r="A2177" s="134" t="s">
        <v>1163</v>
      </c>
      <c r="C2177" s="29">
        <v>107504130</v>
      </c>
      <c r="F2177" s="29" t="s">
        <v>59</v>
      </c>
      <c r="G2177" s="29" t="s">
        <v>828</v>
      </c>
      <c r="H2177" s="29" t="s">
        <v>38</v>
      </c>
      <c r="I2177" s="120">
        <v>45764</v>
      </c>
      <c r="J2177" s="120">
        <f>WORKDAY(I2177, 3)</f>
        <v>45769</v>
      </c>
      <c r="K2177" s="120"/>
      <c r="L2177" s="120"/>
      <c r="M2177" s="120"/>
      <c r="N2177" s="29"/>
      <c r="O2177" s="29" t="s">
        <v>85</v>
      </c>
      <c r="P2177" s="120"/>
      <c r="Q2177" s="81" t="s">
        <v>1336</v>
      </c>
      <c r="R2177" s="29">
        <v>165</v>
      </c>
    </row>
    <row r="2178" spans="1:18">
      <c r="A2178" s="134" t="s">
        <v>1140</v>
      </c>
      <c r="C2178" s="29">
        <v>105505210</v>
      </c>
      <c r="F2178" s="29" t="s">
        <v>59</v>
      </c>
      <c r="G2178" s="29" t="s">
        <v>828</v>
      </c>
      <c r="H2178" s="29" t="s">
        <v>38</v>
      </c>
      <c r="I2178" s="120">
        <v>45762</v>
      </c>
      <c r="J2178" s="120">
        <f>WORKDAY(I2178, 3)</f>
        <v>45765</v>
      </c>
      <c r="K2178" s="120"/>
      <c r="L2178" s="120"/>
      <c r="M2178" s="120"/>
      <c r="N2178" s="29"/>
      <c r="O2178" s="29" t="s">
        <v>85</v>
      </c>
      <c r="P2178" s="120"/>
      <c r="Q2178" s="81" t="s">
        <v>1336</v>
      </c>
      <c r="R2178" s="29">
        <v>700</v>
      </c>
    </row>
    <row r="2179" spans="1:18">
      <c r="A2179" s="134" t="s">
        <v>1110</v>
      </c>
      <c r="C2179" s="29">
        <v>111510434</v>
      </c>
      <c r="F2179" s="29" t="s">
        <v>1061</v>
      </c>
      <c r="G2179" s="29" t="s">
        <v>828</v>
      </c>
      <c r="H2179" s="120" t="s">
        <v>1074</v>
      </c>
      <c r="I2179" s="120">
        <v>45768</v>
      </c>
      <c r="J2179" s="120">
        <f>WORKDAY(I2179, 3)</f>
        <v>45771</v>
      </c>
      <c r="K2179" s="120"/>
      <c r="L2179" s="120"/>
      <c r="M2179" s="120"/>
      <c r="N2179" s="29"/>
      <c r="O2179" s="29" t="s">
        <v>85</v>
      </c>
      <c r="P2179" s="120"/>
      <c r="Q2179" s="81"/>
      <c r="R2179" s="29">
        <v>47</v>
      </c>
    </row>
    <row r="2180" spans="1:18">
      <c r="A2180" s="134" t="s">
        <v>1110</v>
      </c>
      <c r="C2180" s="29">
        <v>111510439</v>
      </c>
      <c r="F2180" s="29" t="s">
        <v>1061</v>
      </c>
      <c r="G2180" s="29" t="s">
        <v>828</v>
      </c>
      <c r="H2180" s="120" t="s">
        <v>1074</v>
      </c>
      <c r="I2180" s="120">
        <v>45768</v>
      </c>
      <c r="J2180" s="120">
        <f>WORKDAY(I2180, 3)</f>
        <v>45771</v>
      </c>
      <c r="K2180" s="120"/>
      <c r="L2180" s="120"/>
      <c r="M2180" s="120"/>
      <c r="N2180" s="29"/>
      <c r="O2180" s="29" t="s">
        <v>85</v>
      </c>
      <c r="P2180" s="120"/>
      <c r="Q2180" s="81"/>
      <c r="R2180" s="29">
        <v>53</v>
      </c>
    </row>
    <row r="2181" spans="1:18">
      <c r="A2181" s="134" t="s">
        <v>1110</v>
      </c>
      <c r="C2181" s="29">
        <v>111510446</v>
      </c>
      <c r="F2181" s="29" t="s">
        <v>1061</v>
      </c>
      <c r="G2181" s="29" t="s">
        <v>828</v>
      </c>
      <c r="H2181" s="120" t="s">
        <v>1074</v>
      </c>
      <c r="I2181" s="120">
        <v>45768</v>
      </c>
      <c r="J2181" s="120">
        <f>WORKDAY(I2181, 3)</f>
        <v>45771</v>
      </c>
      <c r="K2181" s="120"/>
      <c r="L2181" s="120"/>
      <c r="M2181" s="120"/>
      <c r="N2181" s="29"/>
      <c r="O2181" s="29" t="s">
        <v>85</v>
      </c>
      <c r="P2181" s="120"/>
      <c r="Q2181" s="81"/>
      <c r="R2181" s="29">
        <v>57</v>
      </c>
    </row>
    <row r="2182" spans="1:18">
      <c r="A2182" s="134" t="s">
        <v>1110</v>
      </c>
      <c r="C2182" s="29">
        <v>111510452</v>
      </c>
      <c r="F2182" s="29" t="s">
        <v>1061</v>
      </c>
      <c r="G2182" s="29" t="s">
        <v>828</v>
      </c>
      <c r="H2182" s="120" t="s">
        <v>1074</v>
      </c>
      <c r="I2182" s="120">
        <v>45768</v>
      </c>
      <c r="J2182" s="120">
        <f>WORKDAY(I2182, 3)</f>
        <v>45771</v>
      </c>
      <c r="K2182" s="120"/>
      <c r="L2182" s="120"/>
      <c r="M2182" s="120"/>
      <c r="N2182" s="29"/>
      <c r="O2182" s="29" t="s">
        <v>85</v>
      </c>
      <c r="P2182" s="120"/>
      <c r="Q2182" s="81"/>
      <c r="R2182" s="29">
        <v>250</v>
      </c>
    </row>
    <row r="2183" spans="1:18">
      <c r="A2183" s="134" t="s">
        <v>1110</v>
      </c>
      <c r="C2183" s="29">
        <v>111510457</v>
      </c>
      <c r="F2183" s="29" t="s">
        <v>1061</v>
      </c>
      <c r="G2183" s="29" t="s">
        <v>828</v>
      </c>
      <c r="H2183" s="120" t="s">
        <v>1074</v>
      </c>
      <c r="I2183" s="120">
        <v>45768</v>
      </c>
      <c r="J2183" s="120">
        <f>WORKDAY(I2183, 3)</f>
        <v>45771</v>
      </c>
      <c r="K2183" s="120"/>
      <c r="L2183" s="120"/>
      <c r="M2183" s="120"/>
      <c r="N2183" s="29"/>
      <c r="O2183" s="29" t="s">
        <v>85</v>
      </c>
      <c r="P2183" s="120"/>
      <c r="Q2183" s="81"/>
      <c r="R2183" s="29">
        <v>57</v>
      </c>
    </row>
    <row r="2184" spans="1:18">
      <c r="A2184" s="134" t="s">
        <v>1110</v>
      </c>
      <c r="C2184" s="29">
        <v>111510463</v>
      </c>
      <c r="F2184" s="29" t="s">
        <v>1061</v>
      </c>
      <c r="G2184" s="29" t="s">
        <v>828</v>
      </c>
      <c r="H2184" s="120" t="s">
        <v>1074</v>
      </c>
      <c r="I2184" s="120">
        <v>45768</v>
      </c>
      <c r="J2184" s="120">
        <f>WORKDAY(I2184, 3)</f>
        <v>45771</v>
      </c>
      <c r="K2184" s="120"/>
      <c r="L2184" s="120"/>
      <c r="M2184" s="120"/>
      <c r="N2184" s="29"/>
      <c r="O2184" s="29" t="s">
        <v>85</v>
      </c>
      <c r="P2184" s="120"/>
      <c r="Q2184" s="81"/>
      <c r="R2184" s="29">
        <v>51</v>
      </c>
    </row>
    <row r="2185" spans="1:18">
      <c r="A2185" s="134" t="s">
        <v>1110</v>
      </c>
      <c r="C2185" s="29">
        <v>111510466</v>
      </c>
      <c r="F2185" s="29" t="s">
        <v>1061</v>
      </c>
      <c r="G2185" s="29" t="s">
        <v>828</v>
      </c>
      <c r="H2185" s="120" t="s">
        <v>1074</v>
      </c>
      <c r="I2185" s="120">
        <v>45768</v>
      </c>
      <c r="J2185" s="120">
        <f>WORKDAY(I2185, 3)</f>
        <v>45771</v>
      </c>
      <c r="K2185" s="120"/>
      <c r="L2185" s="120"/>
      <c r="M2185" s="120"/>
      <c r="N2185" s="29"/>
      <c r="O2185" s="29" t="s">
        <v>85</v>
      </c>
      <c r="P2185" s="120"/>
      <c r="Q2185" s="81"/>
      <c r="R2185" s="29">
        <v>100</v>
      </c>
    </row>
    <row r="2186" spans="1:18">
      <c r="A2186" s="134" t="s">
        <v>1110</v>
      </c>
      <c r="C2186" s="29">
        <v>111510468</v>
      </c>
      <c r="F2186" s="29" t="s">
        <v>1061</v>
      </c>
      <c r="G2186" s="29" t="s">
        <v>828</v>
      </c>
      <c r="H2186" s="120" t="s">
        <v>1074</v>
      </c>
      <c r="I2186" s="120">
        <v>45768</v>
      </c>
      <c r="J2186" s="120">
        <f>WORKDAY(I2186, 3)</f>
        <v>45771</v>
      </c>
      <c r="K2186" s="120"/>
      <c r="L2186" s="120"/>
      <c r="M2186" s="120"/>
      <c r="N2186" s="29"/>
      <c r="O2186" s="29" t="s">
        <v>85</v>
      </c>
      <c r="P2186" s="120"/>
      <c r="Q2186" s="81"/>
      <c r="R2186" s="29">
        <v>250</v>
      </c>
    </row>
    <row r="2187" spans="1:18">
      <c r="A2187" s="134" t="s">
        <v>1110</v>
      </c>
      <c r="C2187" s="29">
        <v>111510472</v>
      </c>
      <c r="F2187" s="29" t="s">
        <v>1061</v>
      </c>
      <c r="G2187" s="29" t="s">
        <v>828</v>
      </c>
      <c r="H2187" s="120" t="s">
        <v>1074</v>
      </c>
      <c r="I2187" s="120">
        <v>45768</v>
      </c>
      <c r="J2187" s="120">
        <f>WORKDAY(I2187, 3)</f>
        <v>45771</v>
      </c>
      <c r="K2187" s="120"/>
      <c r="L2187" s="120"/>
      <c r="M2187" s="120"/>
      <c r="N2187" s="29"/>
      <c r="O2187" s="29" t="s">
        <v>85</v>
      </c>
      <c r="P2187" s="120"/>
      <c r="Q2187" s="81"/>
      <c r="R2187" s="29">
        <v>57</v>
      </c>
    </row>
    <row r="2188" spans="1:18">
      <c r="A2188" s="134" t="s">
        <v>1110</v>
      </c>
      <c r="C2188" s="29">
        <v>111510476</v>
      </c>
      <c r="F2188" s="29" t="s">
        <v>1061</v>
      </c>
      <c r="G2188" s="29" t="s">
        <v>828</v>
      </c>
      <c r="H2188" s="120" t="s">
        <v>1074</v>
      </c>
      <c r="I2188" s="120">
        <v>45768</v>
      </c>
      <c r="J2188" s="120">
        <f>WORKDAY(I2188, 3)</f>
        <v>45771</v>
      </c>
      <c r="K2188" s="120"/>
      <c r="L2188" s="120"/>
      <c r="M2188" s="120"/>
      <c r="N2188" s="29"/>
      <c r="O2188" s="29" t="s">
        <v>85</v>
      </c>
      <c r="P2188" s="120"/>
      <c r="Q2188" s="81"/>
      <c r="R2188" s="29">
        <v>250</v>
      </c>
    </row>
    <row r="2189" spans="1:18">
      <c r="A2189" s="134" t="s">
        <v>1110</v>
      </c>
      <c r="C2189" s="29">
        <v>111510487</v>
      </c>
      <c r="F2189" s="29" t="s">
        <v>1061</v>
      </c>
      <c r="G2189" s="29" t="s">
        <v>828</v>
      </c>
      <c r="H2189" s="120" t="s">
        <v>1074</v>
      </c>
      <c r="I2189" s="120">
        <v>45768</v>
      </c>
      <c r="J2189" s="120">
        <f>WORKDAY(I2189, 3)</f>
        <v>45771</v>
      </c>
      <c r="K2189" s="120"/>
      <c r="L2189" s="120"/>
      <c r="M2189" s="120"/>
      <c r="N2189" s="29"/>
      <c r="O2189" s="29" t="s">
        <v>85</v>
      </c>
      <c r="P2189" s="120"/>
      <c r="Q2189" s="81"/>
      <c r="R2189" s="29">
        <v>250</v>
      </c>
    </row>
    <row r="2190" spans="1:18">
      <c r="A2190" s="134" t="s">
        <v>1110</v>
      </c>
      <c r="C2190" s="29">
        <v>111510504</v>
      </c>
      <c r="F2190" s="29" t="s">
        <v>1061</v>
      </c>
      <c r="G2190" s="29" t="s">
        <v>828</v>
      </c>
      <c r="H2190" s="120" t="s">
        <v>1074</v>
      </c>
      <c r="I2190" s="120">
        <v>45768</v>
      </c>
      <c r="J2190" s="120">
        <f>WORKDAY(I2190, 3)</f>
        <v>45771</v>
      </c>
      <c r="K2190" s="120"/>
      <c r="L2190" s="120"/>
      <c r="M2190" s="120"/>
      <c r="N2190" s="29"/>
      <c r="O2190" s="29" t="s">
        <v>85</v>
      </c>
      <c r="P2190" s="120"/>
      <c r="Q2190" s="81"/>
      <c r="R2190" s="29">
        <v>375</v>
      </c>
    </row>
    <row r="2191" spans="1:18">
      <c r="A2191" s="134" t="s">
        <v>1110</v>
      </c>
      <c r="C2191" s="29">
        <v>111510528</v>
      </c>
      <c r="F2191" s="29" t="s">
        <v>1061</v>
      </c>
      <c r="G2191" s="29" t="s">
        <v>828</v>
      </c>
      <c r="H2191" s="120" t="s">
        <v>1074</v>
      </c>
      <c r="I2191" s="120">
        <v>45768</v>
      </c>
      <c r="J2191" s="120">
        <f>WORKDAY(I2191, 3)</f>
        <v>45771</v>
      </c>
      <c r="K2191" s="120"/>
      <c r="L2191" s="120"/>
      <c r="M2191" s="120"/>
      <c r="N2191" s="29"/>
      <c r="O2191" s="29" t="s">
        <v>85</v>
      </c>
      <c r="P2191" s="120"/>
      <c r="Q2191" s="81"/>
      <c r="R2191" s="29">
        <v>67</v>
      </c>
    </row>
    <row r="2192" spans="1:18">
      <c r="A2192" s="134" t="s">
        <v>1110</v>
      </c>
      <c r="C2192" s="29">
        <v>111510532</v>
      </c>
      <c r="F2192" s="29" t="s">
        <v>1061</v>
      </c>
      <c r="G2192" s="29" t="s">
        <v>828</v>
      </c>
      <c r="H2192" s="120" t="s">
        <v>1074</v>
      </c>
      <c r="I2192" s="120">
        <v>45768</v>
      </c>
      <c r="J2192" s="120">
        <f>WORKDAY(I2192, 3)</f>
        <v>45771</v>
      </c>
      <c r="K2192" s="120"/>
      <c r="L2192" s="120"/>
      <c r="M2192" s="120"/>
      <c r="N2192" s="29"/>
      <c r="O2192" s="29" t="s">
        <v>85</v>
      </c>
      <c r="P2192" s="120"/>
      <c r="Q2192" s="81"/>
      <c r="R2192" s="29">
        <v>40</v>
      </c>
    </row>
    <row r="2193" spans="1:19">
      <c r="A2193" s="134" t="s">
        <v>1110</v>
      </c>
      <c r="C2193" s="29">
        <v>111510534</v>
      </c>
      <c r="F2193" s="29" t="s">
        <v>1061</v>
      </c>
      <c r="G2193" s="29" t="s">
        <v>828</v>
      </c>
      <c r="H2193" s="120" t="s">
        <v>1074</v>
      </c>
      <c r="I2193" s="120">
        <v>45768</v>
      </c>
      <c r="J2193" s="120">
        <f>WORKDAY(I2193, 3)</f>
        <v>45771</v>
      </c>
      <c r="K2193" s="120"/>
      <c r="L2193" s="120"/>
      <c r="M2193" s="120"/>
      <c r="N2193" s="29"/>
      <c r="O2193" s="29" t="s">
        <v>85</v>
      </c>
      <c r="P2193" s="120"/>
      <c r="Q2193" s="81"/>
      <c r="R2193" s="29">
        <v>200</v>
      </c>
    </row>
    <row r="2194" spans="1:19">
      <c r="A2194" s="134" t="s">
        <v>1110</v>
      </c>
      <c r="C2194" s="29">
        <v>111510402</v>
      </c>
      <c r="F2194" s="29" t="s">
        <v>1061</v>
      </c>
      <c r="G2194" s="29" t="s">
        <v>828</v>
      </c>
      <c r="H2194" s="120" t="s">
        <v>1074</v>
      </c>
      <c r="I2194" s="120">
        <v>45768</v>
      </c>
      <c r="J2194" s="120">
        <f>WORKDAY(I2194, 3)</f>
        <v>45771</v>
      </c>
      <c r="K2194" s="120"/>
      <c r="L2194" s="120"/>
      <c r="M2194" s="120"/>
      <c r="N2194" s="29"/>
      <c r="O2194" s="29" t="s">
        <v>85</v>
      </c>
      <c r="P2194" s="120"/>
      <c r="Q2194" s="81"/>
      <c r="R2194" s="29">
        <v>500</v>
      </c>
    </row>
    <row r="2195" spans="1:19">
      <c r="A2195" s="134" t="s">
        <v>1110</v>
      </c>
      <c r="C2195" s="29">
        <v>111510405</v>
      </c>
      <c r="F2195" s="29" t="s">
        <v>1061</v>
      </c>
      <c r="G2195" s="29" t="s">
        <v>828</v>
      </c>
      <c r="H2195" s="120" t="s">
        <v>1074</v>
      </c>
      <c r="I2195" s="120">
        <v>45768</v>
      </c>
      <c r="J2195" s="120">
        <f>WORKDAY(I2195, 3)</f>
        <v>45771</v>
      </c>
      <c r="K2195" s="120"/>
      <c r="L2195" s="120"/>
      <c r="M2195" s="120"/>
      <c r="N2195" s="29"/>
      <c r="O2195" s="29" t="s">
        <v>85</v>
      </c>
      <c r="P2195" s="120"/>
      <c r="Q2195" s="81"/>
      <c r="R2195" s="29">
        <v>500</v>
      </c>
    </row>
    <row r="2196" spans="1:19">
      <c r="A2196" s="134" t="s">
        <v>1110</v>
      </c>
      <c r="C2196" s="29">
        <v>111510410</v>
      </c>
      <c r="F2196" s="29" t="s">
        <v>1061</v>
      </c>
      <c r="G2196" s="29" t="s">
        <v>828</v>
      </c>
      <c r="H2196" s="120" t="s">
        <v>1074</v>
      </c>
      <c r="I2196" s="120">
        <v>45768</v>
      </c>
      <c r="J2196" s="120">
        <f>WORKDAY(I2196, 3)</f>
        <v>45771</v>
      </c>
      <c r="K2196" s="120"/>
      <c r="L2196" s="120"/>
      <c r="M2196" s="120"/>
      <c r="N2196" s="29"/>
      <c r="O2196" s="29" t="s">
        <v>85</v>
      </c>
      <c r="P2196" s="120"/>
      <c r="Q2196" s="81"/>
      <c r="R2196" s="29">
        <v>48</v>
      </c>
    </row>
    <row r="2197" spans="1:19">
      <c r="A2197" s="134" t="s">
        <v>1110</v>
      </c>
      <c r="C2197" s="29">
        <v>111510418</v>
      </c>
      <c r="F2197" s="29" t="s">
        <v>1061</v>
      </c>
      <c r="G2197" s="29" t="s">
        <v>828</v>
      </c>
      <c r="H2197" s="120" t="s">
        <v>1074</v>
      </c>
      <c r="I2197" s="120">
        <v>45768</v>
      </c>
      <c r="J2197" s="120">
        <f>WORKDAY(I2197, 3)</f>
        <v>45771</v>
      </c>
      <c r="K2197" s="120"/>
      <c r="L2197" s="120"/>
      <c r="M2197" s="120"/>
      <c r="N2197" s="29"/>
      <c r="O2197" s="29" t="s">
        <v>85</v>
      </c>
      <c r="P2197" s="120"/>
      <c r="Q2197" s="81"/>
      <c r="R2197" s="29">
        <v>450</v>
      </c>
    </row>
    <row r="2198" spans="1:19">
      <c r="A2198" s="134" t="s">
        <v>1110</v>
      </c>
      <c r="C2198" s="29">
        <v>111510423</v>
      </c>
      <c r="F2198" s="29" t="s">
        <v>1061</v>
      </c>
      <c r="G2198" s="29" t="s">
        <v>828</v>
      </c>
      <c r="H2198" s="120" t="s">
        <v>1074</v>
      </c>
      <c r="I2198" s="120">
        <v>45768</v>
      </c>
      <c r="J2198" s="120">
        <f>WORKDAY(I2198, 3)</f>
        <v>45771</v>
      </c>
      <c r="K2198" s="120"/>
      <c r="L2198" s="120"/>
      <c r="M2198" s="120"/>
      <c r="N2198" s="29"/>
      <c r="O2198" s="29" t="s">
        <v>85</v>
      </c>
      <c r="P2198" s="120"/>
      <c r="Q2198" s="81"/>
      <c r="R2198" s="29">
        <v>95</v>
      </c>
    </row>
    <row r="2199" spans="1:19">
      <c r="A2199" s="134" t="s">
        <v>1110</v>
      </c>
      <c r="C2199" s="29">
        <v>111510494</v>
      </c>
      <c r="F2199" s="29" t="s">
        <v>1061</v>
      </c>
      <c r="G2199" s="29" t="s">
        <v>828</v>
      </c>
      <c r="H2199" s="120" t="s">
        <v>1074</v>
      </c>
      <c r="I2199" s="120">
        <v>45768</v>
      </c>
      <c r="J2199" s="120">
        <f>WORKDAY(I2199, 3)</f>
        <v>45771</v>
      </c>
      <c r="K2199" s="120"/>
      <c r="L2199" s="120"/>
      <c r="M2199" s="120"/>
      <c r="N2199" s="29"/>
      <c r="O2199" s="29" t="s">
        <v>85</v>
      </c>
      <c r="P2199" s="120"/>
      <c r="Q2199" s="81"/>
      <c r="R2199" s="29">
        <v>300</v>
      </c>
    </row>
    <row r="2200" spans="1:19">
      <c r="A2200" s="134" t="s">
        <v>1110</v>
      </c>
      <c r="C2200" s="29">
        <v>111510507</v>
      </c>
      <c r="F2200" s="29" t="s">
        <v>1061</v>
      </c>
      <c r="G2200" s="29" t="s">
        <v>828</v>
      </c>
      <c r="H2200" s="120" t="s">
        <v>1074</v>
      </c>
      <c r="I2200" s="120">
        <v>45768</v>
      </c>
      <c r="J2200" s="120">
        <f>WORKDAY(I2200, 3)</f>
        <v>45771</v>
      </c>
      <c r="K2200" s="120"/>
      <c r="L2200" s="120"/>
      <c r="M2200" s="120"/>
      <c r="N2200" s="29"/>
      <c r="O2200" s="29" t="s">
        <v>85</v>
      </c>
      <c r="P2200" s="120"/>
      <c r="Q2200" s="81"/>
      <c r="R2200" s="29">
        <v>46</v>
      </c>
    </row>
    <row r="2201" spans="1:19">
      <c r="A2201" s="134" t="s">
        <v>1110</v>
      </c>
      <c r="C2201" s="29">
        <v>111510419</v>
      </c>
      <c r="F2201" s="29" t="s">
        <v>1061</v>
      </c>
      <c r="G2201" s="29" t="s">
        <v>828</v>
      </c>
      <c r="H2201" s="120" t="s">
        <v>1074</v>
      </c>
      <c r="I2201" s="120">
        <v>45768</v>
      </c>
      <c r="J2201" s="120">
        <f>WORKDAY(I2201, 3)</f>
        <v>45771</v>
      </c>
      <c r="K2201" s="120"/>
      <c r="L2201" s="120"/>
      <c r="M2201" s="120"/>
      <c r="N2201" s="29"/>
      <c r="O2201" s="29" t="s">
        <v>85</v>
      </c>
      <c r="P2201" s="120"/>
      <c r="Q2201" s="81"/>
      <c r="R2201" s="29">
        <v>425</v>
      </c>
    </row>
    <row r="2202" spans="1:19">
      <c r="A2202" s="134" t="s">
        <v>1110</v>
      </c>
      <c r="C2202" s="29">
        <v>111510511</v>
      </c>
      <c r="F2202" s="29" t="s">
        <v>1061</v>
      </c>
      <c r="G2202" s="29" t="s">
        <v>828</v>
      </c>
      <c r="H2202" s="120" t="s">
        <v>1074</v>
      </c>
      <c r="I2202" s="120">
        <v>45768</v>
      </c>
      <c r="J2202" s="120">
        <f>WORKDAY(I2202, 3)</f>
        <v>45771</v>
      </c>
      <c r="K2202" s="120"/>
      <c r="L2202" s="120"/>
      <c r="M2202" s="120"/>
      <c r="N2202" s="120">
        <v>45790</v>
      </c>
      <c r="O2202" s="29" t="s">
        <v>197</v>
      </c>
      <c r="P2202" s="29"/>
      <c r="Q2202" s="81"/>
      <c r="R2202" s="29">
        <v>250</v>
      </c>
      <c r="S2202" s="124" t="s">
        <v>1190</v>
      </c>
    </row>
    <row r="2203" spans="1:19">
      <c r="A2203" s="134" t="s">
        <v>1110</v>
      </c>
      <c r="C2203" s="29">
        <v>111510515</v>
      </c>
      <c r="F2203" s="29" t="s">
        <v>1061</v>
      </c>
      <c r="G2203" s="29" t="s">
        <v>828</v>
      </c>
      <c r="H2203" s="120" t="s">
        <v>1074</v>
      </c>
      <c r="I2203" s="120">
        <v>45768</v>
      </c>
      <c r="J2203" s="120">
        <f>WORKDAY(I2203, 3)</f>
        <v>45771</v>
      </c>
      <c r="K2203" s="120"/>
      <c r="L2203" s="120"/>
      <c r="M2203" s="120"/>
      <c r="N2203" s="120">
        <v>45790</v>
      </c>
      <c r="O2203" s="29" t="s">
        <v>197</v>
      </c>
      <c r="P2203" s="29"/>
      <c r="Q2203" s="81"/>
      <c r="R2203" s="29">
        <v>48</v>
      </c>
      <c r="S2203" s="124" t="s">
        <v>1190</v>
      </c>
    </row>
    <row r="2204" spans="1:19">
      <c r="A2204" s="134" t="s">
        <v>1110</v>
      </c>
      <c r="C2204" s="29">
        <v>111510520</v>
      </c>
      <c r="F2204" s="29" t="s">
        <v>1061</v>
      </c>
      <c r="G2204" s="29" t="s">
        <v>828</v>
      </c>
      <c r="H2204" s="120" t="s">
        <v>1074</v>
      </c>
      <c r="I2204" s="120">
        <v>45768</v>
      </c>
      <c r="J2204" s="120">
        <f>WORKDAY(I2204, 3)</f>
        <v>45771</v>
      </c>
      <c r="K2204" s="120"/>
      <c r="L2204" s="120"/>
      <c r="M2204" s="120"/>
      <c r="N2204" s="120">
        <v>45790</v>
      </c>
      <c r="O2204" s="29" t="s">
        <v>197</v>
      </c>
      <c r="P2204" s="29"/>
      <c r="Q2204" s="81"/>
      <c r="R2204" s="29">
        <v>48</v>
      </c>
      <c r="S2204" s="124" t="s">
        <v>1190</v>
      </c>
    </row>
    <row r="2205" spans="1:19">
      <c r="A2205" s="134" t="s">
        <v>1110</v>
      </c>
      <c r="C2205" s="29">
        <v>111510525</v>
      </c>
      <c r="F2205" s="29" t="s">
        <v>1061</v>
      </c>
      <c r="G2205" s="29" t="s">
        <v>828</v>
      </c>
      <c r="H2205" s="120" t="s">
        <v>1074</v>
      </c>
      <c r="I2205" s="120">
        <v>45768</v>
      </c>
      <c r="J2205" s="120">
        <f>WORKDAY(I2205, 3)</f>
        <v>45771</v>
      </c>
      <c r="K2205" s="120"/>
      <c r="L2205" s="120"/>
      <c r="M2205" s="120"/>
      <c r="N2205" s="120">
        <v>45790</v>
      </c>
      <c r="O2205" s="29" t="s">
        <v>197</v>
      </c>
      <c r="P2205" s="29"/>
      <c r="Q2205" s="81"/>
      <c r="R2205" s="29">
        <v>250</v>
      </c>
      <c r="S2205" s="124" t="s">
        <v>1190</v>
      </c>
    </row>
    <row r="2206" spans="1:19">
      <c r="A2206" s="134" t="s">
        <v>108</v>
      </c>
      <c r="C2206" s="29">
        <v>113508730</v>
      </c>
      <c r="F2206" s="29" t="s">
        <v>1061</v>
      </c>
      <c r="G2206" s="29" t="s">
        <v>828</v>
      </c>
      <c r="H2206" s="120" t="s">
        <v>1074</v>
      </c>
      <c r="I2206" s="120">
        <v>45770</v>
      </c>
      <c r="J2206" s="120">
        <f>WORKDAY(I2206, 3)</f>
        <v>45775</v>
      </c>
      <c r="K2206" s="120"/>
      <c r="L2206" s="120"/>
      <c r="M2206" s="120"/>
      <c r="N2206" s="120">
        <v>45790</v>
      </c>
      <c r="O2206" s="29" t="s">
        <v>197</v>
      </c>
      <c r="P2206" s="29"/>
      <c r="Q2206" s="81"/>
      <c r="R2206" s="29">
        <v>270</v>
      </c>
      <c r="S2206" s="124" t="s">
        <v>1381</v>
      </c>
    </row>
    <row r="2207" spans="1:19">
      <c r="A2207" s="134" t="s">
        <v>108</v>
      </c>
      <c r="C2207" s="29">
        <v>113508756</v>
      </c>
      <c r="F2207" s="29" t="s">
        <v>1061</v>
      </c>
      <c r="G2207" s="29" t="s">
        <v>828</v>
      </c>
      <c r="H2207" s="120" t="s">
        <v>1074</v>
      </c>
      <c r="I2207" s="120">
        <v>45770</v>
      </c>
      <c r="J2207" s="120">
        <f>WORKDAY(I2207, 3)</f>
        <v>45775</v>
      </c>
      <c r="K2207" s="120"/>
      <c r="L2207" s="120"/>
      <c r="M2207" s="120"/>
      <c r="N2207" s="120">
        <v>45790</v>
      </c>
      <c r="O2207" s="29" t="s">
        <v>197</v>
      </c>
      <c r="P2207" s="29"/>
      <c r="Q2207" s="81"/>
      <c r="R2207" s="29">
        <v>48</v>
      </c>
      <c r="S2207" s="124" t="s">
        <v>1381</v>
      </c>
    </row>
    <row r="2208" spans="1:19">
      <c r="A2208" s="134" t="s">
        <v>108</v>
      </c>
      <c r="C2208" s="29">
        <v>113508774</v>
      </c>
      <c r="F2208" s="29" t="s">
        <v>1061</v>
      </c>
      <c r="G2208" s="29" t="s">
        <v>828</v>
      </c>
      <c r="H2208" s="120" t="s">
        <v>1074</v>
      </c>
      <c r="I2208" s="120">
        <v>45770</v>
      </c>
      <c r="J2208" s="120">
        <f>WORKDAY(I2208, 3)</f>
        <v>45775</v>
      </c>
      <c r="K2208" s="120"/>
      <c r="L2208" s="120"/>
      <c r="M2208" s="120"/>
      <c r="N2208" s="120">
        <v>45790</v>
      </c>
      <c r="O2208" s="29" t="s">
        <v>197</v>
      </c>
      <c r="P2208" s="29"/>
      <c r="Q2208" s="81"/>
      <c r="R2208" s="29">
        <v>48</v>
      </c>
      <c r="S2208" s="124" t="s">
        <v>1170</v>
      </c>
    </row>
    <row r="2209" spans="1:19">
      <c r="A2209" s="134" t="s">
        <v>108</v>
      </c>
      <c r="C2209" s="29">
        <v>113508791</v>
      </c>
      <c r="F2209" s="29" t="s">
        <v>1061</v>
      </c>
      <c r="G2209" s="29" t="s">
        <v>828</v>
      </c>
      <c r="H2209" s="120" t="s">
        <v>1074</v>
      </c>
      <c r="I2209" s="120">
        <v>45770</v>
      </c>
      <c r="J2209" s="120">
        <f>WORKDAY(I2209, 3)</f>
        <v>45775</v>
      </c>
      <c r="K2209" s="120"/>
      <c r="L2209" s="120"/>
      <c r="M2209" s="120"/>
      <c r="N2209" s="120">
        <v>45790</v>
      </c>
      <c r="O2209" s="29" t="s">
        <v>197</v>
      </c>
      <c r="P2209" s="29"/>
      <c r="Q2209" s="81"/>
      <c r="R2209" s="29">
        <v>580</v>
      </c>
      <c r="S2209" s="124" t="s">
        <v>1170</v>
      </c>
    </row>
    <row r="2210" spans="1:19">
      <c r="A2210" s="134" t="s">
        <v>108</v>
      </c>
      <c r="C2210" s="29">
        <v>113508813</v>
      </c>
      <c r="F2210" s="29" t="s">
        <v>1061</v>
      </c>
      <c r="G2210" s="29" t="s">
        <v>828</v>
      </c>
      <c r="H2210" s="120" t="s">
        <v>1074</v>
      </c>
      <c r="I2210" s="120">
        <v>45770</v>
      </c>
      <c r="J2210" s="120">
        <f>WORKDAY(I2210, 3)</f>
        <v>45775</v>
      </c>
      <c r="K2210" s="120"/>
      <c r="L2210" s="120"/>
      <c r="M2210" s="120"/>
      <c r="N2210" s="120">
        <v>45790</v>
      </c>
      <c r="O2210" s="29" t="s">
        <v>197</v>
      </c>
      <c r="P2210" s="29"/>
      <c r="Q2210" s="81"/>
      <c r="R2210" s="29">
        <v>45</v>
      </c>
      <c r="S2210" s="124" t="s">
        <v>1170</v>
      </c>
    </row>
    <row r="2211" spans="1:19">
      <c r="A2211" s="134" t="s">
        <v>108</v>
      </c>
      <c r="C2211" s="29">
        <v>113508833</v>
      </c>
      <c r="F2211" s="29" t="s">
        <v>1061</v>
      </c>
      <c r="G2211" s="29" t="s">
        <v>828</v>
      </c>
      <c r="H2211" s="120" t="s">
        <v>1074</v>
      </c>
      <c r="I2211" s="120">
        <v>45770</v>
      </c>
      <c r="J2211" s="120">
        <f>WORKDAY(I2211, 3)</f>
        <v>45775</v>
      </c>
      <c r="K2211" s="120"/>
      <c r="L2211" s="120"/>
      <c r="M2211" s="120"/>
      <c r="N2211" s="120">
        <v>45790</v>
      </c>
      <c r="O2211" s="29" t="s">
        <v>197</v>
      </c>
      <c r="P2211" s="29"/>
      <c r="Q2211" s="81"/>
      <c r="R2211" s="29">
        <v>270</v>
      </c>
      <c r="S2211" s="124" t="s">
        <v>1170</v>
      </c>
    </row>
    <row r="2212" spans="1:19">
      <c r="A2212" s="134" t="s">
        <v>108</v>
      </c>
      <c r="C2212" s="29">
        <v>113508846</v>
      </c>
      <c r="F2212" s="29" t="s">
        <v>1061</v>
      </c>
      <c r="G2212" s="29" t="s">
        <v>828</v>
      </c>
      <c r="H2212" s="120" t="s">
        <v>1074</v>
      </c>
      <c r="I2212" s="120">
        <v>45770</v>
      </c>
      <c r="J2212" s="120">
        <f>WORKDAY(I2212, 3)</f>
        <v>45775</v>
      </c>
      <c r="K2212" s="120"/>
      <c r="L2212" s="120"/>
      <c r="M2212" s="120"/>
      <c r="N2212" s="120">
        <v>45790</v>
      </c>
      <c r="O2212" s="29" t="s">
        <v>197</v>
      </c>
      <c r="P2212" s="29"/>
      <c r="Q2212" s="81"/>
      <c r="R2212" s="29">
        <v>300</v>
      </c>
      <c r="S2212" s="124" t="s">
        <v>1381</v>
      </c>
    </row>
    <row r="2213" spans="1:19">
      <c r="A2213" s="134" t="s">
        <v>108</v>
      </c>
      <c r="C2213" s="29">
        <v>113508859</v>
      </c>
      <c r="F2213" s="29" t="s">
        <v>1061</v>
      </c>
      <c r="G2213" s="29" t="s">
        <v>828</v>
      </c>
      <c r="H2213" s="120" t="s">
        <v>1074</v>
      </c>
      <c r="I2213" s="120">
        <v>45770</v>
      </c>
      <c r="J2213" s="120">
        <f>WORKDAY(I2213, 3)</f>
        <v>45775</v>
      </c>
      <c r="K2213" s="120"/>
      <c r="L2213" s="120"/>
      <c r="M2213" s="120"/>
      <c r="N2213" s="120">
        <v>45790</v>
      </c>
      <c r="O2213" s="29" t="s">
        <v>197</v>
      </c>
      <c r="P2213" s="29"/>
      <c r="Q2213" s="81"/>
      <c r="R2213" s="29">
        <v>45</v>
      </c>
      <c r="S2213" s="124" t="s">
        <v>1382</v>
      </c>
    </row>
    <row r="2214" spans="1:19">
      <c r="A2214" s="134" t="s">
        <v>108</v>
      </c>
      <c r="C2214" s="29">
        <v>113508874</v>
      </c>
      <c r="F2214" s="29" t="s">
        <v>1061</v>
      </c>
      <c r="G2214" s="29" t="s">
        <v>828</v>
      </c>
      <c r="H2214" s="120" t="s">
        <v>1074</v>
      </c>
      <c r="I2214" s="120">
        <v>45770</v>
      </c>
      <c r="J2214" s="120">
        <f>WORKDAY(I2214, 3)</f>
        <v>45775</v>
      </c>
      <c r="K2214" s="120"/>
      <c r="L2214" s="120"/>
      <c r="M2214" s="120"/>
      <c r="N2214" s="120">
        <v>45790</v>
      </c>
      <c r="O2214" s="29" t="s">
        <v>197</v>
      </c>
      <c r="P2214" s="29"/>
      <c r="Q2214" s="81"/>
      <c r="R2214" s="29">
        <v>150</v>
      </c>
      <c r="S2214" s="124" t="s">
        <v>1382</v>
      </c>
    </row>
    <row r="2215" spans="1:19">
      <c r="A2215" s="134" t="s">
        <v>108</v>
      </c>
      <c r="C2215" s="29">
        <v>113508901</v>
      </c>
      <c r="F2215" s="29" t="s">
        <v>1061</v>
      </c>
      <c r="G2215" s="29" t="s">
        <v>828</v>
      </c>
      <c r="H2215" s="120" t="s">
        <v>1074</v>
      </c>
      <c r="I2215" s="120">
        <v>45770</v>
      </c>
      <c r="J2215" s="120">
        <f>WORKDAY(I2215, 3)</f>
        <v>45775</v>
      </c>
      <c r="K2215" s="120"/>
      <c r="L2215" s="120"/>
      <c r="M2215" s="120"/>
      <c r="N2215" s="120">
        <v>45790</v>
      </c>
      <c r="O2215" s="29" t="s">
        <v>197</v>
      </c>
      <c r="P2215" s="29"/>
      <c r="Q2215" s="81"/>
      <c r="R2215" s="29">
        <v>125</v>
      </c>
      <c r="S2215" s="124" t="s">
        <v>1383</v>
      </c>
    </row>
    <row r="2216" spans="1:19">
      <c r="A2216" s="134" t="s">
        <v>108</v>
      </c>
      <c r="C2216" s="29">
        <v>113508911</v>
      </c>
      <c r="F2216" s="29" t="s">
        <v>1061</v>
      </c>
      <c r="G2216" s="29" t="s">
        <v>828</v>
      </c>
      <c r="H2216" s="120" t="s">
        <v>1074</v>
      </c>
      <c r="I2216" s="120">
        <v>45770</v>
      </c>
      <c r="J2216" s="120">
        <f>WORKDAY(I2216, 3)</f>
        <v>45775</v>
      </c>
      <c r="K2216" s="120"/>
      <c r="L2216" s="120"/>
      <c r="M2216" s="120"/>
      <c r="N2216" s="120">
        <v>45790</v>
      </c>
      <c r="O2216" s="29" t="s">
        <v>197</v>
      </c>
      <c r="P2216" s="29"/>
      <c r="Q2216" s="81"/>
      <c r="R2216" s="150">
        <v>375</v>
      </c>
      <c r="S2216" s="124" t="s">
        <v>1170</v>
      </c>
    </row>
    <row r="2217" spans="1:19">
      <c r="A2217" s="134" t="s">
        <v>108</v>
      </c>
      <c r="C2217" s="29">
        <v>113508924</v>
      </c>
      <c r="F2217" s="29" t="s">
        <v>1061</v>
      </c>
      <c r="G2217" s="29" t="s">
        <v>828</v>
      </c>
      <c r="H2217" s="120" t="s">
        <v>1074</v>
      </c>
      <c r="I2217" s="120">
        <v>45770</v>
      </c>
      <c r="J2217" s="120">
        <f>WORKDAY(I2217, 3)</f>
        <v>45775</v>
      </c>
      <c r="K2217" s="120"/>
      <c r="L2217" s="120"/>
      <c r="M2217" s="120"/>
      <c r="N2217" s="120">
        <v>45790</v>
      </c>
      <c r="O2217" s="29" t="s">
        <v>197</v>
      </c>
      <c r="P2217" s="29"/>
      <c r="Q2217" s="81"/>
      <c r="R2217" s="150">
        <v>150</v>
      </c>
      <c r="S2217" s="124" t="s">
        <v>1170</v>
      </c>
    </row>
    <row r="2218" spans="1:19">
      <c r="A2218" s="134" t="s">
        <v>108</v>
      </c>
      <c r="C2218" s="29">
        <v>113508937</v>
      </c>
      <c r="F2218" s="29" t="s">
        <v>1061</v>
      </c>
      <c r="G2218" s="29" t="s">
        <v>828</v>
      </c>
      <c r="H2218" s="120" t="s">
        <v>1074</v>
      </c>
      <c r="I2218" s="120">
        <v>45770</v>
      </c>
      <c r="J2218" s="120">
        <f>WORKDAY(I2218, 3)</f>
        <v>45775</v>
      </c>
      <c r="K2218" s="120"/>
      <c r="L2218" s="120"/>
      <c r="M2218" s="120"/>
      <c r="N2218" s="120">
        <v>45790</v>
      </c>
      <c r="O2218" s="29" t="s">
        <v>197</v>
      </c>
      <c r="P2218" s="29"/>
      <c r="Q2218" s="81"/>
      <c r="R2218" s="150">
        <v>45</v>
      </c>
      <c r="S2218" s="124" t="s">
        <v>1382</v>
      </c>
    </row>
    <row r="2219" spans="1:19">
      <c r="A2219" s="134" t="s">
        <v>108</v>
      </c>
      <c r="C2219" s="29">
        <v>113508950</v>
      </c>
      <c r="F2219" s="29" t="s">
        <v>1061</v>
      </c>
      <c r="G2219" s="29" t="s">
        <v>828</v>
      </c>
      <c r="H2219" s="120" t="s">
        <v>1074</v>
      </c>
      <c r="I2219" s="120">
        <v>45770</v>
      </c>
      <c r="J2219" s="120">
        <f>WORKDAY(I2219, 3)</f>
        <v>45775</v>
      </c>
      <c r="K2219" s="120"/>
      <c r="L2219" s="120"/>
      <c r="M2219" s="120"/>
      <c r="N2219" s="120">
        <v>45790</v>
      </c>
      <c r="O2219" s="29" t="s">
        <v>197</v>
      </c>
      <c r="P2219" s="29"/>
      <c r="Q2219" s="81"/>
      <c r="R2219" s="150">
        <v>245</v>
      </c>
      <c r="S2219" s="124" t="s">
        <v>1381</v>
      </c>
    </row>
    <row r="2220" spans="1:19">
      <c r="A2220" s="134" t="s">
        <v>108</v>
      </c>
      <c r="C2220" s="29">
        <v>113508961</v>
      </c>
      <c r="F2220" s="29" t="s">
        <v>1061</v>
      </c>
      <c r="G2220" s="29" t="s">
        <v>828</v>
      </c>
      <c r="H2220" s="120" t="s">
        <v>1074</v>
      </c>
      <c r="I2220" s="120">
        <v>45770</v>
      </c>
      <c r="J2220" s="120">
        <f>WORKDAY(I2220, 3)</f>
        <v>45775</v>
      </c>
      <c r="K2220" s="120"/>
      <c r="L2220" s="120"/>
      <c r="M2220" s="120"/>
      <c r="N2220" s="120">
        <v>45790</v>
      </c>
      <c r="O2220" s="29" t="s">
        <v>197</v>
      </c>
      <c r="P2220" s="29"/>
      <c r="Q2220" s="81"/>
      <c r="R2220" s="150">
        <v>48</v>
      </c>
      <c r="S2220" s="124" t="s">
        <v>1384</v>
      </c>
    </row>
    <row r="2221" spans="1:19">
      <c r="A2221" s="134" t="s">
        <v>108</v>
      </c>
      <c r="C2221" s="29">
        <v>113508970</v>
      </c>
      <c r="F2221" s="29" t="s">
        <v>1061</v>
      </c>
      <c r="G2221" s="29" t="s">
        <v>828</v>
      </c>
      <c r="H2221" s="120" t="s">
        <v>1074</v>
      </c>
      <c r="I2221" s="120">
        <v>45770</v>
      </c>
      <c r="J2221" s="120">
        <f>WORKDAY(I2221, 3)</f>
        <v>45775</v>
      </c>
      <c r="K2221" s="120"/>
      <c r="L2221" s="120"/>
      <c r="M2221" s="120"/>
      <c r="N2221" s="120">
        <v>45790</v>
      </c>
      <c r="O2221" s="29" t="s">
        <v>197</v>
      </c>
      <c r="P2221" s="29"/>
      <c r="Q2221" s="81"/>
      <c r="R2221" s="150">
        <v>48</v>
      </c>
      <c r="S2221" s="124" t="s">
        <v>1385</v>
      </c>
    </row>
    <row r="2222" spans="1:19">
      <c r="A2222" s="134" t="s">
        <v>108</v>
      </c>
      <c r="C2222" s="29">
        <v>113508980</v>
      </c>
      <c r="F2222" s="29" t="s">
        <v>1061</v>
      </c>
      <c r="G2222" s="29" t="s">
        <v>828</v>
      </c>
      <c r="H2222" s="120" t="s">
        <v>1074</v>
      </c>
      <c r="I2222" s="120">
        <v>45770</v>
      </c>
      <c r="J2222" s="120">
        <f>WORKDAY(I2222, 3)</f>
        <v>45775</v>
      </c>
      <c r="K2222" s="120"/>
      <c r="L2222" s="120"/>
      <c r="M2222" s="120"/>
      <c r="N2222" s="120">
        <v>45790</v>
      </c>
      <c r="O2222" s="29" t="s">
        <v>197</v>
      </c>
      <c r="P2222" s="29"/>
      <c r="Q2222" s="81"/>
      <c r="R2222" s="150">
        <v>90</v>
      </c>
      <c r="S2222" s="124" t="s">
        <v>1381</v>
      </c>
    </row>
    <row r="2223" spans="1:19">
      <c r="A2223" s="134" t="s">
        <v>108</v>
      </c>
      <c r="C2223" s="29">
        <v>113508989</v>
      </c>
      <c r="F2223" s="29" t="s">
        <v>1061</v>
      </c>
      <c r="G2223" s="29" t="s">
        <v>828</v>
      </c>
      <c r="H2223" s="120" t="s">
        <v>1074</v>
      </c>
      <c r="I2223" s="120">
        <v>45770</v>
      </c>
      <c r="J2223" s="120">
        <f>WORKDAY(I2223, 3)</f>
        <v>45775</v>
      </c>
      <c r="K2223" s="120"/>
      <c r="L2223" s="120"/>
      <c r="M2223" s="120"/>
      <c r="N2223" s="120">
        <v>45790</v>
      </c>
      <c r="O2223" s="29" t="s">
        <v>197</v>
      </c>
      <c r="P2223" s="29"/>
      <c r="Q2223" s="81"/>
      <c r="R2223" s="29">
        <v>225</v>
      </c>
      <c r="S2223" s="124" t="s">
        <v>1382</v>
      </c>
    </row>
    <row r="2224" spans="1:19">
      <c r="A2224" s="134" t="s">
        <v>108</v>
      </c>
      <c r="C2224" s="29">
        <v>113508999</v>
      </c>
      <c r="F2224" s="29" t="s">
        <v>1061</v>
      </c>
      <c r="G2224" s="29" t="s">
        <v>828</v>
      </c>
      <c r="H2224" s="120" t="s">
        <v>1074</v>
      </c>
      <c r="I2224" s="120">
        <v>45770</v>
      </c>
      <c r="J2224" s="120">
        <f>WORKDAY(I2224, 3)</f>
        <v>45775</v>
      </c>
      <c r="K2224" s="120"/>
      <c r="L2224" s="120"/>
      <c r="M2224" s="120"/>
      <c r="N2224" s="120">
        <v>45790</v>
      </c>
      <c r="O2224" s="29" t="s">
        <v>197</v>
      </c>
      <c r="P2224" s="29"/>
      <c r="Q2224" s="81"/>
      <c r="R2224" s="29">
        <v>195</v>
      </c>
      <c r="S2224" s="124" t="s">
        <v>1382</v>
      </c>
    </row>
    <row r="2225" spans="1:19">
      <c r="A2225" s="134" t="s">
        <v>108</v>
      </c>
      <c r="C2225" s="29">
        <v>113509013</v>
      </c>
      <c r="F2225" s="29" t="s">
        <v>1061</v>
      </c>
      <c r="G2225" s="29" t="s">
        <v>828</v>
      </c>
      <c r="H2225" s="120" t="s">
        <v>1074</v>
      </c>
      <c r="I2225" s="120">
        <v>45770</v>
      </c>
      <c r="J2225" s="120">
        <f>WORKDAY(I2225, 3)</f>
        <v>45775</v>
      </c>
      <c r="K2225" s="120"/>
      <c r="L2225" s="120"/>
      <c r="M2225" s="120"/>
      <c r="N2225" s="120">
        <v>45790</v>
      </c>
      <c r="O2225" s="29" t="s">
        <v>197</v>
      </c>
      <c r="P2225" s="29"/>
      <c r="Q2225" s="81"/>
      <c r="R2225" s="29">
        <v>55</v>
      </c>
      <c r="S2225" s="124" t="s">
        <v>1382</v>
      </c>
    </row>
    <row r="2226" spans="1:19">
      <c r="A2226" s="134" t="s">
        <v>108</v>
      </c>
      <c r="C2226" s="29">
        <v>113509027</v>
      </c>
      <c r="F2226" s="29" t="s">
        <v>1061</v>
      </c>
      <c r="G2226" s="29" t="s">
        <v>828</v>
      </c>
      <c r="H2226" s="120" t="s">
        <v>1074</v>
      </c>
      <c r="I2226" s="120">
        <v>45770</v>
      </c>
      <c r="J2226" s="120">
        <f>WORKDAY(I2226, 3)</f>
        <v>45775</v>
      </c>
      <c r="K2226" s="120"/>
      <c r="L2226" s="120"/>
      <c r="M2226" s="120"/>
      <c r="N2226" s="120">
        <v>45790</v>
      </c>
      <c r="O2226" s="29" t="s">
        <v>197</v>
      </c>
      <c r="P2226" s="29"/>
      <c r="Q2226" s="81"/>
      <c r="R2226" s="29">
        <v>365</v>
      </c>
      <c r="S2226" s="124" t="s">
        <v>1386</v>
      </c>
    </row>
    <row r="2227" spans="1:19">
      <c r="A2227" s="134" t="s">
        <v>108</v>
      </c>
      <c r="C2227" s="29">
        <v>113509043</v>
      </c>
      <c r="F2227" s="29" t="s">
        <v>1061</v>
      </c>
      <c r="G2227" s="29" t="s">
        <v>828</v>
      </c>
      <c r="H2227" s="120" t="s">
        <v>1074</v>
      </c>
      <c r="I2227" s="120">
        <v>45770</v>
      </c>
      <c r="J2227" s="120">
        <f>WORKDAY(I2227, 3)</f>
        <v>45775</v>
      </c>
      <c r="K2227" s="120"/>
      <c r="L2227" s="120"/>
      <c r="M2227" s="120"/>
      <c r="N2227" s="120">
        <v>45790</v>
      </c>
      <c r="O2227" s="29" t="s">
        <v>197</v>
      </c>
      <c r="P2227" s="29"/>
      <c r="Q2227" s="81"/>
      <c r="R2227" s="29">
        <v>51</v>
      </c>
      <c r="S2227" s="124" t="s">
        <v>1386</v>
      </c>
    </row>
    <row r="2228" spans="1:19">
      <c r="A2228" s="134" t="s">
        <v>108</v>
      </c>
      <c r="C2228" s="29">
        <v>113509054</v>
      </c>
      <c r="F2228" s="29" t="s">
        <v>1061</v>
      </c>
      <c r="G2228" s="29" t="s">
        <v>828</v>
      </c>
      <c r="H2228" s="120" t="s">
        <v>1074</v>
      </c>
      <c r="I2228" s="120">
        <v>45770</v>
      </c>
      <c r="J2228" s="120">
        <f>WORKDAY(I2228, 3)</f>
        <v>45775</v>
      </c>
      <c r="K2228" s="120"/>
      <c r="L2228" s="120"/>
      <c r="M2228" s="120"/>
      <c r="N2228" s="120">
        <v>45790</v>
      </c>
      <c r="O2228" s="29" t="s">
        <v>197</v>
      </c>
      <c r="P2228" s="29"/>
      <c r="Q2228" s="81"/>
      <c r="R2228" s="29">
        <v>350</v>
      </c>
      <c r="S2228" s="124" t="s">
        <v>1386</v>
      </c>
    </row>
    <row r="2229" spans="1:19">
      <c r="A2229" s="134" t="s">
        <v>108</v>
      </c>
      <c r="C2229" s="29">
        <v>113509355</v>
      </c>
      <c r="F2229" s="29" t="s">
        <v>1061</v>
      </c>
      <c r="G2229" s="29" t="s">
        <v>828</v>
      </c>
      <c r="H2229" s="120" t="s">
        <v>1074</v>
      </c>
      <c r="I2229" s="120">
        <v>45770</v>
      </c>
      <c r="J2229" s="120">
        <f>WORKDAY(I2229, 3)</f>
        <v>45775</v>
      </c>
      <c r="K2229" s="120"/>
      <c r="L2229" s="120"/>
      <c r="M2229" s="120"/>
      <c r="N2229" s="120">
        <v>45790</v>
      </c>
      <c r="O2229" s="29" t="s">
        <v>197</v>
      </c>
      <c r="P2229" s="29"/>
      <c r="Q2229" s="81"/>
      <c r="R2229" s="29">
        <v>275</v>
      </c>
      <c r="S2229" s="124" t="s">
        <v>1381</v>
      </c>
    </row>
    <row r="2230" spans="1:19">
      <c r="A2230" s="134" t="s">
        <v>108</v>
      </c>
      <c r="C2230" s="29">
        <v>113509366</v>
      </c>
      <c r="F2230" s="29" t="s">
        <v>1061</v>
      </c>
      <c r="G2230" s="29" t="s">
        <v>828</v>
      </c>
      <c r="H2230" s="120" t="s">
        <v>1074</v>
      </c>
      <c r="I2230" s="120">
        <v>45770</v>
      </c>
      <c r="J2230" s="120">
        <f>WORKDAY(I2230, 3)</f>
        <v>45775</v>
      </c>
      <c r="K2230" s="120"/>
      <c r="L2230" s="120"/>
      <c r="M2230" s="120"/>
      <c r="N2230" s="120">
        <v>45790</v>
      </c>
      <c r="O2230" s="29" t="s">
        <v>197</v>
      </c>
      <c r="P2230" s="29"/>
      <c r="Q2230" s="81"/>
      <c r="R2230" s="29">
        <v>57</v>
      </c>
      <c r="S2230" s="124" t="s">
        <v>1384</v>
      </c>
    </row>
    <row r="2231" spans="1:19">
      <c r="A2231" s="134" t="s">
        <v>108</v>
      </c>
      <c r="C2231" s="29">
        <v>113509369</v>
      </c>
      <c r="F2231" s="29" t="s">
        <v>1061</v>
      </c>
      <c r="G2231" s="29" t="s">
        <v>828</v>
      </c>
      <c r="H2231" s="120" t="s">
        <v>1074</v>
      </c>
      <c r="I2231" s="120">
        <v>45770</v>
      </c>
      <c r="J2231" s="120">
        <f>WORKDAY(I2231, 3)</f>
        <v>45775</v>
      </c>
      <c r="K2231" s="120"/>
      <c r="L2231" s="120"/>
      <c r="M2231" s="120"/>
      <c r="N2231" s="120">
        <v>45790</v>
      </c>
      <c r="O2231" s="29" t="s">
        <v>197</v>
      </c>
      <c r="P2231" s="29"/>
      <c r="Q2231" s="81"/>
      <c r="R2231" s="29">
        <v>90</v>
      </c>
      <c r="S2231" s="124" t="s">
        <v>1381</v>
      </c>
    </row>
    <row r="2232" spans="1:19">
      <c r="A2232" s="134" t="s">
        <v>108</v>
      </c>
      <c r="C2232" s="29">
        <v>113509372</v>
      </c>
      <c r="F2232" s="29" t="s">
        <v>1061</v>
      </c>
      <c r="G2232" s="29" t="s">
        <v>828</v>
      </c>
      <c r="H2232" s="120" t="s">
        <v>1074</v>
      </c>
      <c r="I2232" s="120">
        <v>45770</v>
      </c>
      <c r="J2232" s="120">
        <f>WORKDAY(I2232, 3)</f>
        <v>45775</v>
      </c>
      <c r="K2232" s="120"/>
      <c r="L2232" s="120"/>
      <c r="M2232" s="120"/>
      <c r="N2232" s="120">
        <v>45790</v>
      </c>
      <c r="O2232" s="29" t="s">
        <v>197</v>
      </c>
      <c r="P2232" s="29"/>
      <c r="Q2232" s="81"/>
      <c r="R2232" s="29">
        <v>80</v>
      </c>
      <c r="S2232" s="124" t="s">
        <v>1385</v>
      </c>
    </row>
    <row r="2233" spans="1:19">
      <c r="A2233" s="134" t="s">
        <v>108</v>
      </c>
      <c r="C2233" s="29">
        <v>113509378</v>
      </c>
      <c r="F2233" s="29" t="s">
        <v>1061</v>
      </c>
      <c r="G2233" s="29" t="s">
        <v>828</v>
      </c>
      <c r="H2233" s="120" t="s">
        <v>1074</v>
      </c>
      <c r="I2233" s="120">
        <v>45770</v>
      </c>
      <c r="J2233" s="120">
        <f>WORKDAY(I2233, 3)</f>
        <v>45775</v>
      </c>
      <c r="K2233" s="120"/>
      <c r="L2233" s="120"/>
      <c r="M2233" s="120"/>
      <c r="N2233" s="120">
        <v>45790</v>
      </c>
      <c r="O2233" s="29" t="s">
        <v>197</v>
      </c>
      <c r="P2233" s="29"/>
      <c r="Q2233" s="81"/>
      <c r="R2233" s="29">
        <v>300</v>
      </c>
      <c r="S2233" s="124" t="s">
        <v>1382</v>
      </c>
    </row>
    <row r="2234" spans="1:19">
      <c r="A2234" s="134" t="s">
        <v>108</v>
      </c>
      <c r="C2234" s="29">
        <v>113509380</v>
      </c>
      <c r="F2234" s="29" t="s">
        <v>1061</v>
      </c>
      <c r="G2234" s="29" t="s">
        <v>828</v>
      </c>
      <c r="H2234" s="120" t="s">
        <v>1074</v>
      </c>
      <c r="I2234" s="120">
        <v>45770</v>
      </c>
      <c r="J2234" s="120">
        <f>WORKDAY(I2234, 3)</f>
        <v>45775</v>
      </c>
      <c r="K2234" s="120"/>
      <c r="L2234" s="120"/>
      <c r="M2234" s="120"/>
      <c r="N2234" s="120">
        <v>45790</v>
      </c>
      <c r="O2234" s="29" t="s">
        <v>197</v>
      </c>
      <c r="P2234" s="29"/>
      <c r="Q2234" s="81"/>
      <c r="R2234" s="150">
        <v>55</v>
      </c>
      <c r="S2234" s="124" t="s">
        <v>1382</v>
      </c>
    </row>
    <row r="2235" spans="1:19">
      <c r="A2235" s="134" t="s">
        <v>108</v>
      </c>
      <c r="C2235" s="29">
        <v>113509383</v>
      </c>
      <c r="F2235" s="29" t="s">
        <v>1061</v>
      </c>
      <c r="G2235" s="29" t="s">
        <v>828</v>
      </c>
      <c r="H2235" s="120" t="s">
        <v>1074</v>
      </c>
      <c r="I2235" s="120">
        <v>45770</v>
      </c>
      <c r="J2235" s="120">
        <f>WORKDAY(I2235, 3)</f>
        <v>45775</v>
      </c>
      <c r="K2235" s="120"/>
      <c r="L2235" s="120"/>
      <c r="M2235" s="120"/>
      <c r="N2235" s="120">
        <v>45790</v>
      </c>
      <c r="O2235" s="29" t="s">
        <v>197</v>
      </c>
      <c r="P2235" s="29"/>
      <c r="Q2235" s="81"/>
      <c r="R2235" s="150">
        <v>55</v>
      </c>
      <c r="S2235" s="124" t="s">
        <v>1382</v>
      </c>
    </row>
    <row r="2236" spans="1:19">
      <c r="A2236" s="134" t="s">
        <v>108</v>
      </c>
      <c r="C2236" s="29">
        <v>113509390</v>
      </c>
      <c r="F2236" s="29" t="s">
        <v>1061</v>
      </c>
      <c r="G2236" s="29" t="s">
        <v>828</v>
      </c>
      <c r="H2236" s="120" t="s">
        <v>1074</v>
      </c>
      <c r="I2236" s="120">
        <v>45770</v>
      </c>
      <c r="J2236" s="120">
        <f>WORKDAY(I2236, 3)</f>
        <v>45775</v>
      </c>
      <c r="K2236" s="120"/>
      <c r="L2236" s="120"/>
      <c r="M2236" s="120"/>
      <c r="N2236" s="120">
        <v>45790</v>
      </c>
      <c r="O2236" s="29" t="s">
        <v>197</v>
      </c>
      <c r="P2236" s="29"/>
      <c r="Q2236" s="81"/>
      <c r="R2236" s="29">
        <v>375</v>
      </c>
      <c r="S2236" s="124" t="s">
        <v>1382</v>
      </c>
    </row>
    <row r="2237" spans="1:19">
      <c r="A2237" s="134" t="s">
        <v>108</v>
      </c>
      <c r="C2237" s="29">
        <v>113509394</v>
      </c>
      <c r="F2237" s="29" t="s">
        <v>1061</v>
      </c>
      <c r="G2237" s="29" t="s">
        <v>828</v>
      </c>
      <c r="H2237" s="120" t="s">
        <v>1074</v>
      </c>
      <c r="I2237" s="120">
        <v>45770</v>
      </c>
      <c r="J2237" s="120">
        <f>WORKDAY(I2237, 3)</f>
        <v>45775</v>
      </c>
      <c r="K2237" s="120"/>
      <c r="L2237" s="120"/>
      <c r="M2237" s="120"/>
      <c r="N2237" s="120">
        <v>45790</v>
      </c>
      <c r="O2237" s="29" t="s">
        <v>197</v>
      </c>
      <c r="P2237" s="29"/>
      <c r="Q2237" s="81"/>
      <c r="R2237" s="29">
        <v>53</v>
      </c>
      <c r="S2237" s="124" t="s">
        <v>1382</v>
      </c>
    </row>
    <row r="2238" spans="1:19">
      <c r="A2238" s="134" t="s">
        <v>108</v>
      </c>
      <c r="C2238" s="29">
        <v>113509400</v>
      </c>
      <c r="F2238" s="29" t="s">
        <v>1061</v>
      </c>
      <c r="G2238" s="29" t="s">
        <v>828</v>
      </c>
      <c r="H2238" s="120" t="s">
        <v>1074</v>
      </c>
      <c r="I2238" s="120">
        <v>45770</v>
      </c>
      <c r="J2238" s="120">
        <f>WORKDAY(I2238, 3)</f>
        <v>45775</v>
      </c>
      <c r="K2238" s="120"/>
      <c r="L2238" s="120"/>
      <c r="M2238" s="120"/>
      <c r="N2238" s="120">
        <v>45790</v>
      </c>
      <c r="O2238" s="29" t="s">
        <v>197</v>
      </c>
      <c r="P2238" s="29"/>
      <c r="Q2238" s="81"/>
      <c r="R2238" s="29">
        <v>450</v>
      </c>
      <c r="S2238" s="124" t="s">
        <v>1382</v>
      </c>
    </row>
    <row r="2239" spans="1:19">
      <c r="A2239" s="134" t="s">
        <v>108</v>
      </c>
      <c r="C2239" s="29">
        <v>113509404</v>
      </c>
      <c r="F2239" s="29" t="s">
        <v>1061</v>
      </c>
      <c r="G2239" s="29" t="s">
        <v>828</v>
      </c>
      <c r="H2239" s="120" t="s">
        <v>1074</v>
      </c>
      <c r="I2239" s="120">
        <v>45770</v>
      </c>
      <c r="J2239" s="120">
        <f>WORKDAY(I2239, 3)</f>
        <v>45775</v>
      </c>
      <c r="K2239" s="120"/>
      <c r="L2239" s="120"/>
      <c r="M2239" s="120"/>
      <c r="N2239" s="120">
        <v>45790</v>
      </c>
      <c r="O2239" s="29" t="s">
        <v>197</v>
      </c>
      <c r="P2239" s="29"/>
      <c r="Q2239" s="81"/>
      <c r="R2239" s="29">
        <v>300</v>
      </c>
      <c r="S2239" s="124" t="s">
        <v>1384</v>
      </c>
    </row>
    <row r="2240" spans="1:19">
      <c r="A2240" s="134" t="s">
        <v>1303</v>
      </c>
      <c r="C2240" s="29">
        <v>79508588</v>
      </c>
      <c r="F2240" s="29" t="s">
        <v>1061</v>
      </c>
      <c r="G2240" s="29" t="s">
        <v>828</v>
      </c>
      <c r="H2240" s="29" t="s">
        <v>1074</v>
      </c>
      <c r="I2240" s="120">
        <v>45736</v>
      </c>
      <c r="J2240" s="120">
        <f>WORKDAY(I2240, 3)</f>
        <v>45741</v>
      </c>
      <c r="K2240" s="120"/>
      <c r="L2240" s="120"/>
      <c r="M2240" s="120"/>
      <c r="N2240" s="120">
        <v>45741</v>
      </c>
      <c r="O2240" s="29" t="s">
        <v>85</v>
      </c>
      <c r="P2240" s="120"/>
      <c r="Q2240" s="81"/>
      <c r="R2240" s="29">
        <v>224</v>
      </c>
      <c r="S2240" s="123"/>
    </row>
    <row r="2241" spans="1:19">
      <c r="A2241" s="134" t="s">
        <v>1303</v>
      </c>
      <c r="C2241" s="29">
        <v>79508592</v>
      </c>
      <c r="F2241" s="29" t="s">
        <v>1061</v>
      </c>
      <c r="G2241" s="29" t="s">
        <v>828</v>
      </c>
      <c r="H2241" s="29" t="s">
        <v>1074</v>
      </c>
      <c r="I2241" s="120">
        <v>45736</v>
      </c>
      <c r="J2241" s="120">
        <f>WORKDAY(I2241, 3)</f>
        <v>45741</v>
      </c>
      <c r="K2241" s="120"/>
      <c r="L2241" s="120"/>
      <c r="M2241" s="120"/>
      <c r="N2241" s="120">
        <v>45741</v>
      </c>
      <c r="O2241" s="29" t="s">
        <v>85</v>
      </c>
      <c r="P2241" s="120"/>
      <c r="Q2241" s="81"/>
      <c r="R2241" s="29">
        <v>158</v>
      </c>
      <c r="S2241" s="123"/>
    </row>
    <row r="2242" spans="1:19">
      <c r="A2242" s="134" t="s">
        <v>1303</v>
      </c>
      <c r="C2242" s="29">
        <v>79508596</v>
      </c>
      <c r="F2242" s="29" t="s">
        <v>1061</v>
      </c>
      <c r="G2242" s="29" t="s">
        <v>828</v>
      </c>
      <c r="H2242" s="29" t="s">
        <v>1074</v>
      </c>
      <c r="I2242" s="120">
        <v>45736</v>
      </c>
      <c r="J2242" s="120">
        <f>WORKDAY(I2242, 3)</f>
        <v>45741</v>
      </c>
      <c r="K2242" s="120"/>
      <c r="L2242" s="120"/>
      <c r="M2242" s="120"/>
      <c r="N2242" s="29"/>
      <c r="O2242" s="29" t="s">
        <v>85</v>
      </c>
      <c r="P2242" s="120"/>
      <c r="Q2242" s="81"/>
      <c r="R2242" s="29"/>
      <c r="S2242" s="123"/>
    </row>
    <row r="2243" spans="1:19">
      <c r="A2243" s="134" t="s">
        <v>1303</v>
      </c>
      <c r="C2243" s="29">
        <v>79508602</v>
      </c>
      <c r="F2243" s="29" t="s">
        <v>1061</v>
      </c>
      <c r="G2243" s="29" t="s">
        <v>828</v>
      </c>
      <c r="H2243" s="29" t="s">
        <v>1074</v>
      </c>
      <c r="I2243" s="120">
        <v>45736</v>
      </c>
      <c r="J2243" s="120">
        <f>WORKDAY(I2243, 3)</f>
        <v>45741</v>
      </c>
      <c r="K2243" s="120"/>
      <c r="L2243" s="120"/>
      <c r="M2243" s="120"/>
      <c r="N2243" s="29"/>
      <c r="O2243" s="29" t="s">
        <v>85</v>
      </c>
      <c r="P2243" s="120"/>
      <c r="Q2243" s="81"/>
      <c r="R2243" s="29"/>
      <c r="S2243" s="123"/>
    </row>
    <row r="2244" spans="1:19">
      <c r="A2244" s="134" t="s">
        <v>1303</v>
      </c>
      <c r="C2244" s="29">
        <v>79508609</v>
      </c>
      <c r="F2244" s="29" t="s">
        <v>1061</v>
      </c>
      <c r="G2244" s="29" t="s">
        <v>828</v>
      </c>
      <c r="H2244" s="29" t="s">
        <v>1074</v>
      </c>
      <c r="I2244" s="120">
        <v>45736</v>
      </c>
      <c r="J2244" s="120">
        <f>WORKDAY(I2244, 3)</f>
        <v>45741</v>
      </c>
      <c r="K2244" s="120"/>
      <c r="L2244" s="120"/>
      <c r="M2244" s="120"/>
      <c r="N2244" s="29"/>
      <c r="O2244" s="29" t="s">
        <v>85</v>
      </c>
      <c r="P2244" s="120"/>
      <c r="Q2244" s="81"/>
      <c r="R2244" s="29"/>
      <c r="S2244" s="123"/>
    </row>
    <row r="2245" spans="1:19">
      <c r="A2245" s="134" t="s">
        <v>1303</v>
      </c>
      <c r="C2245" s="29">
        <v>79508614</v>
      </c>
      <c r="F2245" s="29" t="s">
        <v>1061</v>
      </c>
      <c r="G2245" s="29" t="s">
        <v>828</v>
      </c>
      <c r="H2245" s="29" t="s">
        <v>1074</v>
      </c>
      <c r="I2245" s="120">
        <v>45736</v>
      </c>
      <c r="J2245" s="120">
        <f>WORKDAY(I2245, 3)</f>
        <v>45741</v>
      </c>
      <c r="K2245" s="120"/>
      <c r="L2245" s="120"/>
      <c r="M2245" s="120"/>
      <c r="N2245" s="29"/>
      <c r="O2245" s="29" t="s">
        <v>85</v>
      </c>
      <c r="P2245" s="120"/>
      <c r="Q2245" s="81"/>
      <c r="R2245" s="29"/>
      <c r="S2245" s="123"/>
    </row>
    <row r="2246" spans="1:19">
      <c r="A2246" s="134" t="s">
        <v>1303</v>
      </c>
      <c r="C2246" s="29">
        <v>80500002</v>
      </c>
      <c r="F2246" s="29" t="s">
        <v>1061</v>
      </c>
      <c r="G2246" s="29" t="s">
        <v>828</v>
      </c>
      <c r="H2246" s="29" t="s">
        <v>1074</v>
      </c>
      <c r="I2246" s="120">
        <v>45736</v>
      </c>
      <c r="J2246" s="120">
        <f>WORKDAY(I2246, 3)</f>
        <v>45741</v>
      </c>
      <c r="K2246" s="120"/>
      <c r="L2246" s="120"/>
      <c r="M2246" s="120"/>
      <c r="N2246" s="29"/>
      <c r="O2246" s="29" t="s">
        <v>85</v>
      </c>
      <c r="P2246" s="120"/>
      <c r="Q2246" s="81"/>
      <c r="R2246" s="29"/>
      <c r="S2246" s="123"/>
    </row>
    <row r="2247" spans="1:19">
      <c r="A2247" s="134" t="s">
        <v>1303</v>
      </c>
      <c r="C2247" s="29">
        <v>80500006</v>
      </c>
      <c r="F2247" s="29" t="s">
        <v>1061</v>
      </c>
      <c r="G2247" s="29" t="s">
        <v>828</v>
      </c>
      <c r="H2247" s="29" t="s">
        <v>1074</v>
      </c>
      <c r="I2247" s="120">
        <v>45736</v>
      </c>
      <c r="J2247" s="120">
        <f>WORKDAY(I2247, 3)</f>
        <v>45741</v>
      </c>
      <c r="K2247" s="120"/>
      <c r="L2247" s="120"/>
      <c r="M2247" s="120"/>
      <c r="N2247" s="29"/>
      <c r="O2247" s="29" t="s">
        <v>85</v>
      </c>
      <c r="P2247" s="120"/>
      <c r="Q2247" s="81"/>
      <c r="R2247" s="29"/>
      <c r="S2247" s="123"/>
    </row>
    <row r="2248" spans="1:19">
      <c r="A2248" s="134" t="s">
        <v>1303</v>
      </c>
      <c r="C2248" s="29">
        <v>80500026</v>
      </c>
      <c r="F2248" s="29" t="s">
        <v>1061</v>
      </c>
      <c r="G2248" s="29" t="s">
        <v>828</v>
      </c>
      <c r="H2248" s="29" t="s">
        <v>1074</v>
      </c>
      <c r="I2248" s="120">
        <v>45736</v>
      </c>
      <c r="J2248" s="120">
        <f>WORKDAY(I2248, 3)</f>
        <v>45741</v>
      </c>
      <c r="K2248" s="120"/>
      <c r="L2248" s="120"/>
      <c r="M2248" s="120"/>
      <c r="N2248" s="120"/>
      <c r="O2248" s="29" t="s">
        <v>85</v>
      </c>
      <c r="P2248" s="120"/>
      <c r="Q2248" s="81"/>
      <c r="R2248" s="29"/>
      <c r="S2248" s="123"/>
    </row>
    <row r="2249" spans="1:19">
      <c r="A2249" s="134" t="s">
        <v>1154</v>
      </c>
      <c r="C2249" s="29">
        <v>106501312</v>
      </c>
      <c r="F2249" s="29" t="s">
        <v>59</v>
      </c>
      <c r="G2249" s="29" t="s">
        <v>828</v>
      </c>
      <c r="H2249" s="29" t="s">
        <v>38</v>
      </c>
      <c r="I2249" s="120">
        <v>45763</v>
      </c>
      <c r="J2249" s="120">
        <f>WORKDAY(I2249, 3)</f>
        <v>45768</v>
      </c>
      <c r="K2249" s="120"/>
      <c r="L2249" s="120"/>
      <c r="M2249" s="120"/>
      <c r="N2249" s="29"/>
      <c r="O2249" s="29" t="s">
        <v>85</v>
      </c>
      <c r="P2249" s="120"/>
      <c r="Q2249" s="81"/>
      <c r="R2249" s="29">
        <v>120</v>
      </c>
    </row>
    <row r="2250" spans="1:19">
      <c r="A2250" s="134" t="s">
        <v>1154</v>
      </c>
      <c r="C2250" s="29">
        <v>104500095</v>
      </c>
      <c r="F2250" s="29" t="s">
        <v>59</v>
      </c>
      <c r="G2250" s="29" t="s">
        <v>828</v>
      </c>
      <c r="H2250" s="29" t="s">
        <v>38</v>
      </c>
      <c r="I2250" s="120">
        <v>45761</v>
      </c>
      <c r="J2250" s="120">
        <f>WORKDAY(I2250, 3)</f>
        <v>45764</v>
      </c>
      <c r="K2250" s="120"/>
      <c r="L2250" s="120"/>
      <c r="M2250" s="120"/>
      <c r="N2250" s="120">
        <v>45763</v>
      </c>
      <c r="O2250" s="29" t="s">
        <v>85</v>
      </c>
      <c r="P2250" s="120"/>
      <c r="Q2250" s="81"/>
      <c r="R2250" s="29">
        <v>425</v>
      </c>
    </row>
    <row r="2251" spans="1:19">
      <c r="A2251" s="134" t="s">
        <v>1362</v>
      </c>
      <c r="C2251" s="29">
        <v>104500101</v>
      </c>
      <c r="F2251" s="29" t="s">
        <v>59</v>
      </c>
      <c r="G2251" s="29" t="s">
        <v>828</v>
      </c>
      <c r="H2251" s="29" t="s">
        <v>38</v>
      </c>
      <c r="I2251" s="120">
        <v>45761</v>
      </c>
      <c r="J2251" s="120">
        <f>WORKDAY(I2251, 3)</f>
        <v>45764</v>
      </c>
      <c r="K2251" s="120"/>
      <c r="L2251" s="120"/>
      <c r="M2251" s="120"/>
      <c r="N2251" s="120">
        <v>45763</v>
      </c>
      <c r="O2251" s="29" t="s">
        <v>85</v>
      </c>
      <c r="P2251" s="120"/>
      <c r="Q2251" s="81"/>
      <c r="R2251" s="29">
        <v>175</v>
      </c>
    </row>
    <row r="2252" spans="1:19">
      <c r="A2252" s="134" t="s">
        <v>1363</v>
      </c>
      <c r="C2252" s="29">
        <v>104500132</v>
      </c>
      <c r="F2252" s="29" t="s">
        <v>59</v>
      </c>
      <c r="G2252" s="29" t="s">
        <v>828</v>
      </c>
      <c r="H2252" s="29" t="s">
        <v>38</v>
      </c>
      <c r="I2252" s="120">
        <v>45761</v>
      </c>
      <c r="J2252" s="120">
        <f>WORKDAY(I2252, 3)</f>
        <v>45764</v>
      </c>
      <c r="K2252" s="120"/>
      <c r="L2252" s="120"/>
      <c r="M2252" s="120"/>
      <c r="N2252" s="120">
        <v>45763</v>
      </c>
      <c r="O2252" s="29" t="s">
        <v>85</v>
      </c>
      <c r="P2252" s="29"/>
      <c r="Q2252" s="81"/>
      <c r="R2252" s="29">
        <v>200</v>
      </c>
    </row>
    <row r="2253" spans="1:19">
      <c r="A2253" s="134" t="s">
        <v>1363</v>
      </c>
      <c r="C2253" s="29">
        <v>104500146</v>
      </c>
      <c r="F2253" s="29" t="s">
        <v>59</v>
      </c>
      <c r="G2253" s="29" t="s">
        <v>828</v>
      </c>
      <c r="H2253" s="29" t="s">
        <v>38</v>
      </c>
      <c r="I2253" s="120">
        <v>45761</v>
      </c>
      <c r="J2253" s="120">
        <f>WORKDAY(I2253, 3)</f>
        <v>45764</v>
      </c>
      <c r="K2253" s="120">
        <v>45791</v>
      </c>
      <c r="L2253" s="120"/>
      <c r="M2253" s="120"/>
      <c r="N2253" s="120">
        <v>45763</v>
      </c>
      <c r="O2253" s="29" t="s">
        <v>85</v>
      </c>
      <c r="P2253" s="120"/>
      <c r="Q2253" s="81"/>
      <c r="R2253" s="29">
        <v>400</v>
      </c>
    </row>
    <row r="2254" spans="1:19">
      <c r="A2254" s="134" t="s">
        <v>1363</v>
      </c>
      <c r="C2254" s="29">
        <v>104500189</v>
      </c>
      <c r="F2254" s="29" t="s">
        <v>59</v>
      </c>
      <c r="G2254" s="29" t="s">
        <v>828</v>
      </c>
      <c r="H2254" s="29" t="s">
        <v>38</v>
      </c>
      <c r="I2254" s="120">
        <v>45761</v>
      </c>
      <c r="J2254" s="120">
        <f>WORKDAY(I2254, 3)</f>
        <v>45764</v>
      </c>
      <c r="K2254" s="120">
        <v>45791</v>
      </c>
      <c r="L2254" s="120"/>
      <c r="M2254" s="120"/>
      <c r="N2254" s="120">
        <v>45763</v>
      </c>
      <c r="O2254" s="29" t="s">
        <v>85</v>
      </c>
      <c r="P2254" s="29"/>
      <c r="Q2254" s="81"/>
      <c r="R2254" s="29">
        <v>200</v>
      </c>
    </row>
    <row r="2255" spans="1:19">
      <c r="A2255" s="134" t="s">
        <v>1363</v>
      </c>
      <c r="C2255" s="29">
        <v>104500259</v>
      </c>
      <c r="F2255" s="29" t="s">
        <v>59</v>
      </c>
      <c r="G2255" s="29" t="s">
        <v>828</v>
      </c>
      <c r="H2255" s="29" t="s">
        <v>38</v>
      </c>
      <c r="I2255" s="120">
        <v>45761</v>
      </c>
      <c r="J2255" s="120">
        <f>WORKDAY(I2255, 3)</f>
        <v>45764</v>
      </c>
      <c r="K2255" s="120">
        <v>45791</v>
      </c>
      <c r="L2255" s="120"/>
      <c r="M2255" s="120"/>
      <c r="N2255" s="120">
        <v>45763</v>
      </c>
      <c r="O2255" s="29" t="s">
        <v>85</v>
      </c>
      <c r="P2255" s="29"/>
      <c r="Q2255" s="81"/>
      <c r="R2255" s="29">
        <v>250</v>
      </c>
    </row>
    <row r="2256" spans="1:19">
      <c r="A2256" s="134" t="s">
        <v>1363</v>
      </c>
      <c r="C2256" s="29">
        <v>104500318</v>
      </c>
      <c r="F2256" s="29" t="s">
        <v>59</v>
      </c>
      <c r="G2256" s="29" t="s">
        <v>828</v>
      </c>
      <c r="H2256" s="29" t="s">
        <v>38</v>
      </c>
      <c r="I2256" s="120">
        <v>45761</v>
      </c>
      <c r="J2256" s="120">
        <f>WORKDAY(I2256, 3)</f>
        <v>45764</v>
      </c>
      <c r="K2256" s="120">
        <v>45791</v>
      </c>
      <c r="L2256" s="120"/>
      <c r="M2256" s="120"/>
      <c r="N2256" s="120">
        <v>45763</v>
      </c>
      <c r="O2256" s="29" t="s">
        <v>85</v>
      </c>
      <c r="P2256" s="29"/>
      <c r="Q2256" s="81"/>
      <c r="R2256" s="29">
        <v>210</v>
      </c>
    </row>
    <row r="2257" spans="1:18">
      <c r="A2257" s="134" t="s">
        <v>1194</v>
      </c>
      <c r="C2257" s="29">
        <v>104501676</v>
      </c>
      <c r="F2257" s="29" t="s">
        <v>59</v>
      </c>
      <c r="G2257" s="29" t="s">
        <v>828</v>
      </c>
      <c r="H2257" s="29" t="s">
        <v>38</v>
      </c>
      <c r="I2257" s="120">
        <v>45761</v>
      </c>
      <c r="J2257" s="120">
        <f>WORKDAY(I2257, 3)</f>
        <v>45764</v>
      </c>
      <c r="K2257" s="120">
        <v>45791</v>
      </c>
      <c r="L2257" s="120"/>
      <c r="M2257" s="120"/>
      <c r="N2257" s="120">
        <v>45763</v>
      </c>
      <c r="O2257" s="29" t="s">
        <v>85</v>
      </c>
      <c r="P2257" s="120"/>
      <c r="Q2257" s="81"/>
      <c r="R2257" s="29">
        <v>230</v>
      </c>
    </row>
    <row r="2258" spans="1:18">
      <c r="A2258" s="134" t="s">
        <v>437</v>
      </c>
      <c r="C2258" s="29">
        <v>104502093</v>
      </c>
      <c r="F2258" s="29" t="s">
        <v>59</v>
      </c>
      <c r="G2258" s="29" t="s">
        <v>828</v>
      </c>
      <c r="H2258" s="29" t="s">
        <v>38</v>
      </c>
      <c r="I2258" s="120">
        <v>45761</v>
      </c>
      <c r="J2258" s="120">
        <f>WORKDAY(I2258, 3)</f>
        <v>45764</v>
      </c>
      <c r="K2258" s="120">
        <v>45791</v>
      </c>
      <c r="L2258" s="120"/>
      <c r="M2258" s="120"/>
      <c r="N2258" s="120">
        <v>45763</v>
      </c>
      <c r="O2258" s="29" t="s">
        <v>85</v>
      </c>
      <c r="P2258" s="120"/>
      <c r="Q2258" s="81"/>
      <c r="R2258" s="29">
        <v>275</v>
      </c>
    </row>
    <row r="2259" spans="1:18">
      <c r="A2259" s="134" t="s">
        <v>1167</v>
      </c>
      <c r="C2259" s="29">
        <v>104503075</v>
      </c>
      <c r="F2259" s="29" t="s">
        <v>59</v>
      </c>
      <c r="G2259" s="29" t="s">
        <v>828</v>
      </c>
      <c r="H2259" s="29" t="s">
        <v>38</v>
      </c>
      <c r="I2259" s="120">
        <v>45761</v>
      </c>
      <c r="J2259" s="120">
        <f>WORKDAY(I2259, 3)</f>
        <v>45764</v>
      </c>
      <c r="K2259" s="120">
        <v>45791</v>
      </c>
      <c r="L2259" s="120"/>
      <c r="M2259" s="120"/>
      <c r="N2259" s="120">
        <v>45763</v>
      </c>
      <c r="O2259" s="29" t="s">
        <v>85</v>
      </c>
      <c r="P2259" s="120"/>
      <c r="Q2259" s="81"/>
      <c r="R2259" s="29">
        <v>230</v>
      </c>
    </row>
    <row r="2260" spans="1:18">
      <c r="A2260" s="134" t="s">
        <v>1167</v>
      </c>
      <c r="C2260" s="29">
        <v>104503122</v>
      </c>
      <c r="F2260" s="29" t="s">
        <v>59</v>
      </c>
      <c r="G2260" s="29" t="s">
        <v>828</v>
      </c>
      <c r="H2260" s="29" t="s">
        <v>38</v>
      </c>
      <c r="I2260" s="120">
        <v>45761</v>
      </c>
      <c r="J2260" s="120">
        <f>WORKDAY(I2260, 3)</f>
        <v>45764</v>
      </c>
      <c r="K2260" s="120">
        <v>45791</v>
      </c>
      <c r="L2260" s="120"/>
      <c r="M2260" s="120"/>
      <c r="N2260" s="120">
        <v>45763</v>
      </c>
      <c r="O2260" s="29" t="s">
        <v>85</v>
      </c>
      <c r="P2260" s="120"/>
      <c r="Q2260" s="81"/>
      <c r="R2260" s="29">
        <v>250</v>
      </c>
    </row>
    <row r="2261" spans="1:18">
      <c r="A2261" s="134" t="s">
        <v>1167</v>
      </c>
      <c r="C2261" s="29">
        <v>104503156</v>
      </c>
      <c r="F2261" s="29" t="s">
        <v>59</v>
      </c>
      <c r="G2261" s="29" t="s">
        <v>828</v>
      </c>
      <c r="H2261" s="29" t="s">
        <v>38</v>
      </c>
      <c r="I2261" s="120">
        <v>45761</v>
      </c>
      <c r="J2261" s="120">
        <f>WORKDAY(I2261, 3)</f>
        <v>45764</v>
      </c>
      <c r="K2261" s="120">
        <v>45791</v>
      </c>
      <c r="L2261" s="120"/>
      <c r="M2261" s="120"/>
      <c r="N2261" s="120">
        <v>45763</v>
      </c>
      <c r="O2261" s="29" t="s">
        <v>85</v>
      </c>
      <c r="P2261" s="120"/>
      <c r="Q2261" s="81"/>
      <c r="R2261" s="29">
        <v>300</v>
      </c>
    </row>
    <row r="2262" spans="1:18">
      <c r="A2262" s="134" t="s">
        <v>1167</v>
      </c>
      <c r="C2262" s="29">
        <v>104503184</v>
      </c>
      <c r="F2262" s="29" t="s">
        <v>59</v>
      </c>
      <c r="G2262" s="29" t="s">
        <v>828</v>
      </c>
      <c r="H2262" s="29" t="s">
        <v>38</v>
      </c>
      <c r="I2262" s="120">
        <v>45761</v>
      </c>
      <c r="J2262" s="120">
        <f>WORKDAY(I2262, 3)</f>
        <v>45764</v>
      </c>
      <c r="K2262" s="120">
        <v>45791</v>
      </c>
      <c r="L2262" s="120"/>
      <c r="M2262" s="120"/>
      <c r="N2262" s="120">
        <v>45763</v>
      </c>
      <c r="O2262" s="29" t="s">
        <v>85</v>
      </c>
      <c r="P2262" s="120"/>
      <c r="Q2262" s="81"/>
      <c r="R2262" s="29">
        <v>230</v>
      </c>
    </row>
    <row r="2263" spans="1:18">
      <c r="A2263" s="134" t="s">
        <v>1167</v>
      </c>
      <c r="C2263" s="29">
        <v>104503230</v>
      </c>
      <c r="F2263" s="29" t="s">
        <v>59</v>
      </c>
      <c r="G2263" s="29" t="s">
        <v>828</v>
      </c>
      <c r="H2263" s="29" t="s">
        <v>38</v>
      </c>
      <c r="I2263" s="120">
        <v>45761</v>
      </c>
      <c r="J2263" s="120">
        <f>WORKDAY(I2263, 3)</f>
        <v>45764</v>
      </c>
      <c r="K2263" s="120">
        <v>45791</v>
      </c>
      <c r="L2263" s="120"/>
      <c r="M2263" s="120"/>
      <c r="N2263" s="120">
        <v>45763</v>
      </c>
      <c r="O2263" s="29" t="s">
        <v>85</v>
      </c>
      <c r="P2263" s="120"/>
      <c r="Q2263" s="81"/>
      <c r="R2263" s="29">
        <v>230</v>
      </c>
    </row>
    <row r="2264" spans="1:18">
      <c r="A2264" s="134" t="s">
        <v>1167</v>
      </c>
      <c r="C2264" s="29">
        <v>104503264</v>
      </c>
      <c r="F2264" s="29" t="s">
        <v>59</v>
      </c>
      <c r="G2264" s="29" t="s">
        <v>828</v>
      </c>
      <c r="H2264" s="29" t="s">
        <v>38</v>
      </c>
      <c r="I2264" s="120">
        <v>45761</v>
      </c>
      <c r="J2264" s="120">
        <f>WORKDAY(I2264, 3)</f>
        <v>45764</v>
      </c>
      <c r="K2264" s="120">
        <v>45791</v>
      </c>
      <c r="L2264" s="120"/>
      <c r="M2264" s="120"/>
      <c r="N2264" s="120">
        <v>45763</v>
      </c>
      <c r="O2264" s="29" t="s">
        <v>85</v>
      </c>
      <c r="P2264" s="120"/>
      <c r="Q2264" s="81"/>
      <c r="R2264" s="29">
        <v>200</v>
      </c>
    </row>
    <row r="2265" spans="1:18">
      <c r="A2265" s="134" t="s">
        <v>1167</v>
      </c>
      <c r="C2265" s="29">
        <v>104503296</v>
      </c>
      <c r="F2265" s="29" t="s">
        <v>59</v>
      </c>
      <c r="G2265" s="29" t="s">
        <v>828</v>
      </c>
      <c r="H2265" s="29" t="s">
        <v>38</v>
      </c>
      <c r="I2265" s="120">
        <v>45761</v>
      </c>
      <c r="J2265" s="120">
        <f>WORKDAY(I2265, 3)</f>
        <v>45764</v>
      </c>
      <c r="K2265" s="120">
        <v>45791</v>
      </c>
      <c r="L2265" s="120"/>
      <c r="M2265" s="120"/>
      <c r="N2265" s="120">
        <v>45763</v>
      </c>
      <c r="O2265" s="29" t="s">
        <v>85</v>
      </c>
      <c r="P2265" s="120"/>
      <c r="Q2265" s="81"/>
      <c r="R2265" s="29">
        <v>270</v>
      </c>
    </row>
    <row r="2266" spans="1:18">
      <c r="A2266" s="134" t="s">
        <v>1167</v>
      </c>
      <c r="C2266" s="29">
        <v>104503362</v>
      </c>
      <c r="F2266" s="29" t="s">
        <v>59</v>
      </c>
      <c r="G2266" s="29" t="s">
        <v>828</v>
      </c>
      <c r="H2266" s="29" t="s">
        <v>38</v>
      </c>
      <c r="I2266" s="120">
        <v>45761</v>
      </c>
      <c r="J2266" s="120">
        <f>WORKDAY(I2266, 3)</f>
        <v>45764</v>
      </c>
      <c r="K2266" s="120">
        <v>45791</v>
      </c>
      <c r="L2266" s="120"/>
      <c r="M2266" s="120"/>
      <c r="N2266" s="120">
        <v>45763</v>
      </c>
      <c r="O2266" s="29" t="s">
        <v>85</v>
      </c>
      <c r="P2266" s="120"/>
      <c r="Q2266" s="81"/>
      <c r="R2266" s="29">
        <v>270</v>
      </c>
    </row>
    <row r="2267" spans="1:18">
      <c r="A2267" s="134" t="s">
        <v>1361</v>
      </c>
      <c r="C2267" s="29">
        <v>104503533</v>
      </c>
      <c r="F2267" s="29" t="s">
        <v>59</v>
      </c>
      <c r="G2267" s="29" t="s">
        <v>828</v>
      </c>
      <c r="H2267" s="29" t="s">
        <v>38</v>
      </c>
      <c r="I2267" s="120">
        <v>45761</v>
      </c>
      <c r="J2267" s="120">
        <f>WORKDAY(I2267, 3)</f>
        <v>45764</v>
      </c>
      <c r="K2267" s="120">
        <v>45791</v>
      </c>
      <c r="L2267" s="120"/>
      <c r="M2267" s="120"/>
      <c r="N2267" s="120">
        <v>45763</v>
      </c>
      <c r="O2267" s="29" t="s">
        <v>85</v>
      </c>
      <c r="P2267" s="120"/>
      <c r="Q2267" s="81"/>
      <c r="R2267" s="29">
        <v>260</v>
      </c>
    </row>
    <row r="2268" spans="1:18">
      <c r="A2268" s="134" t="s">
        <v>980</v>
      </c>
      <c r="C2268" s="29">
        <v>122502242</v>
      </c>
      <c r="F2268" s="29" t="s">
        <v>59</v>
      </c>
      <c r="G2268" s="29" t="s">
        <v>16</v>
      </c>
      <c r="H2268" s="29" t="s">
        <v>38</v>
      </c>
      <c r="I2268" s="120">
        <v>45779</v>
      </c>
      <c r="J2268" s="120">
        <f>WORKDAY(I2268, 3)</f>
        <v>45784</v>
      </c>
      <c r="K2268" s="120">
        <v>45810</v>
      </c>
      <c r="L2268" s="120"/>
      <c r="M2268" s="120"/>
      <c r="N2268" s="120">
        <v>45790</v>
      </c>
      <c r="O2268" s="29" t="s">
        <v>1387</v>
      </c>
      <c r="P2268" s="29"/>
      <c r="Q2268" s="156">
        <v>1200</v>
      </c>
    </row>
    <row r="2269" spans="1:18">
      <c r="A2269" s="134" t="s">
        <v>1065</v>
      </c>
      <c r="C2269" s="29">
        <v>129500091</v>
      </c>
      <c r="F2269" s="29" t="s">
        <v>59</v>
      </c>
      <c r="G2269" s="29" t="s">
        <v>828</v>
      </c>
      <c r="H2269" s="29" t="s">
        <v>38</v>
      </c>
      <c r="I2269" s="120">
        <v>45779</v>
      </c>
      <c r="J2269" s="120">
        <f>WORKDAY(I2269, 3)</f>
        <v>45784</v>
      </c>
      <c r="K2269" s="120">
        <v>45810</v>
      </c>
      <c r="L2269" s="120"/>
      <c r="M2269" s="120"/>
      <c r="N2269" s="29"/>
      <c r="O2269" s="29" t="s">
        <v>1388</v>
      </c>
      <c r="P2269" s="120"/>
      <c r="Q2269" s="156">
        <v>300</v>
      </c>
    </row>
    <row r="2270" spans="1:18">
      <c r="A2270" s="134" t="s">
        <v>1193</v>
      </c>
      <c r="C2270" s="29">
        <v>122501620</v>
      </c>
      <c r="F2270" s="29" t="s">
        <v>59</v>
      </c>
      <c r="G2270" s="29" t="s">
        <v>16</v>
      </c>
      <c r="H2270" s="29" t="s">
        <v>38</v>
      </c>
      <c r="I2270" s="120">
        <v>45779</v>
      </c>
      <c r="J2270" s="120">
        <f>WORKDAY(I2270, 3)</f>
        <v>45784</v>
      </c>
      <c r="K2270" s="120">
        <v>45810</v>
      </c>
      <c r="L2270" s="120"/>
      <c r="M2270" s="120"/>
      <c r="N2270" s="120">
        <v>45790</v>
      </c>
      <c r="O2270" s="29" t="s">
        <v>105</v>
      </c>
      <c r="P2270" s="29"/>
      <c r="Q2270" s="156">
        <v>500</v>
      </c>
    </row>
    <row r="2271" spans="1:18">
      <c r="A2271" s="134" t="s">
        <v>1193</v>
      </c>
      <c r="C2271" s="29">
        <v>122501629</v>
      </c>
      <c r="F2271" s="29" t="s">
        <v>59</v>
      </c>
      <c r="G2271" s="29" t="s">
        <v>16</v>
      </c>
      <c r="H2271" s="29" t="s">
        <v>38</v>
      </c>
      <c r="I2271" s="120">
        <v>45779</v>
      </c>
      <c r="J2271" s="120">
        <f>WORKDAY(I2271, 3)</f>
        <v>45784</v>
      </c>
      <c r="K2271" s="120">
        <v>45810</v>
      </c>
      <c r="L2271" s="120"/>
      <c r="M2271" s="120"/>
      <c r="N2271" s="120">
        <v>45790</v>
      </c>
      <c r="O2271" s="29" t="s">
        <v>105</v>
      </c>
      <c r="P2271" s="29"/>
      <c r="Q2271" s="156">
        <v>850</v>
      </c>
    </row>
    <row r="2272" spans="1:18">
      <c r="A2272" s="134" t="s">
        <v>1073</v>
      </c>
      <c r="C2272" s="29">
        <v>125503675</v>
      </c>
      <c r="F2272" s="29" t="s">
        <v>59</v>
      </c>
      <c r="G2272" s="29" t="s">
        <v>16</v>
      </c>
      <c r="H2272" s="29" t="s">
        <v>38</v>
      </c>
      <c r="I2272" s="120">
        <v>45779</v>
      </c>
      <c r="J2272" s="120">
        <f>WORKDAY(I2272, 3)</f>
        <v>45784</v>
      </c>
      <c r="K2272" s="120">
        <v>45810</v>
      </c>
      <c r="L2272" s="120"/>
      <c r="M2272" s="120"/>
      <c r="N2272" s="120">
        <v>45790</v>
      </c>
      <c r="O2272" s="29" t="s">
        <v>105</v>
      </c>
      <c r="P2272" s="29"/>
      <c r="Q2272" s="156">
        <v>1300</v>
      </c>
    </row>
    <row r="2273" spans="1:18">
      <c r="A2273" s="134" t="s">
        <v>1073</v>
      </c>
      <c r="C2273" s="29">
        <v>125503648</v>
      </c>
      <c r="F2273" s="29" t="s">
        <v>59</v>
      </c>
      <c r="G2273" s="29" t="s">
        <v>16</v>
      </c>
      <c r="H2273" s="29" t="s">
        <v>38</v>
      </c>
      <c r="I2273" s="120">
        <v>45779</v>
      </c>
      <c r="J2273" s="120">
        <f>WORKDAY(I2273, 3)</f>
        <v>45784</v>
      </c>
      <c r="K2273" s="120">
        <v>45810</v>
      </c>
      <c r="L2273" s="120"/>
      <c r="M2273" s="120"/>
      <c r="N2273" s="120">
        <v>45790</v>
      </c>
      <c r="O2273" s="29" t="s">
        <v>105</v>
      </c>
      <c r="P2273" s="29"/>
      <c r="Q2273" s="156">
        <v>1000</v>
      </c>
    </row>
    <row r="2274" spans="1:18">
      <c r="A2274" s="134" t="s">
        <v>1073</v>
      </c>
      <c r="C2274" s="29">
        <v>125503703</v>
      </c>
      <c r="F2274" s="29" t="s">
        <v>59</v>
      </c>
      <c r="G2274" s="29" t="s">
        <v>16</v>
      </c>
      <c r="H2274" s="29" t="s">
        <v>38</v>
      </c>
      <c r="I2274" s="120">
        <v>45779</v>
      </c>
      <c r="J2274" s="120">
        <f>WORKDAY(I2274, 3)</f>
        <v>45784</v>
      </c>
      <c r="K2274" s="120">
        <v>45810</v>
      </c>
      <c r="L2274" s="120"/>
      <c r="M2274" s="120"/>
      <c r="N2274" s="120">
        <v>45790</v>
      </c>
      <c r="O2274" s="29" t="s">
        <v>105</v>
      </c>
      <c r="P2274" s="29"/>
      <c r="Q2274" s="156">
        <v>265</v>
      </c>
    </row>
    <row r="2275" spans="1:18">
      <c r="A2275" s="134" t="s">
        <v>1193</v>
      </c>
      <c r="C2275" s="29">
        <v>122501613</v>
      </c>
      <c r="F2275" s="29" t="s">
        <v>59</v>
      </c>
      <c r="G2275" s="29" t="s">
        <v>16</v>
      </c>
      <c r="H2275" s="29" t="s">
        <v>38</v>
      </c>
      <c r="I2275" s="120">
        <v>45779</v>
      </c>
      <c r="J2275" s="120">
        <f>WORKDAY(I2275, 3)</f>
        <v>45784</v>
      </c>
      <c r="K2275" s="120">
        <v>45810</v>
      </c>
      <c r="L2275" s="120"/>
      <c r="M2275" s="120"/>
      <c r="N2275" s="120">
        <v>45790</v>
      </c>
      <c r="O2275" s="29" t="s">
        <v>105</v>
      </c>
      <c r="P2275" s="120"/>
      <c r="Q2275" s="156">
        <v>1100</v>
      </c>
    </row>
    <row r="2276" spans="1:18">
      <c r="A2276" s="119" t="s">
        <v>989</v>
      </c>
      <c r="B2276" s="41"/>
      <c r="C2276" s="29">
        <v>122501912</v>
      </c>
      <c r="D2276" s="29">
        <v>154501496</v>
      </c>
      <c r="F2276" s="29" t="s">
        <v>59</v>
      </c>
      <c r="G2276" s="29" t="s">
        <v>16</v>
      </c>
      <c r="H2276" s="29" t="s">
        <v>38</v>
      </c>
      <c r="I2276" s="120">
        <v>45779</v>
      </c>
      <c r="J2276" s="120">
        <f>WORKDAY(I2276, 3)</f>
        <v>45784</v>
      </c>
      <c r="K2276" s="120">
        <v>45810</v>
      </c>
      <c r="L2276" s="120"/>
      <c r="M2276" s="120"/>
      <c r="N2276" s="120">
        <v>45790</v>
      </c>
      <c r="O2276" s="29" t="s">
        <v>105</v>
      </c>
      <c r="P2276" s="29"/>
      <c r="Q2276" s="156">
        <v>250</v>
      </c>
    </row>
    <row r="2277" spans="1:18">
      <c r="A2277" s="119" t="s">
        <v>989</v>
      </c>
      <c r="B2277" s="41"/>
      <c r="C2277" s="29">
        <v>122501917</v>
      </c>
      <c r="D2277" s="29">
        <v>154501500</v>
      </c>
      <c r="F2277" s="29" t="s">
        <v>59</v>
      </c>
      <c r="G2277" s="29" t="s">
        <v>16</v>
      </c>
      <c r="H2277" s="29" t="s">
        <v>38</v>
      </c>
      <c r="I2277" s="120">
        <v>45779</v>
      </c>
      <c r="J2277" s="120">
        <f>WORKDAY(I2277, 3)</f>
        <v>45784</v>
      </c>
      <c r="K2277" s="120">
        <v>45810</v>
      </c>
      <c r="L2277" s="120"/>
      <c r="M2277" s="120"/>
      <c r="N2277" s="120">
        <v>45790</v>
      </c>
      <c r="O2277" s="29" t="s">
        <v>105</v>
      </c>
      <c r="P2277" s="29"/>
      <c r="Q2277" s="156">
        <v>570</v>
      </c>
    </row>
    <row r="2278" spans="1:18">
      <c r="A2278" s="119" t="s">
        <v>989</v>
      </c>
      <c r="B2278" s="41"/>
      <c r="C2278" s="29">
        <v>122501923</v>
      </c>
      <c r="D2278" s="29">
        <v>154501505</v>
      </c>
      <c r="F2278" s="29" t="s">
        <v>59</v>
      </c>
      <c r="G2278" s="29" t="s">
        <v>16</v>
      </c>
      <c r="H2278" s="29" t="s">
        <v>38</v>
      </c>
      <c r="I2278" s="120">
        <v>45779</v>
      </c>
      <c r="J2278" s="120">
        <f>WORKDAY(I2278, 3)</f>
        <v>45784</v>
      </c>
      <c r="K2278" s="120">
        <v>45810</v>
      </c>
      <c r="L2278" s="120"/>
      <c r="M2278" s="120"/>
      <c r="N2278" s="120">
        <v>45790</v>
      </c>
      <c r="O2278" s="29" t="s">
        <v>105</v>
      </c>
      <c r="P2278" s="29"/>
      <c r="Q2278" s="156">
        <v>350</v>
      </c>
    </row>
    <row r="2279" spans="1:18">
      <c r="A2279" s="119" t="s">
        <v>989</v>
      </c>
      <c r="B2279" s="41"/>
      <c r="C2279" s="29">
        <v>122501932</v>
      </c>
      <c r="D2279" s="29">
        <v>154501514</v>
      </c>
      <c r="F2279" s="29" t="s">
        <v>59</v>
      </c>
      <c r="G2279" s="29" t="s">
        <v>16</v>
      </c>
      <c r="H2279" s="29" t="s">
        <v>38</v>
      </c>
      <c r="I2279" s="120">
        <v>45779</v>
      </c>
      <c r="J2279" s="120">
        <f>WORKDAY(I2279, 3)</f>
        <v>45784</v>
      </c>
      <c r="K2279" s="120">
        <v>45810</v>
      </c>
      <c r="L2279" s="120"/>
      <c r="M2279" s="120"/>
      <c r="N2279" s="120">
        <v>45790</v>
      </c>
      <c r="O2279" s="29" t="s">
        <v>105</v>
      </c>
      <c r="P2279" s="29"/>
      <c r="Q2279" s="156">
        <v>220</v>
      </c>
    </row>
    <row r="2280" spans="1:18">
      <c r="A2280" s="119" t="s">
        <v>989</v>
      </c>
      <c r="B2280" s="41"/>
      <c r="C2280" s="29">
        <v>122501943</v>
      </c>
      <c r="D2280" s="29">
        <v>154201525</v>
      </c>
      <c r="F2280" s="29" t="s">
        <v>59</v>
      </c>
      <c r="G2280" s="29" t="s">
        <v>16</v>
      </c>
      <c r="H2280" s="29" t="s">
        <v>38</v>
      </c>
      <c r="I2280" s="120">
        <v>45779</v>
      </c>
      <c r="J2280" s="120">
        <f>WORKDAY(I2280, 3)</f>
        <v>45784</v>
      </c>
      <c r="K2280" s="120">
        <v>45810</v>
      </c>
      <c r="L2280" s="120"/>
      <c r="M2280" s="120"/>
      <c r="N2280" s="120">
        <v>45790</v>
      </c>
      <c r="O2280" s="29" t="s">
        <v>105</v>
      </c>
      <c r="P2280" s="29"/>
      <c r="Q2280" s="156">
        <v>600</v>
      </c>
    </row>
    <row r="2281" spans="1:18">
      <c r="A2281" s="119" t="s">
        <v>989</v>
      </c>
      <c r="B2281" s="41"/>
      <c r="C2281" s="29">
        <v>122501951</v>
      </c>
      <c r="D2281" s="29">
        <v>154501532</v>
      </c>
      <c r="F2281" s="29" t="s">
        <v>59</v>
      </c>
      <c r="G2281" s="29" t="s">
        <v>16</v>
      </c>
      <c r="H2281" s="29" t="s">
        <v>38</v>
      </c>
      <c r="I2281" s="120">
        <v>45779</v>
      </c>
      <c r="J2281" s="120">
        <f>WORKDAY(I2281, 3)</f>
        <v>45784</v>
      </c>
      <c r="K2281" s="120">
        <v>45810</v>
      </c>
      <c r="L2281" s="120"/>
      <c r="M2281" s="120"/>
      <c r="N2281" s="120">
        <v>45790</v>
      </c>
      <c r="O2281" s="29" t="s">
        <v>105</v>
      </c>
      <c r="P2281" s="29"/>
      <c r="Q2281" s="156">
        <v>550</v>
      </c>
    </row>
    <row r="2282" spans="1:18">
      <c r="A2282" s="134" t="s">
        <v>1051</v>
      </c>
      <c r="C2282" s="29">
        <v>126501048</v>
      </c>
      <c r="F2282" s="29" t="s">
        <v>59</v>
      </c>
      <c r="G2282" s="29" t="s">
        <v>16</v>
      </c>
      <c r="H2282" s="29" t="s">
        <v>38</v>
      </c>
      <c r="I2282" s="120">
        <v>45783</v>
      </c>
      <c r="J2282" s="120">
        <f>WORKDAY(I2282, 3)</f>
        <v>45786</v>
      </c>
      <c r="K2282" s="120">
        <v>45814</v>
      </c>
      <c r="L2282" s="120"/>
      <c r="M2282" s="120"/>
      <c r="N2282" s="29"/>
      <c r="O2282" s="29" t="s">
        <v>1389</v>
      </c>
      <c r="P2282" s="120"/>
      <c r="Q2282" s="156">
        <v>1000</v>
      </c>
    </row>
    <row r="2283" spans="1:18">
      <c r="A2283" s="134" t="s">
        <v>1051</v>
      </c>
      <c r="C2283" s="29">
        <v>126501063</v>
      </c>
      <c r="F2283" s="29" t="s">
        <v>59</v>
      </c>
      <c r="G2283" s="29" t="s">
        <v>16</v>
      </c>
      <c r="H2283" s="29" t="s">
        <v>38</v>
      </c>
      <c r="I2283" s="120">
        <v>45783</v>
      </c>
      <c r="J2283" s="120">
        <f>WORKDAY(I2283, 3)</f>
        <v>45786</v>
      </c>
      <c r="K2283" s="120">
        <v>45814</v>
      </c>
      <c r="L2283" s="120"/>
      <c r="M2283" s="120"/>
      <c r="N2283" s="29"/>
      <c r="O2283" s="29" t="s">
        <v>1389</v>
      </c>
      <c r="P2283" s="120"/>
      <c r="Q2283" s="156">
        <v>500</v>
      </c>
    </row>
    <row r="2284" spans="1:18">
      <c r="A2284" s="134" t="s">
        <v>1051</v>
      </c>
      <c r="C2284" s="29">
        <v>126501072</v>
      </c>
      <c r="F2284" s="29" t="s">
        <v>59</v>
      </c>
      <c r="G2284" s="29" t="s">
        <v>16</v>
      </c>
      <c r="H2284" s="29" t="s">
        <v>38</v>
      </c>
      <c r="I2284" s="120">
        <v>45783</v>
      </c>
      <c r="J2284" s="120">
        <f>WORKDAY(I2284, 3)</f>
        <v>45786</v>
      </c>
      <c r="K2284" s="120">
        <v>45814</v>
      </c>
      <c r="L2284" s="120"/>
      <c r="M2284" s="120"/>
      <c r="N2284" s="29"/>
      <c r="O2284" s="29" t="s">
        <v>1389</v>
      </c>
      <c r="P2284" s="120"/>
      <c r="Q2284" s="156">
        <v>1000</v>
      </c>
    </row>
    <row r="2285" spans="1:18">
      <c r="A2285" s="134" t="s">
        <v>1146</v>
      </c>
      <c r="C2285" s="29">
        <v>107504331</v>
      </c>
      <c r="F2285" s="29" t="s">
        <v>59</v>
      </c>
      <c r="G2285" s="29" t="s">
        <v>828</v>
      </c>
      <c r="H2285" s="29" t="s">
        <v>38</v>
      </c>
      <c r="I2285" s="120">
        <v>45764</v>
      </c>
      <c r="J2285" s="120">
        <f>WORKDAY(I2285, 3)</f>
        <v>45769</v>
      </c>
      <c r="K2285" s="120">
        <v>45794</v>
      </c>
      <c r="L2285" s="120"/>
      <c r="M2285" s="120"/>
      <c r="N2285" s="120"/>
      <c r="O2285" s="29" t="s">
        <v>1380</v>
      </c>
      <c r="P2285" s="120"/>
      <c r="Q2285" s="81">
        <v>510</v>
      </c>
      <c r="R2285" s="134" t="s">
        <v>1380</v>
      </c>
    </row>
    <row r="2286" spans="1:18">
      <c r="A2286" s="134" t="s">
        <v>1146</v>
      </c>
      <c r="C2286" s="29">
        <v>107504347</v>
      </c>
      <c r="D2286" s="29">
        <v>147502188</v>
      </c>
      <c r="F2286" s="29" t="s">
        <v>59</v>
      </c>
      <c r="G2286" s="29" t="s">
        <v>828</v>
      </c>
      <c r="H2286" s="29" t="s">
        <v>38</v>
      </c>
      <c r="I2286" s="120">
        <v>45764</v>
      </c>
      <c r="J2286" s="120">
        <f>WORKDAY(I2286, 3)</f>
        <v>45769</v>
      </c>
      <c r="K2286" s="120">
        <v>45794</v>
      </c>
      <c r="L2286" s="120"/>
      <c r="M2286" s="120"/>
      <c r="N2286" s="120"/>
      <c r="O2286" s="29" t="s">
        <v>1380</v>
      </c>
      <c r="P2286" s="120"/>
      <c r="Q2286" s="81">
        <v>570</v>
      </c>
      <c r="R2286" s="134" t="s">
        <v>1380</v>
      </c>
    </row>
    <row r="2287" spans="1:18">
      <c r="A2287" s="134" t="s">
        <v>1146</v>
      </c>
      <c r="C2287" s="29">
        <v>107504370</v>
      </c>
      <c r="D2287" s="29">
        <v>136500101</v>
      </c>
      <c r="F2287" s="29" t="s">
        <v>59</v>
      </c>
      <c r="G2287" s="29" t="s">
        <v>828</v>
      </c>
      <c r="H2287" s="29" t="s">
        <v>38</v>
      </c>
      <c r="I2287" s="120">
        <v>45764</v>
      </c>
      <c r="J2287" s="120">
        <f>WORKDAY(I2287, 3)</f>
        <v>45769</v>
      </c>
      <c r="K2287" s="120">
        <v>45794</v>
      </c>
      <c r="L2287" s="120"/>
      <c r="M2287" s="120"/>
      <c r="N2287" s="120"/>
      <c r="O2287" s="29" t="s">
        <v>1380</v>
      </c>
      <c r="P2287" s="120"/>
      <c r="Q2287" s="81">
        <v>640</v>
      </c>
      <c r="R2287" s="134" t="s">
        <v>1380</v>
      </c>
    </row>
    <row r="2288" spans="1:18">
      <c r="A2288" s="134" t="s">
        <v>1160</v>
      </c>
      <c r="C2288" s="29">
        <v>111500581</v>
      </c>
      <c r="D2288" s="29">
        <v>148500220</v>
      </c>
      <c r="F2288" s="29" t="s">
        <v>59</v>
      </c>
      <c r="G2288" s="29" t="s">
        <v>828</v>
      </c>
      <c r="H2288" s="29" t="s">
        <v>38</v>
      </c>
      <c r="I2288" s="120">
        <v>45768</v>
      </c>
      <c r="J2288" s="120">
        <f>WORKDAY(I2288, 3)</f>
        <v>45771</v>
      </c>
      <c r="K2288" s="120">
        <v>45798</v>
      </c>
      <c r="L2288" s="120"/>
      <c r="M2288" s="120"/>
      <c r="N2288" s="29"/>
      <c r="O2288" s="29" t="s">
        <v>1380</v>
      </c>
      <c r="P2288" s="120"/>
      <c r="Q2288" s="81">
        <v>360</v>
      </c>
      <c r="R2288" s="134" t="s">
        <v>1380</v>
      </c>
    </row>
    <row r="2289" spans="1:18">
      <c r="A2289" s="134" t="s">
        <v>1160</v>
      </c>
      <c r="C2289" s="29">
        <v>111500609</v>
      </c>
      <c r="F2289" s="29" t="s">
        <v>59</v>
      </c>
      <c r="G2289" s="29" t="s">
        <v>828</v>
      </c>
      <c r="H2289" s="29" t="s">
        <v>38</v>
      </c>
      <c r="I2289" s="120">
        <v>45768</v>
      </c>
      <c r="J2289" s="120">
        <f>WORKDAY(I2289, 3)</f>
        <v>45771</v>
      </c>
      <c r="K2289" s="120">
        <v>45798</v>
      </c>
      <c r="L2289" s="120"/>
      <c r="M2289" s="120"/>
      <c r="N2289" s="29"/>
      <c r="O2289" s="29" t="s">
        <v>85</v>
      </c>
      <c r="P2289" s="120"/>
      <c r="Q2289" s="81">
        <v>420</v>
      </c>
    </row>
    <row r="2290" spans="1:18">
      <c r="A2290" s="134" t="s">
        <v>1160</v>
      </c>
      <c r="C2290" s="29">
        <v>111500626</v>
      </c>
      <c r="F2290" s="29" t="s">
        <v>59</v>
      </c>
      <c r="G2290" s="29" t="s">
        <v>828</v>
      </c>
      <c r="H2290" s="29" t="s">
        <v>38</v>
      </c>
      <c r="I2290" s="120">
        <v>45768</v>
      </c>
      <c r="J2290" s="120">
        <f>WORKDAY(I2290, 3)</f>
        <v>45771</v>
      </c>
      <c r="K2290" s="120">
        <v>45798</v>
      </c>
      <c r="L2290" s="120"/>
      <c r="M2290" s="120"/>
      <c r="N2290" s="29"/>
      <c r="O2290" s="29" t="s">
        <v>85</v>
      </c>
      <c r="P2290" s="120"/>
      <c r="Q2290" s="81">
        <v>160</v>
      </c>
    </row>
    <row r="2291" spans="1:18">
      <c r="A2291" s="134" t="s">
        <v>1160</v>
      </c>
      <c r="C2291" s="29">
        <v>111500677</v>
      </c>
      <c r="F2291" s="29" t="s">
        <v>59</v>
      </c>
      <c r="G2291" s="29" t="s">
        <v>828</v>
      </c>
      <c r="H2291" s="29" t="s">
        <v>38</v>
      </c>
      <c r="I2291" s="120">
        <v>45768</v>
      </c>
      <c r="J2291" s="120">
        <f>WORKDAY(I2291, 3)</f>
        <v>45771</v>
      </c>
      <c r="K2291" s="120">
        <v>45798</v>
      </c>
      <c r="L2291" s="120"/>
      <c r="M2291" s="120"/>
      <c r="N2291" s="29"/>
      <c r="O2291" s="29" t="s">
        <v>85</v>
      </c>
      <c r="P2291" s="120"/>
      <c r="Q2291" s="81">
        <v>80</v>
      </c>
    </row>
    <row r="2292" spans="1:18">
      <c r="A2292" s="134" t="s">
        <v>1145</v>
      </c>
      <c r="C2292" s="29">
        <v>111501708</v>
      </c>
      <c r="D2292" s="29">
        <v>136500095</v>
      </c>
      <c r="F2292" s="29" t="s">
        <v>59</v>
      </c>
      <c r="G2292" s="29" t="s">
        <v>828</v>
      </c>
      <c r="H2292" s="29" t="s">
        <v>38</v>
      </c>
      <c r="I2292" s="120">
        <v>45768</v>
      </c>
      <c r="J2292" s="120">
        <f>WORKDAY(I2292, 3)</f>
        <v>45771</v>
      </c>
      <c r="K2292" s="120">
        <v>45798</v>
      </c>
      <c r="L2292" s="120"/>
      <c r="M2292" s="120"/>
      <c r="N2292" s="29"/>
      <c r="O2292" s="29" t="s">
        <v>1380</v>
      </c>
      <c r="P2292" s="120"/>
      <c r="Q2292" s="81">
        <v>130</v>
      </c>
      <c r="R2292" s="134" t="s">
        <v>1380</v>
      </c>
    </row>
    <row r="2293" spans="1:18">
      <c r="A2293" s="134" t="s">
        <v>1146</v>
      </c>
      <c r="C2293" s="29">
        <v>111500478</v>
      </c>
      <c r="D2293" s="29">
        <v>147502149</v>
      </c>
      <c r="F2293" s="29" t="s">
        <v>59</v>
      </c>
      <c r="G2293" s="29" t="s">
        <v>828</v>
      </c>
      <c r="H2293" s="29" t="s">
        <v>38</v>
      </c>
      <c r="I2293" s="120">
        <v>45768</v>
      </c>
      <c r="J2293" s="120">
        <f>WORKDAY(I2293, 3)</f>
        <v>45771</v>
      </c>
      <c r="K2293" s="120">
        <v>45798</v>
      </c>
      <c r="L2293" s="120"/>
      <c r="M2293" s="120"/>
      <c r="N2293" s="29"/>
      <c r="O2293" s="29" t="s">
        <v>1380</v>
      </c>
      <c r="P2293" s="120"/>
      <c r="Q2293" s="81">
        <v>590</v>
      </c>
      <c r="R2293" s="134" t="s">
        <v>1380</v>
      </c>
    </row>
    <row r="2294" spans="1:18">
      <c r="A2294" s="134" t="s">
        <v>1146</v>
      </c>
      <c r="C2294" s="29">
        <v>111500523</v>
      </c>
      <c r="D2294" s="29">
        <v>147502165</v>
      </c>
      <c r="F2294" s="29" t="s">
        <v>59</v>
      </c>
      <c r="G2294" s="29" t="s">
        <v>828</v>
      </c>
      <c r="H2294" s="29" t="s">
        <v>38</v>
      </c>
      <c r="I2294" s="120">
        <v>45768</v>
      </c>
      <c r="J2294" s="120">
        <f>WORKDAY(I2294, 3)</f>
        <v>45771</v>
      </c>
      <c r="K2294" s="120">
        <v>45798</v>
      </c>
      <c r="L2294" s="120"/>
      <c r="M2294" s="120"/>
      <c r="N2294" s="29"/>
      <c r="O2294" s="29" t="s">
        <v>1380</v>
      </c>
      <c r="P2294" s="120"/>
      <c r="Q2294" s="81">
        <v>300</v>
      </c>
      <c r="R2294" s="134" t="s">
        <v>1380</v>
      </c>
    </row>
    <row r="2295" spans="1:18">
      <c r="A2295" s="134" t="s">
        <v>442</v>
      </c>
      <c r="C2295" s="29">
        <v>111506703</v>
      </c>
      <c r="D2295" s="29">
        <v>141500347</v>
      </c>
      <c r="F2295" s="29" t="s">
        <v>59</v>
      </c>
      <c r="G2295" s="29" t="s">
        <v>828</v>
      </c>
      <c r="H2295" s="29" t="s">
        <v>38</v>
      </c>
      <c r="I2295" s="120">
        <v>45768</v>
      </c>
      <c r="J2295" s="120">
        <f>WORKDAY(I2295, 3)</f>
        <v>45771</v>
      </c>
      <c r="K2295" s="120">
        <v>45798</v>
      </c>
      <c r="L2295" s="120"/>
      <c r="M2295" s="120"/>
      <c r="N2295" s="29"/>
      <c r="O2295" s="29" t="s">
        <v>985</v>
      </c>
      <c r="P2295" s="120"/>
      <c r="Q2295" s="81">
        <v>500</v>
      </c>
      <c r="R2295" s="134" t="s">
        <v>1380</v>
      </c>
    </row>
    <row r="2296" spans="1:18">
      <c r="A2296" s="134" t="s">
        <v>442</v>
      </c>
      <c r="C2296" s="29">
        <v>113500840</v>
      </c>
      <c r="F2296" s="29" t="s">
        <v>59</v>
      </c>
      <c r="G2296" s="29" t="s">
        <v>828</v>
      </c>
      <c r="H2296" s="29" t="s">
        <v>38</v>
      </c>
      <c r="I2296" s="120">
        <v>45770</v>
      </c>
      <c r="J2296" s="120">
        <f>WORKDAY(I2296, 3)</f>
        <v>45775</v>
      </c>
      <c r="K2296" s="120">
        <v>45800</v>
      </c>
      <c r="L2296" s="120"/>
      <c r="M2296" s="120"/>
      <c r="N2296" s="29"/>
      <c r="O2296" s="29" t="s">
        <v>85</v>
      </c>
      <c r="P2296" s="120"/>
      <c r="Q2296" s="81">
        <v>500</v>
      </c>
    </row>
    <row r="2297" spans="1:18">
      <c r="A2297" s="134" t="s">
        <v>1155</v>
      </c>
      <c r="C2297" s="29">
        <v>114500855</v>
      </c>
      <c r="D2297" s="29">
        <v>147502068</v>
      </c>
      <c r="F2297" s="29" t="s">
        <v>59</v>
      </c>
      <c r="G2297" s="29" t="s">
        <v>828</v>
      </c>
      <c r="H2297" s="29" t="s">
        <v>38</v>
      </c>
      <c r="I2297" s="120">
        <v>45771</v>
      </c>
      <c r="J2297" s="120">
        <f>WORKDAY(I2297, 3)</f>
        <v>45776</v>
      </c>
      <c r="K2297" s="120">
        <v>45800</v>
      </c>
      <c r="L2297" s="120"/>
      <c r="M2297" s="120"/>
      <c r="N2297" s="29"/>
      <c r="O2297" s="29" t="s">
        <v>85</v>
      </c>
      <c r="P2297" s="120"/>
      <c r="Q2297" s="81">
        <v>1000</v>
      </c>
      <c r="R2297" s="134" t="s">
        <v>1380</v>
      </c>
    </row>
    <row r="2298" spans="1:18">
      <c r="A2298" s="134" t="s">
        <v>1155</v>
      </c>
      <c r="C2298" s="29">
        <v>114500883</v>
      </c>
      <c r="D2298" s="29">
        <v>147502082</v>
      </c>
      <c r="F2298" s="29" t="s">
        <v>59</v>
      </c>
      <c r="G2298" s="29" t="s">
        <v>828</v>
      </c>
      <c r="H2298" s="29" t="s">
        <v>38</v>
      </c>
      <c r="I2298" s="120">
        <v>45771</v>
      </c>
      <c r="J2298" s="120">
        <f>WORKDAY(I2298, 3)</f>
        <v>45776</v>
      </c>
      <c r="K2298" s="120">
        <v>45800</v>
      </c>
      <c r="L2298" s="120"/>
      <c r="M2298" s="120"/>
      <c r="N2298" s="29"/>
      <c r="O2298" s="29" t="s">
        <v>85</v>
      </c>
      <c r="P2298" s="120"/>
      <c r="Q2298" s="81">
        <v>300</v>
      </c>
      <c r="R2298" s="134" t="s">
        <v>1380</v>
      </c>
    </row>
    <row r="2299" spans="1:18">
      <c r="A2299" s="134" t="s">
        <v>1155</v>
      </c>
      <c r="C2299" s="29">
        <v>114500780</v>
      </c>
      <c r="D2299" s="29">
        <v>147502092</v>
      </c>
      <c r="F2299" s="29" t="s">
        <v>59</v>
      </c>
      <c r="G2299" s="29" t="s">
        <v>828</v>
      </c>
      <c r="H2299" s="29" t="s">
        <v>38</v>
      </c>
      <c r="I2299" s="120">
        <v>45771</v>
      </c>
      <c r="J2299" s="120">
        <f>WORKDAY(I2299, 3)</f>
        <v>45776</v>
      </c>
      <c r="K2299" s="120">
        <v>45800</v>
      </c>
      <c r="L2299" s="120"/>
      <c r="M2299" s="120"/>
      <c r="N2299" s="29"/>
      <c r="O2299" s="29" t="s">
        <v>985</v>
      </c>
      <c r="P2299" s="120"/>
      <c r="Q2299" s="81">
        <v>1200</v>
      </c>
      <c r="R2299" s="134" t="s">
        <v>1380</v>
      </c>
    </row>
    <row r="2300" spans="1:18">
      <c r="A2300" s="134" t="s">
        <v>1160</v>
      </c>
      <c r="C2300" s="29">
        <v>119500237</v>
      </c>
      <c r="F2300" s="29" t="s">
        <v>59</v>
      </c>
      <c r="G2300" s="29" t="s">
        <v>828</v>
      </c>
      <c r="H2300" s="29" t="s">
        <v>38</v>
      </c>
      <c r="I2300" s="120">
        <v>45775</v>
      </c>
      <c r="J2300" s="120">
        <f>WORKDAY(I2300, 3)</f>
        <v>45778</v>
      </c>
      <c r="K2300" s="120">
        <v>45805</v>
      </c>
      <c r="L2300" s="120"/>
      <c r="M2300" s="120"/>
      <c r="O2300" s="29" t="s">
        <v>1380</v>
      </c>
      <c r="P2300" s="120"/>
      <c r="Q2300" s="81">
        <v>170</v>
      </c>
      <c r="R2300" s="134" t="s">
        <v>1380</v>
      </c>
    </row>
    <row r="2301" spans="1:18">
      <c r="A2301" s="134" t="s">
        <v>1160</v>
      </c>
      <c r="C2301" s="29">
        <v>119500240</v>
      </c>
      <c r="F2301" s="29" t="s">
        <v>59</v>
      </c>
      <c r="G2301" s="29" t="s">
        <v>828</v>
      </c>
      <c r="H2301" s="29" t="s">
        <v>38</v>
      </c>
      <c r="I2301" s="120">
        <v>45775</v>
      </c>
      <c r="J2301" s="120">
        <f>WORKDAY(I2301, 3)</f>
        <v>45778</v>
      </c>
      <c r="K2301" s="120">
        <v>45805</v>
      </c>
      <c r="L2301" s="120"/>
      <c r="M2301" s="120"/>
      <c r="O2301" s="29" t="s">
        <v>1380</v>
      </c>
      <c r="P2301" s="120"/>
      <c r="Q2301" s="81">
        <v>550</v>
      </c>
      <c r="R2301" s="134" t="s">
        <v>1380</v>
      </c>
    </row>
    <row r="2302" spans="1:18">
      <c r="A2302" s="134" t="s">
        <v>1160</v>
      </c>
      <c r="C2302" s="29">
        <v>119500242</v>
      </c>
      <c r="F2302" s="29" t="s">
        <v>59</v>
      </c>
      <c r="G2302" s="29" t="s">
        <v>828</v>
      </c>
      <c r="H2302" s="29" t="s">
        <v>38</v>
      </c>
      <c r="I2302" s="120">
        <v>45775</v>
      </c>
      <c r="J2302" s="120">
        <f>WORKDAY(I2302, 3)</f>
        <v>45778</v>
      </c>
      <c r="K2302" s="120">
        <v>45805</v>
      </c>
      <c r="L2302" s="120"/>
      <c r="M2302" s="120"/>
      <c r="N2302" s="29"/>
      <c r="O2302" s="29" t="s">
        <v>85</v>
      </c>
      <c r="P2302" s="120"/>
      <c r="Q2302" s="156">
        <v>270</v>
      </c>
    </row>
    <row r="2303" spans="1:18">
      <c r="A2303" s="134" t="s">
        <v>1160</v>
      </c>
      <c r="C2303" s="29">
        <v>119500244</v>
      </c>
      <c r="F2303" s="29" t="s">
        <v>59</v>
      </c>
      <c r="G2303" s="29" t="s">
        <v>828</v>
      </c>
      <c r="H2303" s="29" t="s">
        <v>38</v>
      </c>
      <c r="I2303" s="120">
        <v>45775</v>
      </c>
      <c r="J2303" s="120">
        <f>WORKDAY(I2303, 3)</f>
        <v>45778</v>
      </c>
      <c r="K2303" s="120">
        <v>45805</v>
      </c>
      <c r="L2303" s="120"/>
      <c r="M2303" s="120"/>
      <c r="N2303" s="29"/>
      <c r="O2303" s="29" t="s">
        <v>85</v>
      </c>
      <c r="P2303" s="120"/>
      <c r="Q2303" s="156">
        <v>570</v>
      </c>
    </row>
    <row r="2304" spans="1:18">
      <c r="A2304" s="134" t="s">
        <v>1160</v>
      </c>
      <c r="C2304" s="29">
        <v>119500251</v>
      </c>
      <c r="F2304" s="29" t="s">
        <v>59</v>
      </c>
      <c r="G2304" s="29" t="s">
        <v>828</v>
      </c>
      <c r="H2304" s="29" t="s">
        <v>38</v>
      </c>
      <c r="I2304" s="120">
        <v>45775</v>
      </c>
      <c r="J2304" s="120">
        <f>WORKDAY(I2304, 3)</f>
        <v>45778</v>
      </c>
      <c r="K2304" s="120">
        <v>45805</v>
      </c>
      <c r="L2304" s="120"/>
      <c r="M2304" s="120"/>
      <c r="N2304" s="29"/>
      <c r="O2304" s="29" t="s">
        <v>85</v>
      </c>
      <c r="P2304" s="120"/>
      <c r="Q2304" s="156">
        <v>450</v>
      </c>
    </row>
    <row r="2305" spans="1:18">
      <c r="A2305" s="134" t="s">
        <v>1160</v>
      </c>
      <c r="C2305" s="29">
        <v>119500257</v>
      </c>
      <c r="D2305" s="29">
        <v>147501882</v>
      </c>
      <c r="F2305" s="29" t="s">
        <v>59</v>
      </c>
      <c r="G2305" s="29" t="s">
        <v>828</v>
      </c>
      <c r="H2305" s="29" t="s">
        <v>38</v>
      </c>
      <c r="I2305" s="120">
        <v>45775</v>
      </c>
      <c r="J2305" s="120">
        <f>WORKDAY(I2305, 3)</f>
        <v>45778</v>
      </c>
      <c r="K2305" s="120">
        <v>45805</v>
      </c>
      <c r="L2305" s="120"/>
      <c r="M2305" s="120"/>
      <c r="N2305" s="29"/>
      <c r="O2305" s="29" t="s">
        <v>1380</v>
      </c>
      <c r="P2305" s="120"/>
      <c r="Q2305" s="156">
        <v>60</v>
      </c>
      <c r="R2305" s="134" t="s">
        <v>1380</v>
      </c>
    </row>
    <row r="2306" spans="1:18">
      <c r="A2306" s="134" t="s">
        <v>1160</v>
      </c>
      <c r="C2306" s="29">
        <v>119500261</v>
      </c>
      <c r="D2306" s="29">
        <v>147501897</v>
      </c>
      <c r="F2306" s="29" t="s">
        <v>59</v>
      </c>
      <c r="G2306" s="29" t="s">
        <v>828</v>
      </c>
      <c r="H2306" s="29" t="s">
        <v>38</v>
      </c>
      <c r="I2306" s="120">
        <v>45775</v>
      </c>
      <c r="J2306" s="120">
        <f>WORKDAY(I2306, 3)</f>
        <v>45778</v>
      </c>
      <c r="K2306" s="120">
        <v>45805</v>
      </c>
      <c r="L2306" s="120"/>
      <c r="M2306" s="120"/>
      <c r="N2306" s="29"/>
      <c r="O2306" s="29" t="s">
        <v>1380</v>
      </c>
      <c r="P2306" s="120"/>
      <c r="Q2306" s="156">
        <v>80</v>
      </c>
      <c r="R2306" s="134" t="s">
        <v>1380</v>
      </c>
    </row>
    <row r="2307" spans="1:18">
      <c r="A2307" s="134" t="s">
        <v>1390</v>
      </c>
      <c r="C2307" s="29">
        <v>127505217</v>
      </c>
      <c r="F2307" s="29" t="s">
        <v>59</v>
      </c>
      <c r="G2307" s="29" t="s">
        <v>828</v>
      </c>
      <c r="H2307" s="29" t="s">
        <v>38</v>
      </c>
      <c r="I2307" s="120">
        <v>45784</v>
      </c>
      <c r="J2307" s="120">
        <f>WORKDAY(I2307, 3)</f>
        <v>45789</v>
      </c>
      <c r="K2307" s="120">
        <v>45815</v>
      </c>
      <c r="L2307" s="120"/>
      <c r="M2307" s="120"/>
      <c r="N2307" s="29"/>
      <c r="O2307" s="29" t="s">
        <v>85</v>
      </c>
      <c r="P2307" s="120"/>
      <c r="Q2307" s="156">
        <v>50</v>
      </c>
    </row>
    <row r="2308" spans="1:18">
      <c r="A2308" s="134" t="s">
        <v>1043</v>
      </c>
      <c r="C2308" s="29">
        <v>127504535</v>
      </c>
      <c r="F2308" s="29" t="s">
        <v>59</v>
      </c>
      <c r="G2308" s="29" t="s">
        <v>828</v>
      </c>
      <c r="H2308" s="29" t="s">
        <v>38</v>
      </c>
      <c r="I2308" s="120">
        <v>45784</v>
      </c>
      <c r="J2308" s="120">
        <f>WORKDAY(I2308, 3)</f>
        <v>45789</v>
      </c>
      <c r="K2308" s="120">
        <v>45815</v>
      </c>
      <c r="L2308" s="120"/>
      <c r="M2308" s="120"/>
      <c r="N2308" s="29"/>
      <c r="O2308" s="29" t="s">
        <v>85</v>
      </c>
      <c r="P2308" s="120"/>
      <c r="Q2308" s="156">
        <v>300</v>
      </c>
    </row>
    <row r="2309" spans="1:18">
      <c r="A2309" s="134" t="s">
        <v>1043</v>
      </c>
      <c r="C2309" s="29">
        <v>127504570</v>
      </c>
      <c r="F2309" s="29" t="s">
        <v>59</v>
      </c>
      <c r="G2309" s="29" t="s">
        <v>828</v>
      </c>
      <c r="H2309" s="29" t="s">
        <v>38</v>
      </c>
      <c r="I2309" s="120">
        <v>45784</v>
      </c>
      <c r="J2309" s="120">
        <f>WORKDAY(I2309, 3)</f>
        <v>45789</v>
      </c>
      <c r="K2309" s="120">
        <v>45815</v>
      </c>
      <c r="L2309" s="120"/>
      <c r="M2309" s="120"/>
      <c r="N2309" s="29"/>
      <c r="O2309" s="29" t="s">
        <v>85</v>
      </c>
      <c r="P2309" s="120"/>
      <c r="Q2309" s="156">
        <v>300</v>
      </c>
    </row>
    <row r="2310" spans="1:18">
      <c r="A2310" s="134" t="s">
        <v>1043</v>
      </c>
      <c r="C2310" s="29">
        <v>127504593</v>
      </c>
      <c r="F2310" s="29" t="s">
        <v>59</v>
      </c>
      <c r="G2310" s="29" t="s">
        <v>828</v>
      </c>
      <c r="H2310" s="29" t="s">
        <v>38</v>
      </c>
      <c r="I2310" s="120">
        <v>45784</v>
      </c>
      <c r="J2310" s="120">
        <f>WORKDAY(I2310, 3)</f>
        <v>45789</v>
      </c>
      <c r="K2310" s="120">
        <v>45815</v>
      </c>
      <c r="L2310" s="120"/>
      <c r="M2310" s="120"/>
      <c r="N2310" s="29"/>
      <c r="O2310" s="29" t="s">
        <v>85</v>
      </c>
      <c r="P2310" s="120"/>
      <c r="Q2310" s="156">
        <v>300</v>
      </c>
    </row>
    <row r="2311" spans="1:18">
      <c r="A2311" s="134" t="s">
        <v>1194</v>
      </c>
      <c r="C2311" s="29">
        <v>128501134</v>
      </c>
      <c r="F2311" s="29" t="s">
        <v>59</v>
      </c>
      <c r="G2311" s="29" t="s">
        <v>828</v>
      </c>
      <c r="H2311" s="29" t="s">
        <v>38</v>
      </c>
      <c r="I2311" s="120">
        <v>45785</v>
      </c>
      <c r="J2311" s="120">
        <f>WORKDAY(I2311, 3)</f>
        <v>45790</v>
      </c>
      <c r="K2311" s="120">
        <v>45816</v>
      </c>
      <c r="L2311" s="120"/>
      <c r="M2311" s="120"/>
      <c r="N2311" s="29"/>
      <c r="O2311" s="29" t="s">
        <v>85</v>
      </c>
      <c r="P2311" s="120"/>
      <c r="Q2311" s="156">
        <v>300</v>
      </c>
    </row>
    <row r="2312" spans="1:18">
      <c r="A2312" s="134" t="s">
        <v>1194</v>
      </c>
      <c r="C2312" s="29">
        <v>128501084</v>
      </c>
      <c r="F2312" s="29" t="s">
        <v>59</v>
      </c>
      <c r="G2312" s="29" t="s">
        <v>828</v>
      </c>
      <c r="H2312" s="29" t="s">
        <v>38</v>
      </c>
      <c r="I2312" s="120">
        <v>45785</v>
      </c>
      <c r="J2312" s="120">
        <f>WORKDAY(I2312, 3)</f>
        <v>45790</v>
      </c>
      <c r="K2312" s="120">
        <v>45816</v>
      </c>
      <c r="L2312" s="120"/>
      <c r="M2312" s="120"/>
      <c r="N2312" s="29"/>
      <c r="O2312" s="29" t="s">
        <v>85</v>
      </c>
      <c r="P2312" s="120"/>
      <c r="Q2312" s="156">
        <v>500</v>
      </c>
    </row>
    <row r="2313" spans="1:18">
      <c r="A2313" s="134" t="s">
        <v>1194</v>
      </c>
      <c r="C2313" s="29">
        <v>128501092</v>
      </c>
      <c r="F2313" s="29" t="s">
        <v>59</v>
      </c>
      <c r="G2313" s="29" t="s">
        <v>828</v>
      </c>
      <c r="H2313" s="29" t="s">
        <v>38</v>
      </c>
      <c r="I2313" s="120">
        <v>45785</v>
      </c>
      <c r="J2313" s="120">
        <f>WORKDAY(I2313, 3)</f>
        <v>45790</v>
      </c>
      <c r="K2313" s="120">
        <v>45816</v>
      </c>
      <c r="L2313" s="120"/>
      <c r="M2313" s="120"/>
      <c r="N2313" s="29"/>
      <c r="O2313" s="29" t="s">
        <v>85</v>
      </c>
      <c r="P2313" s="120"/>
      <c r="Q2313" s="156">
        <v>900</v>
      </c>
    </row>
    <row r="2314" spans="1:18">
      <c r="A2314" s="134" t="s">
        <v>1194</v>
      </c>
      <c r="C2314" s="29">
        <v>128501118</v>
      </c>
      <c r="F2314" s="29" t="s">
        <v>59</v>
      </c>
      <c r="G2314" s="29" t="s">
        <v>828</v>
      </c>
      <c r="H2314" s="29" t="s">
        <v>38</v>
      </c>
      <c r="I2314" s="120">
        <v>45785</v>
      </c>
      <c r="J2314" s="120">
        <f>WORKDAY(I2314, 3)</f>
        <v>45790</v>
      </c>
      <c r="K2314" s="120">
        <v>45816</v>
      </c>
      <c r="L2314" s="120"/>
      <c r="M2314" s="120"/>
      <c r="N2314" s="29"/>
      <c r="O2314" s="29" t="s">
        <v>85</v>
      </c>
      <c r="P2314" s="120"/>
      <c r="Q2314" s="156">
        <v>900</v>
      </c>
    </row>
    <row r="2315" spans="1:18">
      <c r="A2315" s="134" t="s">
        <v>1194</v>
      </c>
      <c r="C2315" s="29">
        <v>128501125</v>
      </c>
      <c r="F2315" s="29" t="s">
        <v>59</v>
      </c>
      <c r="G2315" s="29" t="s">
        <v>828</v>
      </c>
      <c r="H2315" s="29" t="s">
        <v>38</v>
      </c>
      <c r="I2315" s="120">
        <v>45785</v>
      </c>
      <c r="J2315" s="120">
        <f>WORKDAY(I2315, 3)</f>
        <v>45790</v>
      </c>
      <c r="K2315" s="120">
        <v>45816</v>
      </c>
      <c r="L2315" s="120"/>
      <c r="M2315" s="120"/>
      <c r="N2315" s="29"/>
      <c r="O2315" s="29" t="s">
        <v>85</v>
      </c>
      <c r="P2315" s="120"/>
      <c r="Q2315" s="156">
        <v>200</v>
      </c>
    </row>
    <row r="2316" spans="1:18">
      <c r="A2316" s="134" t="s">
        <v>1194</v>
      </c>
      <c r="C2316" s="29">
        <v>128501144</v>
      </c>
      <c r="F2316" s="29" t="s">
        <v>59</v>
      </c>
      <c r="G2316" s="29" t="s">
        <v>828</v>
      </c>
      <c r="H2316" s="29" t="s">
        <v>38</v>
      </c>
      <c r="I2316" s="120">
        <v>45785</v>
      </c>
      <c r="J2316" s="120">
        <f>WORKDAY(I2316, 3)</f>
        <v>45790</v>
      </c>
      <c r="K2316" s="120">
        <v>45816</v>
      </c>
      <c r="L2316" s="120"/>
      <c r="M2316" s="120"/>
      <c r="N2316" s="29"/>
      <c r="O2316" s="29" t="s">
        <v>85</v>
      </c>
      <c r="P2316" s="120"/>
      <c r="Q2316" s="156">
        <v>500</v>
      </c>
    </row>
    <row r="2317" spans="1:18">
      <c r="A2317" s="134" t="s">
        <v>1194</v>
      </c>
      <c r="C2317" s="29">
        <v>128501153</v>
      </c>
      <c r="F2317" s="29" t="s">
        <v>59</v>
      </c>
      <c r="G2317" s="29" t="s">
        <v>828</v>
      </c>
      <c r="H2317" s="29" t="s">
        <v>38</v>
      </c>
      <c r="I2317" s="120">
        <v>45785</v>
      </c>
      <c r="J2317" s="120">
        <f>WORKDAY(I2317, 3)</f>
        <v>45790</v>
      </c>
      <c r="K2317" s="120">
        <v>45816</v>
      </c>
      <c r="L2317" s="120"/>
      <c r="M2317" s="120"/>
      <c r="N2317" s="29"/>
      <c r="O2317" s="29" t="s">
        <v>85</v>
      </c>
      <c r="P2317" s="120"/>
      <c r="Q2317" s="156">
        <v>110</v>
      </c>
    </row>
    <row r="2318" spans="1:18">
      <c r="A2318" s="134" t="s">
        <v>1194</v>
      </c>
      <c r="C2318" s="29">
        <v>128501161</v>
      </c>
      <c r="F2318" s="29" t="s">
        <v>59</v>
      </c>
      <c r="G2318" s="29" t="s">
        <v>828</v>
      </c>
      <c r="H2318" s="29" t="s">
        <v>38</v>
      </c>
      <c r="I2318" s="120">
        <v>45785</v>
      </c>
      <c r="J2318" s="120">
        <f>WORKDAY(I2318, 3)</f>
        <v>45790</v>
      </c>
      <c r="K2318" s="120">
        <v>45816</v>
      </c>
      <c r="L2318" s="120"/>
      <c r="M2318" s="120"/>
      <c r="N2318" s="29"/>
      <c r="O2318" s="29" t="s">
        <v>85</v>
      </c>
      <c r="P2318" s="120"/>
      <c r="Q2318" s="156">
        <v>200</v>
      </c>
    </row>
    <row r="2319" spans="1:18">
      <c r="A2319" s="134" t="s">
        <v>1194</v>
      </c>
      <c r="C2319" s="29">
        <v>128501171</v>
      </c>
      <c r="F2319" s="29" t="s">
        <v>59</v>
      </c>
      <c r="G2319" s="29" t="s">
        <v>828</v>
      </c>
      <c r="H2319" s="29" t="s">
        <v>38</v>
      </c>
      <c r="I2319" s="120">
        <v>45785</v>
      </c>
      <c r="J2319" s="120">
        <f>WORKDAY(I2319, 3)</f>
        <v>45790</v>
      </c>
      <c r="K2319" s="120">
        <v>45816</v>
      </c>
      <c r="L2319" s="120"/>
      <c r="M2319" s="120"/>
      <c r="N2319" s="29"/>
      <c r="O2319" s="29" t="s">
        <v>85</v>
      </c>
      <c r="P2319" s="120"/>
      <c r="Q2319" s="156">
        <v>250</v>
      </c>
    </row>
    <row r="2320" spans="1:18">
      <c r="A2320" s="134" t="s">
        <v>1194</v>
      </c>
      <c r="C2320" s="29">
        <v>128501177</v>
      </c>
      <c r="F2320" s="29" t="s">
        <v>59</v>
      </c>
      <c r="G2320" s="29" t="s">
        <v>828</v>
      </c>
      <c r="H2320" s="29" t="s">
        <v>38</v>
      </c>
      <c r="I2320" s="120">
        <v>45785</v>
      </c>
      <c r="J2320" s="120">
        <f>WORKDAY(I2320, 3)</f>
        <v>45790</v>
      </c>
      <c r="K2320" s="120">
        <v>45816</v>
      </c>
      <c r="L2320" s="120"/>
      <c r="M2320" s="120"/>
      <c r="N2320" s="29"/>
      <c r="O2320" s="29" t="s">
        <v>85</v>
      </c>
      <c r="P2320" s="120"/>
      <c r="Q2320" s="156">
        <v>180</v>
      </c>
    </row>
    <row r="2321" spans="1:18">
      <c r="A2321" s="134" t="s">
        <v>1194</v>
      </c>
      <c r="C2321" s="29">
        <v>128501188</v>
      </c>
      <c r="F2321" s="29" t="s">
        <v>59</v>
      </c>
      <c r="G2321" s="29" t="s">
        <v>828</v>
      </c>
      <c r="H2321" s="29" t="s">
        <v>38</v>
      </c>
      <c r="I2321" s="120">
        <v>45785</v>
      </c>
      <c r="J2321" s="120">
        <f>WORKDAY(I2321, 3)</f>
        <v>45790</v>
      </c>
      <c r="K2321" s="120">
        <v>45816</v>
      </c>
      <c r="L2321" s="120"/>
      <c r="M2321" s="120"/>
      <c r="N2321" s="29"/>
      <c r="O2321" s="29" t="s">
        <v>85</v>
      </c>
      <c r="P2321" s="120"/>
      <c r="Q2321" s="156">
        <v>550</v>
      </c>
    </row>
    <row r="2322" spans="1:18">
      <c r="A2322" s="134" t="s">
        <v>800</v>
      </c>
      <c r="C2322" s="29">
        <v>128501583</v>
      </c>
      <c r="F2322" s="29" t="s">
        <v>59</v>
      </c>
      <c r="G2322" s="29" t="s">
        <v>828</v>
      </c>
      <c r="H2322" s="29" t="s">
        <v>38</v>
      </c>
      <c r="I2322" s="120">
        <v>45785</v>
      </c>
      <c r="J2322" s="120">
        <f>WORKDAY(I2322, 3)</f>
        <v>45790</v>
      </c>
      <c r="K2322" s="120">
        <v>45816</v>
      </c>
      <c r="L2322" s="120"/>
      <c r="M2322" s="120"/>
      <c r="N2322" s="29"/>
      <c r="O2322" s="29" t="s">
        <v>85</v>
      </c>
      <c r="P2322" s="120"/>
      <c r="Q2322" s="156">
        <v>990</v>
      </c>
    </row>
    <row r="2323" spans="1:18">
      <c r="A2323" s="134" t="s">
        <v>800</v>
      </c>
      <c r="C2323" s="29">
        <v>128501601</v>
      </c>
      <c r="F2323" s="29" t="s">
        <v>59</v>
      </c>
      <c r="G2323" s="29" t="s">
        <v>828</v>
      </c>
      <c r="H2323" s="29" t="s">
        <v>38</v>
      </c>
      <c r="I2323" s="120">
        <v>45785</v>
      </c>
      <c r="J2323" s="120">
        <f>WORKDAY(I2323, 3)</f>
        <v>45790</v>
      </c>
      <c r="K2323" s="120">
        <v>45816</v>
      </c>
      <c r="L2323" s="120"/>
      <c r="M2323" s="120"/>
      <c r="N2323" s="29"/>
      <c r="O2323" s="29" t="s">
        <v>85</v>
      </c>
      <c r="P2323" s="120"/>
      <c r="Q2323" s="156">
        <v>60</v>
      </c>
    </row>
    <row r="2324" spans="1:18">
      <c r="A2324" s="134" t="s">
        <v>800</v>
      </c>
      <c r="C2324" s="29">
        <v>128501615</v>
      </c>
      <c r="F2324" s="29" t="s">
        <v>59</v>
      </c>
      <c r="G2324" s="29" t="s">
        <v>828</v>
      </c>
      <c r="H2324" s="29" t="s">
        <v>38</v>
      </c>
      <c r="I2324" s="120">
        <v>45785</v>
      </c>
      <c r="J2324" s="120">
        <f>WORKDAY(I2324, 3)</f>
        <v>45790</v>
      </c>
      <c r="K2324" s="120">
        <v>45816</v>
      </c>
      <c r="L2324" s="120"/>
      <c r="M2324" s="120"/>
      <c r="N2324" s="29"/>
      <c r="O2324" s="29" t="s">
        <v>85</v>
      </c>
      <c r="P2324" s="120"/>
      <c r="Q2324" s="156">
        <v>60</v>
      </c>
    </row>
    <row r="2325" spans="1:18">
      <c r="A2325" s="134" t="s">
        <v>800</v>
      </c>
      <c r="C2325" s="29">
        <v>128501627</v>
      </c>
      <c r="F2325" s="29" t="s">
        <v>59</v>
      </c>
      <c r="G2325" s="29" t="s">
        <v>828</v>
      </c>
      <c r="H2325" s="29" t="s">
        <v>38</v>
      </c>
      <c r="I2325" s="120">
        <v>45785</v>
      </c>
      <c r="J2325" s="120">
        <f>WORKDAY(I2325, 3)</f>
        <v>45790</v>
      </c>
      <c r="K2325" s="120">
        <v>45816</v>
      </c>
      <c r="L2325" s="120"/>
      <c r="M2325" s="120"/>
      <c r="N2325" s="29"/>
      <c r="O2325" s="29" t="s">
        <v>85</v>
      </c>
      <c r="P2325" s="120"/>
      <c r="Q2325" s="156">
        <v>60</v>
      </c>
    </row>
    <row r="2326" spans="1:18">
      <c r="A2326" s="134" t="s">
        <v>800</v>
      </c>
      <c r="C2326" s="29">
        <v>128501652</v>
      </c>
      <c r="F2326" s="29" t="s">
        <v>59</v>
      </c>
      <c r="G2326" s="29" t="s">
        <v>828</v>
      </c>
      <c r="H2326" s="29" t="s">
        <v>38</v>
      </c>
      <c r="I2326" s="120">
        <v>45785</v>
      </c>
      <c r="J2326" s="120">
        <f>WORKDAY(I2326, 3)</f>
        <v>45790</v>
      </c>
      <c r="K2326" s="120">
        <v>45816</v>
      </c>
      <c r="L2326" s="120"/>
      <c r="M2326" s="120"/>
      <c r="N2326" s="29"/>
      <c r="O2326" s="29" t="s">
        <v>85</v>
      </c>
      <c r="P2326" s="120"/>
      <c r="Q2326" s="156">
        <v>375</v>
      </c>
    </row>
    <row r="2327" spans="1:18">
      <c r="A2327" s="134" t="s">
        <v>800</v>
      </c>
      <c r="C2327" s="29">
        <v>128501685</v>
      </c>
      <c r="F2327" s="29" t="s">
        <v>59</v>
      </c>
      <c r="G2327" s="29" t="s">
        <v>828</v>
      </c>
      <c r="H2327" s="29" t="s">
        <v>38</v>
      </c>
      <c r="I2327" s="120">
        <v>45785</v>
      </c>
      <c r="J2327" s="120">
        <f>WORKDAY(I2327, 3)</f>
        <v>45790</v>
      </c>
      <c r="K2327" s="120">
        <v>45816</v>
      </c>
      <c r="L2327" s="120"/>
      <c r="M2327" s="120"/>
      <c r="N2327" s="29"/>
      <c r="O2327" s="29" t="s">
        <v>85</v>
      </c>
      <c r="P2327" s="120"/>
      <c r="Q2327" s="156">
        <v>275</v>
      </c>
    </row>
    <row r="2328" spans="1:18">
      <c r="A2328" s="134" t="s">
        <v>800</v>
      </c>
      <c r="C2328" s="29">
        <v>128501712</v>
      </c>
      <c r="F2328" s="29" t="s">
        <v>59</v>
      </c>
      <c r="G2328" s="29" t="s">
        <v>828</v>
      </c>
      <c r="H2328" s="29" t="s">
        <v>38</v>
      </c>
      <c r="I2328" s="120">
        <v>45785</v>
      </c>
      <c r="J2328" s="120">
        <f>WORKDAY(I2328, 3)</f>
        <v>45790</v>
      </c>
      <c r="K2328" s="120">
        <v>45816</v>
      </c>
      <c r="L2328" s="120"/>
      <c r="M2328" s="120"/>
      <c r="N2328" s="29"/>
      <c r="O2328" s="29" t="s">
        <v>85</v>
      </c>
      <c r="P2328" s="120"/>
      <c r="Q2328" s="156">
        <v>60</v>
      </c>
    </row>
    <row r="2329" spans="1:18">
      <c r="A2329" s="134" t="s">
        <v>800</v>
      </c>
      <c r="C2329" s="29">
        <v>128501743</v>
      </c>
      <c r="F2329" s="29" t="s">
        <v>59</v>
      </c>
      <c r="G2329" s="29" t="s">
        <v>828</v>
      </c>
      <c r="H2329" s="29" t="s">
        <v>38</v>
      </c>
      <c r="I2329" s="120">
        <v>45785</v>
      </c>
      <c r="J2329" s="120">
        <f>WORKDAY(I2329, 3)</f>
        <v>45790</v>
      </c>
      <c r="K2329" s="120">
        <v>45816</v>
      </c>
      <c r="L2329" s="120"/>
      <c r="M2329" s="120"/>
      <c r="N2329" s="29"/>
      <c r="O2329" s="29" t="s">
        <v>85</v>
      </c>
      <c r="P2329" s="120"/>
      <c r="Q2329" s="156">
        <v>650</v>
      </c>
    </row>
    <row r="2330" spans="1:18">
      <c r="A2330" s="119" t="s">
        <v>1147</v>
      </c>
      <c r="B2330" s="41"/>
      <c r="C2330" s="29">
        <v>129506652</v>
      </c>
      <c r="F2330" s="29" t="s">
        <v>1391</v>
      </c>
      <c r="G2330" s="29" t="s">
        <v>828</v>
      </c>
      <c r="H2330" s="29" t="s">
        <v>581</v>
      </c>
      <c r="I2330" s="120">
        <v>45786</v>
      </c>
      <c r="J2330" s="120">
        <f>WORKDAY(I2330, 3)</f>
        <v>45791</v>
      </c>
      <c r="K2330" s="120">
        <v>45817</v>
      </c>
      <c r="L2330" s="120"/>
      <c r="M2330" s="120"/>
      <c r="N2330" s="120"/>
      <c r="O2330" s="29" t="s">
        <v>85</v>
      </c>
      <c r="P2330" s="120"/>
      <c r="Q2330" s="156">
        <v>530</v>
      </c>
    </row>
    <row r="2331" spans="1:18">
      <c r="A2331" s="119" t="s">
        <v>1147</v>
      </c>
      <c r="B2331" s="41"/>
      <c r="C2331" s="29">
        <v>129506655</v>
      </c>
      <c r="F2331" s="29" t="s">
        <v>1391</v>
      </c>
      <c r="G2331" s="29" t="s">
        <v>828</v>
      </c>
      <c r="H2331" s="29" t="s">
        <v>581</v>
      </c>
      <c r="I2331" s="120">
        <v>45786</v>
      </c>
      <c r="J2331" s="120">
        <f>WORKDAY(I2331, 3)</f>
        <v>45791</v>
      </c>
      <c r="K2331" s="120">
        <v>45817</v>
      </c>
      <c r="L2331" s="120"/>
      <c r="M2331" s="120"/>
      <c r="N2331" s="120"/>
      <c r="O2331" s="29" t="s">
        <v>85</v>
      </c>
      <c r="P2331" s="120"/>
      <c r="Q2331" s="156">
        <v>680</v>
      </c>
    </row>
    <row r="2332" spans="1:18">
      <c r="A2332" s="119" t="s">
        <v>1147</v>
      </c>
      <c r="B2332" s="41"/>
      <c r="C2332" s="29">
        <v>129500811</v>
      </c>
      <c r="F2332" s="29" t="s">
        <v>1391</v>
      </c>
      <c r="G2332" s="29" t="s">
        <v>828</v>
      </c>
      <c r="H2332" s="29" t="s">
        <v>581</v>
      </c>
      <c r="I2332" s="120">
        <v>45786</v>
      </c>
      <c r="J2332" s="120">
        <f>WORKDAY(I2332, 3)</f>
        <v>45791</v>
      </c>
      <c r="K2332" s="120">
        <v>45817</v>
      </c>
      <c r="L2332" s="120"/>
      <c r="M2332" s="120"/>
      <c r="N2332" s="120"/>
      <c r="O2332" s="29" t="s">
        <v>85</v>
      </c>
      <c r="P2332" s="120"/>
      <c r="Q2332" s="156">
        <v>280</v>
      </c>
    </row>
    <row r="2333" spans="1:18">
      <c r="A2333" s="134" t="s">
        <v>800</v>
      </c>
      <c r="C2333" s="29">
        <v>129500101</v>
      </c>
      <c r="F2333" s="29" t="s">
        <v>59</v>
      </c>
      <c r="G2333" s="29" t="s">
        <v>828</v>
      </c>
      <c r="H2333" s="29" t="s">
        <v>38</v>
      </c>
      <c r="I2333" s="120">
        <v>45786</v>
      </c>
      <c r="J2333" s="120">
        <f>WORKDAY(I2333, 3)</f>
        <v>45791</v>
      </c>
      <c r="K2333" s="120">
        <v>45817</v>
      </c>
      <c r="L2333" s="120"/>
      <c r="M2333" s="120"/>
      <c r="N2333" s="29"/>
      <c r="O2333" s="29" t="s">
        <v>85</v>
      </c>
      <c r="P2333" s="120"/>
      <c r="Q2333" s="156">
        <v>500</v>
      </c>
    </row>
    <row r="2334" spans="1:18">
      <c r="A2334" s="134" t="s">
        <v>800</v>
      </c>
      <c r="C2334" s="29">
        <v>129500104</v>
      </c>
      <c r="F2334" s="29" t="s">
        <v>59</v>
      </c>
      <c r="G2334" s="29" t="s">
        <v>828</v>
      </c>
      <c r="H2334" s="29" t="s">
        <v>38</v>
      </c>
      <c r="I2334" s="120">
        <v>45786</v>
      </c>
      <c r="J2334" s="120">
        <f>WORKDAY(I2334, 3)</f>
        <v>45791</v>
      </c>
      <c r="K2334" s="120">
        <v>45817</v>
      </c>
      <c r="L2334" s="120"/>
      <c r="M2334" s="120"/>
      <c r="N2334" s="29"/>
      <c r="O2334" s="29" t="s">
        <v>85</v>
      </c>
      <c r="P2334" s="120"/>
      <c r="Q2334" s="156">
        <v>300</v>
      </c>
    </row>
    <row r="2335" spans="1:18">
      <c r="A2335" s="134" t="s">
        <v>800</v>
      </c>
      <c r="C2335" s="29">
        <v>129500114</v>
      </c>
      <c r="F2335" s="29" t="s">
        <v>59</v>
      </c>
      <c r="G2335" s="29" t="s">
        <v>828</v>
      </c>
      <c r="H2335" s="29" t="s">
        <v>38</v>
      </c>
      <c r="I2335" s="120">
        <v>45786</v>
      </c>
      <c r="J2335" s="120">
        <f>WORKDAY(I2335, 3)</f>
        <v>45791</v>
      </c>
      <c r="K2335" s="120">
        <v>45817</v>
      </c>
      <c r="L2335" s="120"/>
      <c r="M2335" s="120"/>
      <c r="N2335" s="29"/>
      <c r="O2335" s="29" t="s">
        <v>85</v>
      </c>
      <c r="P2335" s="120"/>
      <c r="Q2335" s="156">
        <v>60</v>
      </c>
    </row>
    <row r="2336" spans="1:18" ht="15.75">
      <c r="A2336" s="126" t="s">
        <v>1152</v>
      </c>
      <c r="B2336" s="121"/>
      <c r="C2336" s="29">
        <v>119505499</v>
      </c>
      <c r="D2336" s="29">
        <v>147501832</v>
      </c>
      <c r="F2336" s="29" t="s">
        <v>59</v>
      </c>
      <c r="G2336" s="29" t="s">
        <v>828</v>
      </c>
      <c r="H2336" s="29" t="s">
        <v>1159</v>
      </c>
      <c r="I2336" s="120">
        <v>45776</v>
      </c>
      <c r="J2336" s="120">
        <f>WORKDAY(I2336, 3)</f>
        <v>45779</v>
      </c>
      <c r="K2336" s="120">
        <v>45806</v>
      </c>
      <c r="L2336" s="120"/>
      <c r="M2336" s="120"/>
      <c r="N2336" s="29"/>
      <c r="O2336" s="29" t="s">
        <v>1380</v>
      </c>
      <c r="P2336" s="120"/>
      <c r="Q2336" s="156">
        <v>730</v>
      </c>
      <c r="R2336" s="134" t="s">
        <v>1380</v>
      </c>
    </row>
    <row r="2337" spans="1:18" ht="15.75">
      <c r="A2337" s="126" t="s">
        <v>1152</v>
      </c>
      <c r="B2337" s="121"/>
      <c r="C2337" s="29">
        <v>119505532</v>
      </c>
      <c r="D2337" s="29">
        <v>147501845</v>
      </c>
      <c r="F2337" s="29" t="s">
        <v>59</v>
      </c>
      <c r="G2337" s="29" t="s">
        <v>828</v>
      </c>
      <c r="H2337" s="29" t="s">
        <v>1159</v>
      </c>
      <c r="I2337" s="120">
        <v>45776</v>
      </c>
      <c r="J2337" s="120">
        <f>WORKDAY(I2337, 3)</f>
        <v>45779</v>
      </c>
      <c r="K2337" s="120">
        <v>45806</v>
      </c>
      <c r="L2337" s="120"/>
      <c r="M2337" s="120"/>
      <c r="N2337" s="29"/>
      <c r="O2337" s="29" t="s">
        <v>1380</v>
      </c>
      <c r="P2337" s="120"/>
      <c r="Q2337" s="156">
        <v>850</v>
      </c>
      <c r="R2337" s="134" t="s">
        <v>1380</v>
      </c>
    </row>
    <row r="2338" spans="1:18" ht="15.75">
      <c r="A2338" s="126" t="s">
        <v>1152</v>
      </c>
      <c r="B2338" s="121"/>
      <c r="C2338" s="29">
        <v>119505549</v>
      </c>
      <c r="D2338" s="29">
        <v>147501854</v>
      </c>
      <c r="F2338" s="29" t="s">
        <v>59</v>
      </c>
      <c r="G2338" s="29" t="s">
        <v>828</v>
      </c>
      <c r="H2338" s="29" t="s">
        <v>1159</v>
      </c>
      <c r="I2338" s="120">
        <v>45776</v>
      </c>
      <c r="J2338" s="120">
        <f>WORKDAY(I2338, 3)</f>
        <v>45779</v>
      </c>
      <c r="K2338" s="120">
        <v>45806</v>
      </c>
      <c r="L2338" s="120"/>
      <c r="M2338" s="120"/>
      <c r="N2338" s="29"/>
      <c r="O2338" s="29" t="s">
        <v>1380</v>
      </c>
      <c r="P2338" s="120"/>
      <c r="Q2338" s="156">
        <v>700</v>
      </c>
      <c r="R2338" s="134" t="s">
        <v>1380</v>
      </c>
    </row>
    <row r="2339" spans="1:18" ht="15.75">
      <c r="A2339" s="126" t="s">
        <v>1152</v>
      </c>
      <c r="B2339" s="121"/>
      <c r="C2339" s="29">
        <v>119505577</v>
      </c>
      <c r="D2339" s="29">
        <v>147501858</v>
      </c>
      <c r="F2339" s="29" t="s">
        <v>59</v>
      </c>
      <c r="G2339" s="29" t="s">
        <v>828</v>
      </c>
      <c r="H2339" s="29" t="s">
        <v>1159</v>
      </c>
      <c r="I2339" s="120">
        <v>45776</v>
      </c>
      <c r="J2339" s="120">
        <f>WORKDAY(I2339, 3)</f>
        <v>45779</v>
      </c>
      <c r="K2339" s="120">
        <v>45806</v>
      </c>
      <c r="L2339" s="120"/>
      <c r="M2339" s="120"/>
      <c r="N2339" s="29"/>
      <c r="O2339" s="29" t="s">
        <v>1380</v>
      </c>
      <c r="P2339" s="120"/>
      <c r="Q2339" s="156">
        <v>350</v>
      </c>
      <c r="R2339" s="134" t="s">
        <v>1380</v>
      </c>
    </row>
    <row r="2340" spans="1:18" ht="15.75">
      <c r="A2340" s="126" t="s">
        <v>1152</v>
      </c>
      <c r="B2340" s="121"/>
      <c r="C2340" s="29">
        <v>119505596</v>
      </c>
      <c r="D2340" s="29">
        <v>147501867</v>
      </c>
      <c r="F2340" s="29" t="s">
        <v>59</v>
      </c>
      <c r="G2340" s="29" t="s">
        <v>828</v>
      </c>
      <c r="H2340" s="29" t="s">
        <v>1159</v>
      </c>
      <c r="I2340" s="120">
        <v>45776</v>
      </c>
      <c r="J2340" s="120">
        <f>WORKDAY(I2340, 3)</f>
        <v>45779</v>
      </c>
      <c r="K2340" s="120">
        <v>45806</v>
      </c>
      <c r="L2340" s="120"/>
      <c r="M2340" s="120"/>
      <c r="N2340" s="29"/>
      <c r="O2340" s="29" t="s">
        <v>1380</v>
      </c>
      <c r="P2340" s="120"/>
      <c r="Q2340" s="156">
        <v>450</v>
      </c>
      <c r="R2340" s="134" t="s">
        <v>1380</v>
      </c>
    </row>
    <row r="2341" spans="1:18" ht="15.75">
      <c r="A2341" s="126" t="s">
        <v>1152</v>
      </c>
      <c r="B2341" s="121"/>
      <c r="C2341" s="29">
        <v>119505601</v>
      </c>
      <c r="D2341" s="29">
        <v>147500136</v>
      </c>
      <c r="F2341" s="29" t="s">
        <v>59</v>
      </c>
      <c r="G2341" s="29" t="s">
        <v>828</v>
      </c>
      <c r="H2341" s="29" t="s">
        <v>1159</v>
      </c>
      <c r="I2341" s="120">
        <v>45776</v>
      </c>
      <c r="J2341" s="120">
        <f>WORKDAY(I2341, 3)</f>
        <v>45779</v>
      </c>
      <c r="K2341" s="120">
        <v>45806</v>
      </c>
      <c r="L2341" s="120"/>
      <c r="M2341" s="120"/>
      <c r="N2341" s="29"/>
      <c r="O2341" s="29" t="s">
        <v>1380</v>
      </c>
      <c r="P2341" s="29"/>
      <c r="Q2341" s="156">
        <v>450</v>
      </c>
      <c r="R2341" s="134" t="s">
        <v>1380</v>
      </c>
    </row>
    <row r="2342" spans="1:18">
      <c r="A2342" s="134" t="s">
        <v>1392</v>
      </c>
      <c r="C2342" s="29">
        <v>122501336</v>
      </c>
      <c r="F2342" s="29" t="s">
        <v>59</v>
      </c>
      <c r="G2342" s="29" t="s">
        <v>828</v>
      </c>
      <c r="H2342" s="29" t="s">
        <v>38</v>
      </c>
      <c r="I2342" s="120">
        <v>45779</v>
      </c>
      <c r="J2342" s="120">
        <f>WORKDAY(I2342, 3)</f>
        <v>45784</v>
      </c>
      <c r="K2342" s="120">
        <v>45816</v>
      </c>
      <c r="L2342" s="120"/>
      <c r="M2342" s="120"/>
      <c r="N2342" s="29"/>
      <c r="O2342" s="29" t="s">
        <v>85</v>
      </c>
      <c r="P2342" s="120"/>
      <c r="Q2342" s="156">
        <v>250</v>
      </c>
    </row>
    <row r="2343" spans="1:18">
      <c r="A2343" s="134" t="s">
        <v>1393</v>
      </c>
      <c r="C2343" s="29">
        <v>122501284</v>
      </c>
      <c r="F2343" s="29" t="s">
        <v>59</v>
      </c>
      <c r="G2343" s="29" t="s">
        <v>828</v>
      </c>
      <c r="H2343" s="29" t="s">
        <v>38</v>
      </c>
      <c r="I2343" s="120">
        <v>45779</v>
      </c>
      <c r="J2343" s="120">
        <f>WORKDAY(I2343, 3)</f>
        <v>45784</v>
      </c>
      <c r="K2343" s="120">
        <v>45810</v>
      </c>
      <c r="L2343" s="120"/>
      <c r="M2343" s="120"/>
      <c r="N2343" s="29"/>
      <c r="O2343" s="29" t="s">
        <v>85</v>
      </c>
      <c r="P2343" s="120"/>
      <c r="Q2343" s="156">
        <v>30</v>
      </c>
    </row>
    <row r="2344" spans="1:18">
      <c r="A2344" s="134" t="s">
        <v>1392</v>
      </c>
      <c r="C2344" s="29">
        <v>122501374</v>
      </c>
      <c r="F2344" s="29" t="s">
        <v>59</v>
      </c>
      <c r="G2344" s="29" t="s">
        <v>828</v>
      </c>
      <c r="H2344" s="29" t="s">
        <v>38</v>
      </c>
      <c r="I2344" s="120">
        <v>45779</v>
      </c>
      <c r="J2344" s="120">
        <f>WORKDAY(I2344, 3)</f>
        <v>45784</v>
      </c>
      <c r="K2344" s="120">
        <v>45810</v>
      </c>
      <c r="L2344" s="120"/>
      <c r="M2344" s="120"/>
      <c r="N2344" s="29"/>
      <c r="O2344" s="29" t="s">
        <v>85</v>
      </c>
      <c r="P2344" s="120"/>
      <c r="Q2344" s="156">
        <v>500</v>
      </c>
    </row>
    <row r="2345" spans="1:18">
      <c r="A2345" s="134" t="s">
        <v>1065</v>
      </c>
      <c r="C2345" s="29">
        <v>129500087</v>
      </c>
      <c r="D2345" s="29">
        <v>148501570</v>
      </c>
      <c r="F2345" s="29" t="s">
        <v>59</v>
      </c>
      <c r="G2345" s="29" t="s">
        <v>828</v>
      </c>
      <c r="H2345" s="29" t="s">
        <v>38</v>
      </c>
      <c r="I2345" s="120">
        <v>45779</v>
      </c>
      <c r="J2345" s="120">
        <f>WORKDAY(I2345, 3)</f>
        <v>45784</v>
      </c>
      <c r="K2345" s="120">
        <v>45810</v>
      </c>
      <c r="L2345" s="120"/>
      <c r="M2345" s="120"/>
      <c r="N2345" s="29"/>
      <c r="O2345" s="29" t="s">
        <v>105</v>
      </c>
      <c r="P2345" s="120"/>
      <c r="Q2345" s="156">
        <v>300</v>
      </c>
    </row>
    <row r="2346" spans="1:18">
      <c r="A2346" s="134" t="s">
        <v>1025</v>
      </c>
      <c r="C2346" s="29">
        <v>122501846</v>
      </c>
      <c r="D2346" s="29">
        <v>148502763</v>
      </c>
      <c r="F2346" s="29" t="s">
        <v>59</v>
      </c>
      <c r="G2346" s="29" t="s">
        <v>16</v>
      </c>
      <c r="H2346" s="29" t="s">
        <v>38</v>
      </c>
      <c r="I2346" s="120">
        <v>45779</v>
      </c>
      <c r="J2346" s="120">
        <f>WORKDAY(I2346, 3)</f>
        <v>45784</v>
      </c>
      <c r="K2346" s="120">
        <v>45810</v>
      </c>
      <c r="L2346" s="120"/>
      <c r="M2346" s="120"/>
      <c r="N2346" s="120">
        <v>45790</v>
      </c>
      <c r="O2346" s="29" t="s">
        <v>1380</v>
      </c>
      <c r="P2346" s="29"/>
      <c r="Q2346" s="156">
        <v>110</v>
      </c>
      <c r="R2346" s="134" t="s">
        <v>1380</v>
      </c>
    </row>
    <row r="2347" spans="1:18">
      <c r="A2347" s="134" t="s">
        <v>1025</v>
      </c>
      <c r="C2347" s="29">
        <v>122501868</v>
      </c>
      <c r="D2347" s="29">
        <v>148502778</v>
      </c>
      <c r="F2347" s="29" t="s">
        <v>59</v>
      </c>
      <c r="G2347" s="29" t="s">
        <v>16</v>
      </c>
      <c r="H2347" s="29" t="s">
        <v>38</v>
      </c>
      <c r="I2347" s="120">
        <v>45779</v>
      </c>
      <c r="J2347" s="120">
        <f>WORKDAY(I2347, 3)</f>
        <v>45784</v>
      </c>
      <c r="K2347" s="120">
        <v>45810</v>
      </c>
      <c r="L2347" s="120"/>
      <c r="M2347" s="120"/>
      <c r="N2347" s="120">
        <v>45790</v>
      </c>
      <c r="O2347" s="29" t="s">
        <v>1380</v>
      </c>
      <c r="P2347" s="29"/>
      <c r="Q2347" s="156">
        <v>500</v>
      </c>
      <c r="R2347" s="134" t="s">
        <v>1380</v>
      </c>
    </row>
    <row r="2348" spans="1:18">
      <c r="A2348" s="134" t="s">
        <v>1025</v>
      </c>
      <c r="C2348" s="29">
        <v>122501878</v>
      </c>
      <c r="D2348" s="29">
        <v>148502788</v>
      </c>
      <c r="F2348" s="29" t="s">
        <v>59</v>
      </c>
      <c r="G2348" s="29" t="s">
        <v>16</v>
      </c>
      <c r="H2348" s="29" t="s">
        <v>38</v>
      </c>
      <c r="I2348" s="120">
        <v>45779</v>
      </c>
      <c r="J2348" s="120">
        <f>WORKDAY(I2348, 3)</f>
        <v>45784</v>
      </c>
      <c r="K2348" s="120">
        <v>45810</v>
      </c>
      <c r="L2348" s="120"/>
      <c r="M2348" s="120"/>
      <c r="N2348" s="120">
        <v>45790</v>
      </c>
      <c r="O2348" s="29" t="s">
        <v>1380</v>
      </c>
      <c r="P2348" s="29"/>
      <c r="Q2348" s="156">
        <v>130</v>
      </c>
      <c r="R2348" s="134" t="s">
        <v>1380</v>
      </c>
    </row>
    <row r="2349" spans="1:18">
      <c r="A2349" s="134" t="s">
        <v>1051</v>
      </c>
      <c r="C2349" s="29">
        <v>122502145</v>
      </c>
      <c r="D2349" s="29">
        <v>148504926</v>
      </c>
      <c r="F2349" s="29" t="s">
        <v>59</v>
      </c>
      <c r="G2349" s="29" t="s">
        <v>16</v>
      </c>
      <c r="H2349" s="29" t="s">
        <v>38</v>
      </c>
      <c r="I2349" s="120">
        <v>45779</v>
      </c>
      <c r="J2349" s="120">
        <f>WORKDAY(I2349, 3)</f>
        <v>45784</v>
      </c>
      <c r="K2349" s="120">
        <v>45810</v>
      </c>
      <c r="L2349" s="120"/>
      <c r="M2349" s="120"/>
      <c r="N2349" s="120">
        <v>45790</v>
      </c>
      <c r="O2349" s="29" t="s">
        <v>1336</v>
      </c>
      <c r="P2349" s="29"/>
      <c r="Q2349" s="156">
        <v>1200</v>
      </c>
      <c r="R2349" s="134" t="s">
        <v>1380</v>
      </c>
    </row>
    <row r="2350" spans="1:18">
      <c r="A2350" s="134" t="s">
        <v>1051</v>
      </c>
      <c r="C2350" s="29">
        <v>122502152</v>
      </c>
      <c r="D2350" s="29">
        <v>148504943</v>
      </c>
      <c r="F2350" s="29" t="s">
        <v>59</v>
      </c>
      <c r="G2350" s="29" t="s">
        <v>16</v>
      </c>
      <c r="H2350" s="29" t="s">
        <v>38</v>
      </c>
      <c r="I2350" s="120">
        <v>45779</v>
      </c>
      <c r="J2350" s="120">
        <f>WORKDAY(I2350, 3)</f>
        <v>45784</v>
      </c>
      <c r="K2350" s="120">
        <v>45810</v>
      </c>
      <c r="L2350" s="120"/>
      <c r="M2350" s="120"/>
      <c r="N2350" s="120">
        <v>45790</v>
      </c>
      <c r="O2350" s="29" t="s">
        <v>1336</v>
      </c>
      <c r="P2350" s="29"/>
      <c r="Q2350" s="156">
        <v>1300</v>
      </c>
      <c r="R2350" s="134" t="s">
        <v>1380</v>
      </c>
    </row>
    <row r="2351" spans="1:18">
      <c r="A2351" s="134" t="s">
        <v>980</v>
      </c>
      <c r="C2351" s="29">
        <v>122502254</v>
      </c>
      <c r="D2351" s="67">
        <v>154503764</v>
      </c>
      <c r="E2351" s="67"/>
      <c r="F2351" s="29" t="s">
        <v>59</v>
      </c>
      <c r="G2351" s="29" t="s">
        <v>16</v>
      </c>
      <c r="H2351" s="29" t="s">
        <v>38</v>
      </c>
      <c r="I2351" s="120">
        <v>45779</v>
      </c>
      <c r="J2351" s="120">
        <f>WORKDAY(I2351, 3)</f>
        <v>45784</v>
      </c>
      <c r="K2351" s="120">
        <v>45810</v>
      </c>
      <c r="L2351" s="120"/>
      <c r="M2351" s="120"/>
      <c r="N2351" s="120">
        <v>45790</v>
      </c>
      <c r="O2351" s="29" t="s">
        <v>1336</v>
      </c>
      <c r="P2351" s="29"/>
      <c r="Q2351" s="156">
        <v>100</v>
      </c>
    </row>
    <row r="2352" spans="1:18">
      <c r="A2352" s="134" t="s">
        <v>1065</v>
      </c>
      <c r="C2352" s="29">
        <v>128502845</v>
      </c>
      <c r="D2352" s="29">
        <v>148501617</v>
      </c>
      <c r="F2352" s="29" t="s">
        <v>59</v>
      </c>
      <c r="G2352" s="29" t="s">
        <v>828</v>
      </c>
      <c r="H2352" s="29" t="s">
        <v>38</v>
      </c>
      <c r="I2352" s="120">
        <v>45779</v>
      </c>
      <c r="J2352" s="120">
        <f>WORKDAY(I2352, 3)</f>
        <v>45784</v>
      </c>
      <c r="K2352" s="120">
        <v>45810</v>
      </c>
      <c r="L2352" s="120"/>
      <c r="M2352" s="120"/>
      <c r="N2352" s="120">
        <v>45790</v>
      </c>
      <c r="O2352" s="29" t="s">
        <v>1336</v>
      </c>
      <c r="P2352" s="29"/>
      <c r="Q2352" s="156">
        <v>900</v>
      </c>
      <c r="R2352" s="134" t="s">
        <v>1380</v>
      </c>
    </row>
    <row r="2353" spans="1:18">
      <c r="A2353" s="134" t="s">
        <v>1065</v>
      </c>
      <c r="C2353" s="29">
        <v>128502892</v>
      </c>
      <c r="D2353" s="29">
        <v>148501633</v>
      </c>
      <c r="F2353" s="29" t="s">
        <v>59</v>
      </c>
      <c r="G2353" s="29" t="s">
        <v>828</v>
      </c>
      <c r="H2353" s="29" t="s">
        <v>38</v>
      </c>
      <c r="I2353" s="120">
        <v>45779</v>
      </c>
      <c r="J2353" s="120">
        <f>WORKDAY(I2353, 3)</f>
        <v>45784</v>
      </c>
      <c r="K2353" s="120">
        <v>45810</v>
      </c>
      <c r="L2353" s="120"/>
      <c r="M2353" s="120"/>
      <c r="N2353" s="120">
        <v>45790</v>
      </c>
      <c r="O2353" s="29" t="s">
        <v>1336</v>
      </c>
      <c r="P2353" s="29"/>
      <c r="Q2353" s="156">
        <v>800</v>
      </c>
      <c r="R2353" s="134" t="s">
        <v>1380</v>
      </c>
    </row>
    <row r="2354" spans="1:18">
      <c r="A2354" s="134" t="s">
        <v>1065</v>
      </c>
      <c r="C2354" s="29">
        <v>128502922</v>
      </c>
      <c r="D2354" s="29">
        <v>148501665</v>
      </c>
      <c r="F2354" s="29" t="s">
        <v>59</v>
      </c>
      <c r="G2354" s="29" t="s">
        <v>828</v>
      </c>
      <c r="H2354" s="29" t="s">
        <v>38</v>
      </c>
      <c r="I2354" s="120">
        <v>45779</v>
      </c>
      <c r="J2354" s="120">
        <f>WORKDAY(I2354, 3)</f>
        <v>45784</v>
      </c>
      <c r="K2354" s="120">
        <v>45810</v>
      </c>
      <c r="L2354" s="120"/>
      <c r="M2354" s="120"/>
      <c r="N2354" s="120">
        <v>45790</v>
      </c>
      <c r="O2354" s="29" t="s">
        <v>1336</v>
      </c>
      <c r="P2354" s="29"/>
      <c r="Q2354" s="156">
        <v>640</v>
      </c>
      <c r="R2354" s="134" t="s">
        <v>1380</v>
      </c>
    </row>
    <row r="2355" spans="1:18">
      <c r="A2355" s="134" t="s">
        <v>1065</v>
      </c>
      <c r="C2355" s="29">
        <v>128502965</v>
      </c>
      <c r="D2355" s="29">
        <v>148501680</v>
      </c>
      <c r="F2355" s="29" t="s">
        <v>59</v>
      </c>
      <c r="G2355" s="29" t="s">
        <v>828</v>
      </c>
      <c r="H2355" s="29" t="s">
        <v>38</v>
      </c>
      <c r="I2355" s="120">
        <v>45779</v>
      </c>
      <c r="J2355" s="120">
        <f>WORKDAY(I2355, 3)</f>
        <v>45784</v>
      </c>
      <c r="K2355" s="120">
        <v>45810</v>
      </c>
      <c r="L2355" s="120"/>
      <c r="M2355" s="120"/>
      <c r="N2355" s="120">
        <v>45790</v>
      </c>
      <c r="O2355" s="29" t="s">
        <v>1336</v>
      </c>
      <c r="P2355" s="29"/>
      <c r="Q2355" s="156">
        <v>700</v>
      </c>
      <c r="R2355" s="134" t="s">
        <v>1380</v>
      </c>
    </row>
    <row r="2356" spans="1:18">
      <c r="A2356" s="134" t="s">
        <v>1065</v>
      </c>
      <c r="C2356" s="29">
        <v>128503021</v>
      </c>
      <c r="D2356" s="29">
        <v>148501690</v>
      </c>
      <c r="F2356" s="29" t="s">
        <v>59</v>
      </c>
      <c r="G2356" s="29" t="s">
        <v>828</v>
      </c>
      <c r="H2356" s="29" t="s">
        <v>38</v>
      </c>
      <c r="I2356" s="120">
        <v>45779</v>
      </c>
      <c r="J2356" s="120">
        <f>WORKDAY(I2356, 3)</f>
        <v>45784</v>
      </c>
      <c r="K2356" s="120">
        <v>45810</v>
      </c>
      <c r="L2356" s="120"/>
      <c r="M2356" s="120"/>
      <c r="N2356" s="120">
        <v>45790</v>
      </c>
      <c r="O2356" s="29" t="s">
        <v>1336</v>
      </c>
      <c r="P2356" s="29"/>
      <c r="Q2356" s="156">
        <v>700</v>
      </c>
      <c r="R2356" s="134" t="s">
        <v>1380</v>
      </c>
    </row>
    <row r="2357" spans="1:18">
      <c r="A2357" s="134" t="s">
        <v>1065</v>
      </c>
      <c r="C2357" s="29">
        <v>128503239</v>
      </c>
      <c r="D2357" s="29">
        <v>150500061</v>
      </c>
      <c r="F2357" s="29" t="s">
        <v>59</v>
      </c>
      <c r="G2357" s="29" t="s">
        <v>828</v>
      </c>
      <c r="H2357" s="29" t="s">
        <v>38</v>
      </c>
      <c r="I2357" s="120">
        <v>45779</v>
      </c>
      <c r="J2357" s="120">
        <f>WORKDAY(I2357, 3)</f>
        <v>45784</v>
      </c>
      <c r="K2357" s="120">
        <v>45810</v>
      </c>
      <c r="L2357" s="120"/>
      <c r="M2357" s="120"/>
      <c r="N2357" s="120">
        <v>45790</v>
      </c>
      <c r="O2357" s="29" t="s">
        <v>1336</v>
      </c>
      <c r="P2357" s="29"/>
      <c r="Q2357" s="156">
        <v>400</v>
      </c>
      <c r="R2357" s="134" t="s">
        <v>1380</v>
      </c>
    </row>
    <row r="2358" spans="1:18">
      <c r="A2358" s="134" t="s">
        <v>1065</v>
      </c>
      <c r="C2358" s="29">
        <v>128503276</v>
      </c>
      <c r="D2358" s="29">
        <v>150500063</v>
      </c>
      <c r="F2358" s="29" t="s">
        <v>59</v>
      </c>
      <c r="G2358" s="29" t="s">
        <v>828</v>
      </c>
      <c r="H2358" s="29" t="s">
        <v>38</v>
      </c>
      <c r="I2358" s="120">
        <v>45779</v>
      </c>
      <c r="J2358" s="120">
        <f>WORKDAY(I2358, 3)</f>
        <v>45784</v>
      </c>
      <c r="K2358" s="120">
        <v>45810</v>
      </c>
      <c r="L2358" s="120"/>
      <c r="M2358" s="120"/>
      <c r="N2358" s="120">
        <v>45790</v>
      </c>
      <c r="O2358" s="29" t="s">
        <v>1336</v>
      </c>
      <c r="P2358" s="29"/>
      <c r="Q2358" s="156">
        <v>450</v>
      </c>
      <c r="R2358" s="134" t="s">
        <v>1380</v>
      </c>
    </row>
    <row r="2359" spans="1:18">
      <c r="A2359" s="134" t="s">
        <v>1065</v>
      </c>
      <c r="C2359" s="29">
        <v>129500085</v>
      </c>
      <c r="D2359" s="29">
        <v>150500064</v>
      </c>
      <c r="F2359" s="29" t="s">
        <v>59</v>
      </c>
      <c r="G2359" s="29" t="s">
        <v>828</v>
      </c>
      <c r="H2359" s="29" t="s">
        <v>38</v>
      </c>
      <c r="I2359" s="120">
        <v>45779</v>
      </c>
      <c r="J2359" s="120">
        <f>WORKDAY(I2359, 3)</f>
        <v>45784</v>
      </c>
      <c r="K2359" s="120">
        <v>45810</v>
      </c>
      <c r="L2359" s="120"/>
      <c r="M2359" s="120"/>
      <c r="N2359" s="29"/>
      <c r="O2359" s="29" t="s">
        <v>105</v>
      </c>
      <c r="P2359" s="120"/>
      <c r="Q2359" s="156">
        <v>560</v>
      </c>
    </row>
    <row r="2360" spans="1:18">
      <c r="A2360" s="134" t="s">
        <v>1065</v>
      </c>
      <c r="C2360" s="29">
        <v>129500096</v>
      </c>
      <c r="D2360" s="29">
        <v>150500066</v>
      </c>
      <c r="F2360" s="29" t="s">
        <v>59</v>
      </c>
      <c r="G2360" s="29" t="s">
        <v>828</v>
      </c>
      <c r="H2360" s="29" t="s">
        <v>38</v>
      </c>
      <c r="I2360" s="120">
        <v>45779</v>
      </c>
      <c r="J2360" s="120">
        <f>WORKDAY(I2360, 3)</f>
        <v>45784</v>
      </c>
      <c r="K2360" s="120">
        <v>45810</v>
      </c>
      <c r="L2360" s="120"/>
      <c r="M2360" s="120"/>
      <c r="N2360" s="29"/>
      <c r="O2360" s="29" t="s">
        <v>105</v>
      </c>
      <c r="P2360" s="120"/>
      <c r="Q2360" s="156">
        <v>400</v>
      </c>
    </row>
    <row r="2361" spans="1:18">
      <c r="A2361" s="134" t="s">
        <v>1156</v>
      </c>
      <c r="C2361" s="29">
        <v>125502775</v>
      </c>
      <c r="F2361" s="29" t="s">
        <v>59</v>
      </c>
      <c r="G2361" s="29" t="s">
        <v>16</v>
      </c>
      <c r="H2361" s="29" t="s">
        <v>38</v>
      </c>
      <c r="I2361" s="120">
        <v>45782</v>
      </c>
      <c r="J2361" s="120">
        <f>WORKDAY(I2361, 3)</f>
        <v>45785</v>
      </c>
      <c r="K2361" s="120">
        <v>45813</v>
      </c>
      <c r="L2361" s="120"/>
      <c r="M2361" s="120"/>
      <c r="N2361" s="29"/>
      <c r="O2361" s="29" t="s">
        <v>85</v>
      </c>
      <c r="P2361" s="120"/>
      <c r="Q2361" s="156">
        <v>400</v>
      </c>
    </row>
    <row r="2362" spans="1:18">
      <c r="A2362" s="134" t="s">
        <v>1156</v>
      </c>
      <c r="C2362" s="29">
        <v>125502808</v>
      </c>
      <c r="F2362" s="29" t="s">
        <v>59</v>
      </c>
      <c r="G2362" s="29" t="s">
        <v>16</v>
      </c>
      <c r="H2362" s="29" t="s">
        <v>38</v>
      </c>
      <c r="I2362" s="120">
        <v>45782</v>
      </c>
      <c r="J2362" s="120">
        <f>WORKDAY(I2362, 3)</f>
        <v>45785</v>
      </c>
      <c r="K2362" s="120">
        <v>45810</v>
      </c>
      <c r="L2362" s="120"/>
      <c r="M2362" s="120"/>
      <c r="N2362" s="29"/>
      <c r="O2362" s="29" t="s">
        <v>85</v>
      </c>
      <c r="P2362" s="120"/>
      <c r="Q2362" s="156">
        <v>160</v>
      </c>
    </row>
    <row r="2363" spans="1:18">
      <c r="A2363" s="134" t="s">
        <v>1051</v>
      </c>
      <c r="C2363" s="29">
        <v>126501042</v>
      </c>
      <c r="D2363" s="29">
        <v>148504966</v>
      </c>
      <c r="F2363" s="29" t="s">
        <v>59</v>
      </c>
      <c r="G2363" s="29" t="s">
        <v>16</v>
      </c>
      <c r="H2363" s="29" t="s">
        <v>38</v>
      </c>
      <c r="I2363" s="120">
        <v>45783</v>
      </c>
      <c r="J2363" s="120">
        <f>WORKDAY(I2363, 3)</f>
        <v>45786</v>
      </c>
      <c r="K2363" s="120">
        <v>45814</v>
      </c>
      <c r="L2363" s="120"/>
      <c r="M2363" s="120"/>
      <c r="N2363" s="29"/>
      <c r="O2363" s="29" t="s">
        <v>1336</v>
      </c>
      <c r="P2363" s="120"/>
      <c r="Q2363" s="156">
        <v>1000</v>
      </c>
      <c r="R2363" s="134" t="s">
        <v>1380</v>
      </c>
    </row>
    <row r="2364" spans="1:18">
      <c r="A2364" s="134" t="s">
        <v>1051</v>
      </c>
      <c r="C2364" s="29">
        <v>126501084</v>
      </c>
      <c r="D2364" s="29">
        <v>148504989</v>
      </c>
      <c r="F2364" s="29" t="s">
        <v>59</v>
      </c>
      <c r="G2364" s="29" t="s">
        <v>16</v>
      </c>
      <c r="H2364" s="29" t="s">
        <v>38</v>
      </c>
      <c r="I2364" s="120">
        <v>45783</v>
      </c>
      <c r="J2364" s="120">
        <f>WORKDAY(I2364, 3)</f>
        <v>45786</v>
      </c>
      <c r="K2364" s="120">
        <v>45814</v>
      </c>
      <c r="L2364" s="120"/>
      <c r="M2364" s="120"/>
      <c r="N2364" s="29"/>
      <c r="O2364" s="29" t="s">
        <v>1336</v>
      </c>
      <c r="P2364" s="120"/>
      <c r="Q2364" s="156">
        <v>1000</v>
      </c>
      <c r="R2364" s="134" t="s">
        <v>1380</v>
      </c>
    </row>
    <row r="2365" spans="1:18">
      <c r="A2365" s="134" t="s">
        <v>1394</v>
      </c>
      <c r="C2365" s="29">
        <v>127500110</v>
      </c>
      <c r="F2365" s="29" t="s">
        <v>59</v>
      </c>
      <c r="G2365" s="29" t="s">
        <v>828</v>
      </c>
      <c r="H2365" s="29" t="s">
        <v>38</v>
      </c>
      <c r="I2365" s="120">
        <v>45783</v>
      </c>
      <c r="J2365" s="120">
        <f>WORKDAY(I2365, 3)</f>
        <v>45786</v>
      </c>
      <c r="K2365" s="120">
        <v>45814</v>
      </c>
      <c r="L2365" s="120"/>
      <c r="M2365" s="120"/>
      <c r="O2365" s="29" t="s">
        <v>85</v>
      </c>
      <c r="P2365" s="120"/>
      <c r="Q2365" s="156">
        <v>450</v>
      </c>
    </row>
    <row r="2366" spans="1:18">
      <c r="A2366" s="134" t="s">
        <v>1394</v>
      </c>
      <c r="C2366" s="29">
        <v>127500104</v>
      </c>
      <c r="F2366" s="29" t="s">
        <v>59</v>
      </c>
      <c r="G2366" s="29" t="s">
        <v>828</v>
      </c>
      <c r="H2366" s="29" t="s">
        <v>38</v>
      </c>
      <c r="I2366" s="120">
        <v>45783</v>
      </c>
      <c r="J2366" s="120">
        <f>WORKDAY(I2366, 3)</f>
        <v>45786</v>
      </c>
      <c r="K2366" s="120">
        <v>45814</v>
      </c>
      <c r="L2366" s="120"/>
      <c r="M2366" s="120"/>
      <c r="O2366" s="29" t="s">
        <v>85</v>
      </c>
      <c r="P2366" s="120"/>
      <c r="Q2366" s="156">
        <v>700</v>
      </c>
    </row>
    <row r="2367" spans="1:18">
      <c r="A2367" s="134" t="s">
        <v>1394</v>
      </c>
      <c r="C2367" s="29">
        <v>127500108</v>
      </c>
      <c r="F2367" s="29" t="s">
        <v>59</v>
      </c>
      <c r="G2367" s="29" t="s">
        <v>828</v>
      </c>
      <c r="H2367" s="29" t="s">
        <v>38</v>
      </c>
      <c r="I2367" s="120">
        <v>45783</v>
      </c>
      <c r="J2367" s="120">
        <f>WORKDAY(I2367, 3)</f>
        <v>45786</v>
      </c>
      <c r="K2367" s="120">
        <v>45814</v>
      </c>
      <c r="L2367" s="120"/>
      <c r="M2367" s="120"/>
      <c r="O2367" s="29" t="s">
        <v>85</v>
      </c>
      <c r="P2367" s="120"/>
      <c r="Q2367" s="156">
        <v>700</v>
      </c>
    </row>
    <row r="2368" spans="1:18">
      <c r="A2368" s="134" t="s">
        <v>1394</v>
      </c>
      <c r="C2368" s="29">
        <v>127500099</v>
      </c>
      <c r="F2368" s="29" t="s">
        <v>59</v>
      </c>
      <c r="G2368" s="29" t="s">
        <v>828</v>
      </c>
      <c r="H2368" s="29" t="s">
        <v>38</v>
      </c>
      <c r="I2368" s="120">
        <v>45783</v>
      </c>
      <c r="J2368" s="120">
        <f>WORKDAY(I2368, 3)</f>
        <v>45786</v>
      </c>
      <c r="K2368" s="120">
        <v>45814</v>
      </c>
      <c r="L2368" s="120"/>
      <c r="M2368" s="120"/>
      <c r="O2368" s="29" t="s">
        <v>85</v>
      </c>
      <c r="P2368" s="120"/>
      <c r="Q2368" s="156">
        <v>650</v>
      </c>
    </row>
    <row r="2369" spans="1:18">
      <c r="A2369" s="134" t="s">
        <v>1394</v>
      </c>
      <c r="C2369" s="29" t="s">
        <v>1394</v>
      </c>
      <c r="F2369" s="29" t="s">
        <v>59</v>
      </c>
      <c r="G2369" s="29" t="s">
        <v>828</v>
      </c>
      <c r="H2369" s="29" t="s">
        <v>38</v>
      </c>
      <c r="I2369" s="120">
        <v>45783</v>
      </c>
      <c r="J2369" s="120">
        <f>WORKDAY(I2369, 3)</f>
        <v>45786</v>
      </c>
      <c r="K2369" s="120">
        <v>45814</v>
      </c>
      <c r="L2369" s="120"/>
      <c r="M2369" s="120"/>
      <c r="O2369" s="29" t="s">
        <v>85</v>
      </c>
      <c r="P2369" s="120"/>
      <c r="Q2369" s="156">
        <v>300</v>
      </c>
    </row>
    <row r="2370" spans="1:18">
      <c r="A2370" s="134" t="s">
        <v>1394</v>
      </c>
      <c r="C2370" s="29" t="s">
        <v>1394</v>
      </c>
      <c r="F2370" s="29" t="s">
        <v>59</v>
      </c>
      <c r="G2370" s="29" t="s">
        <v>828</v>
      </c>
      <c r="H2370" s="29" t="s">
        <v>38</v>
      </c>
      <c r="I2370" s="120">
        <v>45783</v>
      </c>
      <c r="J2370" s="120">
        <f>WORKDAY(I2370, 3)</f>
        <v>45786</v>
      </c>
      <c r="K2370" s="120">
        <v>45814</v>
      </c>
      <c r="L2370" s="120"/>
      <c r="M2370" s="120"/>
      <c r="O2370" s="29" t="s">
        <v>85</v>
      </c>
      <c r="P2370" s="120"/>
      <c r="Q2370" s="156">
        <v>125</v>
      </c>
    </row>
    <row r="2371" spans="1:18">
      <c r="A2371" s="134" t="s">
        <v>1051</v>
      </c>
      <c r="C2371" s="29">
        <v>127500089</v>
      </c>
      <c r="D2371" s="29">
        <v>148505006</v>
      </c>
      <c r="F2371" s="29" t="s">
        <v>59</v>
      </c>
      <c r="G2371" s="29" t="s">
        <v>16</v>
      </c>
      <c r="H2371" s="29" t="s">
        <v>38</v>
      </c>
      <c r="I2371" s="120">
        <v>45784</v>
      </c>
      <c r="J2371" s="120">
        <f>WORKDAY(I2371, 3)</f>
        <v>45789</v>
      </c>
      <c r="K2371" s="120">
        <v>45815</v>
      </c>
      <c r="L2371" s="120"/>
      <c r="M2371" s="120"/>
      <c r="N2371" s="29"/>
      <c r="O2371" s="29" t="s">
        <v>1336</v>
      </c>
      <c r="P2371" s="120"/>
      <c r="Q2371" s="156">
        <v>2000</v>
      </c>
      <c r="R2371" s="134" t="s">
        <v>1380</v>
      </c>
    </row>
    <row r="2372" spans="1:18">
      <c r="A2372" s="134" t="s">
        <v>1043</v>
      </c>
      <c r="C2372" s="29">
        <v>127504620</v>
      </c>
      <c r="F2372" s="29" t="s">
        <v>59</v>
      </c>
      <c r="G2372" s="29" t="s">
        <v>828</v>
      </c>
      <c r="H2372" s="29" t="s">
        <v>38</v>
      </c>
      <c r="I2372" s="120">
        <v>45784</v>
      </c>
      <c r="J2372" s="120">
        <f>WORKDAY(I2372, 3)</f>
        <v>45789</v>
      </c>
      <c r="K2372" s="120">
        <v>45815</v>
      </c>
      <c r="L2372" s="120"/>
      <c r="M2372" s="120"/>
      <c r="N2372" s="29"/>
      <c r="O2372" s="29" t="s">
        <v>85</v>
      </c>
      <c r="P2372" s="120"/>
      <c r="Q2372" s="156">
        <v>250</v>
      </c>
    </row>
    <row r="2373" spans="1:18">
      <c r="A2373" s="134" t="s">
        <v>1043</v>
      </c>
      <c r="C2373" s="29">
        <v>127504664</v>
      </c>
      <c r="F2373" s="29" t="s">
        <v>59</v>
      </c>
      <c r="G2373" s="29" t="s">
        <v>828</v>
      </c>
      <c r="H2373" s="29" t="s">
        <v>38</v>
      </c>
      <c r="I2373" s="120">
        <v>45784</v>
      </c>
      <c r="J2373" s="120">
        <f>WORKDAY(I2373, 3)</f>
        <v>45789</v>
      </c>
      <c r="K2373" s="120">
        <v>45815</v>
      </c>
      <c r="L2373" s="120"/>
      <c r="M2373" s="120"/>
      <c r="N2373" s="29"/>
      <c r="O2373" s="29" t="s">
        <v>85</v>
      </c>
      <c r="P2373" s="120"/>
      <c r="Q2373" s="156">
        <v>400</v>
      </c>
    </row>
    <row r="2374" spans="1:18">
      <c r="A2374" s="134" t="s">
        <v>1043</v>
      </c>
      <c r="C2374" s="29">
        <v>127504715</v>
      </c>
      <c r="F2374" s="29" t="s">
        <v>59</v>
      </c>
      <c r="G2374" s="29" t="s">
        <v>828</v>
      </c>
      <c r="H2374" s="29" t="s">
        <v>38</v>
      </c>
      <c r="I2374" s="120">
        <v>45784</v>
      </c>
      <c r="J2374" s="120">
        <f>WORKDAY(I2374, 3)</f>
        <v>45789</v>
      </c>
      <c r="K2374" s="120">
        <v>45815</v>
      </c>
      <c r="L2374" s="120"/>
      <c r="M2374" s="120"/>
      <c r="N2374" s="29"/>
      <c r="O2374" s="29" t="s">
        <v>85</v>
      </c>
      <c r="P2374" s="120"/>
      <c r="Q2374" s="156">
        <v>890</v>
      </c>
    </row>
    <row r="2375" spans="1:18">
      <c r="A2375" s="160" t="s">
        <v>1395</v>
      </c>
      <c r="C2375" s="29">
        <v>143500248</v>
      </c>
      <c r="F2375" s="29" t="s">
        <v>59</v>
      </c>
      <c r="G2375" s="29" t="s">
        <v>828</v>
      </c>
      <c r="H2375" s="29" t="s">
        <v>38</v>
      </c>
      <c r="I2375" s="120">
        <v>45800</v>
      </c>
      <c r="J2375" s="120">
        <f>WORKDAY(I2375, 3)</f>
        <v>45805</v>
      </c>
      <c r="K2375" s="120">
        <v>45831</v>
      </c>
      <c r="L2375" s="120"/>
      <c r="M2375" s="120"/>
      <c r="N2375" s="120">
        <v>45805</v>
      </c>
      <c r="O2375" s="29" t="s">
        <v>85</v>
      </c>
      <c r="P2375" s="120"/>
      <c r="Q2375" s="156">
        <v>200</v>
      </c>
    </row>
    <row r="2376" spans="1:18">
      <c r="A2376" s="134" t="s">
        <v>1307</v>
      </c>
      <c r="C2376" s="29">
        <v>134500501</v>
      </c>
      <c r="F2376" s="29" t="s">
        <v>59</v>
      </c>
      <c r="G2376" s="29" t="s">
        <v>828</v>
      </c>
      <c r="H2376" s="29" t="s">
        <v>38</v>
      </c>
      <c r="I2376" s="120">
        <v>45791</v>
      </c>
      <c r="J2376" s="120">
        <f>WORKDAY(I2376, 3)</f>
        <v>45796</v>
      </c>
      <c r="K2376" s="120">
        <v>45822</v>
      </c>
      <c r="L2376" s="120"/>
      <c r="M2376" s="120"/>
      <c r="N2376" s="120">
        <v>45791</v>
      </c>
      <c r="O2376" s="29" t="s">
        <v>985</v>
      </c>
      <c r="P2376" s="120"/>
      <c r="Q2376" s="156">
        <v>250</v>
      </c>
    </row>
    <row r="2377" spans="1:18">
      <c r="A2377" s="134" t="s">
        <v>1393</v>
      </c>
      <c r="C2377" s="29">
        <v>133503131</v>
      </c>
      <c r="F2377" s="29" t="s">
        <v>59</v>
      </c>
      <c r="G2377" s="29" t="s">
        <v>828</v>
      </c>
      <c r="H2377" s="29" t="s">
        <v>38</v>
      </c>
      <c r="I2377" s="120">
        <v>45790</v>
      </c>
      <c r="J2377" s="120">
        <f>WORKDAY(I2377, 3)</f>
        <v>45793</v>
      </c>
      <c r="K2377" s="120">
        <v>45821</v>
      </c>
      <c r="L2377" s="120"/>
      <c r="M2377" s="120"/>
      <c r="N2377" s="120">
        <v>45790</v>
      </c>
      <c r="O2377" s="29" t="s">
        <v>85</v>
      </c>
      <c r="P2377" s="120"/>
      <c r="Q2377" s="156">
        <v>230</v>
      </c>
    </row>
    <row r="2378" spans="1:18">
      <c r="A2378" s="134" t="s">
        <v>1396</v>
      </c>
      <c r="C2378" s="29">
        <v>133505841</v>
      </c>
      <c r="F2378" s="29" t="s">
        <v>1379</v>
      </c>
      <c r="G2378" s="29" t="s">
        <v>828</v>
      </c>
      <c r="H2378" s="29" t="s">
        <v>38</v>
      </c>
      <c r="I2378" s="120">
        <v>45790</v>
      </c>
      <c r="J2378" s="120">
        <f>WORKDAY(I2378, 3)</f>
        <v>45793</v>
      </c>
      <c r="K2378" s="120">
        <v>45821</v>
      </c>
      <c r="L2378" s="120"/>
      <c r="M2378" s="120"/>
      <c r="O2378" s="29" t="s">
        <v>85</v>
      </c>
      <c r="P2378" s="120"/>
      <c r="Q2378" s="156">
        <v>65</v>
      </c>
    </row>
    <row r="2379" spans="1:18">
      <c r="A2379" s="134" t="s">
        <v>1362</v>
      </c>
      <c r="C2379" s="29">
        <v>134500389</v>
      </c>
      <c r="F2379" s="29" t="s">
        <v>59</v>
      </c>
      <c r="G2379" s="29" t="s">
        <v>828</v>
      </c>
      <c r="H2379" s="29" t="s">
        <v>38</v>
      </c>
      <c r="I2379" s="120">
        <v>45791</v>
      </c>
      <c r="J2379" s="120">
        <f>WORKDAY(I2379, 3)</f>
        <v>45796</v>
      </c>
      <c r="K2379" s="120">
        <v>45822</v>
      </c>
      <c r="L2379" s="120"/>
      <c r="M2379" s="120"/>
      <c r="O2379" s="29" t="s">
        <v>85</v>
      </c>
      <c r="P2379" s="120"/>
      <c r="Q2379" s="156">
        <v>1000</v>
      </c>
    </row>
    <row r="2380" spans="1:18">
      <c r="A2380" s="134" t="s">
        <v>1043</v>
      </c>
      <c r="C2380" s="29">
        <v>134500868</v>
      </c>
      <c r="F2380" s="29" t="s">
        <v>59</v>
      </c>
      <c r="G2380" s="29" t="s">
        <v>828</v>
      </c>
      <c r="H2380" s="29" t="s">
        <v>38</v>
      </c>
      <c r="I2380" s="120">
        <v>45791</v>
      </c>
      <c r="J2380" s="120">
        <f>WORKDAY(I2380, 3)</f>
        <v>45796</v>
      </c>
      <c r="K2380" s="120">
        <v>45822</v>
      </c>
      <c r="L2380" s="120"/>
      <c r="M2380" s="120"/>
      <c r="N2380" s="120">
        <v>45797</v>
      </c>
      <c r="O2380" s="29" t="s">
        <v>197</v>
      </c>
      <c r="P2380" s="134"/>
      <c r="Q2380" s="156">
        <v>360</v>
      </c>
      <c r="R2380" s="134" t="s">
        <v>1364</v>
      </c>
    </row>
    <row r="2381" spans="1:18">
      <c r="A2381" s="134" t="s">
        <v>1043</v>
      </c>
      <c r="C2381" s="29">
        <v>134500898</v>
      </c>
      <c r="F2381" s="29" t="s">
        <v>59</v>
      </c>
      <c r="G2381" s="29" t="s">
        <v>828</v>
      </c>
      <c r="H2381" s="29" t="s">
        <v>38</v>
      </c>
      <c r="I2381" s="120">
        <v>45791</v>
      </c>
      <c r="J2381" s="120">
        <f>WORKDAY(I2381, 3)</f>
        <v>45796</v>
      </c>
      <c r="K2381" s="120">
        <v>45822</v>
      </c>
      <c r="L2381" s="120"/>
      <c r="M2381" s="120"/>
      <c r="N2381" s="120">
        <v>45797</v>
      </c>
      <c r="O2381" s="29" t="s">
        <v>197</v>
      </c>
      <c r="P2381" s="134"/>
      <c r="Q2381" s="156">
        <v>500</v>
      </c>
      <c r="R2381" s="134" t="s">
        <v>1364</v>
      </c>
    </row>
    <row r="2382" spans="1:18">
      <c r="A2382" s="134" t="s">
        <v>1043</v>
      </c>
      <c r="C2382" s="29">
        <v>134500942</v>
      </c>
      <c r="F2382" s="29" t="s">
        <v>59</v>
      </c>
      <c r="G2382" s="29" t="s">
        <v>828</v>
      </c>
      <c r="H2382" s="29" t="s">
        <v>38</v>
      </c>
      <c r="I2382" s="120">
        <v>45791</v>
      </c>
      <c r="J2382" s="120">
        <f>WORKDAY(I2382, 3)</f>
        <v>45796</v>
      </c>
      <c r="K2382" s="120">
        <v>45822</v>
      </c>
      <c r="L2382" s="120"/>
      <c r="M2382" s="120"/>
      <c r="N2382" s="120">
        <v>45797</v>
      </c>
      <c r="O2382" s="29" t="s">
        <v>197</v>
      </c>
      <c r="P2382" s="134"/>
      <c r="Q2382" s="156">
        <v>200</v>
      </c>
      <c r="R2382" s="134" t="s">
        <v>1364</v>
      </c>
    </row>
    <row r="2383" spans="1:18">
      <c r="A2383" s="134" t="s">
        <v>1043</v>
      </c>
      <c r="C2383" s="29">
        <v>134500966</v>
      </c>
      <c r="F2383" s="29" t="s">
        <v>59</v>
      </c>
      <c r="G2383" s="29" t="s">
        <v>828</v>
      </c>
      <c r="H2383" s="29" t="s">
        <v>38</v>
      </c>
      <c r="I2383" s="120">
        <v>45791</v>
      </c>
      <c r="J2383" s="120">
        <f>WORKDAY(I2383, 3)</f>
        <v>45796</v>
      </c>
      <c r="K2383" s="120">
        <v>45822</v>
      </c>
      <c r="L2383" s="120"/>
      <c r="M2383" s="120"/>
      <c r="N2383" s="120">
        <v>45797</v>
      </c>
      <c r="O2383" s="29" t="s">
        <v>197</v>
      </c>
      <c r="P2383" s="29"/>
      <c r="Q2383" s="156">
        <v>550</v>
      </c>
      <c r="R2383" s="134" t="s">
        <v>1364</v>
      </c>
    </row>
    <row r="2384" spans="1:18">
      <c r="A2384" s="134" t="s">
        <v>1043</v>
      </c>
      <c r="C2384" s="29">
        <v>134500991</v>
      </c>
      <c r="F2384" s="29" t="s">
        <v>59</v>
      </c>
      <c r="G2384" s="29" t="s">
        <v>828</v>
      </c>
      <c r="H2384" s="29" t="s">
        <v>38</v>
      </c>
      <c r="I2384" s="120">
        <v>45791</v>
      </c>
      <c r="J2384" s="120">
        <f>WORKDAY(I2384, 3)</f>
        <v>45796</v>
      </c>
      <c r="K2384" s="120">
        <v>45822</v>
      </c>
      <c r="L2384" s="120"/>
      <c r="M2384" s="120"/>
      <c r="N2384" s="120">
        <v>45797</v>
      </c>
      <c r="O2384" s="29" t="s">
        <v>197</v>
      </c>
      <c r="P2384" s="29"/>
      <c r="Q2384" s="156">
        <v>250</v>
      </c>
      <c r="R2384" s="134" t="s">
        <v>1364</v>
      </c>
    </row>
    <row r="2385" spans="1:18">
      <c r="A2385" s="134" t="s">
        <v>1051</v>
      </c>
      <c r="C2385" s="29">
        <v>133501034</v>
      </c>
      <c r="D2385" s="29">
        <v>148505029</v>
      </c>
      <c r="F2385" s="29" t="s">
        <v>59</v>
      </c>
      <c r="G2385" s="29" t="s">
        <v>16</v>
      </c>
      <c r="H2385" s="29" t="s">
        <v>38</v>
      </c>
      <c r="I2385" s="120">
        <v>45790</v>
      </c>
      <c r="J2385" s="120">
        <f>WORKDAY(I2385, 3)</f>
        <v>45793</v>
      </c>
      <c r="K2385" s="120">
        <v>45821</v>
      </c>
      <c r="L2385" s="120"/>
      <c r="M2385" s="120"/>
      <c r="N2385" s="29"/>
      <c r="O2385" s="29" t="s">
        <v>1336</v>
      </c>
      <c r="P2385" s="120"/>
      <c r="Q2385" s="156">
        <v>90</v>
      </c>
      <c r="R2385" s="134" t="s">
        <v>1380</v>
      </c>
    </row>
    <row r="2386" spans="1:18">
      <c r="A2386" s="134" t="s">
        <v>1361</v>
      </c>
      <c r="C2386" s="29">
        <v>135501145</v>
      </c>
      <c r="F2386" s="29" t="s">
        <v>59</v>
      </c>
      <c r="G2386" s="29" t="s">
        <v>828</v>
      </c>
      <c r="H2386" s="29" t="s">
        <v>38</v>
      </c>
      <c r="I2386" s="120">
        <v>45792</v>
      </c>
      <c r="J2386" s="120">
        <f>WORKDAY(I2386, 3)</f>
        <v>45797</v>
      </c>
      <c r="K2386" s="120">
        <v>45823</v>
      </c>
      <c r="L2386" s="120"/>
      <c r="M2386" s="120"/>
      <c r="N2386" s="120">
        <v>45797</v>
      </c>
      <c r="O2386" s="29" t="s">
        <v>197</v>
      </c>
      <c r="P2386" s="29"/>
      <c r="Q2386" s="156">
        <v>300</v>
      </c>
    </row>
    <row r="2387" spans="1:18">
      <c r="A2387" s="134" t="s">
        <v>1160</v>
      </c>
      <c r="C2387" s="29">
        <v>132500119</v>
      </c>
      <c r="F2387" s="29" t="s">
        <v>59</v>
      </c>
      <c r="G2387" s="29" t="s">
        <v>828</v>
      </c>
      <c r="H2387" s="29" t="s">
        <v>38</v>
      </c>
      <c r="I2387" s="120">
        <v>45789</v>
      </c>
      <c r="J2387" s="120">
        <f>WORKDAY(I2387, 3)</f>
        <v>45792</v>
      </c>
      <c r="K2387" s="120">
        <v>45820</v>
      </c>
      <c r="L2387" s="120"/>
      <c r="M2387" s="120"/>
      <c r="N2387" s="120">
        <v>45790</v>
      </c>
      <c r="O2387" s="29" t="s">
        <v>197</v>
      </c>
      <c r="P2387" s="29"/>
      <c r="Q2387" s="156">
        <v>1000</v>
      </c>
      <c r="R2387" s="134" t="s">
        <v>1364</v>
      </c>
    </row>
    <row r="2388" spans="1:18">
      <c r="A2388" s="134" t="s">
        <v>1160</v>
      </c>
      <c r="C2388" s="29">
        <v>132500128</v>
      </c>
      <c r="F2388" s="29" t="s">
        <v>59</v>
      </c>
      <c r="G2388" s="29" t="s">
        <v>828</v>
      </c>
      <c r="H2388" s="29" t="s">
        <v>38</v>
      </c>
      <c r="I2388" s="120">
        <v>45789</v>
      </c>
      <c r="J2388" s="120">
        <f>WORKDAY(I2388, 3)</f>
        <v>45792</v>
      </c>
      <c r="K2388" s="120">
        <v>45820</v>
      </c>
      <c r="L2388" s="120"/>
      <c r="M2388" s="120"/>
      <c r="N2388" s="120">
        <v>45790</v>
      </c>
      <c r="O2388" s="29" t="s">
        <v>197</v>
      </c>
      <c r="P2388" s="29"/>
      <c r="Q2388" s="156">
        <v>60</v>
      </c>
      <c r="R2388" s="134" t="s">
        <v>1364</v>
      </c>
    </row>
    <row r="2389" spans="1:18">
      <c r="A2389" s="134" t="s">
        <v>1160</v>
      </c>
      <c r="C2389" s="29">
        <v>132500140</v>
      </c>
      <c r="F2389" s="29" t="s">
        <v>59</v>
      </c>
      <c r="G2389" s="29" t="s">
        <v>828</v>
      </c>
      <c r="H2389" s="29" t="s">
        <v>38</v>
      </c>
      <c r="I2389" s="120">
        <v>45789</v>
      </c>
      <c r="J2389" s="120">
        <f>WORKDAY(I2389, 3)</f>
        <v>45792</v>
      </c>
      <c r="K2389" s="120">
        <v>45820</v>
      </c>
      <c r="L2389" s="120"/>
      <c r="M2389" s="120"/>
      <c r="N2389" s="120">
        <v>45790</v>
      </c>
      <c r="O2389" s="29" t="s">
        <v>197</v>
      </c>
      <c r="P2389" s="29"/>
      <c r="Q2389" s="156">
        <v>300</v>
      </c>
      <c r="R2389" s="134" t="s">
        <v>1364</v>
      </c>
    </row>
    <row r="2390" spans="1:18">
      <c r="A2390" s="134" t="s">
        <v>1160</v>
      </c>
      <c r="C2390" s="29">
        <v>132500147</v>
      </c>
      <c r="F2390" s="29" t="s">
        <v>59</v>
      </c>
      <c r="G2390" s="29" t="s">
        <v>828</v>
      </c>
      <c r="H2390" s="29" t="s">
        <v>38</v>
      </c>
      <c r="I2390" s="120">
        <v>45789</v>
      </c>
      <c r="J2390" s="120">
        <f>WORKDAY(I2390, 3)</f>
        <v>45792</v>
      </c>
      <c r="K2390" s="120">
        <v>45820</v>
      </c>
      <c r="L2390" s="120"/>
      <c r="M2390" s="120"/>
      <c r="N2390" s="120">
        <v>45790</v>
      </c>
      <c r="O2390" s="29" t="s">
        <v>197</v>
      </c>
      <c r="P2390" s="29"/>
      <c r="Q2390" s="156">
        <v>500</v>
      </c>
      <c r="R2390" s="134" t="s">
        <v>1364</v>
      </c>
    </row>
    <row r="2391" spans="1:18">
      <c r="A2391" s="134" t="s">
        <v>1160</v>
      </c>
      <c r="C2391" s="29">
        <v>132500149</v>
      </c>
      <c r="F2391" s="29" t="s">
        <v>59</v>
      </c>
      <c r="G2391" s="29" t="s">
        <v>828</v>
      </c>
      <c r="H2391" s="29" t="s">
        <v>38</v>
      </c>
      <c r="I2391" s="120">
        <v>45789</v>
      </c>
      <c r="J2391" s="120">
        <f>WORKDAY(I2391, 3)</f>
        <v>45792</v>
      </c>
      <c r="K2391" s="120">
        <v>45820</v>
      </c>
      <c r="L2391" s="120"/>
      <c r="M2391" s="120"/>
      <c r="N2391" s="120">
        <v>45790</v>
      </c>
      <c r="O2391" s="29" t="s">
        <v>197</v>
      </c>
      <c r="P2391" s="29"/>
      <c r="Q2391" s="156">
        <v>400</v>
      </c>
      <c r="R2391" s="134" t="s">
        <v>1364</v>
      </c>
    </row>
    <row r="2392" spans="1:18">
      <c r="A2392" s="134" t="s">
        <v>1140</v>
      </c>
      <c r="C2392" s="29">
        <v>132504958</v>
      </c>
      <c r="D2392" s="29">
        <v>162500135</v>
      </c>
      <c r="F2392" s="29" t="s">
        <v>1379</v>
      </c>
      <c r="G2392" s="29" t="s">
        <v>828</v>
      </c>
      <c r="H2392" s="29" t="s">
        <v>38</v>
      </c>
      <c r="I2392" s="120">
        <v>45790</v>
      </c>
      <c r="J2392" s="120">
        <f>WORKDAY(I2392, 3)</f>
        <v>45793</v>
      </c>
      <c r="K2392" s="120">
        <v>45821</v>
      </c>
      <c r="L2392" s="120"/>
      <c r="M2392" s="120"/>
      <c r="N2392" s="120">
        <v>45790</v>
      </c>
      <c r="O2392" s="29" t="s">
        <v>1336</v>
      </c>
      <c r="P2392" s="134"/>
      <c r="Q2392" s="156">
        <v>180</v>
      </c>
      <c r="R2392" s="134" t="s">
        <v>1397</v>
      </c>
    </row>
    <row r="2393" spans="1:18">
      <c r="A2393" s="134" t="s">
        <v>1051</v>
      </c>
      <c r="C2393" s="29">
        <v>133500831</v>
      </c>
      <c r="D2393" s="29">
        <v>162500139</v>
      </c>
      <c r="F2393" s="29" t="s">
        <v>59</v>
      </c>
      <c r="G2393" s="29" t="s">
        <v>16</v>
      </c>
      <c r="H2393" s="29" t="s">
        <v>38</v>
      </c>
      <c r="I2393" s="120">
        <v>45790</v>
      </c>
      <c r="J2393" s="120">
        <f>WORKDAY(I2393, 3)</f>
        <v>45793</v>
      </c>
      <c r="K2393" s="120">
        <v>45821</v>
      </c>
      <c r="L2393" s="120"/>
      <c r="M2393" s="120"/>
      <c r="N2393" s="120">
        <v>45790</v>
      </c>
      <c r="O2393" s="29" t="s">
        <v>1336</v>
      </c>
      <c r="P2393" s="29"/>
      <c r="Q2393" s="156">
        <v>1300</v>
      </c>
      <c r="R2393" s="134" t="s">
        <v>1180</v>
      </c>
    </row>
    <row r="2394" spans="1:18">
      <c r="A2394" s="134" t="s">
        <v>1051</v>
      </c>
      <c r="C2394" s="29">
        <v>133500887</v>
      </c>
      <c r="D2394" s="29">
        <v>162500145</v>
      </c>
      <c r="F2394" s="29" t="s">
        <v>59</v>
      </c>
      <c r="G2394" s="29" t="s">
        <v>16</v>
      </c>
      <c r="H2394" s="29" t="s">
        <v>38</v>
      </c>
      <c r="I2394" s="120">
        <v>45790</v>
      </c>
      <c r="J2394" s="120">
        <f>WORKDAY(I2394, 3)</f>
        <v>45793</v>
      </c>
      <c r="K2394" s="120">
        <v>45821</v>
      </c>
      <c r="L2394" s="120"/>
      <c r="M2394" s="120"/>
      <c r="N2394" s="120">
        <v>45790</v>
      </c>
      <c r="O2394" s="29" t="s">
        <v>1336</v>
      </c>
      <c r="P2394" s="29"/>
      <c r="Q2394" s="156">
        <v>1400</v>
      </c>
      <c r="R2394" s="134" t="s">
        <v>1180</v>
      </c>
    </row>
    <row r="2395" spans="1:18">
      <c r="A2395" s="134" t="s">
        <v>1051</v>
      </c>
      <c r="C2395" s="29">
        <v>133500903</v>
      </c>
      <c r="D2395" s="29">
        <v>162500147</v>
      </c>
      <c r="F2395" s="29" t="s">
        <v>59</v>
      </c>
      <c r="G2395" s="29" t="s">
        <v>16</v>
      </c>
      <c r="H2395" s="29" t="s">
        <v>38</v>
      </c>
      <c r="I2395" s="120">
        <v>45790</v>
      </c>
      <c r="J2395" s="120">
        <f>WORKDAY(I2395, 3)</f>
        <v>45793</v>
      </c>
      <c r="K2395" s="120">
        <v>45821</v>
      </c>
      <c r="L2395" s="120"/>
      <c r="M2395" s="120"/>
      <c r="N2395" s="120">
        <v>45790</v>
      </c>
      <c r="O2395" s="29" t="s">
        <v>1336</v>
      </c>
      <c r="P2395" s="29"/>
      <c r="Q2395" s="156">
        <v>1200</v>
      </c>
      <c r="R2395" s="134" t="s">
        <v>1180</v>
      </c>
    </row>
    <row r="2396" spans="1:18">
      <c r="A2396" s="134" t="s">
        <v>1051</v>
      </c>
      <c r="C2396" s="29">
        <v>133501084</v>
      </c>
      <c r="D2396" s="29">
        <v>162500149</v>
      </c>
      <c r="F2396" s="29" t="s">
        <v>59</v>
      </c>
      <c r="G2396" s="29" t="s">
        <v>16</v>
      </c>
      <c r="H2396" s="29" t="s">
        <v>38</v>
      </c>
      <c r="I2396" s="120">
        <v>45790</v>
      </c>
      <c r="J2396" s="120">
        <f>WORKDAY(I2396, 3)</f>
        <v>45793</v>
      </c>
      <c r="K2396" s="120">
        <v>45821</v>
      </c>
      <c r="L2396" s="120"/>
      <c r="M2396" s="120"/>
      <c r="N2396" s="120">
        <v>45790</v>
      </c>
      <c r="O2396" s="29" t="s">
        <v>1336</v>
      </c>
      <c r="P2396" s="29"/>
      <c r="Q2396" s="156">
        <v>500</v>
      </c>
      <c r="R2396" s="134" t="s">
        <v>1180</v>
      </c>
    </row>
    <row r="2397" spans="1:18">
      <c r="A2397" s="134" t="s">
        <v>1051</v>
      </c>
      <c r="C2397" s="29">
        <v>133501111</v>
      </c>
      <c r="D2397" s="29">
        <v>162500153</v>
      </c>
      <c r="F2397" s="29" t="s">
        <v>59</v>
      </c>
      <c r="G2397" s="29" t="s">
        <v>16</v>
      </c>
      <c r="H2397" s="29" t="s">
        <v>38</v>
      </c>
      <c r="I2397" s="120">
        <v>45790</v>
      </c>
      <c r="J2397" s="120">
        <f>WORKDAY(I2397, 3)</f>
        <v>45793</v>
      </c>
      <c r="K2397" s="120">
        <v>45821</v>
      </c>
      <c r="L2397" s="120"/>
      <c r="M2397" s="120"/>
      <c r="N2397" s="120">
        <v>45790</v>
      </c>
      <c r="O2397" s="29" t="s">
        <v>1336</v>
      </c>
      <c r="P2397" s="29"/>
      <c r="Q2397" s="156">
        <v>300</v>
      </c>
      <c r="R2397" s="134" t="s">
        <v>1180</v>
      </c>
    </row>
    <row r="2398" spans="1:18">
      <c r="A2398" s="134" t="s">
        <v>1051</v>
      </c>
      <c r="C2398" s="29">
        <v>133501126</v>
      </c>
      <c r="D2398" s="29">
        <v>162500155</v>
      </c>
      <c r="F2398" s="29" t="s">
        <v>59</v>
      </c>
      <c r="G2398" s="29" t="s">
        <v>16</v>
      </c>
      <c r="H2398" s="29" t="s">
        <v>38</v>
      </c>
      <c r="I2398" s="120">
        <v>45790</v>
      </c>
      <c r="J2398" s="120">
        <f>WORKDAY(I2398, 3)</f>
        <v>45793</v>
      </c>
      <c r="K2398" s="120">
        <v>45821</v>
      </c>
      <c r="L2398" s="120"/>
      <c r="M2398" s="120"/>
      <c r="N2398" s="120">
        <v>45790</v>
      </c>
      <c r="O2398" s="29" t="s">
        <v>1336</v>
      </c>
      <c r="P2398" s="29"/>
      <c r="Q2398" s="156">
        <v>40</v>
      </c>
      <c r="R2398" s="134" t="s">
        <v>1180</v>
      </c>
    </row>
    <row r="2399" spans="1:18">
      <c r="A2399" s="134" t="s">
        <v>1398</v>
      </c>
      <c r="C2399" s="29">
        <v>134501889</v>
      </c>
      <c r="D2399" s="29">
        <v>162500157</v>
      </c>
      <c r="F2399" s="29" t="s">
        <v>59</v>
      </c>
      <c r="G2399" s="29" t="s">
        <v>828</v>
      </c>
      <c r="H2399" s="29" t="s">
        <v>38</v>
      </c>
      <c r="I2399" s="120">
        <v>45791</v>
      </c>
      <c r="J2399" s="120">
        <f>WORKDAY(I2399, 3)</f>
        <v>45796</v>
      </c>
      <c r="K2399" s="120">
        <v>45822</v>
      </c>
      <c r="L2399" s="120"/>
      <c r="M2399" s="120"/>
      <c r="N2399" s="120">
        <v>45797</v>
      </c>
      <c r="O2399" s="29" t="s">
        <v>1336</v>
      </c>
      <c r="P2399" s="29"/>
      <c r="Q2399" s="156">
        <v>1400</v>
      </c>
      <c r="R2399" s="134" t="s">
        <v>1399</v>
      </c>
    </row>
    <row r="2400" spans="1:18">
      <c r="A2400" s="134" t="s">
        <v>1155</v>
      </c>
      <c r="C2400" s="29">
        <v>160500824</v>
      </c>
      <c r="F2400" s="29" t="s">
        <v>59</v>
      </c>
      <c r="G2400" s="29" t="s">
        <v>828</v>
      </c>
      <c r="H2400" s="29" t="s">
        <v>38</v>
      </c>
      <c r="I2400" s="120">
        <v>45817</v>
      </c>
      <c r="J2400" s="120">
        <f>WORKDAY(I2400, 3)</f>
        <v>45820</v>
      </c>
      <c r="K2400" s="120">
        <v>45847</v>
      </c>
      <c r="L2400" s="120"/>
      <c r="M2400" s="120"/>
      <c r="N2400" s="29"/>
      <c r="O2400" s="29" t="s">
        <v>197</v>
      </c>
      <c r="P2400" s="29"/>
      <c r="Q2400" s="156">
        <v>200</v>
      </c>
    </row>
    <row r="2401" spans="1:18">
      <c r="A2401" s="134" t="s">
        <v>1070</v>
      </c>
      <c r="C2401" s="29">
        <v>134509060</v>
      </c>
      <c r="F2401" s="29" t="s">
        <v>1391</v>
      </c>
      <c r="G2401" s="29" t="s">
        <v>828</v>
      </c>
      <c r="H2401" s="29" t="s">
        <v>581</v>
      </c>
      <c r="I2401" s="120">
        <v>45791</v>
      </c>
      <c r="J2401" s="120">
        <f>WORKDAY(I2401, 3)</f>
        <v>45796</v>
      </c>
      <c r="K2401" s="120">
        <v>45822</v>
      </c>
      <c r="L2401" s="120"/>
      <c r="M2401" s="120"/>
      <c r="N2401" s="120">
        <v>45797</v>
      </c>
      <c r="O2401" s="29" t="s">
        <v>85</v>
      </c>
      <c r="P2401" s="120"/>
      <c r="Q2401" s="156">
        <v>630</v>
      </c>
    </row>
    <row r="2402" spans="1:18">
      <c r="A2402" s="134" t="s">
        <v>1070</v>
      </c>
      <c r="C2402" s="29">
        <v>134509061</v>
      </c>
      <c r="F2402" s="29" t="s">
        <v>1391</v>
      </c>
      <c r="G2402" s="29" t="s">
        <v>828</v>
      </c>
      <c r="H2402" s="29" t="s">
        <v>581</v>
      </c>
      <c r="I2402" s="120">
        <v>45791</v>
      </c>
      <c r="J2402" s="120">
        <f>WORKDAY(I2402, 3)</f>
        <v>45796</v>
      </c>
      <c r="K2402" s="120">
        <v>45822</v>
      </c>
      <c r="L2402" s="120"/>
      <c r="M2402" s="120"/>
      <c r="N2402" s="120">
        <v>45797</v>
      </c>
      <c r="O2402" s="29" t="s">
        <v>85</v>
      </c>
      <c r="P2402" s="120"/>
      <c r="Q2402" s="156">
        <v>220</v>
      </c>
    </row>
    <row r="2403" spans="1:18">
      <c r="A2403" s="134" t="s">
        <v>1070</v>
      </c>
      <c r="C2403" s="29">
        <v>134509062</v>
      </c>
      <c r="F2403" s="29" t="s">
        <v>1391</v>
      </c>
      <c r="G2403" s="29" t="s">
        <v>828</v>
      </c>
      <c r="H2403" s="29" t="s">
        <v>581</v>
      </c>
      <c r="I2403" s="120">
        <v>45791</v>
      </c>
      <c r="J2403" s="120">
        <f>WORKDAY(I2403, 3)</f>
        <v>45796</v>
      </c>
      <c r="K2403" s="120">
        <v>45822</v>
      </c>
      <c r="L2403" s="120"/>
      <c r="M2403" s="120"/>
      <c r="N2403" s="120">
        <v>45797</v>
      </c>
      <c r="O2403" s="29" t="s">
        <v>85</v>
      </c>
      <c r="P2403" s="120"/>
      <c r="Q2403" s="156">
        <v>660</v>
      </c>
    </row>
    <row r="2404" spans="1:18">
      <c r="A2404" s="134" t="s">
        <v>1070</v>
      </c>
      <c r="C2404" s="29">
        <v>134509063</v>
      </c>
      <c r="F2404" s="29" t="s">
        <v>1391</v>
      </c>
      <c r="G2404" s="29" t="s">
        <v>828</v>
      </c>
      <c r="H2404" s="29" t="s">
        <v>581</v>
      </c>
      <c r="I2404" s="120">
        <v>45791</v>
      </c>
      <c r="J2404" s="120">
        <f>WORKDAY(I2404, 3)</f>
        <v>45796</v>
      </c>
      <c r="K2404" s="120">
        <v>45822</v>
      </c>
      <c r="L2404" s="120"/>
      <c r="M2404" s="120"/>
      <c r="N2404" s="120">
        <v>45797</v>
      </c>
      <c r="O2404" s="29" t="s">
        <v>85</v>
      </c>
      <c r="P2404" s="120"/>
      <c r="Q2404" s="156">
        <v>400</v>
      </c>
    </row>
    <row r="2405" spans="1:18">
      <c r="A2405" s="134" t="s">
        <v>1070</v>
      </c>
      <c r="C2405" s="29">
        <v>134509053</v>
      </c>
      <c r="F2405" s="29" t="s">
        <v>1391</v>
      </c>
      <c r="G2405" s="29" t="s">
        <v>828</v>
      </c>
      <c r="H2405" s="29" t="s">
        <v>581</v>
      </c>
      <c r="I2405" s="120">
        <v>45791</v>
      </c>
      <c r="J2405" s="120">
        <f>WORKDAY(I2405, 3)</f>
        <v>45796</v>
      </c>
      <c r="K2405" s="120">
        <v>45822</v>
      </c>
      <c r="L2405" s="120"/>
      <c r="M2405" s="120"/>
      <c r="N2405" s="120">
        <v>45797</v>
      </c>
      <c r="O2405" s="29" t="s">
        <v>105</v>
      </c>
      <c r="P2405" s="29"/>
      <c r="Q2405" s="156">
        <v>620</v>
      </c>
      <c r="R2405" s="134" t="s">
        <v>1180</v>
      </c>
    </row>
    <row r="2406" spans="1:18">
      <c r="A2406" s="134" t="s">
        <v>1070</v>
      </c>
      <c r="C2406" s="29">
        <v>134509054</v>
      </c>
      <c r="F2406" s="29" t="s">
        <v>1391</v>
      </c>
      <c r="G2406" s="29" t="s">
        <v>828</v>
      </c>
      <c r="H2406" s="29" t="s">
        <v>581</v>
      </c>
      <c r="I2406" s="120">
        <v>45791</v>
      </c>
      <c r="J2406" s="120">
        <f>WORKDAY(I2406, 3)</f>
        <v>45796</v>
      </c>
      <c r="K2406" s="120">
        <v>45822</v>
      </c>
      <c r="L2406" s="120"/>
      <c r="M2406" s="120"/>
      <c r="N2406" s="120">
        <v>45797</v>
      </c>
      <c r="O2406" s="29" t="s">
        <v>105</v>
      </c>
      <c r="P2406" s="29"/>
      <c r="Q2406" s="156">
        <v>240</v>
      </c>
      <c r="R2406" s="134" t="s">
        <v>1180</v>
      </c>
    </row>
    <row r="2407" spans="1:18">
      <c r="A2407" s="134" t="s">
        <v>1070</v>
      </c>
      <c r="C2407" s="29">
        <v>134509055</v>
      </c>
      <c r="F2407" s="29" t="s">
        <v>1391</v>
      </c>
      <c r="G2407" s="29" t="s">
        <v>828</v>
      </c>
      <c r="H2407" s="29" t="s">
        <v>581</v>
      </c>
      <c r="I2407" s="120">
        <v>45791</v>
      </c>
      <c r="J2407" s="120">
        <f>WORKDAY(I2407, 3)</f>
        <v>45796</v>
      </c>
      <c r="K2407" s="120">
        <v>45822</v>
      </c>
      <c r="L2407" s="120"/>
      <c r="M2407" s="120"/>
      <c r="N2407" s="120">
        <v>45797</v>
      </c>
      <c r="O2407" s="29" t="s">
        <v>105</v>
      </c>
      <c r="P2407" s="29"/>
      <c r="Q2407" s="156">
        <v>180</v>
      </c>
      <c r="R2407" s="134" t="s">
        <v>1180</v>
      </c>
    </row>
    <row r="2408" spans="1:18">
      <c r="A2408" s="134" t="s">
        <v>1070</v>
      </c>
      <c r="C2408" s="29">
        <v>134509056</v>
      </c>
      <c r="F2408" s="29" t="s">
        <v>1391</v>
      </c>
      <c r="G2408" s="29" t="s">
        <v>828</v>
      </c>
      <c r="H2408" s="29" t="s">
        <v>581</v>
      </c>
      <c r="I2408" s="120">
        <v>45791</v>
      </c>
      <c r="J2408" s="120">
        <f>WORKDAY(I2408, 3)</f>
        <v>45796</v>
      </c>
      <c r="K2408" s="120">
        <v>45822</v>
      </c>
      <c r="L2408" s="120"/>
      <c r="M2408" s="120"/>
      <c r="N2408" s="120">
        <v>45797</v>
      </c>
      <c r="O2408" s="29" t="s">
        <v>105</v>
      </c>
      <c r="P2408" s="29"/>
      <c r="Q2408" s="156">
        <v>140</v>
      </c>
      <c r="R2408" s="134" t="s">
        <v>1180</v>
      </c>
    </row>
    <row r="2409" spans="1:18">
      <c r="A2409" s="134" t="s">
        <v>1070</v>
      </c>
      <c r="C2409" s="29">
        <v>134509057</v>
      </c>
      <c r="F2409" s="29" t="s">
        <v>1391</v>
      </c>
      <c r="G2409" s="29" t="s">
        <v>828</v>
      </c>
      <c r="H2409" s="29" t="s">
        <v>581</v>
      </c>
      <c r="I2409" s="120">
        <v>45791</v>
      </c>
      <c r="J2409" s="120">
        <f>WORKDAY(I2409, 3)</f>
        <v>45796</v>
      </c>
      <c r="K2409" s="120">
        <v>45822</v>
      </c>
      <c r="L2409" s="120"/>
      <c r="M2409" s="120"/>
      <c r="N2409" s="120">
        <v>45797</v>
      </c>
      <c r="O2409" s="29" t="s">
        <v>105</v>
      </c>
      <c r="P2409" s="29"/>
      <c r="Q2409" s="156">
        <v>240</v>
      </c>
      <c r="R2409" s="134" t="s">
        <v>1180</v>
      </c>
    </row>
    <row r="2410" spans="1:18">
      <c r="A2410" s="134" t="s">
        <v>1070</v>
      </c>
      <c r="C2410" s="29">
        <v>134509058</v>
      </c>
      <c r="F2410" s="29" t="s">
        <v>1391</v>
      </c>
      <c r="G2410" s="29" t="s">
        <v>828</v>
      </c>
      <c r="H2410" s="29" t="s">
        <v>581</v>
      </c>
      <c r="I2410" s="120">
        <v>45791</v>
      </c>
      <c r="J2410" s="120">
        <f>WORKDAY(I2410, 3)</f>
        <v>45796</v>
      </c>
      <c r="K2410" s="120">
        <v>45822</v>
      </c>
      <c r="L2410" s="120"/>
      <c r="M2410" s="120"/>
      <c r="N2410" s="120">
        <v>45797</v>
      </c>
      <c r="O2410" s="29" t="s">
        <v>105</v>
      </c>
      <c r="P2410" s="29"/>
      <c r="Q2410" s="156">
        <v>220</v>
      </c>
      <c r="R2410" s="134" t="s">
        <v>1180</v>
      </c>
    </row>
    <row r="2411" spans="1:18">
      <c r="A2411" s="134" t="s">
        <v>1070</v>
      </c>
      <c r="C2411" s="29">
        <v>134509059</v>
      </c>
      <c r="F2411" s="29" t="s">
        <v>1391</v>
      </c>
      <c r="G2411" s="29" t="s">
        <v>828</v>
      </c>
      <c r="H2411" s="29" t="s">
        <v>581</v>
      </c>
      <c r="I2411" s="120">
        <v>45791</v>
      </c>
      <c r="J2411" s="120">
        <f>WORKDAY(I2411, 3)</f>
        <v>45796</v>
      </c>
      <c r="K2411" s="120">
        <v>45822</v>
      </c>
      <c r="L2411" s="120"/>
      <c r="M2411" s="120"/>
      <c r="N2411" s="120">
        <v>45797</v>
      </c>
      <c r="O2411" s="29" t="s">
        <v>105</v>
      </c>
      <c r="P2411" s="29"/>
      <c r="Q2411" s="156">
        <v>190</v>
      </c>
      <c r="R2411" s="134" t="s">
        <v>1180</v>
      </c>
    </row>
    <row r="2412" spans="1:18">
      <c r="A2412" s="134" t="s">
        <v>1155</v>
      </c>
      <c r="C2412" s="29">
        <v>134501926</v>
      </c>
      <c r="F2412" s="29" t="s">
        <v>59</v>
      </c>
      <c r="G2412" s="29" t="s">
        <v>828</v>
      </c>
      <c r="H2412" s="29" t="s">
        <v>38</v>
      </c>
      <c r="I2412" s="120">
        <v>45791</v>
      </c>
      <c r="J2412" s="120">
        <f>WORKDAY(I2412, 3)</f>
        <v>45796</v>
      </c>
      <c r="K2412" s="120">
        <v>45822</v>
      </c>
      <c r="L2412" s="120"/>
      <c r="M2412" s="120"/>
      <c r="N2412" s="120">
        <v>45797</v>
      </c>
      <c r="O2412" s="29" t="s">
        <v>85</v>
      </c>
      <c r="P2412" s="120"/>
      <c r="Q2412" s="156">
        <v>315</v>
      </c>
      <c r="R2412" s="134" t="s">
        <v>933</v>
      </c>
    </row>
    <row r="2413" spans="1:18">
      <c r="A2413" s="134" t="s">
        <v>1155</v>
      </c>
      <c r="C2413" s="29">
        <v>134502005</v>
      </c>
      <c r="F2413" s="29" t="s">
        <v>59</v>
      </c>
      <c r="G2413" s="29" t="s">
        <v>828</v>
      </c>
      <c r="H2413" s="29" t="s">
        <v>38</v>
      </c>
      <c r="I2413" s="120">
        <v>45791</v>
      </c>
      <c r="J2413" s="120">
        <f>WORKDAY(I2413, 3)</f>
        <v>45796</v>
      </c>
      <c r="K2413" s="120">
        <v>45822</v>
      </c>
      <c r="L2413" s="120"/>
      <c r="M2413" s="120"/>
      <c r="N2413" s="120">
        <v>45797</v>
      </c>
      <c r="O2413" s="29" t="s">
        <v>85</v>
      </c>
      <c r="P2413" s="120"/>
      <c r="Q2413" s="156">
        <v>50</v>
      </c>
      <c r="R2413" s="134" t="s">
        <v>933</v>
      </c>
    </row>
    <row r="2414" spans="1:18">
      <c r="A2414" s="134" t="s">
        <v>1155</v>
      </c>
      <c r="C2414" s="29">
        <v>134502258</v>
      </c>
      <c r="F2414" s="29" t="s">
        <v>59</v>
      </c>
      <c r="G2414" s="29" t="s">
        <v>828</v>
      </c>
      <c r="H2414" s="29" t="s">
        <v>38</v>
      </c>
      <c r="I2414" s="120">
        <v>45791</v>
      </c>
      <c r="J2414" s="120">
        <f>WORKDAY(I2414, 3)</f>
        <v>45796</v>
      </c>
      <c r="K2414" s="120">
        <v>45822</v>
      </c>
      <c r="L2414" s="120"/>
      <c r="M2414" s="120"/>
      <c r="N2414" s="120">
        <v>45797</v>
      </c>
      <c r="O2414" s="29" t="s">
        <v>85</v>
      </c>
      <c r="P2414" s="120"/>
      <c r="Q2414" s="156">
        <v>375</v>
      </c>
      <c r="R2414" s="134" t="s">
        <v>933</v>
      </c>
    </row>
    <row r="2415" spans="1:18">
      <c r="A2415" s="119" t="s">
        <v>1147</v>
      </c>
      <c r="B2415" s="41"/>
      <c r="C2415" s="29">
        <v>135507443</v>
      </c>
      <c r="F2415" s="29" t="s">
        <v>1391</v>
      </c>
      <c r="G2415" s="29" t="s">
        <v>828</v>
      </c>
      <c r="H2415" s="29" t="s">
        <v>581</v>
      </c>
      <c r="I2415" s="120">
        <v>45792</v>
      </c>
      <c r="J2415" s="120">
        <f>WORKDAY(I2415, 3)</f>
        <v>45797</v>
      </c>
      <c r="K2415" s="120">
        <v>45823</v>
      </c>
      <c r="L2415" s="120"/>
      <c r="M2415" s="120"/>
      <c r="N2415" s="120">
        <v>45797</v>
      </c>
      <c r="O2415" s="29" t="s">
        <v>105</v>
      </c>
      <c r="P2415" s="120"/>
      <c r="Q2415" s="156">
        <v>230</v>
      </c>
    </row>
    <row r="2416" spans="1:18">
      <c r="A2416" s="119" t="s">
        <v>1147</v>
      </c>
      <c r="B2416" s="41"/>
      <c r="C2416" s="29">
        <v>135507444</v>
      </c>
      <c r="F2416" s="29" t="s">
        <v>1391</v>
      </c>
      <c r="G2416" s="29" t="s">
        <v>828</v>
      </c>
      <c r="H2416" s="29" t="s">
        <v>581</v>
      </c>
      <c r="I2416" s="120">
        <v>45792</v>
      </c>
      <c r="J2416" s="120">
        <f>WORKDAY(I2416, 3)</f>
        <v>45797</v>
      </c>
      <c r="K2416" s="120">
        <v>45823</v>
      </c>
      <c r="L2416" s="120"/>
      <c r="M2416" s="120"/>
      <c r="N2416" s="120">
        <v>45797</v>
      </c>
      <c r="O2416" s="29" t="s">
        <v>105</v>
      </c>
      <c r="P2416" s="120"/>
      <c r="Q2416" s="156">
        <v>140</v>
      </c>
    </row>
    <row r="2417" spans="1:18">
      <c r="A2417" s="119" t="s">
        <v>1147</v>
      </c>
      <c r="B2417" s="41"/>
      <c r="C2417" s="29">
        <v>135507446</v>
      </c>
      <c r="F2417" s="29" t="s">
        <v>1391</v>
      </c>
      <c r="G2417" s="29" t="s">
        <v>828</v>
      </c>
      <c r="H2417" s="29" t="s">
        <v>581</v>
      </c>
      <c r="I2417" s="120">
        <v>45792</v>
      </c>
      <c r="J2417" s="120">
        <f>WORKDAY(I2417, 3)</f>
        <v>45797</v>
      </c>
      <c r="K2417" s="120">
        <v>45823</v>
      </c>
      <c r="L2417" s="120"/>
      <c r="M2417" s="120"/>
      <c r="N2417" s="120">
        <v>45797</v>
      </c>
      <c r="O2417" s="29" t="s">
        <v>105</v>
      </c>
      <c r="P2417" s="120"/>
      <c r="Q2417" s="156">
        <v>100</v>
      </c>
    </row>
    <row r="2418" spans="1:18">
      <c r="A2418" s="119" t="s">
        <v>1147</v>
      </c>
      <c r="B2418" s="41"/>
      <c r="C2418" s="29">
        <v>135507447</v>
      </c>
      <c r="F2418" s="29" t="s">
        <v>1391</v>
      </c>
      <c r="G2418" s="29" t="s">
        <v>828</v>
      </c>
      <c r="H2418" s="29" t="s">
        <v>581</v>
      </c>
      <c r="I2418" s="120">
        <v>45792</v>
      </c>
      <c r="J2418" s="120">
        <f>WORKDAY(I2418, 3)</f>
        <v>45797</v>
      </c>
      <c r="K2418" s="120">
        <v>45823</v>
      </c>
      <c r="L2418" s="120"/>
      <c r="M2418" s="120"/>
      <c r="N2418" s="120">
        <v>45797</v>
      </c>
      <c r="O2418" s="29" t="s">
        <v>105</v>
      </c>
      <c r="P2418" s="120"/>
      <c r="Q2418" s="156">
        <v>350</v>
      </c>
    </row>
    <row r="2419" spans="1:18">
      <c r="A2419" s="119" t="s">
        <v>1147</v>
      </c>
      <c r="B2419" s="41"/>
      <c r="C2419" s="29">
        <v>135507448</v>
      </c>
      <c r="F2419" s="29" t="s">
        <v>1391</v>
      </c>
      <c r="G2419" s="29" t="s">
        <v>828</v>
      </c>
      <c r="H2419" s="29" t="s">
        <v>581</v>
      </c>
      <c r="I2419" s="120">
        <v>45792</v>
      </c>
      <c r="J2419" s="120">
        <f>WORKDAY(I2419, 3)</f>
        <v>45797</v>
      </c>
      <c r="K2419" s="120">
        <v>45823</v>
      </c>
      <c r="L2419" s="120"/>
      <c r="M2419" s="120"/>
      <c r="N2419" s="120">
        <v>45797</v>
      </c>
      <c r="O2419" s="29" t="s">
        <v>105</v>
      </c>
      <c r="P2419" s="120"/>
      <c r="Q2419" s="81">
        <v>160</v>
      </c>
    </row>
    <row r="2420" spans="1:18">
      <c r="A2420" s="119" t="s">
        <v>1147</v>
      </c>
      <c r="B2420" s="41"/>
      <c r="C2420" s="29">
        <v>135507449</v>
      </c>
      <c r="F2420" s="29" t="s">
        <v>1391</v>
      </c>
      <c r="G2420" s="29" t="s">
        <v>828</v>
      </c>
      <c r="H2420" s="29" t="s">
        <v>581</v>
      </c>
      <c r="I2420" s="120">
        <v>45792</v>
      </c>
      <c r="J2420" s="120">
        <f>WORKDAY(I2420, 3)</f>
        <v>45797</v>
      </c>
      <c r="K2420" s="120">
        <v>45823</v>
      </c>
      <c r="L2420" s="120"/>
      <c r="M2420" s="120"/>
      <c r="N2420" s="120">
        <v>45797</v>
      </c>
      <c r="O2420" s="29" t="s">
        <v>105</v>
      </c>
      <c r="P2420" s="29"/>
      <c r="Q2420" s="156">
        <v>340</v>
      </c>
      <c r="R2420" s="134" t="s">
        <v>1190</v>
      </c>
    </row>
    <row r="2421" spans="1:18">
      <c r="A2421" s="119" t="s">
        <v>1147</v>
      </c>
      <c r="B2421" s="41"/>
      <c r="C2421" s="29">
        <v>135507450</v>
      </c>
      <c r="F2421" s="29" t="s">
        <v>1391</v>
      </c>
      <c r="G2421" s="29" t="s">
        <v>828</v>
      </c>
      <c r="H2421" s="29" t="s">
        <v>581</v>
      </c>
      <c r="I2421" s="120">
        <v>45792</v>
      </c>
      <c r="J2421" s="120">
        <f>WORKDAY(I2421, 3)</f>
        <v>45797</v>
      </c>
      <c r="K2421" s="120">
        <v>45823</v>
      </c>
      <c r="L2421" s="120"/>
      <c r="M2421" s="120"/>
      <c r="N2421" s="120">
        <v>45797</v>
      </c>
      <c r="O2421" s="29" t="s">
        <v>105</v>
      </c>
      <c r="P2421" s="29"/>
      <c r="Q2421" s="156">
        <v>540</v>
      </c>
      <c r="R2421" s="134" t="s">
        <v>1400</v>
      </c>
    </row>
    <row r="2422" spans="1:18">
      <c r="A2422" s="119" t="s">
        <v>1147</v>
      </c>
      <c r="B2422" s="41"/>
      <c r="C2422" s="29">
        <v>135507451</v>
      </c>
      <c r="F2422" s="29" t="s">
        <v>1391</v>
      </c>
      <c r="G2422" s="29" t="s">
        <v>828</v>
      </c>
      <c r="H2422" s="29" t="s">
        <v>581</v>
      </c>
      <c r="I2422" s="120">
        <v>45792</v>
      </c>
      <c r="J2422" s="120">
        <f>WORKDAY(I2422, 3)</f>
        <v>45797</v>
      </c>
      <c r="K2422" s="120">
        <v>45823</v>
      </c>
      <c r="L2422" s="120"/>
      <c r="M2422" s="120"/>
      <c r="N2422" s="120">
        <v>45797</v>
      </c>
      <c r="O2422" s="29" t="s">
        <v>105</v>
      </c>
      <c r="P2422" s="29"/>
      <c r="Q2422" s="156">
        <v>130</v>
      </c>
      <c r="R2422" s="134" t="s">
        <v>1190</v>
      </c>
    </row>
    <row r="2423" spans="1:18">
      <c r="A2423" s="134" t="s">
        <v>1146</v>
      </c>
      <c r="C2423" s="29">
        <v>136500101</v>
      </c>
      <c r="F2423" s="29" t="s">
        <v>59</v>
      </c>
      <c r="G2423" s="29" t="s">
        <v>828</v>
      </c>
      <c r="H2423" s="29" t="s">
        <v>38</v>
      </c>
      <c r="I2423" s="120">
        <v>45793</v>
      </c>
      <c r="J2423" s="120">
        <f>WORKDAY(I2423, 3)</f>
        <v>45798</v>
      </c>
      <c r="K2423" s="120">
        <v>45824</v>
      </c>
      <c r="L2423" s="120"/>
      <c r="M2423" s="120"/>
      <c r="N2423" s="120">
        <v>45797</v>
      </c>
      <c r="O2423" s="29" t="s">
        <v>1380</v>
      </c>
      <c r="P2423" s="29"/>
      <c r="Q2423" s="156">
        <v>640</v>
      </c>
      <c r="R2423" s="134" t="s">
        <v>1364</v>
      </c>
    </row>
    <row r="2424" spans="1:18">
      <c r="A2424" s="134" t="s">
        <v>1146</v>
      </c>
      <c r="C2424" s="29">
        <v>136500133</v>
      </c>
      <c r="F2424" s="29" t="s">
        <v>59</v>
      </c>
      <c r="G2424" s="29" t="s">
        <v>828</v>
      </c>
      <c r="H2424" s="29" t="s">
        <v>38</v>
      </c>
      <c r="I2424" s="120">
        <v>45793</v>
      </c>
      <c r="J2424" s="120">
        <f>WORKDAY(I2424, 3)</f>
        <v>45798</v>
      </c>
      <c r="K2424" s="120">
        <v>45824</v>
      </c>
      <c r="L2424" s="120"/>
      <c r="M2424" s="120"/>
      <c r="N2424" s="120">
        <v>45797</v>
      </c>
      <c r="O2424" s="29" t="s">
        <v>1380</v>
      </c>
      <c r="P2424" s="29"/>
      <c r="Q2424" s="156">
        <v>360</v>
      </c>
      <c r="R2424" s="134" t="s">
        <v>1401</v>
      </c>
    </row>
    <row r="2425" spans="1:18">
      <c r="A2425" s="134" t="s">
        <v>1145</v>
      </c>
      <c r="C2425" s="29">
        <v>136500095</v>
      </c>
      <c r="F2425" s="29" t="s">
        <v>59</v>
      </c>
      <c r="G2425" s="29" t="s">
        <v>828</v>
      </c>
      <c r="H2425" s="29" t="s">
        <v>38</v>
      </c>
      <c r="I2425" s="120">
        <v>45793</v>
      </c>
      <c r="J2425" s="120">
        <f>WORKDAY(I2425, 3)</f>
        <v>45798</v>
      </c>
      <c r="K2425" s="120">
        <v>45824</v>
      </c>
      <c r="L2425" s="120"/>
      <c r="M2425" s="120"/>
      <c r="N2425" s="120">
        <v>45797</v>
      </c>
      <c r="O2425" s="29" t="s">
        <v>1380</v>
      </c>
      <c r="P2425" s="29"/>
      <c r="Q2425" s="156">
        <v>105</v>
      </c>
      <c r="R2425" s="134" t="s">
        <v>1364</v>
      </c>
    </row>
    <row r="2426" spans="1:18">
      <c r="A2426" s="134" t="s">
        <v>1145</v>
      </c>
      <c r="C2426" s="29">
        <v>136500141</v>
      </c>
      <c r="F2426" s="29" t="s">
        <v>59</v>
      </c>
      <c r="G2426" s="29" t="s">
        <v>828</v>
      </c>
      <c r="H2426" s="29" t="s">
        <v>38</v>
      </c>
      <c r="I2426" s="120">
        <v>45793</v>
      </c>
      <c r="J2426" s="120">
        <f>WORKDAY(I2426, 3)</f>
        <v>45798</v>
      </c>
      <c r="K2426" s="120">
        <v>45824</v>
      </c>
      <c r="L2426" s="120"/>
      <c r="M2426" s="120"/>
      <c r="N2426" s="120">
        <v>45797</v>
      </c>
      <c r="O2426" s="29" t="s">
        <v>1380</v>
      </c>
      <c r="P2426" s="29"/>
      <c r="Q2426" s="156">
        <v>240</v>
      </c>
      <c r="R2426" s="134" t="s">
        <v>1170</v>
      </c>
    </row>
    <row r="2427" spans="1:18">
      <c r="A2427" s="134" t="s">
        <v>1145</v>
      </c>
      <c r="C2427" s="29">
        <v>136500142</v>
      </c>
      <c r="F2427" s="29" t="s">
        <v>59</v>
      </c>
      <c r="G2427" s="29" t="s">
        <v>828</v>
      </c>
      <c r="H2427" s="29" t="s">
        <v>38</v>
      </c>
      <c r="I2427" s="120">
        <v>45793</v>
      </c>
      <c r="J2427" s="120">
        <f>WORKDAY(I2427, 3)</f>
        <v>45798</v>
      </c>
      <c r="K2427" s="120">
        <v>45824</v>
      </c>
      <c r="L2427" s="120"/>
      <c r="M2427" s="120"/>
      <c r="N2427" s="120">
        <v>45797</v>
      </c>
      <c r="O2427" s="29" t="s">
        <v>1380</v>
      </c>
      <c r="P2427" s="29"/>
      <c r="Q2427" s="156">
        <v>480</v>
      </c>
      <c r="R2427" s="134" t="s">
        <v>1170</v>
      </c>
    </row>
    <row r="2428" spans="1:18">
      <c r="A2428" s="134" t="s">
        <v>1145</v>
      </c>
      <c r="C2428" s="29">
        <v>136500153</v>
      </c>
      <c r="F2428" s="29" t="s">
        <v>59</v>
      </c>
      <c r="G2428" s="29" t="s">
        <v>828</v>
      </c>
      <c r="H2428" s="29" t="s">
        <v>38</v>
      </c>
      <c r="I2428" s="120">
        <v>45793</v>
      </c>
      <c r="J2428" s="120">
        <f>WORKDAY(I2428, 3)</f>
        <v>45798</v>
      </c>
      <c r="K2428" s="120">
        <v>45824</v>
      </c>
      <c r="L2428" s="120"/>
      <c r="M2428" s="120"/>
      <c r="N2428" s="120">
        <v>45797</v>
      </c>
      <c r="O2428" s="29" t="s">
        <v>1380</v>
      </c>
      <c r="P2428" s="29"/>
      <c r="Q2428" s="156">
        <v>220</v>
      </c>
      <c r="R2428" s="134" t="s">
        <v>1368</v>
      </c>
    </row>
    <row r="2429" spans="1:18">
      <c r="A2429" s="134" t="s">
        <v>1145</v>
      </c>
      <c r="C2429" s="29">
        <v>136500155</v>
      </c>
      <c r="F2429" s="29" t="s">
        <v>59</v>
      </c>
      <c r="G2429" s="29" t="s">
        <v>828</v>
      </c>
      <c r="H2429" s="29" t="s">
        <v>38</v>
      </c>
      <c r="I2429" s="120">
        <v>45793</v>
      </c>
      <c r="J2429" s="120">
        <f>WORKDAY(I2429, 3)</f>
        <v>45798</v>
      </c>
      <c r="K2429" s="120">
        <v>45824</v>
      </c>
      <c r="L2429" s="120"/>
      <c r="M2429" s="120"/>
      <c r="N2429" s="120">
        <v>45797</v>
      </c>
      <c r="O2429" s="29" t="s">
        <v>1380</v>
      </c>
      <c r="P2429" s="29"/>
      <c r="Q2429" s="156">
        <v>680</v>
      </c>
      <c r="R2429" s="134" t="s">
        <v>1368</v>
      </c>
    </row>
    <row r="2430" spans="1:18">
      <c r="A2430" s="134" t="s">
        <v>1145</v>
      </c>
      <c r="C2430" s="29">
        <v>136500156</v>
      </c>
      <c r="F2430" s="29" t="s">
        <v>59</v>
      </c>
      <c r="G2430" s="29" t="s">
        <v>828</v>
      </c>
      <c r="H2430" s="29" t="s">
        <v>38</v>
      </c>
      <c r="I2430" s="120">
        <v>45793</v>
      </c>
      <c r="J2430" s="120">
        <f>WORKDAY(I2430, 3)</f>
        <v>45798</v>
      </c>
      <c r="K2430" s="120">
        <v>45824</v>
      </c>
      <c r="L2430" s="120"/>
      <c r="M2430" s="120"/>
      <c r="N2430" s="120">
        <v>45797</v>
      </c>
      <c r="O2430" s="29" t="s">
        <v>1380</v>
      </c>
      <c r="P2430" s="29"/>
      <c r="Q2430" s="156">
        <v>600</v>
      </c>
      <c r="R2430" s="134" t="s">
        <v>1170</v>
      </c>
    </row>
    <row r="2431" spans="1:18">
      <c r="A2431" s="134" t="s">
        <v>1145</v>
      </c>
      <c r="C2431" s="29">
        <v>136500159</v>
      </c>
      <c r="F2431" s="29" t="s">
        <v>59</v>
      </c>
      <c r="G2431" s="29" t="s">
        <v>828</v>
      </c>
      <c r="H2431" s="29" t="s">
        <v>38</v>
      </c>
      <c r="I2431" s="120">
        <v>45793</v>
      </c>
      <c r="J2431" s="120">
        <f>WORKDAY(I2431, 3)</f>
        <v>45798</v>
      </c>
      <c r="K2431" s="120">
        <v>45824</v>
      </c>
      <c r="L2431" s="120"/>
      <c r="M2431" s="120"/>
      <c r="N2431" s="120">
        <v>45797</v>
      </c>
      <c r="O2431" s="29" t="s">
        <v>1380</v>
      </c>
      <c r="P2431" s="29"/>
      <c r="Q2431" s="156">
        <v>580</v>
      </c>
      <c r="R2431" s="134" t="s">
        <v>1364</v>
      </c>
    </row>
    <row r="2432" spans="1:18">
      <c r="A2432" s="134" t="s">
        <v>294</v>
      </c>
      <c r="C2432" s="29">
        <v>139507590</v>
      </c>
      <c r="F2432" s="29" t="s">
        <v>1379</v>
      </c>
      <c r="G2432" s="29" t="s">
        <v>828</v>
      </c>
      <c r="H2432" s="29" t="s">
        <v>38</v>
      </c>
      <c r="I2432" s="120">
        <v>45796</v>
      </c>
      <c r="J2432" s="120">
        <f>WORKDAY(I2432, 3)</f>
        <v>45799</v>
      </c>
      <c r="K2432" s="120">
        <v>45827</v>
      </c>
      <c r="L2432" s="120"/>
      <c r="M2432" s="120"/>
      <c r="N2432" s="120">
        <v>45797</v>
      </c>
      <c r="O2432" s="29" t="s">
        <v>85</v>
      </c>
      <c r="P2432" s="120"/>
      <c r="Q2432" s="156">
        <v>350</v>
      </c>
    </row>
    <row r="2433" spans="1:18">
      <c r="A2433" s="134" t="s">
        <v>1402</v>
      </c>
      <c r="C2433" s="29">
        <v>160503596</v>
      </c>
      <c r="F2433" s="29" t="s">
        <v>59</v>
      </c>
      <c r="G2433" s="29" t="s">
        <v>828</v>
      </c>
      <c r="H2433" s="29" t="s">
        <v>38</v>
      </c>
      <c r="I2433" s="120">
        <v>45814</v>
      </c>
      <c r="J2433" s="120">
        <f>WORKDAY(I2433, 3)</f>
        <v>45819</v>
      </c>
      <c r="K2433" s="120">
        <v>45844</v>
      </c>
      <c r="L2433" s="120"/>
      <c r="M2433" s="120"/>
      <c r="N2433" s="120">
        <v>45810</v>
      </c>
      <c r="O2433" s="29" t="s">
        <v>85</v>
      </c>
      <c r="P2433" s="120"/>
      <c r="Q2433" s="156">
        <v>1500</v>
      </c>
    </row>
    <row r="2434" spans="1:18">
      <c r="A2434" s="134" t="s">
        <v>1402</v>
      </c>
      <c r="C2434" s="29">
        <v>160503427</v>
      </c>
      <c r="F2434" s="29" t="s">
        <v>59</v>
      </c>
      <c r="G2434" s="29" t="s">
        <v>828</v>
      </c>
      <c r="H2434" s="29" t="s">
        <v>38</v>
      </c>
      <c r="I2434" s="120">
        <v>45817</v>
      </c>
      <c r="J2434" s="120">
        <f>WORKDAY(I2434, 3)</f>
        <v>45820</v>
      </c>
      <c r="K2434" s="120">
        <v>45847</v>
      </c>
      <c r="L2434" s="120"/>
      <c r="M2434" s="120"/>
      <c r="N2434" s="29"/>
      <c r="O2434" s="29" t="s">
        <v>85</v>
      </c>
      <c r="P2434" s="120"/>
      <c r="Q2434" s="156">
        <v>450</v>
      </c>
    </row>
    <row r="2435" spans="1:18">
      <c r="A2435" s="134" t="s">
        <v>1402</v>
      </c>
      <c r="C2435" s="29">
        <v>160503513</v>
      </c>
      <c r="F2435" s="29" t="s">
        <v>59</v>
      </c>
      <c r="G2435" s="29" t="s">
        <v>828</v>
      </c>
      <c r="H2435" s="29" t="s">
        <v>38</v>
      </c>
      <c r="I2435" s="120">
        <v>45817</v>
      </c>
      <c r="J2435" s="120">
        <f>WORKDAY(I2435, 3)</f>
        <v>45820</v>
      </c>
      <c r="K2435" s="120">
        <v>45847</v>
      </c>
      <c r="L2435" s="120"/>
      <c r="M2435" s="120"/>
      <c r="N2435" s="29"/>
      <c r="O2435" s="29" t="s">
        <v>85</v>
      </c>
      <c r="P2435" s="120"/>
      <c r="Q2435" s="156">
        <v>1260</v>
      </c>
    </row>
    <row r="2436" spans="1:18">
      <c r="A2436" s="134" t="s">
        <v>1402</v>
      </c>
      <c r="C2436" s="29">
        <v>160503625</v>
      </c>
      <c r="F2436" s="29" t="s">
        <v>59</v>
      </c>
      <c r="G2436" s="29" t="s">
        <v>828</v>
      </c>
      <c r="H2436" s="29" t="s">
        <v>38</v>
      </c>
      <c r="I2436" s="120">
        <v>45817</v>
      </c>
      <c r="J2436" s="120">
        <f>WORKDAY(I2436, 3)</f>
        <v>45820</v>
      </c>
      <c r="K2436" s="120">
        <v>45847</v>
      </c>
      <c r="L2436" s="120"/>
      <c r="M2436" s="120"/>
      <c r="N2436" s="29"/>
      <c r="O2436" s="29" t="s">
        <v>85</v>
      </c>
      <c r="P2436" s="120"/>
      <c r="Q2436" s="156">
        <v>1500</v>
      </c>
    </row>
    <row r="2437" spans="1:18">
      <c r="A2437" s="134" t="s">
        <v>1402</v>
      </c>
      <c r="C2437" s="29">
        <v>160503705</v>
      </c>
      <c r="F2437" s="29" t="s">
        <v>59</v>
      </c>
      <c r="G2437" s="29" t="s">
        <v>828</v>
      </c>
      <c r="H2437" s="29" t="s">
        <v>38</v>
      </c>
      <c r="I2437" s="120">
        <v>45817</v>
      </c>
      <c r="J2437" s="120">
        <f>WORKDAY(I2437, 3)</f>
        <v>45820</v>
      </c>
      <c r="K2437" s="120">
        <v>45847</v>
      </c>
      <c r="L2437" s="120"/>
      <c r="M2437" s="120"/>
      <c r="N2437" s="29"/>
      <c r="O2437" s="29" t="s">
        <v>85</v>
      </c>
      <c r="P2437" s="120"/>
      <c r="Q2437" s="156">
        <v>40</v>
      </c>
    </row>
    <row r="2438" spans="1:18">
      <c r="A2438" s="134" t="s">
        <v>1402</v>
      </c>
      <c r="C2438" s="29">
        <v>160503793</v>
      </c>
      <c r="F2438" s="29" t="s">
        <v>59</v>
      </c>
      <c r="G2438" s="29" t="s">
        <v>828</v>
      </c>
      <c r="H2438" s="29" t="s">
        <v>38</v>
      </c>
      <c r="I2438" s="120">
        <v>45817</v>
      </c>
      <c r="J2438" s="120">
        <f>WORKDAY(I2438, 3)</f>
        <v>45820</v>
      </c>
      <c r="K2438" s="120">
        <v>45847</v>
      </c>
      <c r="L2438" s="120"/>
      <c r="M2438" s="120"/>
      <c r="N2438" s="29"/>
      <c r="O2438" s="29" t="s">
        <v>85</v>
      </c>
      <c r="P2438" s="120"/>
      <c r="Q2438" s="156">
        <v>1100</v>
      </c>
    </row>
    <row r="2439" spans="1:18">
      <c r="A2439" s="134" t="s">
        <v>1402</v>
      </c>
      <c r="C2439" s="29">
        <v>160503894</v>
      </c>
      <c r="F2439" s="29" t="s">
        <v>59</v>
      </c>
      <c r="G2439" s="29" t="s">
        <v>828</v>
      </c>
      <c r="H2439" s="29" t="s">
        <v>38</v>
      </c>
      <c r="I2439" s="120">
        <v>45817</v>
      </c>
      <c r="J2439" s="120">
        <f>WORKDAY(I2439, 3)</f>
        <v>45820</v>
      </c>
      <c r="K2439" s="120">
        <v>45847</v>
      </c>
      <c r="L2439" s="120"/>
      <c r="M2439" s="120"/>
      <c r="N2439" s="29"/>
      <c r="O2439" s="29" t="s">
        <v>85</v>
      </c>
      <c r="P2439" s="120"/>
      <c r="Q2439" s="156">
        <v>570</v>
      </c>
    </row>
    <row r="2440" spans="1:18">
      <c r="A2440" s="134" t="s">
        <v>1402</v>
      </c>
      <c r="C2440" s="29">
        <v>160504211</v>
      </c>
      <c r="F2440" s="29" t="s">
        <v>59</v>
      </c>
      <c r="G2440" s="29" t="s">
        <v>828</v>
      </c>
      <c r="H2440" s="29" t="s">
        <v>38</v>
      </c>
      <c r="I2440" s="120">
        <v>45817</v>
      </c>
      <c r="J2440" s="120">
        <f>WORKDAY(I2440, 3)</f>
        <v>45820</v>
      </c>
      <c r="K2440" s="120">
        <v>45847</v>
      </c>
      <c r="L2440" s="120"/>
      <c r="M2440" s="120"/>
      <c r="N2440" s="29"/>
      <c r="O2440" s="29" t="s">
        <v>85</v>
      </c>
      <c r="P2440" s="120"/>
      <c r="Q2440" s="156">
        <v>200</v>
      </c>
    </row>
    <row r="2441" spans="1:18">
      <c r="A2441" s="134" t="s">
        <v>1402</v>
      </c>
      <c r="C2441" s="29">
        <v>160504235</v>
      </c>
      <c r="F2441" s="29" t="s">
        <v>59</v>
      </c>
      <c r="G2441" s="29" t="s">
        <v>828</v>
      </c>
      <c r="H2441" s="29" t="s">
        <v>38</v>
      </c>
      <c r="I2441" s="120">
        <v>45817</v>
      </c>
      <c r="J2441" s="120">
        <f>WORKDAY(I2441, 3)</f>
        <v>45820</v>
      </c>
      <c r="K2441" s="120">
        <v>45847</v>
      </c>
      <c r="L2441" s="120"/>
      <c r="M2441" s="120"/>
      <c r="N2441" s="29"/>
      <c r="O2441" s="29" t="s">
        <v>85</v>
      </c>
      <c r="P2441" s="120"/>
      <c r="Q2441" s="156">
        <v>250</v>
      </c>
    </row>
    <row r="2442" spans="1:18">
      <c r="A2442" s="134" t="s">
        <v>1402</v>
      </c>
      <c r="C2442" s="29">
        <v>160504281</v>
      </c>
      <c r="F2442" s="29" t="s">
        <v>59</v>
      </c>
      <c r="G2442" s="29" t="s">
        <v>828</v>
      </c>
      <c r="H2442" s="29" t="s">
        <v>38</v>
      </c>
      <c r="I2442" s="120">
        <v>45817</v>
      </c>
      <c r="J2442" s="120">
        <f>WORKDAY(I2442, 3)</f>
        <v>45820</v>
      </c>
      <c r="K2442" s="120">
        <v>45847</v>
      </c>
      <c r="L2442" s="120"/>
      <c r="M2442" s="120"/>
      <c r="N2442" s="29"/>
      <c r="O2442" s="29" t="s">
        <v>85</v>
      </c>
      <c r="P2442" s="120"/>
      <c r="Q2442" s="156">
        <v>530</v>
      </c>
    </row>
    <row r="2443" spans="1:18">
      <c r="A2443" s="134" t="s">
        <v>1403</v>
      </c>
      <c r="C2443" s="29">
        <v>161503640</v>
      </c>
      <c r="F2443" s="29" t="s">
        <v>59</v>
      </c>
      <c r="G2443" s="29" t="s">
        <v>828</v>
      </c>
      <c r="H2443" s="29" t="s">
        <v>38</v>
      </c>
      <c r="I2443" s="120">
        <v>45818</v>
      </c>
      <c r="J2443" s="120">
        <f>WORKDAY(I2443, 3)</f>
        <v>45821</v>
      </c>
      <c r="K2443" s="120">
        <v>45848</v>
      </c>
      <c r="L2443" s="120"/>
      <c r="M2443" s="120"/>
      <c r="N2443" s="120">
        <v>45825</v>
      </c>
      <c r="O2443" s="29" t="s">
        <v>85</v>
      </c>
      <c r="P2443" s="120"/>
      <c r="Q2443" s="156">
        <v>65</v>
      </c>
    </row>
    <row r="2444" spans="1:18">
      <c r="A2444" s="134" t="s">
        <v>1163</v>
      </c>
      <c r="C2444" s="29">
        <v>134501393</v>
      </c>
      <c r="F2444" s="29" t="s">
        <v>59</v>
      </c>
      <c r="G2444" s="29" t="s">
        <v>828</v>
      </c>
      <c r="H2444" s="29" t="s">
        <v>38</v>
      </c>
      <c r="I2444" s="120">
        <v>45791</v>
      </c>
      <c r="J2444" s="120">
        <f>WORKDAY(I2444, 3)</f>
        <v>45796</v>
      </c>
      <c r="K2444" s="120">
        <v>45822</v>
      </c>
      <c r="L2444" s="120"/>
      <c r="M2444" s="120"/>
      <c r="N2444" s="120">
        <v>45797</v>
      </c>
      <c r="O2444" s="29" t="s">
        <v>197</v>
      </c>
      <c r="P2444" s="29"/>
      <c r="Q2444" s="156">
        <v>685</v>
      </c>
      <c r="R2444" s="134" t="s">
        <v>1397</v>
      </c>
    </row>
    <row r="2445" spans="1:18">
      <c r="A2445" s="134" t="s">
        <v>1163</v>
      </c>
      <c r="C2445" s="29">
        <v>134502372</v>
      </c>
      <c r="F2445" s="29" t="s">
        <v>59</v>
      </c>
      <c r="G2445" s="29" t="s">
        <v>828</v>
      </c>
      <c r="H2445" s="29" t="s">
        <v>38</v>
      </c>
      <c r="I2445" s="120">
        <v>45791</v>
      </c>
      <c r="J2445" s="120">
        <f>WORKDAY(I2445, 3)</f>
        <v>45796</v>
      </c>
      <c r="K2445" s="120">
        <v>45822</v>
      </c>
      <c r="L2445" s="120"/>
      <c r="M2445" s="120"/>
      <c r="N2445" s="120">
        <v>45797</v>
      </c>
      <c r="O2445" s="29" t="s">
        <v>197</v>
      </c>
      <c r="P2445" s="29"/>
      <c r="Q2445" s="156">
        <v>250</v>
      </c>
      <c r="R2445" s="134" t="s">
        <v>1364</v>
      </c>
    </row>
    <row r="2446" spans="1:18">
      <c r="A2446" s="134" t="s">
        <v>1163</v>
      </c>
      <c r="C2446" s="29">
        <v>134502391</v>
      </c>
      <c r="F2446" s="29" t="s">
        <v>59</v>
      </c>
      <c r="G2446" s="29" t="s">
        <v>828</v>
      </c>
      <c r="H2446" s="29" t="s">
        <v>38</v>
      </c>
      <c r="I2446" s="120">
        <v>45791</v>
      </c>
      <c r="J2446" s="120">
        <f>WORKDAY(I2446, 3)</f>
        <v>45796</v>
      </c>
      <c r="K2446" s="120">
        <v>45822</v>
      </c>
      <c r="L2446" s="120"/>
      <c r="M2446" s="120"/>
      <c r="N2446" s="120">
        <v>45797</v>
      </c>
      <c r="O2446" s="29" t="s">
        <v>85</v>
      </c>
      <c r="P2446" s="120"/>
      <c r="Q2446" s="156">
        <v>685</v>
      </c>
    </row>
    <row r="2447" spans="1:18">
      <c r="A2447" s="134" t="s">
        <v>1064</v>
      </c>
      <c r="C2447" s="29">
        <v>134501374</v>
      </c>
      <c r="F2447" s="29" t="s">
        <v>59</v>
      </c>
      <c r="G2447" s="29" t="s">
        <v>828</v>
      </c>
      <c r="H2447" s="29" t="s">
        <v>38</v>
      </c>
      <c r="I2447" s="120">
        <v>45791</v>
      </c>
      <c r="J2447" s="120">
        <f>WORKDAY(I2447, 3)</f>
        <v>45796</v>
      </c>
      <c r="K2447" s="120">
        <v>45822</v>
      </c>
      <c r="L2447" s="120"/>
      <c r="M2447" s="120"/>
      <c r="N2447" s="120">
        <v>45797</v>
      </c>
      <c r="O2447" s="29" t="s">
        <v>197</v>
      </c>
      <c r="P2447" s="29"/>
      <c r="Q2447" s="156">
        <v>1000</v>
      </c>
      <c r="R2447" s="134" t="s">
        <v>1397</v>
      </c>
    </row>
    <row r="2448" spans="1:18">
      <c r="A2448" s="134" t="s">
        <v>1064</v>
      </c>
      <c r="C2448" s="29">
        <v>134501433</v>
      </c>
      <c r="F2448" s="29" t="s">
        <v>59</v>
      </c>
      <c r="G2448" s="29" t="s">
        <v>828</v>
      </c>
      <c r="H2448" s="29" t="s">
        <v>38</v>
      </c>
      <c r="I2448" s="120">
        <v>45791</v>
      </c>
      <c r="J2448" s="120">
        <f>WORKDAY(I2448, 3)</f>
        <v>45796</v>
      </c>
      <c r="K2448" s="120">
        <v>45822</v>
      </c>
      <c r="L2448" s="120"/>
      <c r="M2448" s="120"/>
      <c r="N2448" s="120">
        <v>45797</v>
      </c>
      <c r="O2448" s="29" t="s">
        <v>197</v>
      </c>
      <c r="P2448" s="29"/>
      <c r="Q2448" s="156">
        <v>700</v>
      </c>
      <c r="R2448" s="134" t="s">
        <v>1397</v>
      </c>
    </row>
    <row r="2449" spans="1:18">
      <c r="A2449" s="134" t="s">
        <v>1064</v>
      </c>
      <c r="C2449" s="29">
        <v>134501442</v>
      </c>
      <c r="F2449" s="29" t="s">
        <v>59</v>
      </c>
      <c r="G2449" s="29" t="s">
        <v>828</v>
      </c>
      <c r="H2449" s="29" t="s">
        <v>38</v>
      </c>
      <c r="I2449" s="120">
        <v>45791</v>
      </c>
      <c r="J2449" s="120">
        <f>WORKDAY(I2449, 3)</f>
        <v>45796</v>
      </c>
      <c r="K2449" s="120">
        <v>45822</v>
      </c>
      <c r="L2449" s="120"/>
      <c r="M2449" s="120"/>
      <c r="N2449" s="120">
        <v>45797</v>
      </c>
      <c r="O2449" s="29" t="s">
        <v>197</v>
      </c>
      <c r="P2449" s="29"/>
      <c r="Q2449" s="156">
        <v>610</v>
      </c>
      <c r="R2449" s="134" t="s">
        <v>1404</v>
      </c>
    </row>
    <row r="2450" spans="1:18">
      <c r="A2450" s="134" t="s">
        <v>1064</v>
      </c>
      <c r="C2450" s="29">
        <v>134501489</v>
      </c>
      <c r="F2450" s="29" t="s">
        <v>59</v>
      </c>
      <c r="G2450" s="29" t="s">
        <v>828</v>
      </c>
      <c r="H2450" s="29" t="s">
        <v>38</v>
      </c>
      <c r="I2450" s="120">
        <v>45791</v>
      </c>
      <c r="J2450" s="120">
        <f>WORKDAY(I2450, 3)</f>
        <v>45796</v>
      </c>
      <c r="K2450" s="120">
        <v>45822</v>
      </c>
      <c r="L2450" s="120"/>
      <c r="M2450" s="120"/>
      <c r="N2450" s="120">
        <v>45797</v>
      </c>
      <c r="O2450" s="29" t="s">
        <v>197</v>
      </c>
      <c r="P2450" s="29"/>
      <c r="Q2450" s="156">
        <v>350</v>
      </c>
      <c r="R2450" s="134" t="s">
        <v>1397</v>
      </c>
    </row>
    <row r="2451" spans="1:18">
      <c r="A2451" s="134" t="s">
        <v>1064</v>
      </c>
      <c r="C2451" s="29">
        <v>134502403</v>
      </c>
      <c r="F2451" s="29" t="s">
        <v>59</v>
      </c>
      <c r="G2451" s="29" t="s">
        <v>828</v>
      </c>
      <c r="H2451" s="29" t="s">
        <v>38</v>
      </c>
      <c r="I2451" s="120">
        <v>45791</v>
      </c>
      <c r="J2451" s="120">
        <f>WORKDAY(I2451, 3)</f>
        <v>45796</v>
      </c>
      <c r="K2451" s="120">
        <v>45822</v>
      </c>
      <c r="L2451" s="120"/>
      <c r="M2451" s="120"/>
      <c r="N2451" s="120">
        <v>45797</v>
      </c>
      <c r="O2451" s="29" t="s">
        <v>197</v>
      </c>
      <c r="P2451" s="29"/>
      <c r="Q2451" s="156">
        <v>750</v>
      </c>
      <c r="R2451" s="134" t="s">
        <v>1397</v>
      </c>
    </row>
    <row r="2452" spans="1:18">
      <c r="A2452" s="134" t="s">
        <v>1143</v>
      </c>
      <c r="C2452" s="29">
        <v>134501629</v>
      </c>
      <c r="F2452" s="29" t="s">
        <v>59</v>
      </c>
      <c r="G2452" s="29" t="s">
        <v>828</v>
      </c>
      <c r="H2452" s="29" t="s">
        <v>38</v>
      </c>
      <c r="I2452" s="120">
        <v>45791</v>
      </c>
      <c r="J2452" s="120">
        <f>WORKDAY(I2452, 3)</f>
        <v>45796</v>
      </c>
      <c r="K2452" s="120">
        <v>45822</v>
      </c>
      <c r="L2452" s="120"/>
      <c r="M2452" s="120"/>
      <c r="N2452" s="120">
        <v>45797</v>
      </c>
      <c r="O2452" s="29" t="s">
        <v>197</v>
      </c>
      <c r="P2452" s="29"/>
      <c r="Q2452" s="156">
        <v>330</v>
      </c>
      <c r="R2452" s="134" t="s">
        <v>1364</v>
      </c>
    </row>
    <row r="2453" spans="1:18">
      <c r="A2453" s="134" t="s">
        <v>1143</v>
      </c>
      <c r="C2453" s="29">
        <v>134501815</v>
      </c>
      <c r="F2453" s="29" t="s">
        <v>59</v>
      </c>
      <c r="G2453" s="29" t="s">
        <v>828</v>
      </c>
      <c r="H2453" s="29" t="s">
        <v>38</v>
      </c>
      <c r="I2453" s="120">
        <v>45791</v>
      </c>
      <c r="J2453" s="120">
        <f>WORKDAY(I2453, 3)</f>
        <v>45796</v>
      </c>
      <c r="K2453" s="120">
        <v>45822</v>
      </c>
      <c r="L2453" s="120"/>
      <c r="M2453" s="120"/>
      <c r="N2453" s="120">
        <v>45797</v>
      </c>
      <c r="O2453" s="29" t="s">
        <v>85</v>
      </c>
      <c r="P2453" s="120"/>
      <c r="Q2453" s="156">
        <v>600</v>
      </c>
    </row>
    <row r="2454" spans="1:18">
      <c r="A2454" s="134" t="s">
        <v>1140</v>
      </c>
      <c r="C2454" s="29">
        <v>134501911</v>
      </c>
      <c r="F2454" s="29" t="s">
        <v>59</v>
      </c>
      <c r="G2454" s="29" t="s">
        <v>828</v>
      </c>
      <c r="H2454" s="29" t="s">
        <v>38</v>
      </c>
      <c r="I2454" s="120">
        <v>45791</v>
      </c>
      <c r="J2454" s="120">
        <f>WORKDAY(I2454, 3)</f>
        <v>45796</v>
      </c>
      <c r="K2454" s="120">
        <v>45822</v>
      </c>
      <c r="L2454" s="120"/>
      <c r="M2454" s="120"/>
      <c r="N2454" s="120">
        <v>45797</v>
      </c>
      <c r="O2454" s="29" t="s">
        <v>197</v>
      </c>
      <c r="P2454" s="29"/>
      <c r="Q2454" s="156">
        <v>1400</v>
      </c>
      <c r="R2454" s="134" t="s">
        <v>1405</v>
      </c>
    </row>
    <row r="2455" spans="1:18">
      <c r="A2455" s="134" t="s">
        <v>1140</v>
      </c>
      <c r="C2455" s="29">
        <v>134501456</v>
      </c>
      <c r="F2455" s="29" t="s">
        <v>59</v>
      </c>
      <c r="G2455" s="29" t="s">
        <v>828</v>
      </c>
      <c r="H2455" s="29" t="s">
        <v>38</v>
      </c>
      <c r="I2455" s="120">
        <v>45791</v>
      </c>
      <c r="J2455" s="120">
        <f>WORKDAY(I2455, 3)</f>
        <v>45796</v>
      </c>
      <c r="K2455" s="120">
        <v>45822</v>
      </c>
      <c r="L2455" s="120"/>
      <c r="M2455" s="120"/>
      <c r="N2455" s="120">
        <v>45797</v>
      </c>
      <c r="O2455" s="29" t="s">
        <v>85</v>
      </c>
      <c r="P2455" s="120"/>
      <c r="Q2455" s="156">
        <v>260</v>
      </c>
    </row>
    <row r="2456" spans="1:18">
      <c r="A2456" s="134" t="s">
        <v>1142</v>
      </c>
      <c r="C2456" s="29">
        <v>134502311</v>
      </c>
      <c r="F2456" s="29" t="s">
        <v>59</v>
      </c>
      <c r="G2456" s="29" t="s">
        <v>828</v>
      </c>
      <c r="H2456" s="29" t="s">
        <v>38</v>
      </c>
      <c r="I2456" s="120">
        <v>45791</v>
      </c>
      <c r="J2456" s="120">
        <f>WORKDAY(I2456, 3)</f>
        <v>45796</v>
      </c>
      <c r="K2456" s="120">
        <v>45822</v>
      </c>
      <c r="L2456" s="120"/>
      <c r="M2456" s="120"/>
      <c r="N2456" s="120">
        <v>45797</v>
      </c>
      <c r="O2456" s="29" t="s">
        <v>197</v>
      </c>
      <c r="P2456" s="29"/>
      <c r="Q2456" s="156">
        <v>150</v>
      </c>
      <c r="R2456" s="134" t="s">
        <v>1364</v>
      </c>
    </row>
    <row r="2457" spans="1:18">
      <c r="A2457" s="134" t="s">
        <v>1142</v>
      </c>
      <c r="C2457" s="29">
        <v>134502355</v>
      </c>
      <c r="F2457" s="29" t="s">
        <v>59</v>
      </c>
      <c r="G2457" s="29" t="s">
        <v>828</v>
      </c>
      <c r="H2457" s="29" t="s">
        <v>38</v>
      </c>
      <c r="I2457" s="120">
        <v>45791</v>
      </c>
      <c r="J2457" s="120">
        <f>WORKDAY(I2457, 3)</f>
        <v>45796</v>
      </c>
      <c r="K2457" s="120">
        <v>45822</v>
      </c>
      <c r="L2457" s="120"/>
      <c r="M2457" s="120"/>
      <c r="N2457" s="120">
        <v>45797</v>
      </c>
      <c r="O2457" s="29" t="s">
        <v>85</v>
      </c>
      <c r="P2457" s="120"/>
      <c r="Q2457" s="156">
        <v>330</v>
      </c>
    </row>
    <row r="2458" spans="1:18">
      <c r="A2458" s="134" t="s">
        <v>1163</v>
      </c>
      <c r="C2458" s="29">
        <v>135500110</v>
      </c>
      <c r="F2458" s="29" t="s">
        <v>59</v>
      </c>
      <c r="G2458" s="29" t="s">
        <v>828</v>
      </c>
      <c r="H2458" s="29" t="s">
        <v>38</v>
      </c>
      <c r="I2458" s="120">
        <v>45792</v>
      </c>
      <c r="J2458" s="120">
        <f>WORKDAY(I2458, 3)</f>
        <v>45797</v>
      </c>
      <c r="K2458" s="120">
        <v>45823</v>
      </c>
      <c r="L2458" s="120"/>
      <c r="M2458" s="120"/>
      <c r="N2458" s="120">
        <v>45797</v>
      </c>
      <c r="O2458" s="29" t="s">
        <v>197</v>
      </c>
      <c r="P2458" s="29"/>
      <c r="Q2458" s="156">
        <v>250</v>
      </c>
      <c r="R2458" s="134" t="s">
        <v>1399</v>
      </c>
    </row>
    <row r="2459" spans="1:18">
      <c r="A2459" s="134" t="s">
        <v>1163</v>
      </c>
      <c r="C2459" s="29">
        <v>135501053</v>
      </c>
      <c r="F2459" s="29" t="s">
        <v>59</v>
      </c>
      <c r="G2459" s="29" t="s">
        <v>828</v>
      </c>
      <c r="H2459" s="29" t="s">
        <v>38</v>
      </c>
      <c r="I2459" s="120">
        <v>45792</v>
      </c>
      <c r="J2459" s="120">
        <f>WORKDAY(I2459, 3)</f>
        <v>45797</v>
      </c>
      <c r="K2459" s="120">
        <v>45823</v>
      </c>
      <c r="L2459" s="120"/>
      <c r="M2459" s="120"/>
      <c r="N2459" s="120">
        <v>45797</v>
      </c>
      <c r="O2459" s="29" t="s">
        <v>197</v>
      </c>
      <c r="P2459" s="29"/>
      <c r="Q2459" s="156">
        <v>375</v>
      </c>
      <c r="R2459" s="134" t="s">
        <v>1397</v>
      </c>
    </row>
    <row r="2460" spans="1:18">
      <c r="A2460" s="134" t="s">
        <v>1163</v>
      </c>
      <c r="C2460" s="29">
        <v>135501062</v>
      </c>
      <c r="F2460" s="29" t="s">
        <v>59</v>
      </c>
      <c r="G2460" s="29" t="s">
        <v>828</v>
      </c>
      <c r="H2460" s="29" t="s">
        <v>38</v>
      </c>
      <c r="I2460" s="120">
        <v>45792</v>
      </c>
      <c r="J2460" s="120">
        <f>WORKDAY(I2460, 3)</f>
        <v>45797</v>
      </c>
      <c r="K2460" s="120">
        <v>45823</v>
      </c>
      <c r="L2460" s="120"/>
      <c r="M2460" s="120"/>
      <c r="N2460" s="120">
        <v>45797</v>
      </c>
      <c r="O2460" s="29" t="s">
        <v>197</v>
      </c>
      <c r="P2460" s="29"/>
      <c r="Q2460" s="156">
        <v>165</v>
      </c>
      <c r="R2460" s="134" t="s">
        <v>1397</v>
      </c>
    </row>
    <row r="2461" spans="1:18">
      <c r="A2461" s="134" t="s">
        <v>1064</v>
      </c>
      <c r="C2461" s="29">
        <v>135500109</v>
      </c>
      <c r="F2461" s="29" t="s">
        <v>59</v>
      </c>
      <c r="G2461" s="29" t="s">
        <v>828</v>
      </c>
      <c r="H2461" s="29" t="s">
        <v>38</v>
      </c>
      <c r="I2461" s="120">
        <v>45792</v>
      </c>
      <c r="J2461" s="120">
        <f>WORKDAY(I2461, 3)</f>
        <v>45797</v>
      </c>
      <c r="K2461" s="120">
        <v>45823</v>
      </c>
      <c r="L2461" s="120"/>
      <c r="M2461" s="120"/>
      <c r="N2461" s="120">
        <v>45797</v>
      </c>
      <c r="O2461" s="29" t="s">
        <v>197</v>
      </c>
      <c r="P2461" s="29"/>
      <c r="Q2461" s="156">
        <v>610</v>
      </c>
      <c r="R2461" s="134" t="s">
        <v>1399</v>
      </c>
    </row>
    <row r="2462" spans="1:18">
      <c r="A2462" s="134" t="s">
        <v>1143</v>
      </c>
      <c r="C2462" s="29">
        <v>135500113</v>
      </c>
      <c r="F2462" s="29" t="s">
        <v>59</v>
      </c>
      <c r="G2462" s="29" t="s">
        <v>828</v>
      </c>
      <c r="H2462" s="29" t="s">
        <v>38</v>
      </c>
      <c r="I2462" s="120">
        <v>45792</v>
      </c>
      <c r="J2462" s="120">
        <f>WORKDAY(I2462, 3)</f>
        <v>45797</v>
      </c>
      <c r="K2462" s="120">
        <v>45823</v>
      </c>
      <c r="L2462" s="120"/>
      <c r="M2462" s="120"/>
      <c r="N2462" s="120">
        <v>45797</v>
      </c>
      <c r="O2462" s="29" t="s">
        <v>197</v>
      </c>
      <c r="P2462" s="29"/>
      <c r="Q2462" s="156">
        <v>60</v>
      </c>
      <c r="R2462" s="134" t="s">
        <v>1364</v>
      </c>
    </row>
    <row r="2463" spans="1:18">
      <c r="A2463" s="134" t="s">
        <v>1143</v>
      </c>
      <c r="C2463" s="29">
        <v>135500114</v>
      </c>
      <c r="F2463" s="29" t="s">
        <v>59</v>
      </c>
      <c r="G2463" s="29" t="s">
        <v>828</v>
      </c>
      <c r="H2463" s="29" t="s">
        <v>38</v>
      </c>
      <c r="I2463" s="120">
        <v>45792</v>
      </c>
      <c r="J2463" s="120">
        <f>WORKDAY(I2463, 3)</f>
        <v>45797</v>
      </c>
      <c r="K2463" s="120">
        <v>45823</v>
      </c>
      <c r="L2463" s="120"/>
      <c r="M2463" s="120"/>
      <c r="N2463" s="120">
        <v>45797</v>
      </c>
      <c r="O2463" s="29" t="s">
        <v>197</v>
      </c>
      <c r="P2463" s="29"/>
      <c r="Q2463" s="156">
        <v>450</v>
      </c>
      <c r="R2463" s="134" t="s">
        <v>1405</v>
      </c>
    </row>
    <row r="2464" spans="1:18">
      <c r="A2464" s="134" t="s">
        <v>1143</v>
      </c>
      <c r="C2464" s="29">
        <v>135500115</v>
      </c>
      <c r="F2464" s="29" t="s">
        <v>59</v>
      </c>
      <c r="G2464" s="29" t="s">
        <v>828</v>
      </c>
      <c r="H2464" s="29" t="s">
        <v>38</v>
      </c>
      <c r="I2464" s="120">
        <v>45792</v>
      </c>
      <c r="J2464" s="120">
        <f>WORKDAY(I2464, 3)</f>
        <v>45797</v>
      </c>
      <c r="K2464" s="120">
        <v>45823</v>
      </c>
      <c r="L2464" s="120"/>
      <c r="M2464" s="120"/>
      <c r="N2464" s="120">
        <v>45797</v>
      </c>
      <c r="O2464" s="29" t="s">
        <v>197</v>
      </c>
      <c r="P2464" s="29"/>
      <c r="Q2464" s="156">
        <v>500</v>
      </c>
      <c r="R2464" s="134" t="s">
        <v>1405</v>
      </c>
    </row>
    <row r="2465" spans="1:18">
      <c r="A2465" s="134" t="s">
        <v>1143</v>
      </c>
      <c r="C2465" s="29">
        <v>135500117</v>
      </c>
      <c r="F2465" s="29" t="s">
        <v>59</v>
      </c>
      <c r="G2465" s="29" t="s">
        <v>828</v>
      </c>
      <c r="H2465" s="29" t="s">
        <v>38</v>
      </c>
      <c r="I2465" s="120">
        <v>45792</v>
      </c>
      <c r="J2465" s="120">
        <f>WORKDAY(I2465, 3)</f>
        <v>45797</v>
      </c>
      <c r="K2465" s="120">
        <v>45823</v>
      </c>
      <c r="L2465" s="120"/>
      <c r="M2465" s="120"/>
      <c r="N2465" s="120">
        <v>45797</v>
      </c>
      <c r="O2465" s="29" t="s">
        <v>197</v>
      </c>
      <c r="P2465" s="29"/>
      <c r="Q2465" s="156">
        <v>640</v>
      </c>
      <c r="R2465" s="134" t="s">
        <v>1405</v>
      </c>
    </row>
    <row r="2466" spans="1:18">
      <c r="A2466" s="134" t="s">
        <v>1143</v>
      </c>
      <c r="C2466" s="29">
        <v>135501075</v>
      </c>
      <c r="F2466" s="29" t="s">
        <v>59</v>
      </c>
      <c r="G2466" s="29" t="s">
        <v>828</v>
      </c>
      <c r="H2466" s="29" t="s">
        <v>38</v>
      </c>
      <c r="I2466" s="120">
        <v>45792</v>
      </c>
      <c r="J2466" s="120">
        <f>WORKDAY(I2466, 3)</f>
        <v>45797</v>
      </c>
      <c r="K2466" s="120">
        <v>45823</v>
      </c>
      <c r="L2466" s="120"/>
      <c r="M2466" s="120"/>
      <c r="N2466" s="120">
        <v>45797</v>
      </c>
      <c r="O2466" s="29" t="s">
        <v>85</v>
      </c>
      <c r="P2466" s="120"/>
      <c r="Q2466" s="156">
        <v>230</v>
      </c>
    </row>
    <row r="2467" spans="1:18">
      <c r="A2467" s="134" t="s">
        <v>1140</v>
      </c>
      <c r="C2467" s="29">
        <v>135501040</v>
      </c>
      <c r="F2467" s="29" t="s">
        <v>59</v>
      </c>
      <c r="G2467" s="29" t="s">
        <v>828</v>
      </c>
      <c r="H2467" s="29" t="s">
        <v>38</v>
      </c>
      <c r="I2467" s="120">
        <v>45792</v>
      </c>
      <c r="J2467" s="120">
        <f>WORKDAY(I2467, 3)</f>
        <v>45797</v>
      </c>
      <c r="K2467" s="120">
        <v>45823</v>
      </c>
      <c r="L2467" s="120"/>
      <c r="M2467" s="120"/>
      <c r="N2467" s="120">
        <v>45797</v>
      </c>
      <c r="O2467" s="29" t="s">
        <v>197</v>
      </c>
      <c r="P2467" s="29"/>
      <c r="Q2467" s="156">
        <v>700</v>
      </c>
      <c r="R2467" s="134" t="s">
        <v>1397</v>
      </c>
    </row>
    <row r="2468" spans="1:18">
      <c r="A2468" s="134" t="s">
        <v>1148</v>
      </c>
      <c r="C2468" s="29">
        <v>135500168</v>
      </c>
      <c r="F2468" s="29" t="s">
        <v>59</v>
      </c>
      <c r="G2468" s="29" t="s">
        <v>828</v>
      </c>
      <c r="H2468" s="29" t="s">
        <v>38</v>
      </c>
      <c r="I2468" s="120">
        <v>45792</v>
      </c>
      <c r="J2468" s="120">
        <f>WORKDAY(I2468, 3)</f>
        <v>45797</v>
      </c>
      <c r="K2468" s="120">
        <v>45823</v>
      </c>
      <c r="L2468" s="120"/>
      <c r="M2468" s="120"/>
      <c r="N2468" s="120">
        <v>45797</v>
      </c>
      <c r="O2468" s="29" t="s">
        <v>197</v>
      </c>
      <c r="P2468" s="29"/>
      <c r="Q2468" s="156">
        <v>400</v>
      </c>
      <c r="R2468" s="134" t="s">
        <v>1405</v>
      </c>
    </row>
    <row r="2469" spans="1:18">
      <c r="A2469" s="134" t="s">
        <v>1148</v>
      </c>
      <c r="C2469" s="29">
        <v>135500194</v>
      </c>
      <c r="F2469" s="29" t="s">
        <v>59</v>
      </c>
      <c r="G2469" s="29" t="s">
        <v>828</v>
      </c>
      <c r="H2469" s="29" t="s">
        <v>38</v>
      </c>
      <c r="I2469" s="120">
        <v>45792</v>
      </c>
      <c r="J2469" s="120">
        <f>WORKDAY(I2469, 3)</f>
        <v>45797</v>
      </c>
      <c r="K2469" s="120">
        <v>45823</v>
      </c>
      <c r="L2469" s="120"/>
      <c r="M2469" s="120"/>
      <c r="N2469" s="120">
        <v>45797</v>
      </c>
      <c r="O2469" s="29" t="s">
        <v>197</v>
      </c>
      <c r="P2469" s="29"/>
      <c r="Q2469" s="156">
        <v>200</v>
      </c>
      <c r="R2469" s="134" t="s">
        <v>1364</v>
      </c>
    </row>
    <row r="2470" spans="1:18">
      <c r="A2470" s="134" t="s">
        <v>1148</v>
      </c>
      <c r="C2470" s="29">
        <v>135500222</v>
      </c>
      <c r="F2470" s="29" t="s">
        <v>59</v>
      </c>
      <c r="G2470" s="29" t="s">
        <v>828</v>
      </c>
      <c r="H2470" s="29" t="s">
        <v>38</v>
      </c>
      <c r="I2470" s="120">
        <v>45792</v>
      </c>
      <c r="J2470" s="120">
        <f>WORKDAY(I2470, 3)</f>
        <v>45797</v>
      </c>
      <c r="K2470" s="120">
        <v>45823</v>
      </c>
      <c r="L2470" s="120"/>
      <c r="M2470" s="120"/>
      <c r="N2470" s="120">
        <v>45797</v>
      </c>
      <c r="O2470" s="29" t="s">
        <v>197</v>
      </c>
      <c r="P2470" s="29"/>
      <c r="Q2470" s="156">
        <v>300</v>
      </c>
      <c r="R2470" s="134" t="s">
        <v>1397</v>
      </c>
    </row>
    <row r="2471" spans="1:18">
      <c r="A2471" s="134" t="s">
        <v>1148</v>
      </c>
      <c r="C2471" s="29">
        <v>135501932</v>
      </c>
      <c r="F2471" s="29" t="s">
        <v>1379</v>
      </c>
      <c r="G2471" s="29" t="s">
        <v>828</v>
      </c>
      <c r="H2471" s="29" t="s">
        <v>38</v>
      </c>
      <c r="I2471" s="120">
        <v>45792</v>
      </c>
      <c r="J2471" s="120">
        <f>WORKDAY(I2471, 3)</f>
        <v>45797</v>
      </c>
      <c r="K2471" s="120">
        <v>45823</v>
      </c>
      <c r="L2471" s="120"/>
      <c r="M2471" s="120"/>
      <c r="N2471" s="120">
        <v>45797</v>
      </c>
      <c r="O2471" s="29" t="s">
        <v>197</v>
      </c>
      <c r="P2471" s="29"/>
      <c r="Q2471" s="156">
        <v>37</v>
      </c>
      <c r="R2471" s="134" t="s">
        <v>1364</v>
      </c>
    </row>
    <row r="2472" spans="1:18">
      <c r="A2472" s="134" t="s">
        <v>1148</v>
      </c>
      <c r="C2472" s="29">
        <v>135502195</v>
      </c>
      <c r="F2472" s="29" t="s">
        <v>1379</v>
      </c>
      <c r="G2472" s="29" t="s">
        <v>828</v>
      </c>
      <c r="H2472" s="29" t="s">
        <v>38</v>
      </c>
      <c r="I2472" s="120">
        <v>45792</v>
      </c>
      <c r="J2472" s="120">
        <f>WORKDAY(I2472, 3)</f>
        <v>45797</v>
      </c>
      <c r="K2472" s="120">
        <v>45823</v>
      </c>
      <c r="L2472" s="120"/>
      <c r="M2472" s="120"/>
      <c r="N2472" s="120">
        <v>45797</v>
      </c>
      <c r="O2472" s="29" t="s">
        <v>197</v>
      </c>
      <c r="P2472" s="29"/>
      <c r="Q2472" s="156">
        <v>150</v>
      </c>
      <c r="R2472" s="134" t="s">
        <v>1364</v>
      </c>
    </row>
    <row r="2473" spans="1:18">
      <c r="A2473" s="134" t="s">
        <v>1148</v>
      </c>
      <c r="C2473" s="29">
        <v>135502761</v>
      </c>
      <c r="F2473" s="29" t="s">
        <v>1379</v>
      </c>
      <c r="G2473" s="29" t="s">
        <v>828</v>
      </c>
      <c r="H2473" s="29" t="s">
        <v>38</v>
      </c>
      <c r="I2473" s="120">
        <v>45792</v>
      </c>
      <c r="J2473" s="120">
        <f>WORKDAY(I2473, 3)</f>
        <v>45797</v>
      </c>
      <c r="K2473" s="120">
        <v>45823</v>
      </c>
      <c r="L2473" s="120"/>
      <c r="M2473" s="120"/>
      <c r="N2473" s="120">
        <v>45797</v>
      </c>
      <c r="O2473" s="29" t="s">
        <v>197</v>
      </c>
      <c r="P2473" s="29"/>
      <c r="Q2473" s="156">
        <v>365</v>
      </c>
      <c r="R2473" s="134" t="s">
        <v>1364</v>
      </c>
    </row>
    <row r="2474" spans="1:18">
      <c r="A2474" s="134" t="s">
        <v>1148</v>
      </c>
      <c r="C2474" s="29">
        <v>135502824</v>
      </c>
      <c r="F2474" s="29" t="s">
        <v>1379</v>
      </c>
      <c r="G2474" s="29" t="s">
        <v>828</v>
      </c>
      <c r="H2474" s="29" t="s">
        <v>38</v>
      </c>
      <c r="I2474" s="120">
        <v>45792</v>
      </c>
      <c r="J2474" s="120">
        <f>WORKDAY(I2474, 3)</f>
        <v>45797</v>
      </c>
      <c r="K2474" s="120">
        <v>45823</v>
      </c>
      <c r="L2474" s="120"/>
      <c r="M2474" s="120"/>
      <c r="N2474" s="120">
        <v>45797</v>
      </c>
      <c r="O2474" s="29" t="s">
        <v>197</v>
      </c>
      <c r="P2474" s="29"/>
      <c r="Q2474" s="156">
        <v>170</v>
      </c>
      <c r="R2474" s="134" t="s">
        <v>1397</v>
      </c>
    </row>
    <row r="2475" spans="1:18">
      <c r="A2475" s="134" t="s">
        <v>1148</v>
      </c>
      <c r="C2475" s="29">
        <v>135503132</v>
      </c>
      <c r="F2475" s="29" t="s">
        <v>1379</v>
      </c>
      <c r="G2475" s="29" t="s">
        <v>828</v>
      </c>
      <c r="H2475" s="29" t="s">
        <v>38</v>
      </c>
      <c r="I2475" s="120">
        <v>45792</v>
      </c>
      <c r="J2475" s="120">
        <f>WORKDAY(I2475, 3)</f>
        <v>45797</v>
      </c>
      <c r="K2475" s="120">
        <v>45823</v>
      </c>
      <c r="L2475" s="120"/>
      <c r="M2475" s="120"/>
      <c r="N2475" s="120">
        <v>45797</v>
      </c>
      <c r="O2475" s="29" t="s">
        <v>197</v>
      </c>
      <c r="P2475" s="29"/>
      <c r="Q2475" s="156">
        <v>45</v>
      </c>
      <c r="R2475" s="134" t="s">
        <v>1397</v>
      </c>
    </row>
    <row r="2476" spans="1:18">
      <c r="A2476" s="134" t="s">
        <v>1143</v>
      </c>
      <c r="C2476" s="29">
        <v>136500127</v>
      </c>
      <c r="F2476" s="29" t="s">
        <v>59</v>
      </c>
      <c r="G2476" s="29" t="s">
        <v>828</v>
      </c>
      <c r="H2476" s="29" t="s">
        <v>38</v>
      </c>
      <c r="I2476" s="120">
        <v>45793</v>
      </c>
      <c r="J2476" s="120">
        <f>WORKDAY(I2476, 3)</f>
        <v>45798</v>
      </c>
      <c r="K2476" s="120">
        <v>45824</v>
      </c>
      <c r="L2476" s="120"/>
      <c r="M2476" s="120"/>
      <c r="N2476" s="120">
        <v>45797</v>
      </c>
      <c r="O2476" s="29" t="s">
        <v>197</v>
      </c>
      <c r="P2476" s="29"/>
      <c r="Q2476" s="156">
        <v>450</v>
      </c>
      <c r="R2476" s="134" t="s">
        <v>1364</v>
      </c>
    </row>
    <row r="2477" spans="1:18">
      <c r="A2477" s="134" t="s">
        <v>1143</v>
      </c>
      <c r="C2477" s="29">
        <v>136500128</v>
      </c>
      <c r="F2477" s="29" t="s">
        <v>59</v>
      </c>
      <c r="G2477" s="29" t="s">
        <v>828</v>
      </c>
      <c r="H2477" s="29" t="s">
        <v>38</v>
      </c>
      <c r="I2477" s="120">
        <v>45793</v>
      </c>
      <c r="J2477" s="120">
        <f>WORKDAY(I2477, 3)</f>
        <v>45798</v>
      </c>
      <c r="K2477" s="120">
        <v>45824</v>
      </c>
      <c r="L2477" s="120"/>
      <c r="M2477" s="120"/>
      <c r="N2477" s="120">
        <v>45797</v>
      </c>
      <c r="O2477" s="29" t="s">
        <v>197</v>
      </c>
      <c r="P2477" s="29"/>
      <c r="Q2477" s="156">
        <v>900</v>
      </c>
      <c r="R2477" s="134" t="s">
        <v>1364</v>
      </c>
    </row>
    <row r="2478" spans="1:18">
      <c r="A2478" s="134" t="s">
        <v>1131</v>
      </c>
      <c r="C2478" s="29">
        <v>141509337</v>
      </c>
      <c r="F2478" s="29" t="s">
        <v>1406</v>
      </c>
      <c r="G2478" s="29" t="s">
        <v>828</v>
      </c>
      <c r="H2478" s="29" t="s">
        <v>1074</v>
      </c>
      <c r="I2478" s="120">
        <v>45798</v>
      </c>
      <c r="J2478" s="120">
        <f>WORKDAY(I2478, 3)</f>
        <v>45803</v>
      </c>
      <c r="K2478" s="120">
        <v>45829</v>
      </c>
      <c r="L2478" s="120"/>
      <c r="M2478" s="120"/>
      <c r="N2478" s="120">
        <v>45805</v>
      </c>
      <c r="O2478" s="29" t="s">
        <v>197</v>
      </c>
      <c r="P2478" s="29"/>
      <c r="Q2478" s="156">
        <v>250</v>
      </c>
      <c r="R2478" s="134" t="s">
        <v>1404</v>
      </c>
    </row>
    <row r="2479" spans="1:18">
      <c r="A2479" s="134" t="s">
        <v>1131</v>
      </c>
      <c r="C2479" s="29">
        <v>141509340</v>
      </c>
      <c r="F2479" s="29" t="s">
        <v>1406</v>
      </c>
      <c r="G2479" s="29" t="s">
        <v>828</v>
      </c>
      <c r="H2479" s="29" t="s">
        <v>1074</v>
      </c>
      <c r="I2479" s="120">
        <v>45798</v>
      </c>
      <c r="J2479" s="120">
        <f>WORKDAY(I2479, 3)</f>
        <v>45803</v>
      </c>
      <c r="K2479" s="120">
        <v>45829</v>
      </c>
      <c r="L2479" s="120"/>
      <c r="M2479" s="120"/>
      <c r="N2479" s="120">
        <v>45805</v>
      </c>
      <c r="O2479" s="29" t="s">
        <v>197</v>
      </c>
      <c r="P2479" s="29"/>
      <c r="Q2479" s="156">
        <v>48</v>
      </c>
      <c r="R2479" s="134" t="s">
        <v>1368</v>
      </c>
    </row>
    <row r="2480" spans="1:18">
      <c r="A2480" s="134" t="s">
        <v>1131</v>
      </c>
      <c r="C2480" s="29">
        <v>141509341</v>
      </c>
      <c r="F2480" s="29" t="s">
        <v>1406</v>
      </c>
      <c r="G2480" s="29" t="s">
        <v>828</v>
      </c>
      <c r="H2480" s="29" t="s">
        <v>1074</v>
      </c>
      <c r="I2480" s="120">
        <v>45798</v>
      </c>
      <c r="J2480" s="120">
        <f>WORKDAY(I2480, 3)</f>
        <v>45803</v>
      </c>
      <c r="K2480" s="120">
        <v>45829</v>
      </c>
      <c r="L2480" s="120"/>
      <c r="M2480" s="120"/>
      <c r="N2480" s="120">
        <v>45805</v>
      </c>
      <c r="O2480" s="29" t="s">
        <v>197</v>
      </c>
      <c r="P2480" s="29"/>
      <c r="Q2480" s="156">
        <v>365</v>
      </c>
      <c r="R2480" s="134" t="s">
        <v>1368</v>
      </c>
    </row>
    <row r="2481" spans="1:18">
      <c r="A2481" s="134" t="s">
        <v>1131</v>
      </c>
      <c r="C2481" s="29">
        <v>141509344</v>
      </c>
      <c r="F2481" s="29" t="s">
        <v>1406</v>
      </c>
      <c r="G2481" s="29" t="s">
        <v>828</v>
      </c>
      <c r="H2481" s="29" t="s">
        <v>1074</v>
      </c>
      <c r="I2481" s="120">
        <v>45798</v>
      </c>
      <c r="J2481" s="120">
        <f>WORKDAY(I2481, 3)</f>
        <v>45803</v>
      </c>
      <c r="K2481" s="120">
        <v>45829</v>
      </c>
      <c r="L2481" s="120"/>
      <c r="M2481" s="120"/>
      <c r="N2481" s="120">
        <v>45805</v>
      </c>
      <c r="O2481" s="29" t="s">
        <v>197</v>
      </c>
      <c r="P2481" s="29"/>
      <c r="Q2481" s="156">
        <v>48</v>
      </c>
      <c r="R2481" s="134" t="s">
        <v>1368</v>
      </c>
    </row>
    <row r="2482" spans="1:18">
      <c r="A2482" s="134" t="s">
        <v>1131</v>
      </c>
      <c r="C2482" s="29">
        <v>141509345</v>
      </c>
      <c r="F2482" s="29" t="s">
        <v>1406</v>
      </c>
      <c r="G2482" s="29" t="s">
        <v>828</v>
      </c>
      <c r="H2482" s="29" t="s">
        <v>1074</v>
      </c>
      <c r="I2482" s="120">
        <v>45798</v>
      </c>
      <c r="J2482" s="120">
        <f>WORKDAY(I2482, 3)</f>
        <v>45803</v>
      </c>
      <c r="K2482" s="120">
        <v>45829</v>
      </c>
      <c r="L2482" s="120"/>
      <c r="M2482" s="120"/>
      <c r="N2482" s="120">
        <v>45805</v>
      </c>
      <c r="O2482" s="29" t="s">
        <v>197</v>
      </c>
      <c r="P2482" s="29"/>
      <c r="Q2482" s="156">
        <v>250</v>
      </c>
      <c r="R2482" s="134" t="s">
        <v>1368</v>
      </c>
    </row>
    <row r="2483" spans="1:18">
      <c r="A2483" s="134" t="s">
        <v>1142</v>
      </c>
      <c r="C2483" s="29">
        <v>143500081</v>
      </c>
      <c r="F2483" s="29" t="s">
        <v>59</v>
      </c>
      <c r="G2483" s="29" t="s">
        <v>828</v>
      </c>
      <c r="H2483" s="29" t="s">
        <v>38</v>
      </c>
      <c r="I2483" s="120">
        <v>45800</v>
      </c>
      <c r="J2483" s="120">
        <f>WORKDAY(I2483, 3)</f>
        <v>45805</v>
      </c>
      <c r="K2483" s="120">
        <v>45831</v>
      </c>
      <c r="L2483" s="120"/>
      <c r="M2483" s="120"/>
      <c r="N2483" s="120">
        <v>45805</v>
      </c>
      <c r="O2483" s="29" t="s">
        <v>105</v>
      </c>
      <c r="P2483" s="29"/>
      <c r="Q2483" s="156">
        <v>450</v>
      </c>
      <c r="R2483" s="134" t="s">
        <v>1407</v>
      </c>
    </row>
    <row r="2484" spans="1:18" ht="15.75">
      <c r="A2484" s="126" t="s">
        <v>1152</v>
      </c>
      <c r="B2484" s="121"/>
      <c r="C2484" s="29">
        <v>147501854</v>
      </c>
      <c r="F2484" s="29" t="s">
        <v>59</v>
      </c>
      <c r="G2484" s="29" t="s">
        <v>828</v>
      </c>
      <c r="H2484" s="29" t="s">
        <v>1159</v>
      </c>
      <c r="I2484" s="120">
        <v>45804</v>
      </c>
      <c r="J2484" s="120">
        <f>WORKDAY(I2484, 3)</f>
        <v>45807</v>
      </c>
      <c r="K2484" s="120">
        <v>45835</v>
      </c>
      <c r="L2484" s="120"/>
      <c r="M2484" s="120"/>
      <c r="N2484" s="120">
        <v>45805</v>
      </c>
      <c r="O2484" s="29" t="s">
        <v>85</v>
      </c>
      <c r="P2484" s="120"/>
      <c r="Q2484" s="156">
        <v>700</v>
      </c>
    </row>
    <row r="2485" spans="1:18" ht="15.75">
      <c r="A2485" s="126" t="s">
        <v>1152</v>
      </c>
      <c r="B2485" s="121"/>
      <c r="C2485" s="29">
        <v>147501858</v>
      </c>
      <c r="F2485" s="29" t="s">
        <v>59</v>
      </c>
      <c r="G2485" s="29" t="s">
        <v>828</v>
      </c>
      <c r="H2485" s="29" t="s">
        <v>1159</v>
      </c>
      <c r="I2485" s="120">
        <v>45804</v>
      </c>
      <c r="J2485" s="120">
        <f>WORKDAY(I2485, 3)</f>
        <v>45807</v>
      </c>
      <c r="K2485" s="120">
        <v>45835</v>
      </c>
      <c r="L2485" s="120"/>
      <c r="M2485" s="120"/>
      <c r="N2485" s="120">
        <v>45805</v>
      </c>
      <c r="O2485" s="29" t="s">
        <v>85</v>
      </c>
      <c r="P2485" s="120"/>
      <c r="Q2485" s="156">
        <v>350</v>
      </c>
    </row>
    <row r="2486" spans="1:18" ht="15.75">
      <c r="A2486" s="126" t="s">
        <v>1152</v>
      </c>
      <c r="B2486" s="121"/>
      <c r="C2486" s="29">
        <v>147500136</v>
      </c>
      <c r="F2486" s="29" t="s">
        <v>59</v>
      </c>
      <c r="G2486" s="29" t="s">
        <v>828</v>
      </c>
      <c r="H2486" s="29" t="s">
        <v>1159</v>
      </c>
      <c r="I2486" s="120">
        <v>45804</v>
      </c>
      <c r="J2486" s="120">
        <f>WORKDAY(I2486, 3)</f>
        <v>45807</v>
      </c>
      <c r="K2486" s="120">
        <v>45835</v>
      </c>
      <c r="L2486" s="120"/>
      <c r="M2486" s="120"/>
      <c r="N2486" s="120">
        <v>45805</v>
      </c>
      <c r="O2486" s="29" t="s">
        <v>197</v>
      </c>
      <c r="P2486" s="29"/>
      <c r="Q2486" s="156">
        <v>450</v>
      </c>
      <c r="R2486" s="134" t="s">
        <v>1190</v>
      </c>
    </row>
    <row r="2487" spans="1:18" ht="15.75">
      <c r="A2487" s="126" t="s">
        <v>1152</v>
      </c>
      <c r="B2487" s="121"/>
      <c r="C2487" s="29">
        <v>147501832</v>
      </c>
      <c r="F2487" s="29" t="s">
        <v>59</v>
      </c>
      <c r="G2487" s="29" t="s">
        <v>828</v>
      </c>
      <c r="H2487" s="29" t="s">
        <v>1159</v>
      </c>
      <c r="I2487" s="120">
        <v>45804</v>
      </c>
      <c r="J2487" s="120">
        <f>WORKDAY(I2487, 3)</f>
        <v>45807</v>
      </c>
      <c r="K2487" s="120">
        <v>45835</v>
      </c>
      <c r="L2487" s="120"/>
      <c r="M2487" s="120"/>
      <c r="N2487" s="120">
        <v>45805</v>
      </c>
      <c r="O2487" s="29" t="s">
        <v>197</v>
      </c>
      <c r="P2487" s="29"/>
      <c r="Q2487" s="156">
        <v>730</v>
      </c>
      <c r="R2487" s="134" t="s">
        <v>1190</v>
      </c>
    </row>
    <row r="2488" spans="1:18" ht="15.75">
      <c r="A2488" s="126" t="s">
        <v>1152</v>
      </c>
      <c r="B2488" s="121"/>
      <c r="C2488" s="29">
        <v>147501845</v>
      </c>
      <c r="F2488" s="29" t="s">
        <v>59</v>
      </c>
      <c r="G2488" s="29" t="s">
        <v>828</v>
      </c>
      <c r="H2488" s="29" t="s">
        <v>1159</v>
      </c>
      <c r="I2488" s="120">
        <v>45804</v>
      </c>
      <c r="J2488" s="120">
        <f>WORKDAY(I2488, 3)</f>
        <v>45807</v>
      </c>
      <c r="K2488" s="120">
        <v>45835</v>
      </c>
      <c r="L2488" s="120"/>
      <c r="M2488" s="120"/>
      <c r="N2488" s="120">
        <v>45805</v>
      </c>
      <c r="O2488" s="29" t="s">
        <v>197</v>
      </c>
      <c r="P2488" s="29"/>
      <c r="Q2488" s="156">
        <v>850</v>
      </c>
      <c r="R2488" s="134" t="s">
        <v>1181</v>
      </c>
    </row>
    <row r="2489" spans="1:18" ht="15.75">
      <c r="A2489" s="126" t="s">
        <v>1152</v>
      </c>
      <c r="B2489" s="121"/>
      <c r="C2489" s="29">
        <v>147501867</v>
      </c>
      <c r="F2489" s="29" t="s">
        <v>59</v>
      </c>
      <c r="G2489" s="29" t="s">
        <v>828</v>
      </c>
      <c r="H2489" s="29" t="s">
        <v>1159</v>
      </c>
      <c r="I2489" s="120">
        <v>45804</v>
      </c>
      <c r="J2489" s="120">
        <f>WORKDAY(I2489, 3)</f>
        <v>45807</v>
      </c>
      <c r="K2489" s="120">
        <v>45835</v>
      </c>
      <c r="L2489" s="120"/>
      <c r="M2489" s="120"/>
      <c r="N2489" s="120">
        <v>45805</v>
      </c>
      <c r="O2489" s="29" t="s">
        <v>197</v>
      </c>
      <c r="P2489" s="29"/>
      <c r="Q2489" s="156">
        <v>450</v>
      </c>
      <c r="R2489" s="134" t="s">
        <v>1190</v>
      </c>
    </row>
    <row r="2490" spans="1:18">
      <c r="A2490" s="134" t="s">
        <v>1155</v>
      </c>
      <c r="C2490" s="29">
        <v>147502068</v>
      </c>
      <c r="D2490" s="29">
        <v>114500855</v>
      </c>
      <c r="F2490" s="29" t="s">
        <v>59</v>
      </c>
      <c r="G2490" s="29" t="s">
        <v>828</v>
      </c>
      <c r="H2490" s="29" t="s">
        <v>1159</v>
      </c>
      <c r="I2490" s="120">
        <v>45804</v>
      </c>
      <c r="J2490" s="120">
        <f>WORKDAY(I2490, 3)</f>
        <v>45807</v>
      </c>
      <c r="K2490" s="120">
        <v>45835</v>
      </c>
      <c r="L2490" s="120"/>
      <c r="M2490" s="120"/>
      <c r="N2490" s="120">
        <v>45805</v>
      </c>
      <c r="O2490" s="29" t="s">
        <v>85</v>
      </c>
      <c r="P2490" s="120"/>
      <c r="Q2490" s="156">
        <v>1000</v>
      </c>
    </row>
    <row r="2491" spans="1:18">
      <c r="A2491" s="134" t="s">
        <v>1155</v>
      </c>
      <c r="C2491" s="29">
        <v>147502082</v>
      </c>
      <c r="D2491" s="29">
        <v>114500883</v>
      </c>
      <c r="F2491" s="29" t="s">
        <v>59</v>
      </c>
      <c r="G2491" s="29" t="s">
        <v>828</v>
      </c>
      <c r="H2491" s="29" t="s">
        <v>1159</v>
      </c>
      <c r="I2491" s="120">
        <v>45804</v>
      </c>
      <c r="J2491" s="120">
        <f>WORKDAY(I2491, 3)</f>
        <v>45807</v>
      </c>
      <c r="K2491" s="120">
        <v>45835</v>
      </c>
      <c r="L2491" s="120"/>
      <c r="M2491" s="120"/>
      <c r="N2491" s="120">
        <v>45805</v>
      </c>
      <c r="O2491" s="29" t="s">
        <v>85</v>
      </c>
      <c r="P2491" s="120"/>
      <c r="Q2491" s="156">
        <v>300</v>
      </c>
    </row>
    <row r="2492" spans="1:18">
      <c r="A2492" s="134" t="s">
        <v>1155</v>
      </c>
      <c r="C2492" s="29">
        <v>147502092</v>
      </c>
      <c r="D2492" s="29">
        <v>114500780</v>
      </c>
      <c r="F2492" s="29" t="s">
        <v>59</v>
      </c>
      <c r="G2492" s="29" t="s">
        <v>828</v>
      </c>
      <c r="H2492" s="29" t="s">
        <v>1159</v>
      </c>
      <c r="I2492" s="120">
        <v>45804</v>
      </c>
      <c r="J2492" s="120">
        <f>WORKDAY(I2492, 3)</f>
        <v>45807</v>
      </c>
      <c r="K2492" s="120">
        <v>45835</v>
      </c>
      <c r="L2492" s="120"/>
      <c r="M2492" s="120"/>
      <c r="N2492" s="120">
        <v>45805</v>
      </c>
      <c r="O2492" s="29" t="s">
        <v>85</v>
      </c>
      <c r="P2492" s="120"/>
      <c r="Q2492" s="156">
        <v>1200</v>
      </c>
    </row>
    <row r="2493" spans="1:18">
      <c r="A2493" s="134" t="s">
        <v>1160</v>
      </c>
      <c r="C2493" s="29">
        <v>147501882</v>
      </c>
      <c r="F2493" s="29" t="s">
        <v>59</v>
      </c>
      <c r="G2493" s="29" t="s">
        <v>828</v>
      </c>
      <c r="H2493" s="29" t="s">
        <v>1159</v>
      </c>
      <c r="I2493" s="120">
        <v>45804</v>
      </c>
      <c r="J2493" s="120">
        <f>WORKDAY(I2493, 3)</f>
        <v>45807</v>
      </c>
      <c r="K2493" s="120">
        <v>45835</v>
      </c>
      <c r="L2493" s="120"/>
      <c r="M2493" s="120"/>
      <c r="N2493" s="120">
        <v>45805</v>
      </c>
      <c r="O2493" s="29" t="s">
        <v>197</v>
      </c>
      <c r="P2493" s="29"/>
      <c r="Q2493" s="156">
        <v>150</v>
      </c>
      <c r="R2493" s="134" t="s">
        <v>1180</v>
      </c>
    </row>
    <row r="2494" spans="1:18">
      <c r="A2494" s="134" t="s">
        <v>1160</v>
      </c>
      <c r="C2494" s="29">
        <v>147501897</v>
      </c>
      <c r="F2494" s="29" t="s">
        <v>59</v>
      </c>
      <c r="G2494" s="29" t="s">
        <v>828</v>
      </c>
      <c r="H2494" s="29" t="s">
        <v>1159</v>
      </c>
      <c r="I2494" s="120">
        <v>45804</v>
      </c>
      <c r="J2494" s="120">
        <f>WORKDAY(I2494, 3)</f>
        <v>45807</v>
      </c>
      <c r="K2494" s="120">
        <v>45835</v>
      </c>
      <c r="L2494" s="120"/>
      <c r="M2494" s="120"/>
      <c r="N2494" s="120">
        <v>45805</v>
      </c>
      <c r="O2494" s="29" t="s">
        <v>197</v>
      </c>
      <c r="P2494" s="29"/>
      <c r="Q2494" s="156">
        <v>145</v>
      </c>
      <c r="R2494" s="134" t="s">
        <v>1180</v>
      </c>
    </row>
    <row r="2495" spans="1:18">
      <c r="A2495" s="134" t="s">
        <v>1146</v>
      </c>
      <c r="C2495" s="29">
        <v>147502149</v>
      </c>
      <c r="F2495" s="29" t="s">
        <v>59</v>
      </c>
      <c r="G2495" s="29" t="s">
        <v>828</v>
      </c>
      <c r="H2495" s="29" t="s">
        <v>1159</v>
      </c>
      <c r="I2495" s="120">
        <v>45804</v>
      </c>
      <c r="J2495" s="120">
        <f>WORKDAY(I2495, 3)</f>
        <v>45807</v>
      </c>
      <c r="K2495" s="120">
        <v>45835</v>
      </c>
      <c r="L2495" s="120"/>
      <c r="M2495" s="120"/>
      <c r="N2495" s="120">
        <v>45805</v>
      </c>
      <c r="O2495" s="29" t="s">
        <v>197</v>
      </c>
      <c r="P2495" s="29"/>
      <c r="Q2495" s="156">
        <v>500</v>
      </c>
      <c r="R2495" s="134" t="s">
        <v>1404</v>
      </c>
    </row>
    <row r="2496" spans="1:18">
      <c r="A2496" s="134" t="s">
        <v>1146</v>
      </c>
      <c r="C2496" s="29">
        <v>147502165</v>
      </c>
      <c r="F2496" s="29" t="s">
        <v>59</v>
      </c>
      <c r="G2496" s="29" t="s">
        <v>828</v>
      </c>
      <c r="H2496" s="29" t="s">
        <v>1159</v>
      </c>
      <c r="I2496" s="120">
        <v>45804</v>
      </c>
      <c r="J2496" s="120">
        <f>WORKDAY(I2496, 3)</f>
        <v>45807</v>
      </c>
      <c r="K2496" s="120">
        <v>45835</v>
      </c>
      <c r="L2496" s="120"/>
      <c r="M2496" s="120"/>
      <c r="N2496" s="120">
        <v>45805</v>
      </c>
      <c r="O2496" s="29" t="s">
        <v>197</v>
      </c>
      <c r="P2496" s="29"/>
      <c r="Q2496" s="156">
        <v>510</v>
      </c>
      <c r="R2496" s="134" t="s">
        <v>1404</v>
      </c>
    </row>
    <row r="2497" spans="1:18">
      <c r="A2497" s="134" t="s">
        <v>1146</v>
      </c>
      <c r="C2497" s="29">
        <v>147502188</v>
      </c>
      <c r="F2497" s="29" t="s">
        <v>59</v>
      </c>
      <c r="G2497" s="29" t="s">
        <v>828</v>
      </c>
      <c r="H2497" s="29" t="s">
        <v>1159</v>
      </c>
      <c r="I2497" s="120">
        <v>45804</v>
      </c>
      <c r="J2497" s="120">
        <f>WORKDAY(I2497, 3)</f>
        <v>45807</v>
      </c>
      <c r="K2497" s="120">
        <v>45835</v>
      </c>
      <c r="L2497" s="120"/>
      <c r="M2497" s="120"/>
      <c r="N2497" s="120">
        <v>45805</v>
      </c>
      <c r="O2497" s="29" t="s">
        <v>197</v>
      </c>
      <c r="P2497" s="29"/>
      <c r="Q2497" s="156">
        <v>570</v>
      </c>
      <c r="R2497" s="134" t="s">
        <v>1404</v>
      </c>
    </row>
    <row r="2498" spans="1:18">
      <c r="A2498" s="134" t="s">
        <v>1051</v>
      </c>
      <c r="C2498" s="29">
        <v>148504926</v>
      </c>
      <c r="F2498" s="29" t="s">
        <v>59</v>
      </c>
      <c r="G2498" s="29" t="s">
        <v>828</v>
      </c>
      <c r="H2498" s="29" t="s">
        <v>38</v>
      </c>
      <c r="I2498" s="120">
        <v>45805</v>
      </c>
      <c r="J2498" s="120">
        <f>WORKDAY(I2498, 3)</f>
        <v>45810</v>
      </c>
      <c r="K2498" s="120">
        <v>45836</v>
      </c>
      <c r="L2498" s="120"/>
      <c r="M2498" s="120"/>
      <c r="N2498" s="120">
        <v>45805</v>
      </c>
      <c r="O2498" s="29" t="s">
        <v>85</v>
      </c>
      <c r="P2498" s="120"/>
      <c r="Q2498" s="156">
        <v>1200</v>
      </c>
    </row>
    <row r="2499" spans="1:18">
      <c r="A2499" s="134" t="s">
        <v>1051</v>
      </c>
      <c r="C2499" s="29">
        <v>148504943</v>
      </c>
      <c r="F2499" s="29" t="s">
        <v>59</v>
      </c>
      <c r="G2499" s="29" t="s">
        <v>828</v>
      </c>
      <c r="H2499" s="29" t="s">
        <v>38</v>
      </c>
      <c r="I2499" s="120">
        <v>45805</v>
      </c>
      <c r="J2499" s="120">
        <f>WORKDAY(I2499, 3)</f>
        <v>45810</v>
      </c>
      <c r="K2499" s="120">
        <v>45836</v>
      </c>
      <c r="L2499" s="120"/>
      <c r="M2499" s="120"/>
      <c r="N2499" s="120">
        <v>45805</v>
      </c>
      <c r="O2499" s="29" t="s">
        <v>85</v>
      </c>
      <c r="P2499" s="120"/>
      <c r="Q2499" s="156">
        <v>1300</v>
      </c>
    </row>
    <row r="2500" spans="1:18">
      <c r="A2500" s="134" t="s">
        <v>1051</v>
      </c>
      <c r="C2500" s="29">
        <v>148504966</v>
      </c>
      <c r="F2500" s="29" t="s">
        <v>59</v>
      </c>
      <c r="G2500" s="29" t="s">
        <v>828</v>
      </c>
      <c r="H2500" s="29" t="s">
        <v>38</v>
      </c>
      <c r="I2500" s="120">
        <v>45805</v>
      </c>
      <c r="J2500" s="120">
        <f>WORKDAY(I2500, 3)</f>
        <v>45810</v>
      </c>
      <c r="K2500" s="120">
        <v>45836</v>
      </c>
      <c r="L2500" s="120"/>
      <c r="M2500" s="120"/>
      <c r="N2500" s="120">
        <v>45805</v>
      </c>
      <c r="O2500" s="29" t="s">
        <v>85</v>
      </c>
      <c r="P2500" s="120"/>
      <c r="Q2500" s="156">
        <v>1000</v>
      </c>
    </row>
    <row r="2501" spans="1:18">
      <c r="A2501" s="134" t="s">
        <v>1051</v>
      </c>
      <c r="C2501" s="29">
        <v>148504989</v>
      </c>
      <c r="F2501" s="29" t="s">
        <v>59</v>
      </c>
      <c r="G2501" s="29" t="s">
        <v>828</v>
      </c>
      <c r="H2501" s="29" t="s">
        <v>38</v>
      </c>
      <c r="I2501" s="120">
        <v>45805</v>
      </c>
      <c r="J2501" s="120">
        <f>WORKDAY(I2501, 3)</f>
        <v>45810</v>
      </c>
      <c r="K2501" s="120">
        <v>45836</v>
      </c>
      <c r="L2501" s="120"/>
      <c r="M2501" s="120"/>
      <c r="N2501" s="120">
        <v>45805</v>
      </c>
      <c r="O2501" s="29" t="s">
        <v>85</v>
      </c>
      <c r="P2501" s="120"/>
      <c r="Q2501" s="156">
        <v>1000</v>
      </c>
    </row>
    <row r="2502" spans="1:18">
      <c r="A2502" s="134" t="s">
        <v>1051</v>
      </c>
      <c r="C2502" s="29">
        <v>148505006</v>
      </c>
      <c r="F2502" s="29" t="s">
        <v>59</v>
      </c>
      <c r="G2502" s="29" t="s">
        <v>828</v>
      </c>
      <c r="H2502" s="29" t="s">
        <v>38</v>
      </c>
      <c r="I2502" s="120">
        <v>45805</v>
      </c>
      <c r="J2502" s="120">
        <f>WORKDAY(I2502, 3)</f>
        <v>45810</v>
      </c>
      <c r="K2502" s="120">
        <v>45836</v>
      </c>
      <c r="L2502" s="120"/>
      <c r="M2502" s="120"/>
      <c r="N2502" s="120">
        <v>45805</v>
      </c>
      <c r="O2502" s="29" t="s">
        <v>85</v>
      </c>
      <c r="P2502" s="120"/>
      <c r="Q2502" s="156">
        <v>2000</v>
      </c>
    </row>
    <row r="2503" spans="1:18">
      <c r="A2503" s="134" t="s">
        <v>1051</v>
      </c>
      <c r="C2503" s="29">
        <v>148505029</v>
      </c>
      <c r="F2503" s="29" t="s">
        <v>59</v>
      </c>
      <c r="G2503" s="29" t="s">
        <v>828</v>
      </c>
      <c r="H2503" s="29" t="s">
        <v>38</v>
      </c>
      <c r="I2503" s="120">
        <v>45805</v>
      </c>
      <c r="J2503" s="120">
        <f>WORKDAY(I2503, 3)</f>
        <v>45810</v>
      </c>
      <c r="K2503" s="120">
        <v>45836</v>
      </c>
      <c r="L2503" s="120"/>
      <c r="M2503" s="120"/>
      <c r="N2503" s="120">
        <v>45805</v>
      </c>
      <c r="O2503" s="29" t="s">
        <v>85</v>
      </c>
      <c r="P2503" s="120"/>
      <c r="Q2503" s="156">
        <v>90</v>
      </c>
    </row>
    <row r="2504" spans="1:18">
      <c r="A2504" s="134" t="s">
        <v>1025</v>
      </c>
      <c r="C2504" s="29">
        <v>148502763</v>
      </c>
      <c r="D2504" s="29">
        <v>122501846</v>
      </c>
      <c r="F2504" s="29" t="s">
        <v>59</v>
      </c>
      <c r="G2504" s="29" t="s">
        <v>828</v>
      </c>
      <c r="H2504" s="29" t="s">
        <v>38</v>
      </c>
      <c r="I2504" s="120">
        <v>45805</v>
      </c>
      <c r="J2504" s="120">
        <f>WORKDAY(I2504, 3)</f>
        <v>45810</v>
      </c>
      <c r="K2504" s="120">
        <v>45836</v>
      </c>
      <c r="L2504" s="120"/>
      <c r="M2504" s="120"/>
      <c r="N2504" s="120">
        <v>45805</v>
      </c>
      <c r="O2504" s="29" t="s">
        <v>85</v>
      </c>
      <c r="P2504" s="120"/>
      <c r="Q2504" s="156">
        <v>110</v>
      </c>
    </row>
    <row r="2505" spans="1:18">
      <c r="A2505" s="134" t="s">
        <v>1025</v>
      </c>
      <c r="C2505" s="29">
        <v>148502778</v>
      </c>
      <c r="D2505" s="29">
        <v>122501868</v>
      </c>
      <c r="F2505" s="29" t="s">
        <v>59</v>
      </c>
      <c r="G2505" s="29" t="s">
        <v>828</v>
      </c>
      <c r="H2505" s="29" t="s">
        <v>38</v>
      </c>
      <c r="I2505" s="120">
        <v>45805</v>
      </c>
      <c r="J2505" s="120">
        <f>WORKDAY(I2505, 3)</f>
        <v>45810</v>
      </c>
      <c r="K2505" s="120">
        <v>45836</v>
      </c>
      <c r="L2505" s="120"/>
      <c r="M2505" s="120"/>
      <c r="N2505" s="120">
        <v>45805</v>
      </c>
      <c r="O2505" s="29" t="s">
        <v>85</v>
      </c>
      <c r="P2505" s="120"/>
      <c r="Q2505" s="156">
        <v>500</v>
      </c>
    </row>
    <row r="2506" spans="1:18">
      <c r="A2506" s="134" t="s">
        <v>1025</v>
      </c>
      <c r="C2506" s="29">
        <v>148502788</v>
      </c>
      <c r="D2506" s="29">
        <v>122501878</v>
      </c>
      <c r="F2506" s="29" t="s">
        <v>59</v>
      </c>
      <c r="G2506" s="29" t="s">
        <v>828</v>
      </c>
      <c r="H2506" s="29" t="s">
        <v>38</v>
      </c>
      <c r="I2506" s="120">
        <v>45805</v>
      </c>
      <c r="J2506" s="120">
        <f>WORKDAY(I2506, 3)</f>
        <v>45810</v>
      </c>
      <c r="K2506" s="120">
        <v>45836</v>
      </c>
      <c r="L2506" s="120"/>
      <c r="M2506" s="120"/>
      <c r="N2506" s="120">
        <v>45805</v>
      </c>
      <c r="O2506" s="29" t="s">
        <v>85</v>
      </c>
      <c r="P2506" s="120"/>
      <c r="Q2506" s="156">
        <v>130</v>
      </c>
    </row>
    <row r="2507" spans="1:18">
      <c r="A2507" s="134" t="s">
        <v>1065</v>
      </c>
      <c r="C2507" s="29">
        <v>148501570</v>
      </c>
      <c r="F2507" s="29" t="s">
        <v>59</v>
      </c>
      <c r="G2507" s="29" t="s">
        <v>828</v>
      </c>
      <c r="H2507" s="29" t="s">
        <v>38</v>
      </c>
      <c r="I2507" s="120">
        <v>45805</v>
      </c>
      <c r="J2507" s="120">
        <f>WORKDAY(I2507, 3)</f>
        <v>45810</v>
      </c>
      <c r="K2507" s="120">
        <v>45836</v>
      </c>
      <c r="L2507" s="120"/>
      <c r="M2507" s="120"/>
      <c r="N2507" s="120">
        <v>45805</v>
      </c>
      <c r="O2507" s="29" t="s">
        <v>85</v>
      </c>
      <c r="P2507" s="120"/>
      <c r="Q2507" s="156">
        <v>300</v>
      </c>
    </row>
    <row r="2508" spans="1:18">
      <c r="A2508" s="134" t="s">
        <v>1065</v>
      </c>
      <c r="C2508" s="29">
        <v>148501617</v>
      </c>
      <c r="F2508" s="29" t="s">
        <v>59</v>
      </c>
      <c r="G2508" s="29" t="s">
        <v>828</v>
      </c>
      <c r="H2508" s="29" t="s">
        <v>38</v>
      </c>
      <c r="I2508" s="120">
        <v>45805</v>
      </c>
      <c r="J2508" s="120">
        <f>WORKDAY(I2508, 3)</f>
        <v>45810</v>
      </c>
      <c r="K2508" s="120">
        <v>45836</v>
      </c>
      <c r="L2508" s="120"/>
      <c r="M2508" s="120"/>
      <c r="N2508" s="120">
        <v>45805</v>
      </c>
      <c r="O2508" s="29" t="s">
        <v>85</v>
      </c>
      <c r="P2508" s="120"/>
      <c r="Q2508" s="156">
        <v>900</v>
      </c>
    </row>
    <row r="2509" spans="1:18">
      <c r="A2509" s="134" t="s">
        <v>1065</v>
      </c>
      <c r="C2509" s="29">
        <v>148501633</v>
      </c>
      <c r="F2509" s="29" t="s">
        <v>59</v>
      </c>
      <c r="G2509" s="29" t="s">
        <v>828</v>
      </c>
      <c r="H2509" s="29" t="s">
        <v>38</v>
      </c>
      <c r="I2509" s="120">
        <v>45805</v>
      </c>
      <c r="J2509" s="120">
        <f>WORKDAY(I2509, 3)</f>
        <v>45810</v>
      </c>
      <c r="K2509" s="120">
        <v>45836</v>
      </c>
      <c r="L2509" s="120"/>
      <c r="M2509" s="120"/>
      <c r="N2509" s="120">
        <v>45805</v>
      </c>
      <c r="O2509" s="29" t="s">
        <v>85</v>
      </c>
      <c r="P2509" s="120"/>
      <c r="Q2509" s="156">
        <v>400</v>
      </c>
    </row>
    <row r="2510" spans="1:18">
      <c r="A2510" s="134" t="s">
        <v>1065</v>
      </c>
      <c r="C2510" s="29">
        <v>148501665</v>
      </c>
      <c r="F2510" s="29" t="s">
        <v>59</v>
      </c>
      <c r="G2510" s="29" t="s">
        <v>828</v>
      </c>
      <c r="H2510" s="29" t="s">
        <v>38</v>
      </c>
      <c r="I2510" s="120">
        <v>45805</v>
      </c>
      <c r="J2510" s="120">
        <f>WORKDAY(I2510, 3)</f>
        <v>45810</v>
      </c>
      <c r="K2510" s="120">
        <v>45836</v>
      </c>
      <c r="L2510" s="120"/>
      <c r="M2510" s="120"/>
      <c r="N2510" s="120">
        <v>45805</v>
      </c>
      <c r="O2510" s="29" t="s">
        <v>85</v>
      </c>
      <c r="P2510" s="120"/>
      <c r="Q2510" s="156">
        <v>320</v>
      </c>
    </row>
    <row r="2511" spans="1:18">
      <c r="A2511" s="134" t="s">
        <v>1065</v>
      </c>
      <c r="C2511" s="29">
        <v>148501680</v>
      </c>
      <c r="F2511" s="29" t="s">
        <v>59</v>
      </c>
      <c r="G2511" s="29" t="s">
        <v>828</v>
      </c>
      <c r="H2511" s="29" t="s">
        <v>38</v>
      </c>
      <c r="I2511" s="120">
        <v>45805</v>
      </c>
      <c r="J2511" s="120">
        <f>WORKDAY(I2511, 3)</f>
        <v>45810</v>
      </c>
      <c r="K2511" s="120">
        <v>45836</v>
      </c>
      <c r="L2511" s="120"/>
      <c r="M2511" s="120"/>
      <c r="N2511" s="120">
        <v>45805</v>
      </c>
      <c r="O2511" s="29" t="s">
        <v>85</v>
      </c>
      <c r="P2511" s="120"/>
      <c r="Q2511" s="156">
        <v>700</v>
      </c>
    </row>
    <row r="2512" spans="1:18">
      <c r="A2512" s="134" t="s">
        <v>1065</v>
      </c>
      <c r="C2512" s="29">
        <v>148501690</v>
      </c>
      <c r="F2512" s="29" t="s">
        <v>59</v>
      </c>
      <c r="G2512" s="29" t="s">
        <v>828</v>
      </c>
      <c r="H2512" s="29" t="s">
        <v>38</v>
      </c>
      <c r="I2512" s="120">
        <v>45805</v>
      </c>
      <c r="J2512" s="120">
        <f>WORKDAY(I2512, 3)</f>
        <v>45810</v>
      </c>
      <c r="K2512" s="120">
        <v>45836</v>
      </c>
      <c r="L2512" s="120"/>
      <c r="M2512" s="120"/>
      <c r="N2512" s="120">
        <v>45805</v>
      </c>
      <c r="O2512" s="29" t="s">
        <v>85</v>
      </c>
      <c r="P2512" s="120"/>
      <c r="Q2512" s="156">
        <v>350</v>
      </c>
    </row>
    <row r="2513" spans="1:17">
      <c r="A2513" s="134" t="s">
        <v>1160</v>
      </c>
      <c r="C2513" s="29">
        <v>148500220</v>
      </c>
      <c r="F2513" s="29" t="s">
        <v>59</v>
      </c>
      <c r="G2513" s="29" t="s">
        <v>828</v>
      </c>
      <c r="H2513" s="29" t="s">
        <v>38</v>
      </c>
      <c r="I2513" s="120">
        <v>45805</v>
      </c>
      <c r="J2513" s="120">
        <f>WORKDAY(I2513, 3)</f>
        <v>45810</v>
      </c>
      <c r="K2513" s="120">
        <v>45836</v>
      </c>
      <c r="L2513" s="120"/>
      <c r="M2513" s="120"/>
      <c r="N2513" s="120">
        <v>45805</v>
      </c>
      <c r="O2513" s="29" t="s">
        <v>85</v>
      </c>
      <c r="P2513" s="120"/>
      <c r="Q2513" s="81">
        <v>360</v>
      </c>
    </row>
    <row r="2514" spans="1:17">
      <c r="A2514" s="134" t="s">
        <v>1065</v>
      </c>
      <c r="C2514" s="29">
        <v>150500061</v>
      </c>
      <c r="D2514" s="29">
        <v>128503239</v>
      </c>
      <c r="F2514" s="29" t="s">
        <v>59</v>
      </c>
      <c r="G2514" s="29" t="s">
        <v>828</v>
      </c>
      <c r="H2514" s="29" t="s">
        <v>38</v>
      </c>
      <c r="I2514" s="120">
        <v>45807</v>
      </c>
      <c r="J2514" s="120">
        <f>WORKDAY(I2514, 3)</f>
        <v>45812</v>
      </c>
      <c r="K2514" s="120">
        <v>45838</v>
      </c>
      <c r="L2514" s="120"/>
      <c r="M2514" s="120"/>
      <c r="N2514" s="120">
        <v>45805</v>
      </c>
      <c r="O2514" s="29" t="s">
        <v>85</v>
      </c>
      <c r="P2514" s="120"/>
      <c r="Q2514" s="156">
        <v>400</v>
      </c>
    </row>
    <row r="2515" spans="1:17">
      <c r="A2515" s="134" t="s">
        <v>1065</v>
      </c>
      <c r="C2515" s="29">
        <v>150500063</v>
      </c>
      <c r="D2515" s="29">
        <v>128503276</v>
      </c>
      <c r="F2515" s="29" t="s">
        <v>59</v>
      </c>
      <c r="G2515" s="29" t="s">
        <v>828</v>
      </c>
      <c r="H2515" s="29" t="s">
        <v>38</v>
      </c>
      <c r="I2515" s="120">
        <v>45807</v>
      </c>
      <c r="J2515" s="120">
        <f>WORKDAY(I2515, 3)</f>
        <v>45812</v>
      </c>
      <c r="K2515" s="120">
        <v>45838</v>
      </c>
      <c r="L2515" s="120"/>
      <c r="M2515" s="120"/>
      <c r="N2515" s="120">
        <v>45810</v>
      </c>
      <c r="O2515" s="29" t="s">
        <v>85</v>
      </c>
      <c r="P2515" s="120"/>
      <c r="Q2515" s="156">
        <v>450</v>
      </c>
    </row>
    <row r="2516" spans="1:17">
      <c r="A2516" s="134" t="s">
        <v>1065</v>
      </c>
      <c r="C2516" s="29">
        <v>150500064</v>
      </c>
      <c r="D2516" s="29">
        <v>129500085</v>
      </c>
      <c r="F2516" s="29" t="s">
        <v>59</v>
      </c>
      <c r="G2516" s="29" t="s">
        <v>828</v>
      </c>
      <c r="H2516" s="29" t="s">
        <v>38</v>
      </c>
      <c r="I2516" s="120">
        <v>45807</v>
      </c>
      <c r="J2516" s="120">
        <f>WORKDAY(I2516, 3)</f>
        <v>45812</v>
      </c>
      <c r="K2516" s="120">
        <v>45838</v>
      </c>
      <c r="L2516" s="120"/>
      <c r="M2516" s="120"/>
      <c r="N2516" s="120">
        <v>45810</v>
      </c>
      <c r="O2516" s="29" t="s">
        <v>85</v>
      </c>
      <c r="P2516" s="120"/>
      <c r="Q2516" s="156">
        <v>560</v>
      </c>
    </row>
    <row r="2517" spans="1:17">
      <c r="A2517" s="134" t="s">
        <v>1065</v>
      </c>
      <c r="C2517" s="29">
        <v>150500066</v>
      </c>
      <c r="D2517" s="29">
        <v>129500096</v>
      </c>
      <c r="F2517" s="29" t="s">
        <v>59</v>
      </c>
      <c r="G2517" s="29" t="s">
        <v>828</v>
      </c>
      <c r="H2517" s="29" t="s">
        <v>38</v>
      </c>
      <c r="I2517" s="120">
        <v>45807</v>
      </c>
      <c r="J2517" s="120">
        <f>WORKDAY(I2517, 3)</f>
        <v>45812</v>
      </c>
      <c r="K2517" s="120">
        <v>45838</v>
      </c>
      <c r="L2517" s="120"/>
      <c r="M2517" s="120"/>
      <c r="N2517" s="120">
        <v>45810</v>
      </c>
      <c r="O2517" s="29" t="s">
        <v>85</v>
      </c>
      <c r="P2517" s="120"/>
      <c r="Q2517" s="156">
        <v>400</v>
      </c>
    </row>
    <row r="2518" spans="1:17">
      <c r="A2518" s="134" t="s">
        <v>1051</v>
      </c>
      <c r="C2518" s="29">
        <v>154503990</v>
      </c>
      <c r="F2518" s="29" t="s">
        <v>1379</v>
      </c>
      <c r="G2518" s="29" t="s">
        <v>828</v>
      </c>
      <c r="H2518" s="29" t="s">
        <v>38</v>
      </c>
      <c r="I2518" s="120">
        <v>45811</v>
      </c>
      <c r="J2518" s="120">
        <f>WORKDAY(I2518, 3)</f>
        <v>45814</v>
      </c>
      <c r="K2518" s="120">
        <v>45841</v>
      </c>
      <c r="L2518" s="120"/>
      <c r="M2518" s="120"/>
      <c r="N2518" s="120">
        <v>45810</v>
      </c>
      <c r="O2518" s="29" t="s">
        <v>85</v>
      </c>
      <c r="P2518" s="120"/>
      <c r="Q2518" s="156">
        <v>350</v>
      </c>
    </row>
    <row r="2519" spans="1:17">
      <c r="A2519" s="134" t="s">
        <v>1051</v>
      </c>
      <c r="C2519" s="29">
        <v>154503817</v>
      </c>
      <c r="F2519" s="29" t="s">
        <v>1379</v>
      </c>
      <c r="G2519" s="29" t="s">
        <v>828</v>
      </c>
      <c r="H2519" s="29" t="s">
        <v>38</v>
      </c>
      <c r="I2519" s="120">
        <v>45811</v>
      </c>
      <c r="J2519" s="120">
        <f>WORKDAY(I2519, 3)</f>
        <v>45814</v>
      </c>
      <c r="K2519" s="120">
        <v>45841</v>
      </c>
      <c r="L2519" s="120"/>
      <c r="M2519" s="120"/>
      <c r="N2519" s="120">
        <v>45810</v>
      </c>
      <c r="O2519" s="29" t="s">
        <v>85</v>
      </c>
      <c r="P2519" s="120"/>
      <c r="Q2519" s="156">
        <v>460</v>
      </c>
    </row>
    <row r="2520" spans="1:17">
      <c r="A2520" s="119" t="s">
        <v>989</v>
      </c>
      <c r="B2520" s="41"/>
      <c r="C2520" s="29">
        <v>154501496</v>
      </c>
      <c r="D2520" s="29">
        <v>122501912</v>
      </c>
      <c r="F2520" s="29" t="s">
        <v>59</v>
      </c>
      <c r="G2520" s="29" t="s">
        <v>828</v>
      </c>
      <c r="H2520" s="29" t="s">
        <v>38</v>
      </c>
      <c r="I2520" s="120">
        <v>45811</v>
      </c>
      <c r="J2520" s="120">
        <f>WORKDAY(I2520, 3)</f>
        <v>45814</v>
      </c>
      <c r="K2520" s="120">
        <v>45841</v>
      </c>
      <c r="L2520" s="120"/>
      <c r="M2520" s="120"/>
      <c r="N2520" s="120">
        <v>45810</v>
      </c>
      <c r="O2520" s="29" t="s">
        <v>85</v>
      </c>
      <c r="P2520" s="120"/>
      <c r="Q2520" s="156">
        <v>250</v>
      </c>
    </row>
    <row r="2521" spans="1:17">
      <c r="A2521" s="119" t="s">
        <v>989</v>
      </c>
      <c r="B2521" s="41"/>
      <c r="C2521" s="29">
        <v>154501500</v>
      </c>
      <c r="D2521" s="29">
        <v>122501917</v>
      </c>
      <c r="F2521" s="29" t="s">
        <v>59</v>
      </c>
      <c r="G2521" s="29" t="s">
        <v>828</v>
      </c>
      <c r="H2521" s="29" t="s">
        <v>38</v>
      </c>
      <c r="I2521" s="120">
        <v>45811</v>
      </c>
      <c r="J2521" s="120">
        <f>WORKDAY(I2521, 3)</f>
        <v>45814</v>
      </c>
      <c r="K2521" s="120">
        <v>45841</v>
      </c>
      <c r="L2521" s="120"/>
      <c r="M2521" s="120"/>
      <c r="N2521" s="120">
        <v>45810</v>
      </c>
      <c r="O2521" s="29" t="s">
        <v>85</v>
      </c>
      <c r="P2521" s="120"/>
      <c r="Q2521" s="156">
        <v>570</v>
      </c>
    </row>
    <row r="2522" spans="1:17">
      <c r="A2522" s="119" t="s">
        <v>989</v>
      </c>
      <c r="B2522" s="41"/>
      <c r="C2522" s="29">
        <v>154501505</v>
      </c>
      <c r="D2522" s="29">
        <v>122501923</v>
      </c>
      <c r="F2522" s="29" t="s">
        <v>59</v>
      </c>
      <c r="G2522" s="29" t="s">
        <v>828</v>
      </c>
      <c r="H2522" s="29" t="s">
        <v>38</v>
      </c>
      <c r="I2522" s="120">
        <v>45811</v>
      </c>
      <c r="J2522" s="120">
        <f>WORKDAY(I2522, 3)</f>
        <v>45814</v>
      </c>
      <c r="K2522" s="120">
        <v>45841</v>
      </c>
      <c r="L2522" s="120"/>
      <c r="M2522" s="120"/>
      <c r="N2522" s="120">
        <v>45810</v>
      </c>
      <c r="O2522" s="29" t="s">
        <v>85</v>
      </c>
      <c r="P2522" s="120"/>
      <c r="Q2522" s="156">
        <v>350</v>
      </c>
    </row>
    <row r="2523" spans="1:17">
      <c r="A2523" s="119" t="s">
        <v>989</v>
      </c>
      <c r="B2523" s="41"/>
      <c r="C2523" s="29">
        <v>154501514</v>
      </c>
      <c r="D2523" s="29">
        <v>122501932</v>
      </c>
      <c r="F2523" s="29" t="s">
        <v>59</v>
      </c>
      <c r="G2523" s="29" t="s">
        <v>828</v>
      </c>
      <c r="H2523" s="29" t="s">
        <v>38</v>
      </c>
      <c r="I2523" s="120">
        <v>45811</v>
      </c>
      <c r="J2523" s="120">
        <f>WORKDAY(I2523, 3)</f>
        <v>45814</v>
      </c>
      <c r="K2523" s="120">
        <v>45841</v>
      </c>
      <c r="L2523" s="120"/>
      <c r="M2523" s="120"/>
      <c r="N2523" s="120">
        <v>45810</v>
      </c>
      <c r="O2523" s="29" t="s">
        <v>85</v>
      </c>
      <c r="P2523" s="120"/>
      <c r="Q2523" s="156">
        <v>220</v>
      </c>
    </row>
    <row r="2524" spans="1:17">
      <c r="A2524" s="119" t="s">
        <v>989</v>
      </c>
      <c r="B2524" s="41"/>
      <c r="C2524" s="29">
        <v>154501525</v>
      </c>
      <c r="D2524" s="29">
        <v>122501943</v>
      </c>
      <c r="F2524" s="29" t="s">
        <v>59</v>
      </c>
      <c r="G2524" s="29" t="s">
        <v>828</v>
      </c>
      <c r="H2524" s="29" t="s">
        <v>38</v>
      </c>
      <c r="I2524" s="120">
        <v>45811</v>
      </c>
      <c r="J2524" s="120">
        <f>WORKDAY(I2524, 3)</f>
        <v>45814</v>
      </c>
      <c r="K2524" s="120">
        <v>45841</v>
      </c>
      <c r="L2524" s="120"/>
      <c r="M2524" s="120"/>
      <c r="N2524" s="120">
        <v>45810</v>
      </c>
      <c r="O2524" s="29" t="s">
        <v>85</v>
      </c>
      <c r="P2524" s="120"/>
      <c r="Q2524" s="156">
        <v>600</v>
      </c>
    </row>
    <row r="2525" spans="1:17">
      <c r="A2525" s="119" t="s">
        <v>989</v>
      </c>
      <c r="B2525" s="41"/>
      <c r="C2525" s="29">
        <v>154501532</v>
      </c>
      <c r="D2525" s="29">
        <v>122501951</v>
      </c>
      <c r="F2525" s="29" t="s">
        <v>59</v>
      </c>
      <c r="G2525" s="29" t="s">
        <v>828</v>
      </c>
      <c r="H2525" s="29" t="s">
        <v>38</v>
      </c>
      <c r="I2525" s="120">
        <v>45811</v>
      </c>
      <c r="J2525" s="120">
        <f>WORKDAY(I2525, 3)</f>
        <v>45814</v>
      </c>
      <c r="K2525" s="120">
        <v>45841</v>
      </c>
      <c r="L2525" s="120"/>
      <c r="M2525" s="120"/>
      <c r="N2525" s="120">
        <v>45810</v>
      </c>
      <c r="O2525" s="29" t="s">
        <v>85</v>
      </c>
      <c r="P2525" s="120"/>
      <c r="Q2525" s="156">
        <v>550</v>
      </c>
    </row>
    <row r="2526" spans="1:17">
      <c r="A2526" s="128" t="s">
        <v>980</v>
      </c>
      <c r="B2526" s="67"/>
      <c r="C2526" s="29">
        <v>154503764</v>
      </c>
      <c r="D2526" s="67">
        <v>122502254</v>
      </c>
      <c r="E2526" s="67"/>
      <c r="F2526" s="29" t="s">
        <v>59</v>
      </c>
      <c r="G2526" s="29" t="s">
        <v>16</v>
      </c>
      <c r="H2526" s="29" t="s">
        <v>38</v>
      </c>
      <c r="I2526" s="120">
        <v>45811</v>
      </c>
      <c r="J2526" s="120">
        <f>WORKDAY(I2526, 3)</f>
        <v>45814</v>
      </c>
      <c r="K2526" s="120">
        <v>45841</v>
      </c>
      <c r="L2526" s="120"/>
      <c r="M2526" s="120"/>
      <c r="N2526" s="120">
        <v>45810</v>
      </c>
      <c r="O2526" s="29" t="s">
        <v>85</v>
      </c>
      <c r="P2526" s="120"/>
      <c r="Q2526" s="156">
        <v>100</v>
      </c>
    </row>
    <row r="2527" spans="1:17">
      <c r="A2527" s="134" t="s">
        <v>1193</v>
      </c>
      <c r="C2527" s="29">
        <v>157500330</v>
      </c>
      <c r="D2527" s="29">
        <v>122501620</v>
      </c>
      <c r="F2527" s="29" t="s">
        <v>59</v>
      </c>
      <c r="G2527" s="29" t="s">
        <v>16</v>
      </c>
      <c r="H2527" s="29" t="s">
        <v>38</v>
      </c>
      <c r="I2527" s="120">
        <v>45814</v>
      </c>
      <c r="J2527" s="120">
        <f>WORKDAY(I2527, 3)</f>
        <v>45819</v>
      </c>
      <c r="K2527" s="120">
        <v>45844</v>
      </c>
      <c r="L2527" s="120"/>
      <c r="M2527" s="120"/>
      <c r="N2527" s="120">
        <v>45810</v>
      </c>
      <c r="O2527" s="29" t="s">
        <v>85</v>
      </c>
      <c r="P2527" s="120"/>
      <c r="Q2527" s="156">
        <v>500</v>
      </c>
    </row>
    <row r="2528" spans="1:17">
      <c r="A2528" s="134" t="s">
        <v>1193</v>
      </c>
      <c r="C2528" s="29">
        <v>157500335</v>
      </c>
      <c r="D2528" s="29">
        <v>122501629</v>
      </c>
      <c r="F2528" s="29" t="s">
        <v>59</v>
      </c>
      <c r="G2528" s="29" t="s">
        <v>16</v>
      </c>
      <c r="H2528" s="29" t="s">
        <v>38</v>
      </c>
      <c r="I2528" s="120">
        <v>45814</v>
      </c>
      <c r="J2528" s="120">
        <f>WORKDAY(I2528, 3)</f>
        <v>45819</v>
      </c>
      <c r="K2528" s="120">
        <v>45844</v>
      </c>
      <c r="L2528" s="120"/>
      <c r="M2528" s="120"/>
      <c r="N2528" s="120">
        <v>45810</v>
      </c>
      <c r="O2528" s="29" t="s">
        <v>85</v>
      </c>
      <c r="P2528" s="120"/>
      <c r="Q2528" s="156">
        <v>850</v>
      </c>
    </row>
    <row r="2529" spans="1:18">
      <c r="A2529" s="134" t="s">
        <v>1193</v>
      </c>
      <c r="C2529" s="29">
        <v>157500344</v>
      </c>
      <c r="D2529" s="29">
        <v>125503674</v>
      </c>
      <c r="F2529" s="29" t="s">
        <v>59</v>
      </c>
      <c r="G2529" s="29" t="s">
        <v>16</v>
      </c>
      <c r="H2529" s="29" t="s">
        <v>38</v>
      </c>
      <c r="I2529" s="120">
        <v>45814</v>
      </c>
      <c r="J2529" s="120">
        <f>WORKDAY(I2529, 3)</f>
        <v>45819</v>
      </c>
      <c r="K2529" s="120">
        <v>45844</v>
      </c>
      <c r="L2529" s="120"/>
      <c r="M2529" s="120"/>
      <c r="N2529" s="120">
        <v>45810</v>
      </c>
      <c r="O2529" s="29" t="s">
        <v>85</v>
      </c>
      <c r="P2529" s="120"/>
      <c r="Q2529" s="156">
        <v>530</v>
      </c>
    </row>
    <row r="2530" spans="1:18">
      <c r="A2530" s="134" t="s">
        <v>1051</v>
      </c>
      <c r="C2530" s="29">
        <v>162500139</v>
      </c>
      <c r="F2530" s="29" t="s">
        <v>59</v>
      </c>
      <c r="G2530" s="29" t="s">
        <v>828</v>
      </c>
      <c r="H2530" s="29" t="s">
        <v>38</v>
      </c>
      <c r="I2530" s="120">
        <v>45819</v>
      </c>
      <c r="J2530" s="120">
        <f>WORKDAY(I2530, 3)</f>
        <v>45824</v>
      </c>
      <c r="K2530" s="120">
        <v>45849</v>
      </c>
      <c r="L2530" s="120"/>
      <c r="M2530" s="120"/>
      <c r="N2530" s="120">
        <v>45824</v>
      </c>
      <c r="O2530" s="29" t="s">
        <v>197</v>
      </c>
      <c r="P2530" s="29"/>
      <c r="Q2530" s="156">
        <v>1300</v>
      </c>
      <c r="R2530" s="134" t="s">
        <v>1408</v>
      </c>
    </row>
    <row r="2531" spans="1:18">
      <c r="A2531" s="134" t="s">
        <v>1051</v>
      </c>
      <c r="C2531" s="29">
        <v>162500145</v>
      </c>
      <c r="F2531" s="29" t="s">
        <v>59</v>
      </c>
      <c r="G2531" s="29" t="s">
        <v>828</v>
      </c>
      <c r="H2531" s="29" t="s">
        <v>38</v>
      </c>
      <c r="I2531" s="120">
        <v>45819</v>
      </c>
      <c r="J2531" s="120">
        <f>WORKDAY(I2531, 3)</f>
        <v>45824</v>
      </c>
      <c r="K2531" s="120">
        <v>45849</v>
      </c>
      <c r="L2531" s="120"/>
      <c r="M2531" s="120"/>
      <c r="N2531" s="120">
        <v>45824</v>
      </c>
      <c r="O2531" s="29" t="s">
        <v>197</v>
      </c>
      <c r="P2531" s="29"/>
      <c r="Q2531" s="156">
        <v>1400</v>
      </c>
      <c r="R2531" s="134" t="s">
        <v>1408</v>
      </c>
    </row>
    <row r="2532" spans="1:18">
      <c r="A2532" s="134" t="s">
        <v>1051</v>
      </c>
      <c r="C2532" s="29">
        <v>162500147</v>
      </c>
      <c r="F2532" s="29" t="s">
        <v>59</v>
      </c>
      <c r="G2532" s="29" t="s">
        <v>828</v>
      </c>
      <c r="H2532" s="29" t="s">
        <v>38</v>
      </c>
      <c r="I2532" s="120">
        <v>45819</v>
      </c>
      <c r="J2532" s="120">
        <f>WORKDAY(I2532, 3)</f>
        <v>45824</v>
      </c>
      <c r="K2532" s="120">
        <v>45849</v>
      </c>
      <c r="L2532" s="120"/>
      <c r="M2532" s="120"/>
      <c r="N2532" s="120">
        <v>45824</v>
      </c>
      <c r="O2532" s="29" t="s">
        <v>197</v>
      </c>
      <c r="P2532" s="29"/>
      <c r="Q2532" s="156">
        <v>1200</v>
      </c>
      <c r="R2532" s="134" t="s">
        <v>1408</v>
      </c>
    </row>
    <row r="2533" spans="1:18">
      <c r="A2533" s="134" t="s">
        <v>1051</v>
      </c>
      <c r="C2533" s="29">
        <v>162500149</v>
      </c>
      <c r="F2533" s="29" t="s">
        <v>59</v>
      </c>
      <c r="G2533" s="29" t="s">
        <v>828</v>
      </c>
      <c r="H2533" s="29" t="s">
        <v>38</v>
      </c>
      <c r="I2533" s="120">
        <v>45819</v>
      </c>
      <c r="J2533" s="120">
        <f>WORKDAY(I2533, 3)</f>
        <v>45824</v>
      </c>
      <c r="K2533" s="120">
        <v>45849</v>
      </c>
      <c r="L2533" s="120"/>
      <c r="M2533" s="120"/>
      <c r="N2533" s="120">
        <v>45824</v>
      </c>
      <c r="O2533" s="29" t="s">
        <v>197</v>
      </c>
      <c r="P2533" s="29"/>
      <c r="Q2533" s="156">
        <v>500</v>
      </c>
      <c r="R2533" s="134" t="s">
        <v>1408</v>
      </c>
    </row>
    <row r="2534" spans="1:18">
      <c r="A2534" s="134" t="s">
        <v>1051</v>
      </c>
      <c r="C2534" s="29">
        <v>162500153</v>
      </c>
      <c r="F2534" s="29" t="s">
        <v>59</v>
      </c>
      <c r="G2534" s="29" t="s">
        <v>828</v>
      </c>
      <c r="H2534" s="29" t="s">
        <v>38</v>
      </c>
      <c r="I2534" s="120">
        <v>45819</v>
      </c>
      <c r="J2534" s="120">
        <f>WORKDAY(I2534, 3)</f>
        <v>45824</v>
      </c>
      <c r="K2534" s="120">
        <v>45849</v>
      </c>
      <c r="L2534" s="120"/>
      <c r="M2534" s="120"/>
      <c r="N2534" s="120">
        <v>45824</v>
      </c>
      <c r="O2534" s="29" t="s">
        <v>197</v>
      </c>
      <c r="P2534" s="29"/>
      <c r="Q2534" s="156">
        <v>340</v>
      </c>
      <c r="R2534" s="134" t="s">
        <v>1408</v>
      </c>
    </row>
    <row r="2535" spans="1:18">
      <c r="A2535" s="134" t="s">
        <v>1051</v>
      </c>
      <c r="C2535" s="29">
        <v>162500155</v>
      </c>
      <c r="F2535" s="29" t="s">
        <v>59</v>
      </c>
      <c r="G2535" s="29" t="s">
        <v>828</v>
      </c>
      <c r="H2535" s="29" t="s">
        <v>38</v>
      </c>
      <c r="I2535" s="120">
        <v>45819</v>
      </c>
      <c r="J2535" s="120">
        <f>WORKDAY(I2535, 3)</f>
        <v>45824</v>
      </c>
      <c r="K2535" s="120">
        <v>45849</v>
      </c>
      <c r="L2535" s="120"/>
      <c r="M2535" s="120"/>
      <c r="N2535" s="120">
        <v>45824</v>
      </c>
      <c r="O2535" s="29" t="s">
        <v>197</v>
      </c>
      <c r="P2535" s="29"/>
      <c r="Q2535" s="156">
        <v>40</v>
      </c>
      <c r="R2535" s="134" t="s">
        <v>1408</v>
      </c>
    </row>
    <row r="2536" spans="1:18">
      <c r="A2536" s="134" t="s">
        <v>1140</v>
      </c>
      <c r="C2536" s="29">
        <v>162500135</v>
      </c>
      <c r="F2536" s="29" t="s">
        <v>59</v>
      </c>
      <c r="G2536" s="29" t="s">
        <v>828</v>
      </c>
      <c r="H2536" s="29" t="s">
        <v>38</v>
      </c>
      <c r="I2536" s="120">
        <v>45819</v>
      </c>
      <c r="J2536" s="120">
        <f>WORKDAY(I2536, 3)</f>
        <v>45824</v>
      </c>
      <c r="K2536" s="120">
        <v>45849</v>
      </c>
      <c r="L2536" s="120"/>
      <c r="M2536" s="120"/>
      <c r="N2536" s="120">
        <v>45824</v>
      </c>
      <c r="O2536" s="29" t="s">
        <v>197</v>
      </c>
      <c r="P2536" s="29"/>
      <c r="Q2536" s="156">
        <v>180</v>
      </c>
      <c r="R2536" s="134" t="s">
        <v>1409</v>
      </c>
    </row>
    <row r="2537" spans="1:18">
      <c r="A2537" s="134" t="s">
        <v>1155</v>
      </c>
      <c r="C2537" s="29" t="s">
        <v>1410</v>
      </c>
      <c r="F2537" s="29" t="s">
        <v>59</v>
      </c>
      <c r="G2537" s="29" t="s">
        <v>828</v>
      </c>
      <c r="H2537" s="29" t="s">
        <v>38</v>
      </c>
      <c r="I2537" s="120">
        <v>45819</v>
      </c>
      <c r="J2537" s="120">
        <f>WORKDAY(I2537, 3)</f>
        <v>45824</v>
      </c>
      <c r="K2537" s="120">
        <v>45849</v>
      </c>
      <c r="L2537" s="120"/>
      <c r="M2537" s="120"/>
      <c r="N2537" s="29"/>
      <c r="O2537" s="29" t="s">
        <v>85</v>
      </c>
      <c r="P2537" s="120"/>
      <c r="Q2537" s="81">
        <v>200</v>
      </c>
    </row>
    <row r="2538" spans="1:18">
      <c r="A2538" s="134" t="s">
        <v>1398</v>
      </c>
      <c r="C2538" s="29">
        <v>162500157</v>
      </c>
      <c r="F2538" s="29" t="s">
        <v>59</v>
      </c>
      <c r="G2538" s="29" t="s">
        <v>828</v>
      </c>
      <c r="H2538" s="29" t="s">
        <v>38</v>
      </c>
      <c r="I2538" s="120">
        <v>45819</v>
      </c>
      <c r="J2538" s="120">
        <f>WORKDAY(I2538, 3)</f>
        <v>45824</v>
      </c>
      <c r="K2538" s="120">
        <v>45849</v>
      </c>
      <c r="L2538" s="120"/>
      <c r="M2538" s="120"/>
      <c r="N2538" s="120">
        <v>45824</v>
      </c>
      <c r="O2538" s="29" t="s">
        <v>197</v>
      </c>
      <c r="P2538" s="29"/>
      <c r="Q2538" s="156">
        <v>1400</v>
      </c>
      <c r="R2538" s="134" t="s">
        <v>1400</v>
      </c>
    </row>
    <row r="2539" spans="1:18">
      <c r="A2539" s="134" t="s">
        <v>1145</v>
      </c>
      <c r="C2539" s="29">
        <v>164500087</v>
      </c>
      <c r="D2539" s="29">
        <v>136500095</v>
      </c>
      <c r="F2539" s="29" t="s">
        <v>59</v>
      </c>
      <c r="G2539" s="29" t="s">
        <v>828</v>
      </c>
      <c r="H2539" s="29" t="s">
        <v>38</v>
      </c>
      <c r="I2539" s="120">
        <v>45821</v>
      </c>
      <c r="J2539" s="120">
        <f>WORKDAY(I2539, 3)</f>
        <v>45826</v>
      </c>
      <c r="K2539" s="120">
        <v>45851</v>
      </c>
      <c r="L2539" s="120"/>
      <c r="M2539" s="120"/>
      <c r="N2539" s="120">
        <v>45824</v>
      </c>
      <c r="O2539" s="29" t="s">
        <v>197</v>
      </c>
      <c r="P2539" s="29"/>
      <c r="Q2539" s="156">
        <v>130</v>
      </c>
      <c r="R2539" s="134" t="s">
        <v>1409</v>
      </c>
    </row>
    <row r="2540" spans="1:18">
      <c r="A2540" s="134" t="s">
        <v>1145</v>
      </c>
      <c r="C2540" s="29">
        <v>164500089</v>
      </c>
      <c r="D2540" s="29">
        <v>136500141</v>
      </c>
      <c r="F2540" s="29" t="s">
        <v>59</v>
      </c>
      <c r="G2540" s="29" t="s">
        <v>828</v>
      </c>
      <c r="H2540" s="29" t="s">
        <v>38</v>
      </c>
      <c r="I2540" s="120">
        <v>45821</v>
      </c>
      <c r="J2540" s="120">
        <f>WORKDAY(I2540, 3)</f>
        <v>45826</v>
      </c>
      <c r="K2540" s="120">
        <v>45851</v>
      </c>
      <c r="L2540" s="120"/>
      <c r="M2540" s="120"/>
      <c r="N2540" s="120">
        <v>45824</v>
      </c>
      <c r="O2540" s="29" t="s">
        <v>197</v>
      </c>
      <c r="P2540" s="29"/>
      <c r="Q2540" s="156">
        <v>240</v>
      </c>
      <c r="R2540" s="134" t="s">
        <v>1409</v>
      </c>
    </row>
    <row r="2541" spans="1:18">
      <c r="A2541" s="134" t="s">
        <v>1145</v>
      </c>
      <c r="C2541" s="29">
        <v>164500092</v>
      </c>
      <c r="D2541" s="29">
        <v>136500142</v>
      </c>
      <c r="F2541" s="29" t="s">
        <v>59</v>
      </c>
      <c r="G2541" s="29" t="s">
        <v>828</v>
      </c>
      <c r="H2541" s="29" t="s">
        <v>38</v>
      </c>
      <c r="I2541" s="120">
        <v>45821</v>
      </c>
      <c r="J2541" s="120">
        <f>WORKDAY(I2541, 3)</f>
        <v>45826</v>
      </c>
      <c r="K2541" s="120">
        <v>45851</v>
      </c>
      <c r="L2541" s="120"/>
      <c r="M2541" s="120"/>
      <c r="N2541" s="120">
        <v>45824</v>
      </c>
      <c r="O2541" s="29" t="s">
        <v>197</v>
      </c>
      <c r="P2541" s="29"/>
      <c r="Q2541" s="156">
        <v>480</v>
      </c>
      <c r="R2541" s="134" t="s">
        <v>1409</v>
      </c>
    </row>
    <row r="2542" spans="1:18">
      <c r="A2542" s="134" t="s">
        <v>1145</v>
      </c>
      <c r="C2542" s="29">
        <v>164500093</v>
      </c>
      <c r="D2542" s="29">
        <v>136500153</v>
      </c>
      <c r="F2542" s="29" t="s">
        <v>59</v>
      </c>
      <c r="G2542" s="29" t="s">
        <v>828</v>
      </c>
      <c r="H2542" s="29" t="s">
        <v>38</v>
      </c>
      <c r="I2542" s="120">
        <v>45821</v>
      </c>
      <c r="J2542" s="120">
        <f>WORKDAY(I2542, 3)</f>
        <v>45826</v>
      </c>
      <c r="K2542" s="120">
        <v>45851</v>
      </c>
      <c r="L2542" s="120"/>
      <c r="M2542" s="120"/>
      <c r="N2542" s="120">
        <v>45824</v>
      </c>
      <c r="O2542" s="29" t="s">
        <v>197</v>
      </c>
      <c r="P2542" s="29"/>
      <c r="Q2542" s="156">
        <v>220</v>
      </c>
      <c r="R2542" s="134" t="s">
        <v>1409</v>
      </c>
    </row>
    <row r="2543" spans="1:18">
      <c r="A2543" s="134" t="s">
        <v>1145</v>
      </c>
      <c r="C2543" s="29">
        <v>164500095</v>
      </c>
      <c r="D2543" s="29">
        <v>136500155</v>
      </c>
      <c r="F2543" s="29" t="s">
        <v>59</v>
      </c>
      <c r="G2543" s="29" t="s">
        <v>828</v>
      </c>
      <c r="H2543" s="29" t="s">
        <v>38</v>
      </c>
      <c r="I2543" s="120">
        <v>45821</v>
      </c>
      <c r="J2543" s="120">
        <f>WORKDAY(I2543, 3)</f>
        <v>45826</v>
      </c>
      <c r="K2543" s="120">
        <v>45851</v>
      </c>
      <c r="L2543" s="120"/>
      <c r="M2543" s="120"/>
      <c r="N2543" s="120">
        <v>45824</v>
      </c>
      <c r="O2543" s="29" t="s">
        <v>197</v>
      </c>
      <c r="P2543" s="29"/>
      <c r="Q2543" s="156">
        <v>680</v>
      </c>
      <c r="R2543" s="134" t="s">
        <v>1409</v>
      </c>
    </row>
    <row r="2544" spans="1:18">
      <c r="A2544" s="134" t="s">
        <v>1145</v>
      </c>
      <c r="C2544" s="29">
        <v>164500096</v>
      </c>
      <c r="D2544" s="29">
        <v>136500156</v>
      </c>
      <c r="F2544" s="29" t="s">
        <v>59</v>
      </c>
      <c r="G2544" s="29" t="s">
        <v>828</v>
      </c>
      <c r="H2544" s="29" t="s">
        <v>38</v>
      </c>
      <c r="I2544" s="120">
        <v>45821</v>
      </c>
      <c r="J2544" s="120">
        <f>WORKDAY(I2544, 3)</f>
        <v>45826</v>
      </c>
      <c r="K2544" s="120">
        <v>45851</v>
      </c>
      <c r="L2544" s="120"/>
      <c r="M2544" s="120"/>
      <c r="N2544" s="120">
        <v>45824</v>
      </c>
      <c r="O2544" s="29" t="s">
        <v>197</v>
      </c>
      <c r="P2544" s="29"/>
      <c r="Q2544" s="156">
        <v>600</v>
      </c>
      <c r="R2544" s="134" t="s">
        <v>1409</v>
      </c>
    </row>
    <row r="2545" spans="1:18">
      <c r="A2545" s="134" t="s">
        <v>1145</v>
      </c>
      <c r="C2545" s="29">
        <v>164500097</v>
      </c>
      <c r="D2545" s="29">
        <v>136500159</v>
      </c>
      <c r="F2545" s="29" t="s">
        <v>59</v>
      </c>
      <c r="G2545" s="29" t="s">
        <v>828</v>
      </c>
      <c r="H2545" s="29" t="s">
        <v>38</v>
      </c>
      <c r="I2545" s="120">
        <v>45821</v>
      </c>
      <c r="J2545" s="120">
        <f>WORKDAY(I2545, 3)</f>
        <v>45826</v>
      </c>
      <c r="K2545" s="120">
        <v>45851</v>
      </c>
      <c r="L2545" s="120"/>
      <c r="M2545" s="120"/>
      <c r="N2545" s="120">
        <v>45824</v>
      </c>
      <c r="O2545" s="29" t="s">
        <v>197</v>
      </c>
      <c r="P2545" s="29"/>
      <c r="Q2545" s="156">
        <v>580</v>
      </c>
      <c r="R2545" s="134" t="s">
        <v>1409</v>
      </c>
    </row>
    <row r="2546" spans="1:18">
      <c r="A2546" s="134" t="s">
        <v>1160</v>
      </c>
      <c r="C2546" s="29">
        <v>164500103</v>
      </c>
      <c r="D2546" s="29">
        <v>132500119</v>
      </c>
      <c r="F2546" s="29" t="s">
        <v>59</v>
      </c>
      <c r="G2546" s="29" t="s">
        <v>828</v>
      </c>
      <c r="H2546" s="29" t="s">
        <v>38</v>
      </c>
      <c r="I2546" s="120">
        <v>45821</v>
      </c>
      <c r="J2546" s="120">
        <f>WORKDAY(I2546, 3)</f>
        <v>45826</v>
      </c>
      <c r="K2546" s="120">
        <v>45851</v>
      </c>
      <c r="L2546" s="120"/>
      <c r="M2546" s="120"/>
      <c r="N2546" s="120">
        <v>45824</v>
      </c>
      <c r="O2546" s="29" t="s">
        <v>197</v>
      </c>
      <c r="P2546" s="29"/>
      <c r="Q2546" s="156">
        <v>1000</v>
      </c>
      <c r="R2546" s="134" t="s">
        <v>1409</v>
      </c>
    </row>
    <row r="2547" spans="1:18">
      <c r="A2547" s="134" t="s">
        <v>1160</v>
      </c>
      <c r="C2547" s="29">
        <v>164500115</v>
      </c>
      <c r="D2547" s="29">
        <v>132500128</v>
      </c>
      <c r="F2547" s="29" t="s">
        <v>59</v>
      </c>
      <c r="G2547" s="29" t="s">
        <v>828</v>
      </c>
      <c r="H2547" s="29" t="s">
        <v>38</v>
      </c>
      <c r="I2547" s="120">
        <v>45821</v>
      </c>
      <c r="J2547" s="120">
        <f>WORKDAY(I2547, 3)</f>
        <v>45826</v>
      </c>
      <c r="K2547" s="120">
        <v>45851</v>
      </c>
      <c r="L2547" s="120"/>
      <c r="M2547" s="120"/>
      <c r="N2547" s="120">
        <v>45824</v>
      </c>
      <c r="O2547" s="29" t="s">
        <v>197</v>
      </c>
      <c r="P2547" s="29"/>
      <c r="Q2547" s="156">
        <v>600</v>
      </c>
      <c r="R2547" s="134" t="s">
        <v>1409</v>
      </c>
    </row>
    <row r="2548" spans="1:18">
      <c r="A2548" s="134" t="s">
        <v>1160</v>
      </c>
      <c r="C2548" s="29">
        <v>164500118</v>
      </c>
      <c r="D2548" s="29">
        <v>132500140</v>
      </c>
      <c r="F2548" s="29" t="s">
        <v>59</v>
      </c>
      <c r="G2548" s="29" t="s">
        <v>828</v>
      </c>
      <c r="H2548" s="29" t="s">
        <v>38</v>
      </c>
      <c r="I2548" s="120">
        <v>45821</v>
      </c>
      <c r="J2548" s="120">
        <f>WORKDAY(I2548, 3)</f>
        <v>45826</v>
      </c>
      <c r="K2548" s="120">
        <v>45851</v>
      </c>
      <c r="L2548" s="120"/>
      <c r="M2548" s="120"/>
      <c r="N2548" s="120">
        <v>45824</v>
      </c>
      <c r="O2548" s="29" t="s">
        <v>197</v>
      </c>
      <c r="P2548" s="29"/>
      <c r="Q2548" s="156">
        <v>300</v>
      </c>
      <c r="R2548" s="134" t="s">
        <v>1409</v>
      </c>
    </row>
    <row r="2549" spans="1:18">
      <c r="A2549" s="134" t="s">
        <v>1160</v>
      </c>
      <c r="C2549" s="29">
        <v>164500124</v>
      </c>
      <c r="D2549" s="29">
        <v>132500147</v>
      </c>
      <c r="F2549" s="29" t="s">
        <v>59</v>
      </c>
      <c r="G2549" s="29" t="s">
        <v>828</v>
      </c>
      <c r="H2549" s="29" t="s">
        <v>38</v>
      </c>
      <c r="I2549" s="120">
        <v>45821</v>
      </c>
      <c r="J2549" s="120">
        <f>WORKDAY(I2549, 3)</f>
        <v>45826</v>
      </c>
      <c r="K2549" s="120">
        <v>45851</v>
      </c>
      <c r="L2549" s="120"/>
      <c r="M2549" s="120"/>
      <c r="N2549" s="120">
        <v>45824</v>
      </c>
      <c r="O2549" s="29" t="s">
        <v>197</v>
      </c>
      <c r="P2549" s="29"/>
      <c r="Q2549" s="156">
        <v>500</v>
      </c>
      <c r="R2549" s="134" t="s">
        <v>1409</v>
      </c>
    </row>
    <row r="2550" spans="1:18">
      <c r="A2550" s="134" t="s">
        <v>1160</v>
      </c>
      <c r="C2550" s="29">
        <v>164500125</v>
      </c>
      <c r="D2550" s="29">
        <v>132500149</v>
      </c>
      <c r="F2550" s="29" t="s">
        <v>59</v>
      </c>
      <c r="G2550" s="29" t="s">
        <v>828</v>
      </c>
      <c r="H2550" s="29" t="s">
        <v>38</v>
      </c>
      <c r="I2550" s="120">
        <v>45821</v>
      </c>
      <c r="J2550" s="120">
        <f>WORKDAY(I2550, 3)</f>
        <v>45826</v>
      </c>
      <c r="K2550" s="120">
        <v>45851</v>
      </c>
      <c r="L2550" s="120"/>
      <c r="M2550" s="120"/>
      <c r="N2550" s="120">
        <v>45824</v>
      </c>
      <c r="O2550" s="29" t="s">
        <v>197</v>
      </c>
      <c r="P2550" s="29"/>
      <c r="Q2550" s="156">
        <v>400</v>
      </c>
      <c r="R2550" s="134" t="s">
        <v>1409</v>
      </c>
    </row>
    <row r="2551" spans="1:18">
      <c r="A2551" s="134" t="s">
        <v>1146</v>
      </c>
      <c r="C2551" s="29">
        <v>164500099</v>
      </c>
      <c r="D2551" s="29">
        <v>136500101</v>
      </c>
      <c r="F2551" s="29" t="s">
        <v>59</v>
      </c>
      <c r="G2551" s="29" t="s">
        <v>828</v>
      </c>
      <c r="H2551" s="29" t="s">
        <v>38</v>
      </c>
      <c r="I2551" s="120">
        <v>45821</v>
      </c>
      <c r="J2551" s="120">
        <f>WORKDAY(I2551, 3)</f>
        <v>45826</v>
      </c>
      <c r="K2551" s="120">
        <v>45851</v>
      </c>
      <c r="L2551" s="120"/>
      <c r="M2551" s="120"/>
      <c r="N2551" s="120">
        <v>45824</v>
      </c>
      <c r="O2551" s="29" t="s">
        <v>197</v>
      </c>
      <c r="P2551" s="29"/>
      <c r="Q2551" s="156">
        <v>1280</v>
      </c>
      <c r="R2551" s="134" t="s">
        <v>1409</v>
      </c>
    </row>
    <row r="2552" spans="1:18">
      <c r="A2552" s="134" t="s">
        <v>1146</v>
      </c>
      <c r="C2552" s="29">
        <v>164500101</v>
      </c>
      <c r="D2552" s="29">
        <v>136500133</v>
      </c>
      <c r="F2552" s="29" t="s">
        <v>59</v>
      </c>
      <c r="G2552" s="29" t="s">
        <v>828</v>
      </c>
      <c r="H2552" s="29" t="s">
        <v>38</v>
      </c>
      <c r="I2552" s="120">
        <v>45821</v>
      </c>
      <c r="J2552" s="120">
        <f>WORKDAY(I2552, 3)</f>
        <v>45826</v>
      </c>
      <c r="K2552" s="120">
        <v>45851</v>
      </c>
      <c r="L2552" s="120"/>
      <c r="M2552" s="120"/>
      <c r="N2552" s="120">
        <v>45824</v>
      </c>
      <c r="O2552" s="29" t="s">
        <v>197</v>
      </c>
      <c r="P2552" s="29"/>
      <c r="Q2552" s="156">
        <v>720</v>
      </c>
      <c r="R2552" s="134" t="s">
        <v>1409</v>
      </c>
    </row>
    <row r="2553" spans="1:18">
      <c r="A2553" s="134" t="s">
        <v>1193</v>
      </c>
      <c r="C2553" s="29">
        <v>168504285</v>
      </c>
      <c r="F2553" s="29" t="s">
        <v>1379</v>
      </c>
      <c r="G2553" s="29" t="s">
        <v>16</v>
      </c>
      <c r="H2553" s="29" t="s">
        <v>38</v>
      </c>
      <c r="I2553" s="120">
        <v>45825</v>
      </c>
      <c r="J2553" s="120">
        <f>WORKDAY(I2553, 3)</f>
        <v>45828</v>
      </c>
      <c r="K2553" s="120">
        <v>45855</v>
      </c>
      <c r="L2553" s="120"/>
      <c r="M2553" s="120"/>
      <c r="N2553" s="120">
        <v>45824</v>
      </c>
      <c r="O2553" s="29" t="s">
        <v>85</v>
      </c>
      <c r="P2553" s="120"/>
      <c r="Q2553" s="156">
        <v>1693</v>
      </c>
    </row>
    <row r="2554" spans="1:18">
      <c r="A2554" s="134" t="s">
        <v>1193</v>
      </c>
      <c r="C2554" s="29">
        <v>168504709</v>
      </c>
      <c r="F2554" s="29" t="s">
        <v>1379</v>
      </c>
      <c r="G2554" s="29" t="s">
        <v>16</v>
      </c>
      <c r="H2554" s="29" t="s">
        <v>38</v>
      </c>
      <c r="I2554" s="120">
        <v>45825</v>
      </c>
      <c r="J2554" s="120">
        <f>WORKDAY(I2554, 3)</f>
        <v>45828</v>
      </c>
      <c r="K2554" s="120">
        <v>45855</v>
      </c>
      <c r="L2554" s="120"/>
      <c r="M2554" s="120"/>
      <c r="N2554" s="120">
        <v>45824</v>
      </c>
      <c r="O2554" s="29" t="s">
        <v>85</v>
      </c>
      <c r="P2554" s="120"/>
      <c r="Q2554" s="156">
        <v>1688</v>
      </c>
    </row>
    <row r="2555" spans="1:18">
      <c r="A2555" s="119" t="s">
        <v>1131</v>
      </c>
      <c r="B2555" s="41"/>
      <c r="C2555" s="29">
        <v>169509663</v>
      </c>
      <c r="F2555" s="29" t="s">
        <v>1406</v>
      </c>
      <c r="G2555" s="29" t="s">
        <v>828</v>
      </c>
      <c r="H2555" s="29" t="s">
        <v>1074</v>
      </c>
      <c r="I2555" s="120">
        <v>45826</v>
      </c>
      <c r="J2555" s="120">
        <f>WORKDAY(I2555, 3)</f>
        <v>45831</v>
      </c>
      <c r="K2555" s="120">
        <v>45856</v>
      </c>
      <c r="L2555" s="120"/>
      <c r="M2555" s="120"/>
      <c r="N2555" s="29"/>
      <c r="O2555" s="29" t="s">
        <v>197</v>
      </c>
      <c r="P2555" s="29"/>
      <c r="Q2555" s="81">
        <v>250</v>
      </c>
    </row>
    <row r="2556" spans="1:18">
      <c r="A2556" s="119" t="s">
        <v>1131</v>
      </c>
      <c r="B2556" s="41"/>
      <c r="C2556" s="29">
        <v>169509668</v>
      </c>
      <c r="F2556" s="29" t="s">
        <v>1406</v>
      </c>
      <c r="G2556" s="29" t="s">
        <v>828</v>
      </c>
      <c r="H2556" s="29" t="s">
        <v>1074</v>
      </c>
      <c r="I2556" s="120">
        <v>45826</v>
      </c>
      <c r="J2556" s="120">
        <f>WORKDAY(I2556, 3)</f>
        <v>45831</v>
      </c>
      <c r="K2556" s="120">
        <v>45856</v>
      </c>
      <c r="L2556" s="120"/>
      <c r="M2556" s="120"/>
      <c r="N2556" s="29"/>
      <c r="O2556" s="29" t="s">
        <v>197</v>
      </c>
      <c r="P2556" s="29"/>
      <c r="Q2556" s="81">
        <v>48</v>
      </c>
    </row>
    <row r="2557" spans="1:18">
      <c r="A2557" s="119" t="s">
        <v>1131</v>
      </c>
      <c r="B2557" s="41"/>
      <c r="C2557" s="29">
        <v>169509671</v>
      </c>
      <c r="F2557" s="29" t="s">
        <v>1406</v>
      </c>
      <c r="G2557" s="29" t="s">
        <v>828</v>
      </c>
      <c r="H2557" s="29" t="s">
        <v>1074</v>
      </c>
      <c r="I2557" s="120">
        <v>45826</v>
      </c>
      <c r="J2557" s="120">
        <f>WORKDAY(I2557, 3)</f>
        <v>45831</v>
      </c>
      <c r="K2557" s="120">
        <v>45856</v>
      </c>
      <c r="L2557" s="120"/>
      <c r="M2557" s="120"/>
      <c r="N2557" s="29"/>
      <c r="O2557" s="29" t="s">
        <v>197</v>
      </c>
      <c r="P2557" s="29"/>
      <c r="Q2557" s="81">
        <v>365</v>
      </c>
    </row>
    <row r="2558" spans="1:18">
      <c r="A2558" s="134" t="s">
        <v>1131</v>
      </c>
      <c r="C2558" s="29">
        <v>169509676</v>
      </c>
      <c r="F2558" s="29" t="s">
        <v>1406</v>
      </c>
      <c r="G2558" s="29" t="s">
        <v>828</v>
      </c>
      <c r="H2558" s="29" t="s">
        <v>1074</v>
      </c>
      <c r="I2558" s="120">
        <v>45826</v>
      </c>
      <c r="J2558" s="120">
        <f>WORKDAY(I2558, 3)</f>
        <v>45831</v>
      </c>
      <c r="K2558" s="120">
        <v>45856</v>
      </c>
      <c r="L2558" s="120"/>
      <c r="M2558" s="120"/>
      <c r="N2558" s="29"/>
      <c r="O2558" s="29" t="s">
        <v>197</v>
      </c>
      <c r="P2558" s="29"/>
      <c r="Q2558" s="81">
        <v>48</v>
      </c>
    </row>
    <row r="2559" spans="1:18">
      <c r="A2559" s="134" t="s">
        <v>1131</v>
      </c>
      <c r="C2559" s="29">
        <v>169509680</v>
      </c>
      <c r="F2559" s="29" t="s">
        <v>1406</v>
      </c>
      <c r="G2559" s="29" t="s">
        <v>828</v>
      </c>
      <c r="H2559" s="29" t="s">
        <v>1074</v>
      </c>
      <c r="I2559" s="120">
        <v>45826</v>
      </c>
      <c r="J2559" s="120">
        <f>WORKDAY(I2559, 3)</f>
        <v>45831</v>
      </c>
      <c r="K2559" s="120">
        <v>45856</v>
      </c>
      <c r="L2559" s="120"/>
      <c r="M2559" s="120"/>
      <c r="N2559" s="29"/>
      <c r="O2559" s="29" t="s">
        <v>197</v>
      </c>
      <c r="P2559" s="29"/>
      <c r="Q2559" s="81">
        <v>250</v>
      </c>
    </row>
    <row r="2560" spans="1:18">
      <c r="A2560" s="134" t="s">
        <v>108</v>
      </c>
      <c r="C2560" s="29">
        <v>169509414</v>
      </c>
      <c r="F2560" s="29" t="s">
        <v>1406</v>
      </c>
      <c r="G2560" s="29" t="s">
        <v>828</v>
      </c>
      <c r="H2560" s="29" t="s">
        <v>1074</v>
      </c>
      <c r="I2560" s="120">
        <v>45826</v>
      </c>
      <c r="J2560" s="120">
        <f>WORKDAY(I2560, 3)</f>
        <v>45831</v>
      </c>
      <c r="K2560" s="120">
        <v>45856</v>
      </c>
      <c r="L2560" s="120"/>
      <c r="M2560" s="120"/>
      <c r="N2560" s="29"/>
      <c r="O2560" s="29" t="s">
        <v>197</v>
      </c>
      <c r="P2560" s="29"/>
      <c r="Q2560" s="81">
        <v>270</v>
      </c>
    </row>
    <row r="2561" spans="1:17">
      <c r="A2561" s="134" t="s">
        <v>108</v>
      </c>
      <c r="C2561" s="29">
        <v>169509418</v>
      </c>
      <c r="F2561" s="29" t="s">
        <v>1406</v>
      </c>
      <c r="G2561" s="29" t="s">
        <v>828</v>
      </c>
      <c r="H2561" s="29" t="s">
        <v>1074</v>
      </c>
      <c r="I2561" s="120">
        <v>45826</v>
      </c>
      <c r="J2561" s="120">
        <f>WORKDAY(I2561, 3)</f>
        <v>45831</v>
      </c>
      <c r="K2561" s="120">
        <v>45856</v>
      </c>
      <c r="L2561" s="120"/>
      <c r="M2561" s="120"/>
      <c r="N2561" s="29"/>
      <c r="O2561" s="29" t="s">
        <v>197</v>
      </c>
      <c r="P2561" s="29"/>
      <c r="Q2561" s="81">
        <v>48</v>
      </c>
    </row>
    <row r="2562" spans="1:17">
      <c r="A2562" s="134" t="s">
        <v>108</v>
      </c>
      <c r="C2562" s="29">
        <v>169509425</v>
      </c>
      <c r="F2562" s="29" t="s">
        <v>1406</v>
      </c>
      <c r="G2562" s="29" t="s">
        <v>828</v>
      </c>
      <c r="H2562" s="29" t="s">
        <v>1074</v>
      </c>
      <c r="I2562" s="120">
        <v>45826</v>
      </c>
      <c r="J2562" s="120">
        <f>WORKDAY(I2562, 3)</f>
        <v>45831</v>
      </c>
      <c r="K2562" s="120">
        <v>45856</v>
      </c>
      <c r="L2562" s="120"/>
      <c r="M2562" s="120"/>
      <c r="N2562" s="29"/>
      <c r="O2562" s="29" t="s">
        <v>197</v>
      </c>
      <c r="P2562" s="29"/>
      <c r="Q2562" s="81">
        <v>48</v>
      </c>
    </row>
    <row r="2563" spans="1:17">
      <c r="A2563" s="134" t="s">
        <v>108</v>
      </c>
      <c r="C2563" s="29">
        <v>169509429</v>
      </c>
      <c r="F2563" s="29" t="s">
        <v>1406</v>
      </c>
      <c r="G2563" s="29" t="s">
        <v>828</v>
      </c>
      <c r="H2563" s="29" t="s">
        <v>1074</v>
      </c>
      <c r="I2563" s="120">
        <v>45826</v>
      </c>
      <c r="J2563" s="120">
        <f>WORKDAY(I2563, 3)</f>
        <v>45831</v>
      </c>
      <c r="K2563" s="120">
        <v>45856</v>
      </c>
      <c r="L2563" s="120"/>
      <c r="M2563" s="120"/>
      <c r="N2563" s="29"/>
      <c r="O2563" s="29" t="s">
        <v>197</v>
      </c>
      <c r="P2563" s="29"/>
      <c r="Q2563" s="81">
        <v>580</v>
      </c>
    </row>
    <row r="2564" spans="1:17">
      <c r="A2564" s="134" t="s">
        <v>108</v>
      </c>
      <c r="C2564" s="29">
        <v>169509434</v>
      </c>
      <c r="F2564" s="29" t="s">
        <v>1406</v>
      </c>
      <c r="G2564" s="29" t="s">
        <v>828</v>
      </c>
      <c r="H2564" s="29" t="s">
        <v>1074</v>
      </c>
      <c r="I2564" s="120">
        <v>45826</v>
      </c>
      <c r="J2564" s="120">
        <f>WORKDAY(I2564, 3)</f>
        <v>45831</v>
      </c>
      <c r="K2564" s="120">
        <v>45856</v>
      </c>
      <c r="L2564" s="120"/>
      <c r="M2564" s="120"/>
      <c r="N2564" s="29"/>
      <c r="O2564" s="29" t="s">
        <v>85</v>
      </c>
      <c r="P2564" s="120"/>
      <c r="Q2564" s="81">
        <v>45</v>
      </c>
    </row>
    <row r="2565" spans="1:17">
      <c r="A2565" s="119" t="s">
        <v>108</v>
      </c>
      <c r="B2565" s="41"/>
      <c r="C2565" s="29">
        <v>169509438</v>
      </c>
      <c r="F2565" s="29" t="s">
        <v>1406</v>
      </c>
      <c r="G2565" s="29" t="s">
        <v>828</v>
      </c>
      <c r="H2565" s="29" t="s">
        <v>1074</v>
      </c>
      <c r="I2565" s="120">
        <v>45826</v>
      </c>
      <c r="J2565" s="120">
        <f>WORKDAY(I2565, 3)</f>
        <v>45831</v>
      </c>
      <c r="K2565" s="120">
        <v>45856</v>
      </c>
      <c r="L2565" s="120"/>
      <c r="M2565" s="120"/>
      <c r="N2565" s="29"/>
      <c r="O2565" s="29" t="s">
        <v>85</v>
      </c>
      <c r="P2565" s="120"/>
      <c r="Q2565" s="81">
        <v>270</v>
      </c>
    </row>
    <row r="2566" spans="1:17">
      <c r="A2566" s="119" t="s">
        <v>108</v>
      </c>
      <c r="B2566" s="41"/>
      <c r="C2566" s="29">
        <v>169509442</v>
      </c>
      <c r="F2566" s="29" t="s">
        <v>1406</v>
      </c>
      <c r="G2566" s="29" t="s">
        <v>828</v>
      </c>
      <c r="H2566" s="29" t="s">
        <v>1074</v>
      </c>
      <c r="I2566" s="120">
        <v>45826</v>
      </c>
      <c r="J2566" s="120">
        <f>WORKDAY(I2566, 3)</f>
        <v>45831</v>
      </c>
      <c r="K2566" s="120">
        <v>45856</v>
      </c>
      <c r="L2566" s="120"/>
      <c r="M2566" s="120"/>
      <c r="N2566" s="29"/>
      <c r="O2566" s="29" t="s">
        <v>197</v>
      </c>
      <c r="P2566" s="29"/>
      <c r="Q2566" s="81">
        <v>300</v>
      </c>
    </row>
    <row r="2567" spans="1:17">
      <c r="A2567" s="119" t="s">
        <v>108</v>
      </c>
      <c r="B2567" s="41"/>
      <c r="C2567" s="29">
        <v>169509448</v>
      </c>
      <c r="F2567" s="29" t="s">
        <v>1406</v>
      </c>
      <c r="G2567" s="29" t="s">
        <v>828</v>
      </c>
      <c r="H2567" s="29" t="s">
        <v>1074</v>
      </c>
      <c r="I2567" s="120">
        <v>45826</v>
      </c>
      <c r="J2567" s="120">
        <f>WORKDAY(I2567, 3)</f>
        <v>45831</v>
      </c>
      <c r="K2567" s="120">
        <v>45856</v>
      </c>
      <c r="L2567" s="120"/>
      <c r="M2567" s="120"/>
      <c r="N2567" s="29"/>
      <c r="O2567" s="29" t="s">
        <v>197</v>
      </c>
      <c r="P2567" s="29"/>
      <c r="Q2567" s="81">
        <v>45</v>
      </c>
    </row>
    <row r="2568" spans="1:17">
      <c r="A2568" s="119" t="s">
        <v>108</v>
      </c>
      <c r="B2568" s="41"/>
      <c r="C2568" s="29">
        <v>169509478</v>
      </c>
      <c r="F2568" s="29" t="s">
        <v>1406</v>
      </c>
      <c r="G2568" s="29" t="s">
        <v>828</v>
      </c>
      <c r="H2568" s="29" t="s">
        <v>1074</v>
      </c>
      <c r="I2568" s="120">
        <v>45826</v>
      </c>
      <c r="J2568" s="120">
        <f>WORKDAY(I2568, 3)</f>
        <v>45831</v>
      </c>
      <c r="K2568" s="120">
        <v>45856</v>
      </c>
      <c r="L2568" s="120"/>
      <c r="M2568" s="120"/>
      <c r="N2568" s="29"/>
      <c r="O2568" s="29" t="s">
        <v>197</v>
      </c>
      <c r="P2568" s="29"/>
      <c r="Q2568" s="81">
        <v>150</v>
      </c>
    </row>
    <row r="2569" spans="1:17">
      <c r="A2569" s="119" t="s">
        <v>108</v>
      </c>
      <c r="B2569" s="41"/>
      <c r="C2569" s="29">
        <v>169509489</v>
      </c>
      <c r="F2569" s="29" t="s">
        <v>1406</v>
      </c>
      <c r="G2569" s="29" t="s">
        <v>828</v>
      </c>
      <c r="H2569" s="29" t="s">
        <v>1074</v>
      </c>
      <c r="I2569" s="120">
        <v>45826</v>
      </c>
      <c r="J2569" s="120">
        <f>WORKDAY(I2569, 3)</f>
        <v>45831</v>
      </c>
      <c r="K2569" s="120">
        <v>45856</v>
      </c>
      <c r="L2569" s="120"/>
      <c r="M2569" s="120"/>
      <c r="N2569" s="29"/>
      <c r="O2569" s="29" t="s">
        <v>197</v>
      </c>
      <c r="P2569" s="29"/>
      <c r="Q2569" s="81">
        <v>44</v>
      </c>
    </row>
    <row r="2570" spans="1:17">
      <c r="A2570" s="119" t="s">
        <v>108</v>
      </c>
      <c r="B2570" s="41"/>
      <c r="C2570" s="29">
        <v>169509540</v>
      </c>
      <c r="F2570" s="29" t="s">
        <v>1406</v>
      </c>
      <c r="G2570" s="29" t="s">
        <v>828</v>
      </c>
      <c r="H2570" s="29" t="s">
        <v>1074</v>
      </c>
      <c r="I2570" s="120">
        <v>45826</v>
      </c>
      <c r="J2570" s="120">
        <f>WORKDAY(I2570, 3)</f>
        <v>45831</v>
      </c>
      <c r="K2570" s="120">
        <v>45856</v>
      </c>
      <c r="L2570" s="120"/>
      <c r="M2570" s="120"/>
      <c r="N2570" s="29"/>
      <c r="O2570" s="29" t="s">
        <v>197</v>
      </c>
      <c r="P2570" s="29"/>
      <c r="Q2570" s="81">
        <v>125</v>
      </c>
    </row>
    <row r="2571" spans="1:17">
      <c r="A2571" s="119" t="s">
        <v>108</v>
      </c>
      <c r="B2571" s="41"/>
      <c r="C2571" s="29">
        <v>169509495</v>
      </c>
      <c r="F2571" s="29" t="s">
        <v>1406</v>
      </c>
      <c r="G2571" s="29" t="s">
        <v>828</v>
      </c>
      <c r="H2571" s="29" t="s">
        <v>1074</v>
      </c>
      <c r="I2571" s="120">
        <v>45826</v>
      </c>
      <c r="J2571" s="120">
        <f>WORKDAY(I2571, 3)</f>
        <v>45831</v>
      </c>
      <c r="K2571" s="120">
        <v>45856</v>
      </c>
      <c r="L2571" s="120"/>
      <c r="M2571" s="120"/>
      <c r="N2571" s="29"/>
      <c r="O2571" s="29" t="s">
        <v>85</v>
      </c>
      <c r="P2571" s="120"/>
      <c r="Q2571" s="81">
        <v>375</v>
      </c>
    </row>
    <row r="2572" spans="1:17">
      <c r="A2572" s="119" t="s">
        <v>108</v>
      </c>
      <c r="B2572" s="41"/>
      <c r="C2572" s="29">
        <v>169509519</v>
      </c>
      <c r="F2572" s="29" t="s">
        <v>1406</v>
      </c>
      <c r="G2572" s="29" t="s">
        <v>828</v>
      </c>
      <c r="H2572" s="29" t="s">
        <v>1074</v>
      </c>
      <c r="I2572" s="120">
        <v>45826</v>
      </c>
      <c r="J2572" s="120">
        <f>WORKDAY(I2572, 3)</f>
        <v>45831</v>
      </c>
      <c r="K2572" s="120">
        <v>45856</v>
      </c>
      <c r="L2572" s="120"/>
      <c r="M2572" s="120"/>
      <c r="N2572" s="29"/>
      <c r="O2572" s="29" t="s">
        <v>197</v>
      </c>
      <c r="P2572" s="29"/>
      <c r="Q2572" s="81">
        <v>150</v>
      </c>
    </row>
    <row r="2573" spans="1:17">
      <c r="A2573" s="119" t="s">
        <v>108</v>
      </c>
      <c r="B2573" s="41"/>
      <c r="C2573" s="29">
        <v>169509521</v>
      </c>
      <c r="F2573" s="29" t="s">
        <v>1406</v>
      </c>
      <c r="G2573" s="29" t="s">
        <v>828</v>
      </c>
      <c r="H2573" s="29" t="s">
        <v>1074</v>
      </c>
      <c r="I2573" s="120">
        <v>45826</v>
      </c>
      <c r="J2573" s="120">
        <f>WORKDAY(I2573, 3)</f>
        <v>45831</v>
      </c>
      <c r="K2573" s="120">
        <v>45856</v>
      </c>
      <c r="L2573" s="120"/>
      <c r="M2573" s="120"/>
      <c r="N2573" s="29"/>
      <c r="O2573" s="29" t="s">
        <v>197</v>
      </c>
      <c r="P2573" s="29"/>
      <c r="Q2573" s="81">
        <v>45</v>
      </c>
    </row>
    <row r="2574" spans="1:17">
      <c r="A2574" s="119" t="s">
        <v>108</v>
      </c>
      <c r="B2574" s="41"/>
      <c r="C2574" s="29">
        <v>169509525</v>
      </c>
      <c r="F2574" s="29" t="s">
        <v>1406</v>
      </c>
      <c r="G2574" s="29" t="s">
        <v>828</v>
      </c>
      <c r="H2574" s="29" t="s">
        <v>1074</v>
      </c>
      <c r="I2574" s="120">
        <v>45826</v>
      </c>
      <c r="J2574" s="120">
        <f>WORKDAY(I2574, 3)</f>
        <v>45831</v>
      </c>
      <c r="K2574" s="120">
        <v>45856</v>
      </c>
      <c r="L2574" s="120"/>
      <c r="M2574" s="120"/>
      <c r="N2574" s="29"/>
      <c r="O2574" s="29" t="s">
        <v>197</v>
      </c>
      <c r="P2574" s="29"/>
      <c r="Q2574" s="81">
        <v>245</v>
      </c>
    </row>
    <row r="2575" spans="1:17">
      <c r="A2575" s="119" t="s">
        <v>108</v>
      </c>
      <c r="B2575" s="41"/>
      <c r="C2575" s="29">
        <v>169509528</v>
      </c>
      <c r="F2575" s="29" t="s">
        <v>1406</v>
      </c>
      <c r="G2575" s="29" t="s">
        <v>828</v>
      </c>
      <c r="H2575" s="29" t="s">
        <v>1074</v>
      </c>
      <c r="I2575" s="120">
        <v>45826</v>
      </c>
      <c r="J2575" s="120">
        <f>WORKDAY(I2575, 3)</f>
        <v>45831</v>
      </c>
      <c r="K2575" s="120">
        <v>45856</v>
      </c>
      <c r="L2575" s="120"/>
      <c r="M2575" s="120"/>
      <c r="N2575" s="29"/>
      <c r="O2575" s="29" t="s">
        <v>197</v>
      </c>
      <c r="P2575" s="29"/>
      <c r="Q2575" s="81">
        <v>48</v>
      </c>
    </row>
    <row r="2576" spans="1:17">
      <c r="A2576" s="134" t="s">
        <v>108</v>
      </c>
      <c r="C2576" s="29">
        <v>169509534</v>
      </c>
      <c r="F2576" s="29" t="s">
        <v>1406</v>
      </c>
      <c r="G2576" s="29" t="s">
        <v>828</v>
      </c>
      <c r="H2576" s="29" t="s">
        <v>1074</v>
      </c>
      <c r="I2576" s="120">
        <v>45826</v>
      </c>
      <c r="J2576" s="120">
        <f>WORKDAY(I2576, 3)</f>
        <v>45831</v>
      </c>
      <c r="K2576" s="120">
        <v>45856</v>
      </c>
      <c r="L2576" s="120"/>
      <c r="M2576" s="120"/>
      <c r="N2576" s="29"/>
      <c r="O2576" s="29" t="s">
        <v>197</v>
      </c>
      <c r="P2576" s="29"/>
      <c r="Q2576" s="81">
        <v>48</v>
      </c>
    </row>
    <row r="2577" spans="1:17">
      <c r="A2577" s="134" t="s">
        <v>108</v>
      </c>
      <c r="C2577" s="29">
        <v>169509543</v>
      </c>
      <c r="F2577" s="29" t="s">
        <v>1406</v>
      </c>
      <c r="G2577" s="29" t="s">
        <v>828</v>
      </c>
      <c r="H2577" s="29" t="s">
        <v>1074</v>
      </c>
      <c r="I2577" s="120">
        <v>45826</v>
      </c>
      <c r="J2577" s="120">
        <f>WORKDAY(I2577, 3)</f>
        <v>45831</v>
      </c>
      <c r="K2577" s="120">
        <v>45856</v>
      </c>
      <c r="L2577" s="120"/>
      <c r="M2577" s="120"/>
      <c r="N2577" s="29"/>
      <c r="O2577" s="29" t="s">
        <v>197</v>
      </c>
      <c r="P2577" s="29"/>
      <c r="Q2577" s="81">
        <v>90</v>
      </c>
    </row>
    <row r="2578" spans="1:17">
      <c r="A2578" s="134" t="s">
        <v>108</v>
      </c>
      <c r="C2578" s="29">
        <v>169509550</v>
      </c>
      <c r="F2578" s="29" t="s">
        <v>1406</v>
      </c>
      <c r="G2578" s="29" t="s">
        <v>828</v>
      </c>
      <c r="H2578" s="29" t="s">
        <v>1074</v>
      </c>
      <c r="I2578" s="120">
        <v>45826</v>
      </c>
      <c r="J2578" s="120">
        <f>WORKDAY(I2578, 3)</f>
        <v>45831</v>
      </c>
      <c r="K2578" s="120">
        <v>45856</v>
      </c>
      <c r="L2578" s="120"/>
      <c r="M2578" s="120"/>
      <c r="N2578" s="29"/>
      <c r="O2578" s="29" t="s">
        <v>197</v>
      </c>
      <c r="P2578" s="29"/>
      <c r="Q2578" s="81">
        <v>225</v>
      </c>
    </row>
    <row r="2579" spans="1:17">
      <c r="A2579" s="134" t="s">
        <v>108</v>
      </c>
      <c r="C2579" s="29">
        <v>169509555</v>
      </c>
      <c r="F2579" s="29" t="s">
        <v>1406</v>
      </c>
      <c r="G2579" s="29" t="s">
        <v>828</v>
      </c>
      <c r="H2579" s="29" t="s">
        <v>1074</v>
      </c>
      <c r="I2579" s="120">
        <v>45826</v>
      </c>
      <c r="J2579" s="120">
        <f>WORKDAY(I2579, 3)</f>
        <v>45831</v>
      </c>
      <c r="K2579" s="120">
        <v>45856</v>
      </c>
      <c r="L2579" s="120"/>
      <c r="M2579" s="120"/>
      <c r="N2579" s="29"/>
      <c r="O2579" s="29" t="s">
        <v>197</v>
      </c>
      <c r="P2579" s="29"/>
      <c r="Q2579" s="81">
        <v>195</v>
      </c>
    </row>
    <row r="2580" spans="1:17">
      <c r="A2580" s="119" t="s">
        <v>108</v>
      </c>
      <c r="B2580" s="41"/>
      <c r="C2580" s="29">
        <v>169509559</v>
      </c>
      <c r="F2580" s="29" t="s">
        <v>1406</v>
      </c>
      <c r="G2580" s="29" t="s">
        <v>828</v>
      </c>
      <c r="H2580" s="29" t="s">
        <v>1074</v>
      </c>
      <c r="I2580" s="120">
        <v>45826</v>
      </c>
      <c r="J2580" s="120">
        <f>WORKDAY(I2580, 3)</f>
        <v>45831</v>
      </c>
      <c r="K2580" s="120">
        <v>45856</v>
      </c>
      <c r="L2580" s="120"/>
      <c r="M2580" s="120"/>
      <c r="N2580" s="29"/>
      <c r="O2580" s="29" t="s">
        <v>197</v>
      </c>
      <c r="P2580" s="29"/>
      <c r="Q2580" s="81">
        <v>55</v>
      </c>
    </row>
    <row r="2581" spans="1:17">
      <c r="A2581" s="119" t="s">
        <v>108</v>
      </c>
      <c r="B2581" s="41"/>
      <c r="C2581" s="29">
        <v>169509563</v>
      </c>
      <c r="F2581" s="29" t="s">
        <v>1406</v>
      </c>
      <c r="G2581" s="29" t="s">
        <v>828</v>
      </c>
      <c r="H2581" s="29" t="s">
        <v>1074</v>
      </c>
      <c r="I2581" s="120">
        <v>45826</v>
      </c>
      <c r="J2581" s="120">
        <f>WORKDAY(I2581, 3)</f>
        <v>45831</v>
      </c>
      <c r="K2581" s="120">
        <v>45856</v>
      </c>
      <c r="L2581" s="120"/>
      <c r="M2581" s="120"/>
      <c r="N2581" s="29"/>
      <c r="O2581" s="29" t="s">
        <v>197</v>
      </c>
      <c r="P2581" s="134"/>
      <c r="Q2581" s="81">
        <v>365</v>
      </c>
    </row>
    <row r="2582" spans="1:17">
      <c r="A2582" s="119" t="s">
        <v>108</v>
      </c>
      <c r="B2582" s="41"/>
      <c r="C2582" s="29">
        <v>169509567</v>
      </c>
      <c r="F2582" s="29" t="s">
        <v>1406</v>
      </c>
      <c r="G2582" s="29" t="s">
        <v>828</v>
      </c>
      <c r="H2582" s="29" t="s">
        <v>1074</v>
      </c>
      <c r="I2582" s="120">
        <v>45826</v>
      </c>
      <c r="J2582" s="120">
        <f>WORKDAY(I2582, 3)</f>
        <v>45831</v>
      </c>
      <c r="K2582" s="120">
        <v>45856</v>
      </c>
      <c r="L2582" s="120"/>
      <c r="M2582" s="120"/>
      <c r="N2582" s="29"/>
      <c r="O2582" s="29" t="s">
        <v>197</v>
      </c>
      <c r="P2582" s="134"/>
      <c r="Q2582" s="81">
        <v>51</v>
      </c>
    </row>
    <row r="2583" spans="1:17">
      <c r="A2583" s="134" t="s">
        <v>108</v>
      </c>
      <c r="C2583" s="29">
        <v>169509571</v>
      </c>
      <c r="F2583" s="29" t="s">
        <v>1406</v>
      </c>
      <c r="G2583" s="29" t="s">
        <v>828</v>
      </c>
      <c r="H2583" s="29" t="s">
        <v>1074</v>
      </c>
      <c r="I2583" s="120">
        <v>45826</v>
      </c>
      <c r="J2583" s="120">
        <f>WORKDAY(I2583, 3)</f>
        <v>45831</v>
      </c>
      <c r="K2583" s="120">
        <v>45856</v>
      </c>
      <c r="L2583" s="120"/>
      <c r="M2583" s="120"/>
      <c r="N2583" s="29"/>
      <c r="O2583" s="29" t="s">
        <v>197</v>
      </c>
      <c r="P2583" s="134"/>
      <c r="Q2583" s="81">
        <v>350</v>
      </c>
    </row>
    <row r="2584" spans="1:17">
      <c r="A2584" s="134" t="s">
        <v>108</v>
      </c>
      <c r="C2584" s="29">
        <v>169509605</v>
      </c>
      <c r="F2584" s="29" t="s">
        <v>1406</v>
      </c>
      <c r="G2584" s="29" t="s">
        <v>828</v>
      </c>
      <c r="H2584" s="29" t="s">
        <v>1074</v>
      </c>
      <c r="I2584" s="120">
        <v>45826</v>
      </c>
      <c r="J2584" s="120">
        <f>WORKDAY(I2584, 3)</f>
        <v>45831</v>
      </c>
      <c r="K2584" s="120">
        <v>45856</v>
      </c>
      <c r="L2584" s="120"/>
      <c r="M2584" s="120"/>
      <c r="N2584" s="29"/>
      <c r="O2584" s="29" t="s">
        <v>197</v>
      </c>
      <c r="P2584" s="134"/>
      <c r="Q2584" s="81">
        <v>275</v>
      </c>
    </row>
    <row r="2585" spans="1:17">
      <c r="A2585" s="134" t="s">
        <v>108</v>
      </c>
      <c r="C2585" s="29">
        <v>169509606</v>
      </c>
      <c r="F2585" s="29" t="s">
        <v>1406</v>
      </c>
      <c r="G2585" s="29" t="s">
        <v>828</v>
      </c>
      <c r="H2585" s="29" t="s">
        <v>1074</v>
      </c>
      <c r="I2585" s="120">
        <v>45826</v>
      </c>
      <c r="J2585" s="120">
        <f>WORKDAY(I2585, 3)</f>
        <v>45831</v>
      </c>
      <c r="K2585" s="120">
        <v>45856</v>
      </c>
      <c r="L2585" s="120"/>
      <c r="M2585" s="120"/>
      <c r="N2585" s="29"/>
      <c r="O2585" s="29" t="s">
        <v>197</v>
      </c>
      <c r="P2585" s="134"/>
      <c r="Q2585" s="81">
        <v>57</v>
      </c>
    </row>
    <row r="2586" spans="1:17">
      <c r="A2586" s="134" t="s">
        <v>108</v>
      </c>
      <c r="C2586" s="29">
        <v>169509610</v>
      </c>
      <c r="F2586" s="29" t="s">
        <v>1406</v>
      </c>
      <c r="G2586" s="29" t="s">
        <v>828</v>
      </c>
      <c r="H2586" s="29" t="s">
        <v>1074</v>
      </c>
      <c r="I2586" s="120">
        <v>45826</v>
      </c>
      <c r="J2586" s="120">
        <f>WORKDAY(I2586, 3)</f>
        <v>45831</v>
      </c>
      <c r="K2586" s="120">
        <v>45856</v>
      </c>
      <c r="L2586" s="120"/>
      <c r="M2586" s="120"/>
      <c r="N2586" s="29"/>
      <c r="O2586" s="29" t="s">
        <v>197</v>
      </c>
      <c r="P2586" s="134"/>
      <c r="Q2586" s="81">
        <v>90</v>
      </c>
    </row>
    <row r="2587" spans="1:17">
      <c r="A2587" s="134" t="s">
        <v>108</v>
      </c>
      <c r="C2587" s="29">
        <v>169509614</v>
      </c>
      <c r="F2587" s="29" t="s">
        <v>1406</v>
      </c>
      <c r="G2587" s="29" t="s">
        <v>828</v>
      </c>
      <c r="H2587" s="29" t="s">
        <v>1074</v>
      </c>
      <c r="I2587" s="120">
        <v>45826</v>
      </c>
      <c r="J2587" s="120">
        <f>WORKDAY(I2587, 3)</f>
        <v>45831</v>
      </c>
      <c r="K2587" s="120">
        <v>45856</v>
      </c>
      <c r="L2587" s="120"/>
      <c r="M2587" s="120"/>
      <c r="N2587" s="29"/>
      <c r="O2587" s="29" t="s">
        <v>197</v>
      </c>
      <c r="P2587" s="134"/>
      <c r="Q2587" s="81">
        <v>80</v>
      </c>
    </row>
    <row r="2588" spans="1:17">
      <c r="A2588" s="134" t="s">
        <v>108</v>
      </c>
      <c r="C2588" s="29">
        <v>169509616</v>
      </c>
      <c r="F2588" s="29" t="s">
        <v>1406</v>
      </c>
      <c r="G2588" s="29" t="s">
        <v>828</v>
      </c>
      <c r="H2588" s="29" t="s">
        <v>1074</v>
      </c>
      <c r="I2588" s="120">
        <v>45826</v>
      </c>
      <c r="J2588" s="120">
        <f>WORKDAY(I2588, 3)</f>
        <v>45831</v>
      </c>
      <c r="K2588" s="120">
        <v>45856</v>
      </c>
      <c r="L2588" s="120"/>
      <c r="M2588" s="120"/>
      <c r="N2588" s="29"/>
      <c r="O2588" s="29" t="s">
        <v>197</v>
      </c>
      <c r="P2588" s="29"/>
      <c r="Q2588" s="81">
        <v>300</v>
      </c>
    </row>
    <row r="2589" spans="1:17">
      <c r="A2589" s="134" t="s">
        <v>108</v>
      </c>
      <c r="C2589" s="29">
        <v>169509618</v>
      </c>
      <c r="F2589" s="29" t="s">
        <v>1406</v>
      </c>
      <c r="G2589" s="29" t="s">
        <v>828</v>
      </c>
      <c r="H2589" s="29" t="s">
        <v>1074</v>
      </c>
      <c r="I2589" s="120">
        <v>45826</v>
      </c>
      <c r="J2589" s="120">
        <f>WORKDAY(I2589, 3)</f>
        <v>45831</v>
      </c>
      <c r="K2589" s="120">
        <v>45856</v>
      </c>
      <c r="L2589" s="120"/>
      <c r="M2589" s="120"/>
      <c r="N2589" s="29"/>
      <c r="O2589" s="29" t="s">
        <v>197</v>
      </c>
      <c r="P2589" s="29"/>
      <c r="Q2589" s="81">
        <v>55</v>
      </c>
    </row>
    <row r="2590" spans="1:17">
      <c r="A2590" s="119" t="s">
        <v>108</v>
      </c>
      <c r="B2590" s="41"/>
      <c r="C2590" s="29">
        <v>169509621</v>
      </c>
      <c r="F2590" s="29" t="s">
        <v>1406</v>
      </c>
      <c r="G2590" s="29" t="s">
        <v>828</v>
      </c>
      <c r="H2590" s="29" t="s">
        <v>1074</v>
      </c>
      <c r="I2590" s="120">
        <v>45826</v>
      </c>
      <c r="J2590" s="120">
        <f>WORKDAY(I2590, 3)</f>
        <v>45831</v>
      </c>
      <c r="K2590" s="120">
        <v>45856</v>
      </c>
      <c r="L2590" s="120"/>
      <c r="M2590" s="120"/>
      <c r="N2590" s="29"/>
      <c r="O2590" s="29" t="s">
        <v>197</v>
      </c>
      <c r="P2590" s="29"/>
      <c r="Q2590" s="81">
        <v>55</v>
      </c>
    </row>
    <row r="2591" spans="1:17">
      <c r="A2591" s="119" t="s">
        <v>108</v>
      </c>
      <c r="B2591" s="41"/>
      <c r="C2591" s="29">
        <v>169509623</v>
      </c>
      <c r="F2591" s="29" t="s">
        <v>1406</v>
      </c>
      <c r="G2591" s="29" t="s">
        <v>828</v>
      </c>
      <c r="H2591" s="29" t="s">
        <v>1074</v>
      </c>
      <c r="I2591" s="120">
        <v>45826</v>
      </c>
      <c r="J2591" s="120">
        <f>WORKDAY(I2591, 3)</f>
        <v>45831</v>
      </c>
      <c r="K2591" s="120">
        <v>45856</v>
      </c>
      <c r="L2591" s="120"/>
      <c r="M2591" s="120"/>
      <c r="N2591" s="29"/>
      <c r="O2591" s="29" t="s">
        <v>197</v>
      </c>
      <c r="P2591" s="29"/>
      <c r="Q2591" s="81">
        <v>375</v>
      </c>
    </row>
    <row r="2592" spans="1:17">
      <c r="A2592" s="119" t="s">
        <v>108</v>
      </c>
      <c r="B2592" s="41"/>
      <c r="C2592" s="29">
        <v>169509626</v>
      </c>
      <c r="F2592" s="29" t="s">
        <v>1406</v>
      </c>
      <c r="G2592" s="29" t="s">
        <v>828</v>
      </c>
      <c r="H2592" s="29" t="s">
        <v>1074</v>
      </c>
      <c r="I2592" s="120">
        <v>45826</v>
      </c>
      <c r="J2592" s="120">
        <f>WORKDAY(I2592, 3)</f>
        <v>45831</v>
      </c>
      <c r="K2592" s="120">
        <v>45856</v>
      </c>
      <c r="L2592" s="120"/>
      <c r="M2592" s="120"/>
      <c r="N2592" s="29"/>
      <c r="O2592" s="29" t="s">
        <v>197</v>
      </c>
      <c r="P2592" s="29"/>
      <c r="Q2592" s="81">
        <v>53</v>
      </c>
    </row>
    <row r="2593" spans="1:17">
      <c r="A2593" s="119" t="s">
        <v>108</v>
      </c>
      <c r="B2593" s="41"/>
      <c r="C2593" s="29">
        <v>160509630</v>
      </c>
      <c r="F2593" s="29" t="s">
        <v>1406</v>
      </c>
      <c r="G2593" s="29" t="s">
        <v>828</v>
      </c>
      <c r="H2593" s="29" t="s">
        <v>1074</v>
      </c>
      <c r="I2593" s="120">
        <v>45826</v>
      </c>
      <c r="J2593" s="120">
        <f>WORKDAY(I2593, 3)</f>
        <v>45831</v>
      </c>
      <c r="K2593" s="120">
        <v>45856</v>
      </c>
      <c r="L2593" s="120"/>
      <c r="M2593" s="120"/>
      <c r="N2593" s="29"/>
      <c r="O2593" s="29" t="s">
        <v>197</v>
      </c>
      <c r="P2593" s="29"/>
      <c r="Q2593" s="81">
        <v>450</v>
      </c>
    </row>
    <row r="2594" spans="1:17">
      <c r="A2594" s="119" t="s">
        <v>108</v>
      </c>
      <c r="B2594" s="41"/>
      <c r="C2594" s="29">
        <v>169509633</v>
      </c>
      <c r="F2594" s="29" t="s">
        <v>1406</v>
      </c>
      <c r="G2594" s="29" t="s">
        <v>828</v>
      </c>
      <c r="H2594" s="29" t="s">
        <v>1074</v>
      </c>
      <c r="I2594" s="120">
        <v>45826</v>
      </c>
      <c r="J2594" s="120">
        <f>WORKDAY(I2594, 3)</f>
        <v>45831</v>
      </c>
      <c r="K2594" s="120">
        <v>45856</v>
      </c>
      <c r="L2594" s="120"/>
      <c r="M2594" s="120"/>
      <c r="N2594" s="29"/>
      <c r="O2594" s="29" t="s">
        <v>197</v>
      </c>
      <c r="P2594" s="29"/>
      <c r="Q2594" s="81">
        <v>300</v>
      </c>
    </row>
    <row r="2595" spans="1:17">
      <c r="A2595" s="119" t="s">
        <v>1337</v>
      </c>
      <c r="B2595" s="41"/>
      <c r="C2595" s="29">
        <v>171503657</v>
      </c>
      <c r="D2595" s="29">
        <v>140508816</v>
      </c>
      <c r="F2595" s="29" t="s">
        <v>59</v>
      </c>
      <c r="G2595" s="29" t="s">
        <v>828</v>
      </c>
      <c r="H2595" s="29" t="s">
        <v>38</v>
      </c>
      <c r="I2595" s="120">
        <v>45828</v>
      </c>
      <c r="J2595" s="120">
        <f>WORKDAY(I2595, 3)</f>
        <v>45833</v>
      </c>
      <c r="K2595" s="120">
        <v>45858</v>
      </c>
      <c r="L2595" s="120"/>
      <c r="M2595" s="120"/>
      <c r="N2595" s="120">
        <v>45831</v>
      </c>
      <c r="O2595" s="29" t="s">
        <v>984</v>
      </c>
      <c r="P2595" s="120"/>
      <c r="Q2595" s="81">
        <v>420</v>
      </c>
    </row>
    <row r="2596" spans="1:17">
      <c r="A2596" s="119" t="s">
        <v>1337</v>
      </c>
      <c r="B2596" s="41"/>
      <c r="C2596" s="29">
        <v>171503668</v>
      </c>
      <c r="D2596" s="29">
        <v>140508838</v>
      </c>
      <c r="F2596" s="29" t="s">
        <v>59</v>
      </c>
      <c r="G2596" s="29" t="s">
        <v>828</v>
      </c>
      <c r="H2596" s="29" t="s">
        <v>38</v>
      </c>
      <c r="I2596" s="120">
        <v>45828</v>
      </c>
      <c r="J2596" s="120">
        <f>WORKDAY(I2596, 3)</f>
        <v>45833</v>
      </c>
      <c r="K2596" s="120">
        <v>45858</v>
      </c>
      <c r="L2596" s="120"/>
      <c r="M2596" s="120"/>
      <c r="N2596" s="120">
        <v>45831</v>
      </c>
      <c r="O2596" s="29" t="s">
        <v>984</v>
      </c>
      <c r="P2596" s="29"/>
      <c r="Q2596" s="81">
        <v>920</v>
      </c>
    </row>
    <row r="2597" spans="1:17">
      <c r="A2597" s="119" t="s">
        <v>1337</v>
      </c>
      <c r="B2597" s="41"/>
      <c r="C2597" s="29">
        <v>171503705</v>
      </c>
      <c r="D2597" s="29">
        <v>140508817</v>
      </c>
      <c r="F2597" s="29" t="s">
        <v>59</v>
      </c>
      <c r="G2597" s="29" t="s">
        <v>828</v>
      </c>
      <c r="H2597" s="29" t="s">
        <v>38</v>
      </c>
      <c r="I2597" s="120">
        <v>45828</v>
      </c>
      <c r="J2597" s="120">
        <f>WORKDAY(I2597, 3)</f>
        <v>45833</v>
      </c>
      <c r="K2597" s="120">
        <v>45858</v>
      </c>
      <c r="L2597" s="120"/>
      <c r="M2597" s="120"/>
      <c r="N2597" s="120">
        <v>45831</v>
      </c>
      <c r="O2597" s="29" t="s">
        <v>984</v>
      </c>
      <c r="P2597" s="29"/>
      <c r="Q2597" s="81">
        <v>840</v>
      </c>
    </row>
    <row r="2598" spans="1:17">
      <c r="A2598" s="119" t="s">
        <v>1337</v>
      </c>
      <c r="B2598" s="41"/>
      <c r="C2598" s="29">
        <v>171503712</v>
      </c>
      <c r="D2598" s="29">
        <v>140508818</v>
      </c>
      <c r="F2598" s="29" t="s">
        <v>59</v>
      </c>
      <c r="G2598" s="29" t="s">
        <v>828</v>
      </c>
      <c r="H2598" s="29" t="s">
        <v>38</v>
      </c>
      <c r="I2598" s="120">
        <v>45828</v>
      </c>
      <c r="J2598" s="120">
        <f>WORKDAY(I2598, 3)</f>
        <v>45833</v>
      </c>
      <c r="K2598" s="120">
        <v>45858</v>
      </c>
      <c r="L2598" s="120"/>
      <c r="M2598" s="120"/>
      <c r="N2598" s="120">
        <v>45831</v>
      </c>
      <c r="O2598" s="29" t="s">
        <v>984</v>
      </c>
      <c r="P2598" s="29"/>
      <c r="Q2598" s="81">
        <v>370</v>
      </c>
    </row>
    <row r="2599" spans="1:17">
      <c r="A2599" s="119" t="s">
        <v>1337</v>
      </c>
      <c r="B2599" s="41"/>
      <c r="C2599" s="29">
        <v>171503722</v>
      </c>
      <c r="D2599" s="29">
        <v>140508821</v>
      </c>
      <c r="F2599" s="29" t="s">
        <v>59</v>
      </c>
      <c r="G2599" s="29" t="s">
        <v>828</v>
      </c>
      <c r="H2599" s="29" t="s">
        <v>38</v>
      </c>
      <c r="I2599" s="120">
        <v>45828</v>
      </c>
      <c r="J2599" s="120">
        <f>WORKDAY(I2599, 3)</f>
        <v>45833</v>
      </c>
      <c r="K2599" s="120">
        <v>45858</v>
      </c>
      <c r="L2599" s="120"/>
      <c r="M2599" s="120"/>
      <c r="N2599" s="120">
        <v>45831</v>
      </c>
      <c r="O2599" s="29" t="s">
        <v>984</v>
      </c>
      <c r="P2599" s="29"/>
      <c r="Q2599" s="81">
        <v>780</v>
      </c>
    </row>
    <row r="2600" spans="1:17">
      <c r="A2600" s="119" t="s">
        <v>1337</v>
      </c>
      <c r="B2600" s="41"/>
      <c r="C2600" s="29">
        <v>171503732</v>
      </c>
      <c r="D2600" s="29">
        <v>140508819</v>
      </c>
      <c r="F2600" s="29" t="s">
        <v>59</v>
      </c>
      <c r="G2600" s="29" t="s">
        <v>828</v>
      </c>
      <c r="H2600" s="29" t="s">
        <v>38</v>
      </c>
      <c r="I2600" s="120">
        <v>45828</v>
      </c>
      <c r="J2600" s="120">
        <f>WORKDAY(I2600, 3)</f>
        <v>45833</v>
      </c>
      <c r="K2600" s="120">
        <v>45858</v>
      </c>
      <c r="L2600" s="120"/>
      <c r="M2600" s="120"/>
      <c r="N2600" s="120">
        <v>45831</v>
      </c>
      <c r="O2600" s="29" t="s">
        <v>984</v>
      </c>
      <c r="P2600" s="29"/>
      <c r="Q2600" s="81">
        <v>620</v>
      </c>
    </row>
    <row r="2601" spans="1:17">
      <c r="A2601" s="119" t="s">
        <v>1337</v>
      </c>
      <c r="B2601" s="41"/>
      <c r="C2601" s="29">
        <v>171503742</v>
      </c>
      <c r="D2601" s="29">
        <v>140508822</v>
      </c>
      <c r="F2601" s="29" t="s">
        <v>59</v>
      </c>
      <c r="G2601" s="29" t="s">
        <v>828</v>
      </c>
      <c r="H2601" s="29" t="s">
        <v>38</v>
      </c>
      <c r="I2601" s="120">
        <v>45828</v>
      </c>
      <c r="J2601" s="120">
        <f>WORKDAY(I2601, 3)</f>
        <v>45833</v>
      </c>
      <c r="K2601" s="120">
        <v>45858</v>
      </c>
      <c r="L2601" s="120"/>
      <c r="M2601" s="120"/>
      <c r="N2601" s="120">
        <v>45831</v>
      </c>
      <c r="O2601" s="29" t="s">
        <v>984</v>
      </c>
      <c r="P2601" s="29"/>
      <c r="Q2601" s="81">
        <v>350</v>
      </c>
    </row>
    <row r="2602" spans="1:17">
      <c r="A2602" s="119" t="s">
        <v>1337</v>
      </c>
      <c r="B2602" s="41"/>
      <c r="C2602" s="29">
        <v>171503746</v>
      </c>
      <c r="D2602" s="29">
        <v>140508823</v>
      </c>
      <c r="F2602" s="29" t="s">
        <v>59</v>
      </c>
      <c r="G2602" s="29" t="s">
        <v>828</v>
      </c>
      <c r="H2602" s="29" t="s">
        <v>38</v>
      </c>
      <c r="I2602" s="120">
        <v>45828</v>
      </c>
      <c r="J2602" s="120">
        <f>WORKDAY(I2602, 3)</f>
        <v>45833</v>
      </c>
      <c r="K2602" s="120">
        <v>45858</v>
      </c>
      <c r="L2602" s="120"/>
      <c r="M2602" s="120"/>
      <c r="N2602" s="120">
        <v>45831</v>
      </c>
      <c r="O2602" s="29" t="s">
        <v>984</v>
      </c>
      <c r="P2602" s="29"/>
      <c r="Q2602" s="81">
        <v>670</v>
      </c>
    </row>
    <row r="2603" spans="1:17">
      <c r="A2603" s="134" t="s">
        <v>592</v>
      </c>
      <c r="C2603" s="29">
        <v>174500570</v>
      </c>
      <c r="D2603" s="29">
        <v>143506623</v>
      </c>
      <c r="F2603" s="29" t="s">
        <v>59</v>
      </c>
      <c r="G2603" s="29" t="s">
        <v>828</v>
      </c>
      <c r="H2603" s="29" t="s">
        <v>38</v>
      </c>
      <c r="I2603" s="120">
        <v>45831</v>
      </c>
      <c r="J2603" s="120">
        <f>WORKDAY(I2603, 3)</f>
        <v>45834</v>
      </c>
      <c r="K2603" s="120">
        <v>45861</v>
      </c>
      <c r="L2603" s="120"/>
      <c r="M2603" s="120"/>
      <c r="N2603" s="120">
        <v>45831</v>
      </c>
      <c r="O2603" s="29" t="s">
        <v>984</v>
      </c>
      <c r="P2603" s="29"/>
      <c r="Q2603" s="156">
        <v>270</v>
      </c>
    </row>
    <row r="2604" spans="1:17">
      <c r="A2604" s="134" t="s">
        <v>592</v>
      </c>
      <c r="C2604" s="29">
        <v>174500619</v>
      </c>
      <c r="D2604" s="29">
        <v>143506624</v>
      </c>
      <c r="F2604" s="29" t="s">
        <v>59</v>
      </c>
      <c r="G2604" s="29" t="s">
        <v>828</v>
      </c>
      <c r="H2604" s="29" t="s">
        <v>38</v>
      </c>
      <c r="I2604" s="120">
        <v>45831</v>
      </c>
      <c r="J2604" s="120">
        <f>WORKDAY(I2604, 3)</f>
        <v>45834</v>
      </c>
      <c r="K2604" s="120">
        <v>45861</v>
      </c>
      <c r="L2604" s="120"/>
      <c r="M2604" s="120"/>
      <c r="N2604" s="120">
        <v>45831</v>
      </c>
      <c r="O2604" s="29" t="s">
        <v>984</v>
      </c>
      <c r="P2604" s="29"/>
      <c r="Q2604" s="81">
        <v>800</v>
      </c>
    </row>
    <row r="2605" spans="1:17">
      <c r="A2605" s="134" t="s">
        <v>592</v>
      </c>
      <c r="C2605" s="29">
        <v>174500645</v>
      </c>
      <c r="D2605" s="29">
        <v>143506625</v>
      </c>
      <c r="F2605" s="29" t="s">
        <v>59</v>
      </c>
      <c r="G2605" s="29" t="s">
        <v>828</v>
      </c>
      <c r="H2605" s="29" t="s">
        <v>38</v>
      </c>
      <c r="I2605" s="120">
        <v>45831</v>
      </c>
      <c r="J2605" s="120">
        <f>WORKDAY(I2605, 3)</f>
        <v>45834</v>
      </c>
      <c r="K2605" s="120">
        <v>45861</v>
      </c>
      <c r="L2605" s="120"/>
      <c r="M2605" s="120"/>
      <c r="N2605" s="120">
        <v>45831</v>
      </c>
      <c r="O2605" s="29" t="s">
        <v>984</v>
      </c>
      <c r="P2605" s="29"/>
      <c r="Q2605" s="81">
        <v>710</v>
      </c>
    </row>
    <row r="2606" spans="1:17">
      <c r="A2606" s="134" t="s">
        <v>592</v>
      </c>
      <c r="C2606" s="29">
        <v>174500653</v>
      </c>
      <c r="D2606" s="29">
        <v>143506626</v>
      </c>
      <c r="F2606" s="29" t="s">
        <v>59</v>
      </c>
      <c r="G2606" s="29" t="s">
        <v>828</v>
      </c>
      <c r="H2606" s="29" t="s">
        <v>38</v>
      </c>
      <c r="I2606" s="120">
        <v>45831</v>
      </c>
      <c r="J2606" s="120">
        <f>WORKDAY(I2606, 3)</f>
        <v>45834</v>
      </c>
      <c r="K2606" s="120">
        <v>45861</v>
      </c>
      <c r="L2606" s="120"/>
      <c r="M2606" s="120"/>
      <c r="N2606" s="120">
        <v>45831</v>
      </c>
      <c r="O2606" s="29" t="s">
        <v>984</v>
      </c>
      <c r="P2606" s="29"/>
      <c r="Q2606" s="81">
        <v>980</v>
      </c>
    </row>
    <row r="2607" spans="1:17">
      <c r="A2607" s="134" t="s">
        <v>1070</v>
      </c>
      <c r="C2607" s="29">
        <v>175501176</v>
      </c>
      <c r="D2607" s="29">
        <v>134509053</v>
      </c>
      <c r="F2607" s="29" t="s">
        <v>59</v>
      </c>
      <c r="G2607" s="29" t="s">
        <v>828</v>
      </c>
      <c r="H2607" s="29" t="s">
        <v>38</v>
      </c>
      <c r="I2607" s="120">
        <v>45832</v>
      </c>
      <c r="J2607" s="120">
        <f>WORKDAY(I2607, 3)</f>
        <v>45835</v>
      </c>
      <c r="K2607" s="120">
        <v>45862</v>
      </c>
      <c r="L2607" s="120"/>
      <c r="M2607" s="120"/>
      <c r="N2607" s="29"/>
      <c r="O2607" s="29" t="s">
        <v>984</v>
      </c>
      <c r="P2607" s="120"/>
      <c r="Q2607" s="81">
        <v>620</v>
      </c>
    </row>
    <row r="2608" spans="1:17">
      <c r="A2608" s="134" t="s">
        <v>1070</v>
      </c>
      <c r="C2608" s="29">
        <v>175501182</v>
      </c>
      <c r="D2608" s="29">
        <v>134509054</v>
      </c>
      <c r="F2608" s="29" t="s">
        <v>59</v>
      </c>
      <c r="G2608" s="29" t="s">
        <v>828</v>
      </c>
      <c r="H2608" s="29" t="s">
        <v>38</v>
      </c>
      <c r="I2608" s="120">
        <v>45832</v>
      </c>
      <c r="J2608" s="120">
        <f>WORKDAY(I2608, 3)</f>
        <v>45835</v>
      </c>
      <c r="K2608" s="120">
        <v>45862</v>
      </c>
      <c r="L2608" s="120"/>
      <c r="M2608" s="120"/>
      <c r="N2608" s="29"/>
      <c r="O2608" s="29" t="s">
        <v>984</v>
      </c>
      <c r="P2608" s="120"/>
      <c r="Q2608" s="81">
        <v>240</v>
      </c>
    </row>
    <row r="2609" spans="1:17">
      <c r="A2609" s="134" t="s">
        <v>1070</v>
      </c>
      <c r="C2609" s="29">
        <v>175501186</v>
      </c>
      <c r="D2609" s="29">
        <v>134509055</v>
      </c>
      <c r="F2609" s="29" t="s">
        <v>59</v>
      </c>
      <c r="G2609" s="29" t="s">
        <v>828</v>
      </c>
      <c r="H2609" s="29" t="s">
        <v>38</v>
      </c>
      <c r="I2609" s="120">
        <v>45832</v>
      </c>
      <c r="J2609" s="120">
        <f>WORKDAY(I2609, 3)</f>
        <v>45835</v>
      </c>
      <c r="K2609" s="120">
        <v>45862</v>
      </c>
      <c r="L2609" s="120"/>
      <c r="M2609" s="120"/>
      <c r="N2609" s="29"/>
      <c r="O2609" s="29" t="s">
        <v>984</v>
      </c>
      <c r="P2609" s="29"/>
      <c r="Q2609" s="81">
        <v>180</v>
      </c>
    </row>
    <row r="2610" spans="1:17">
      <c r="A2610" s="134" t="s">
        <v>1070</v>
      </c>
      <c r="C2610" s="29">
        <v>175501191</v>
      </c>
      <c r="D2610" s="29">
        <v>134509056</v>
      </c>
      <c r="F2610" s="29" t="s">
        <v>59</v>
      </c>
      <c r="G2610" s="29" t="s">
        <v>828</v>
      </c>
      <c r="H2610" s="29" t="s">
        <v>38</v>
      </c>
      <c r="I2610" s="120">
        <v>45832</v>
      </c>
      <c r="J2610" s="120">
        <f>WORKDAY(I2610, 3)</f>
        <v>45835</v>
      </c>
      <c r="K2610" s="120">
        <v>45862</v>
      </c>
      <c r="L2610" s="120"/>
      <c r="M2610" s="120"/>
      <c r="N2610" s="29"/>
      <c r="O2610" s="29" t="s">
        <v>984</v>
      </c>
      <c r="P2610" s="29"/>
      <c r="Q2610" s="81">
        <v>140</v>
      </c>
    </row>
    <row r="2611" spans="1:17">
      <c r="A2611" s="134" t="s">
        <v>1070</v>
      </c>
      <c r="C2611" s="29">
        <v>175501201</v>
      </c>
      <c r="D2611" s="29">
        <v>134509057</v>
      </c>
      <c r="F2611" s="29" t="s">
        <v>59</v>
      </c>
      <c r="G2611" s="29" t="s">
        <v>828</v>
      </c>
      <c r="H2611" s="29" t="s">
        <v>38</v>
      </c>
      <c r="I2611" s="120">
        <v>45832</v>
      </c>
      <c r="J2611" s="120">
        <f>WORKDAY(I2611, 3)</f>
        <v>45835</v>
      </c>
      <c r="K2611" s="120">
        <v>45862</v>
      </c>
      <c r="L2611" s="120"/>
      <c r="M2611" s="120"/>
      <c r="N2611" s="29"/>
      <c r="O2611" s="29" t="s">
        <v>984</v>
      </c>
      <c r="P2611" s="29"/>
      <c r="Q2611" s="81">
        <v>240</v>
      </c>
    </row>
    <row r="2612" spans="1:17">
      <c r="A2612" s="134" t="s">
        <v>1070</v>
      </c>
      <c r="C2612" s="29">
        <v>175501205</v>
      </c>
      <c r="D2612" s="29">
        <v>134509058</v>
      </c>
      <c r="F2612" s="29" t="s">
        <v>59</v>
      </c>
      <c r="G2612" s="29" t="s">
        <v>828</v>
      </c>
      <c r="H2612" s="29" t="s">
        <v>38</v>
      </c>
      <c r="I2612" s="120">
        <v>45832</v>
      </c>
      <c r="J2612" s="120">
        <f>WORKDAY(I2612, 3)</f>
        <v>45835</v>
      </c>
      <c r="K2612" s="120">
        <v>45862</v>
      </c>
      <c r="L2612" s="120"/>
      <c r="M2612" s="120"/>
      <c r="N2612" s="29"/>
      <c r="O2612" s="29" t="s">
        <v>984</v>
      </c>
      <c r="P2612" s="29"/>
      <c r="Q2612" s="81">
        <v>220</v>
      </c>
    </row>
    <row r="2613" spans="1:17">
      <c r="A2613" s="134" t="s">
        <v>1070</v>
      </c>
      <c r="C2613" s="29">
        <v>175501214</v>
      </c>
      <c r="D2613" s="29">
        <v>134509059</v>
      </c>
      <c r="F2613" s="29" t="s">
        <v>59</v>
      </c>
      <c r="G2613" s="29" t="s">
        <v>828</v>
      </c>
      <c r="H2613" s="29" t="s">
        <v>38</v>
      </c>
      <c r="I2613" s="120">
        <v>45832</v>
      </c>
      <c r="J2613" s="120">
        <f>WORKDAY(I2613, 3)</f>
        <v>45835</v>
      </c>
      <c r="K2613" s="120">
        <v>45862</v>
      </c>
      <c r="L2613" s="120"/>
      <c r="M2613" s="120"/>
      <c r="N2613" s="29"/>
      <c r="O2613" s="29" t="s">
        <v>984</v>
      </c>
      <c r="P2613" s="29"/>
      <c r="Q2613" s="81">
        <v>190</v>
      </c>
    </row>
    <row r="2614" spans="1:17">
      <c r="A2614" s="134" t="s">
        <v>1070</v>
      </c>
      <c r="C2614" s="29">
        <v>175501219</v>
      </c>
      <c r="D2614" s="29">
        <v>134509060</v>
      </c>
      <c r="F2614" s="29" t="s">
        <v>59</v>
      </c>
      <c r="G2614" s="29" t="s">
        <v>828</v>
      </c>
      <c r="H2614" s="29" t="s">
        <v>38</v>
      </c>
      <c r="I2614" s="120">
        <v>45832</v>
      </c>
      <c r="J2614" s="120">
        <f>WORKDAY(I2614, 3)</f>
        <v>45835</v>
      </c>
      <c r="K2614" s="120">
        <v>45862</v>
      </c>
      <c r="L2614" s="120"/>
      <c r="M2614" s="120"/>
      <c r="N2614" s="29"/>
      <c r="O2614" s="29" t="s">
        <v>984</v>
      </c>
      <c r="P2614" s="29"/>
      <c r="Q2614" s="81">
        <v>630</v>
      </c>
    </row>
    <row r="2615" spans="1:17">
      <c r="A2615" s="134" t="s">
        <v>1070</v>
      </c>
      <c r="C2615" s="29">
        <v>175501223</v>
      </c>
      <c r="D2615" s="29">
        <v>134509061</v>
      </c>
      <c r="F2615" s="29" t="s">
        <v>59</v>
      </c>
      <c r="G2615" s="29" t="s">
        <v>828</v>
      </c>
      <c r="H2615" s="29" t="s">
        <v>38</v>
      </c>
      <c r="I2615" s="120">
        <v>45832</v>
      </c>
      <c r="J2615" s="120">
        <f>WORKDAY(I2615, 3)</f>
        <v>45835</v>
      </c>
      <c r="K2615" s="120">
        <v>45862</v>
      </c>
      <c r="L2615" s="120"/>
      <c r="M2615" s="120"/>
      <c r="N2615" s="29"/>
      <c r="O2615" s="29" t="s">
        <v>984</v>
      </c>
      <c r="P2615" s="29"/>
      <c r="Q2615" s="81">
        <v>220</v>
      </c>
    </row>
    <row r="2616" spans="1:17">
      <c r="A2616" s="134" t="s">
        <v>1070</v>
      </c>
      <c r="C2616" s="29">
        <v>175501232</v>
      </c>
      <c r="D2616" s="29">
        <v>134509062</v>
      </c>
      <c r="F2616" s="29" t="s">
        <v>59</v>
      </c>
      <c r="G2616" s="29" t="s">
        <v>828</v>
      </c>
      <c r="H2616" s="29" t="s">
        <v>38</v>
      </c>
      <c r="I2616" s="120">
        <v>45832</v>
      </c>
      <c r="J2616" s="120">
        <f>WORKDAY(I2616, 3)</f>
        <v>45835</v>
      </c>
      <c r="K2616" s="120">
        <v>45862</v>
      </c>
      <c r="L2616" s="120"/>
      <c r="M2616" s="120"/>
      <c r="N2616" s="29"/>
      <c r="O2616" s="29" t="s">
        <v>984</v>
      </c>
      <c r="P2616" s="29"/>
      <c r="Q2616" s="81">
        <v>660</v>
      </c>
    </row>
    <row r="2617" spans="1:17">
      <c r="A2617" s="134" t="s">
        <v>1070</v>
      </c>
      <c r="C2617" s="29">
        <v>175501239</v>
      </c>
      <c r="D2617" s="29">
        <v>134509063</v>
      </c>
      <c r="F2617" s="29" t="s">
        <v>59</v>
      </c>
      <c r="G2617" s="29" t="s">
        <v>828</v>
      </c>
      <c r="H2617" s="29" t="s">
        <v>38</v>
      </c>
      <c r="I2617" s="120">
        <v>45832</v>
      </c>
      <c r="J2617" s="120">
        <f>WORKDAY(I2617, 3)</f>
        <v>45835</v>
      </c>
      <c r="K2617" s="120">
        <v>45862</v>
      </c>
      <c r="L2617" s="120"/>
      <c r="M2617" s="120"/>
      <c r="N2617" s="29"/>
      <c r="O2617" s="29" t="s">
        <v>984</v>
      </c>
      <c r="P2617" s="29"/>
      <c r="Q2617" s="81">
        <v>400</v>
      </c>
    </row>
    <row r="2618" spans="1:17">
      <c r="A2618" s="134" t="s">
        <v>1025</v>
      </c>
      <c r="C2618" s="29">
        <v>174500436</v>
      </c>
      <c r="D2618" s="29">
        <v>148502763</v>
      </c>
      <c r="F2618" s="29" t="s">
        <v>59</v>
      </c>
      <c r="G2618" s="29" t="s">
        <v>828</v>
      </c>
      <c r="H2618" s="29" t="s">
        <v>38</v>
      </c>
      <c r="I2618" s="120">
        <v>45831</v>
      </c>
      <c r="J2618" s="120">
        <f>WORKDAY(I2618, 3)</f>
        <v>45834</v>
      </c>
      <c r="K2618" s="120">
        <v>45861</v>
      </c>
      <c r="L2618" s="120"/>
      <c r="M2618" s="120"/>
      <c r="N2618" s="120">
        <v>45831</v>
      </c>
      <c r="O2618" s="29" t="s">
        <v>85</v>
      </c>
      <c r="P2618" s="120"/>
      <c r="Q2618" s="156">
        <v>110</v>
      </c>
    </row>
    <row r="2619" spans="1:17">
      <c r="A2619" s="134" t="s">
        <v>1025</v>
      </c>
      <c r="C2619" s="29">
        <v>174500449</v>
      </c>
      <c r="D2619" s="29">
        <v>148502778</v>
      </c>
      <c r="F2619" s="29" t="s">
        <v>59</v>
      </c>
      <c r="G2619" s="29" t="s">
        <v>828</v>
      </c>
      <c r="H2619" s="29" t="s">
        <v>38</v>
      </c>
      <c r="I2619" s="120">
        <v>45831</v>
      </c>
      <c r="J2619" s="120">
        <f>WORKDAY(I2619, 3)</f>
        <v>45834</v>
      </c>
      <c r="K2619" s="120">
        <v>45861</v>
      </c>
      <c r="L2619" s="120"/>
      <c r="M2619" s="120"/>
      <c r="N2619" s="120">
        <v>45831</v>
      </c>
      <c r="O2619" s="29" t="s">
        <v>85</v>
      </c>
      <c r="P2619" s="120"/>
      <c r="Q2619" s="156">
        <v>500</v>
      </c>
    </row>
    <row r="2620" spans="1:17">
      <c r="A2620" s="134" t="s">
        <v>1025</v>
      </c>
      <c r="C2620" s="29">
        <v>174500453</v>
      </c>
      <c r="D2620" s="29">
        <v>148502788</v>
      </c>
      <c r="F2620" s="29" t="s">
        <v>59</v>
      </c>
      <c r="G2620" s="29" t="s">
        <v>828</v>
      </c>
      <c r="H2620" s="29" t="s">
        <v>38</v>
      </c>
      <c r="I2620" s="120">
        <v>45831</v>
      </c>
      <c r="J2620" s="120">
        <f>WORKDAY(I2620, 3)</f>
        <v>45834</v>
      </c>
      <c r="K2620" s="120">
        <v>45861</v>
      </c>
      <c r="L2620" s="120"/>
      <c r="M2620" s="120"/>
      <c r="N2620" s="120">
        <v>45831</v>
      </c>
      <c r="O2620" s="29" t="s">
        <v>85</v>
      </c>
      <c r="P2620" s="120"/>
      <c r="Q2620" s="156">
        <v>130</v>
      </c>
    </row>
    <row r="2621" spans="1:17">
      <c r="A2621" s="119" t="s">
        <v>1147</v>
      </c>
      <c r="B2621" s="41"/>
      <c r="C2621" s="29">
        <v>175501083</v>
      </c>
      <c r="D2621" s="29">
        <v>135507443</v>
      </c>
      <c r="F2621" s="29" t="s">
        <v>59</v>
      </c>
      <c r="G2621" s="29" t="s">
        <v>828</v>
      </c>
      <c r="H2621" s="29" t="s">
        <v>38</v>
      </c>
      <c r="I2621" s="120">
        <v>45832</v>
      </c>
      <c r="J2621" s="120">
        <f>WORKDAY(I2621, 3)</f>
        <v>45835</v>
      </c>
      <c r="K2621" s="120">
        <v>45862</v>
      </c>
      <c r="L2621" s="120"/>
      <c r="M2621" s="120"/>
      <c r="N2621" s="29"/>
      <c r="O2621" s="29" t="s">
        <v>85</v>
      </c>
      <c r="P2621" s="120"/>
      <c r="Q2621" s="81">
        <v>230</v>
      </c>
    </row>
    <row r="2622" spans="1:17">
      <c r="A2622" s="119" t="s">
        <v>1147</v>
      </c>
      <c r="B2622" s="41"/>
      <c r="C2622" s="29">
        <v>175501090</v>
      </c>
      <c r="D2622" s="29">
        <v>129506652</v>
      </c>
      <c r="F2622" s="29" t="s">
        <v>59</v>
      </c>
      <c r="G2622" s="29" t="s">
        <v>828</v>
      </c>
      <c r="H2622" s="29" t="s">
        <v>38</v>
      </c>
      <c r="I2622" s="120">
        <v>45832</v>
      </c>
      <c r="J2622" s="120">
        <f>WORKDAY(I2622, 3)</f>
        <v>45835</v>
      </c>
      <c r="K2622" s="120">
        <v>45862</v>
      </c>
      <c r="L2622" s="120"/>
      <c r="M2622" s="120"/>
      <c r="N2622" s="29"/>
      <c r="O2622" s="29" t="s">
        <v>85</v>
      </c>
      <c r="P2622" s="120"/>
      <c r="Q2622" s="81">
        <v>530</v>
      </c>
    </row>
    <row r="2623" spans="1:17">
      <c r="A2623" s="119" t="s">
        <v>1147</v>
      </c>
      <c r="B2623" s="41"/>
      <c r="C2623" s="29">
        <v>175501102</v>
      </c>
      <c r="D2623" s="29">
        <v>135507444</v>
      </c>
      <c r="F2623" s="29" t="s">
        <v>59</v>
      </c>
      <c r="G2623" s="29" t="s">
        <v>828</v>
      </c>
      <c r="H2623" s="29" t="s">
        <v>38</v>
      </c>
      <c r="I2623" s="120">
        <v>45832</v>
      </c>
      <c r="J2623" s="120">
        <f>WORKDAY(I2623, 3)</f>
        <v>45835</v>
      </c>
      <c r="K2623" s="120">
        <v>45862</v>
      </c>
      <c r="L2623" s="120"/>
      <c r="M2623" s="120"/>
      <c r="N2623" s="29"/>
      <c r="O2623" s="29" t="s">
        <v>85</v>
      </c>
      <c r="P2623" s="120"/>
      <c r="Q2623" s="81">
        <v>140</v>
      </c>
    </row>
    <row r="2624" spans="1:17">
      <c r="A2624" s="119" t="s">
        <v>1147</v>
      </c>
      <c r="B2624" s="41"/>
      <c r="C2624" s="29">
        <v>175501107</v>
      </c>
      <c r="D2624" s="29">
        <v>135507446</v>
      </c>
      <c r="F2624" s="29" t="s">
        <v>59</v>
      </c>
      <c r="G2624" s="29" t="s">
        <v>828</v>
      </c>
      <c r="H2624" s="29" t="s">
        <v>38</v>
      </c>
      <c r="I2624" s="120">
        <v>45832</v>
      </c>
      <c r="J2624" s="120">
        <f>WORKDAY(I2624, 3)</f>
        <v>45835</v>
      </c>
      <c r="K2624" s="120">
        <v>45862</v>
      </c>
      <c r="L2624" s="120"/>
      <c r="M2624" s="120"/>
      <c r="N2624" s="29"/>
      <c r="O2624" s="29" t="s">
        <v>85</v>
      </c>
      <c r="P2624" s="120"/>
      <c r="Q2624" s="81">
        <v>100</v>
      </c>
    </row>
    <row r="2625" spans="1:17">
      <c r="A2625" s="119" t="s">
        <v>1147</v>
      </c>
      <c r="B2625" s="41"/>
      <c r="C2625" s="29">
        <v>175501115</v>
      </c>
      <c r="D2625" s="29">
        <v>129506655</v>
      </c>
      <c r="F2625" s="29" t="s">
        <v>59</v>
      </c>
      <c r="G2625" s="29" t="s">
        <v>828</v>
      </c>
      <c r="H2625" s="29" t="s">
        <v>38</v>
      </c>
      <c r="I2625" s="120">
        <v>45832</v>
      </c>
      <c r="J2625" s="120">
        <f>WORKDAY(I2625, 3)</f>
        <v>45835</v>
      </c>
      <c r="K2625" s="120">
        <v>45862</v>
      </c>
      <c r="L2625" s="120"/>
      <c r="M2625" s="120"/>
      <c r="N2625" s="29"/>
      <c r="O2625" s="29" t="s">
        <v>85</v>
      </c>
      <c r="P2625" s="120"/>
      <c r="Q2625" s="81">
        <v>680</v>
      </c>
    </row>
    <row r="2626" spans="1:17">
      <c r="A2626" s="119" t="s">
        <v>1147</v>
      </c>
      <c r="B2626" s="41"/>
      <c r="C2626" s="29">
        <v>175501119</v>
      </c>
      <c r="D2626" s="29">
        <v>135507447</v>
      </c>
      <c r="F2626" s="29" t="s">
        <v>59</v>
      </c>
      <c r="G2626" s="29" t="s">
        <v>828</v>
      </c>
      <c r="H2626" s="29" t="s">
        <v>38</v>
      </c>
      <c r="I2626" s="120">
        <v>45832</v>
      </c>
      <c r="J2626" s="120">
        <f>WORKDAY(I2626, 3)</f>
        <v>45835</v>
      </c>
      <c r="K2626" s="120">
        <v>45862</v>
      </c>
      <c r="L2626" s="120"/>
      <c r="M2626" s="120"/>
      <c r="N2626" s="29"/>
      <c r="O2626" s="29" t="s">
        <v>85</v>
      </c>
      <c r="P2626" s="120"/>
      <c r="Q2626" s="81">
        <v>350</v>
      </c>
    </row>
    <row r="2627" spans="1:17">
      <c r="A2627" s="119" t="s">
        <v>1147</v>
      </c>
      <c r="B2627" s="41"/>
      <c r="C2627" s="29">
        <v>175501122</v>
      </c>
      <c r="D2627" s="29">
        <v>135507449</v>
      </c>
      <c r="F2627" s="29" t="s">
        <v>59</v>
      </c>
      <c r="G2627" s="29" t="s">
        <v>828</v>
      </c>
      <c r="H2627" s="29" t="s">
        <v>38</v>
      </c>
      <c r="I2627" s="120">
        <v>45832</v>
      </c>
      <c r="J2627" s="120">
        <f>WORKDAY(I2627, 3)</f>
        <v>45835</v>
      </c>
      <c r="K2627" s="120">
        <v>45862</v>
      </c>
      <c r="L2627" s="120"/>
      <c r="M2627" s="120"/>
      <c r="N2627" s="29"/>
      <c r="O2627" s="29" t="s">
        <v>85</v>
      </c>
      <c r="P2627" s="120"/>
      <c r="Q2627" s="81">
        <v>340</v>
      </c>
    </row>
    <row r="2628" spans="1:17">
      <c r="A2628" s="119" t="s">
        <v>1147</v>
      </c>
      <c r="B2628" s="41"/>
      <c r="C2628" s="29">
        <v>175501136</v>
      </c>
      <c r="D2628" s="29">
        <v>135507448</v>
      </c>
      <c r="F2628" s="29" t="s">
        <v>59</v>
      </c>
      <c r="G2628" s="29" t="s">
        <v>828</v>
      </c>
      <c r="H2628" s="29" t="s">
        <v>38</v>
      </c>
      <c r="I2628" s="120">
        <v>45832</v>
      </c>
      <c r="J2628" s="120">
        <f>WORKDAY(I2628, 3)</f>
        <v>45835</v>
      </c>
      <c r="K2628" s="120">
        <v>45862</v>
      </c>
      <c r="L2628" s="120"/>
      <c r="M2628" s="120"/>
      <c r="N2628" s="29"/>
      <c r="O2628" s="29" t="s">
        <v>85</v>
      </c>
      <c r="P2628" s="120"/>
      <c r="Q2628" s="81">
        <v>160</v>
      </c>
    </row>
    <row r="2629" spans="1:17">
      <c r="A2629" s="119" t="s">
        <v>1147</v>
      </c>
      <c r="B2629" s="41"/>
      <c r="C2629" s="29">
        <v>175501159</v>
      </c>
      <c r="D2629" s="29">
        <v>135507451</v>
      </c>
      <c r="F2629" s="29" t="s">
        <v>59</v>
      </c>
      <c r="G2629" s="29" t="s">
        <v>828</v>
      </c>
      <c r="H2629" s="29" t="s">
        <v>38</v>
      </c>
      <c r="I2629" s="120">
        <v>45832</v>
      </c>
      <c r="J2629" s="120">
        <f>WORKDAY(I2629, 3)</f>
        <v>45835</v>
      </c>
      <c r="K2629" s="120">
        <v>45862</v>
      </c>
      <c r="L2629" s="120"/>
      <c r="M2629" s="120"/>
      <c r="N2629" s="29"/>
      <c r="O2629" s="29" t="s">
        <v>85</v>
      </c>
      <c r="P2629" s="120"/>
      <c r="Q2629" s="81">
        <v>130</v>
      </c>
    </row>
    <row r="2630" spans="1:17">
      <c r="A2630" s="119" t="s">
        <v>1147</v>
      </c>
      <c r="B2630" s="41"/>
      <c r="C2630" s="29">
        <v>175501166</v>
      </c>
      <c r="D2630" s="29">
        <v>129500811</v>
      </c>
      <c r="F2630" s="29" t="s">
        <v>59</v>
      </c>
      <c r="G2630" s="29" t="s">
        <v>828</v>
      </c>
      <c r="H2630" s="29" t="s">
        <v>38</v>
      </c>
      <c r="I2630" s="120">
        <v>45832</v>
      </c>
      <c r="J2630" s="120">
        <f>WORKDAY(I2630, 3)</f>
        <v>45835</v>
      </c>
      <c r="K2630" s="120">
        <v>45862</v>
      </c>
      <c r="L2630" s="120"/>
      <c r="M2630" s="120"/>
      <c r="N2630" s="29"/>
      <c r="O2630" s="29" t="s">
        <v>85</v>
      </c>
      <c r="P2630" s="120"/>
      <c r="Q2630" s="81">
        <v>280</v>
      </c>
    </row>
    <row r="2631" spans="1:17">
      <c r="A2631" s="134" t="s">
        <v>1073</v>
      </c>
      <c r="C2631" s="29">
        <v>184502952</v>
      </c>
      <c r="D2631" s="29">
        <v>84501315</v>
      </c>
      <c r="F2631" s="29" t="s">
        <v>59</v>
      </c>
      <c r="G2631" s="29" t="s">
        <v>16</v>
      </c>
      <c r="H2631" s="29" t="s">
        <v>38</v>
      </c>
      <c r="I2631" s="120">
        <v>45841</v>
      </c>
      <c r="J2631" s="120">
        <f>WORKDAY(I2631, 3)</f>
        <v>45846</v>
      </c>
      <c r="K2631" s="120">
        <v>45872</v>
      </c>
      <c r="L2631" s="120"/>
      <c r="M2631" s="120"/>
      <c r="N2631" s="29"/>
      <c r="O2631" s="29" t="s">
        <v>85</v>
      </c>
      <c r="P2631" s="120"/>
      <c r="Q2631" s="156">
        <v>1300</v>
      </c>
    </row>
    <row r="2632" spans="1:17">
      <c r="A2632" s="134" t="s">
        <v>1073</v>
      </c>
      <c r="C2632" s="29">
        <v>184502958</v>
      </c>
      <c r="D2632" s="29">
        <v>84501406</v>
      </c>
      <c r="F2632" s="29" t="s">
        <v>59</v>
      </c>
      <c r="G2632" s="29" t="s">
        <v>16</v>
      </c>
      <c r="H2632" s="29" t="s">
        <v>38</v>
      </c>
      <c r="I2632" s="120">
        <v>45841</v>
      </c>
      <c r="J2632" s="120">
        <f>WORKDAY(I2632, 3)</f>
        <v>45846</v>
      </c>
      <c r="K2632" s="120">
        <v>45872</v>
      </c>
      <c r="L2632" s="120"/>
      <c r="M2632" s="120"/>
      <c r="N2632" s="29"/>
      <c r="O2632" s="29" t="s">
        <v>85</v>
      </c>
      <c r="P2632" s="120"/>
      <c r="Q2632" s="156">
        <v>1000</v>
      </c>
    </row>
    <row r="2633" spans="1:17">
      <c r="A2633" s="134" t="s">
        <v>1073</v>
      </c>
      <c r="C2633" s="29">
        <v>184502967</v>
      </c>
      <c r="D2633" s="29">
        <v>84501665</v>
      </c>
      <c r="F2633" s="29" t="s">
        <v>59</v>
      </c>
      <c r="G2633" s="29" t="s">
        <v>16</v>
      </c>
      <c r="H2633" s="29" t="s">
        <v>38</v>
      </c>
      <c r="I2633" s="120">
        <v>45841</v>
      </c>
      <c r="J2633" s="120">
        <f>WORKDAY(I2633, 3)</f>
        <v>45846</v>
      </c>
      <c r="K2633" s="120">
        <v>45872</v>
      </c>
      <c r="L2633" s="120"/>
      <c r="M2633" s="120"/>
      <c r="N2633" s="29"/>
      <c r="O2633" s="29" t="s">
        <v>85</v>
      </c>
      <c r="P2633" s="120"/>
      <c r="Q2633" s="156">
        <v>265</v>
      </c>
    </row>
    <row r="2634" spans="1:17">
      <c r="A2634" s="134" t="s">
        <v>1073</v>
      </c>
      <c r="C2634" s="29">
        <v>184502987</v>
      </c>
      <c r="D2634" s="29">
        <v>84502023</v>
      </c>
      <c r="F2634" s="29" t="s">
        <v>59</v>
      </c>
      <c r="G2634" s="29" t="s">
        <v>16</v>
      </c>
      <c r="H2634" s="29" t="s">
        <v>38</v>
      </c>
      <c r="I2634" s="120">
        <v>45841</v>
      </c>
      <c r="J2634" s="120">
        <f>WORKDAY(I2634, 3)</f>
        <v>45846</v>
      </c>
      <c r="K2634" s="120">
        <v>45872</v>
      </c>
      <c r="L2634" s="120"/>
      <c r="M2634" s="120"/>
      <c r="N2634" s="29"/>
      <c r="O2634" s="29" t="s">
        <v>85</v>
      </c>
      <c r="P2634" s="120"/>
      <c r="Q2634" s="156">
        <v>530</v>
      </c>
    </row>
    <row r="2635" spans="1:17">
      <c r="A2635" s="134" t="s">
        <v>1073</v>
      </c>
      <c r="C2635" s="29">
        <v>184502993</v>
      </c>
      <c r="D2635" s="29">
        <v>84502055</v>
      </c>
      <c r="F2635" s="29" t="s">
        <v>59</v>
      </c>
      <c r="G2635" s="29" t="s">
        <v>16</v>
      </c>
      <c r="H2635" s="29" t="s">
        <v>38</v>
      </c>
      <c r="I2635" s="120">
        <v>45841</v>
      </c>
      <c r="J2635" s="120">
        <f>WORKDAY(I2635, 3)</f>
        <v>45846</v>
      </c>
      <c r="K2635" s="120">
        <v>45872</v>
      </c>
      <c r="L2635" s="120"/>
      <c r="M2635" s="120"/>
      <c r="N2635" s="29"/>
      <c r="O2635" s="29" t="s">
        <v>85</v>
      </c>
      <c r="P2635" s="120"/>
      <c r="Q2635" s="156">
        <v>530</v>
      </c>
    </row>
    <row r="2636" spans="1:17">
      <c r="A2636" s="134" t="s">
        <v>1073</v>
      </c>
      <c r="C2636" s="29">
        <v>184503008</v>
      </c>
      <c r="D2636" s="29">
        <v>84502097</v>
      </c>
      <c r="F2636" s="29" t="s">
        <v>59</v>
      </c>
      <c r="G2636" s="29" t="s">
        <v>16</v>
      </c>
      <c r="H2636" s="29" t="s">
        <v>38</v>
      </c>
      <c r="I2636" s="120">
        <v>45841</v>
      </c>
      <c r="J2636" s="120">
        <f>WORKDAY(I2636, 3)</f>
        <v>45846</v>
      </c>
      <c r="K2636" s="120">
        <v>45872</v>
      </c>
      <c r="L2636" s="120"/>
      <c r="M2636" s="120"/>
      <c r="N2636" s="29"/>
      <c r="O2636" s="29" t="s">
        <v>85</v>
      </c>
      <c r="P2636" s="120"/>
      <c r="Q2636" s="156">
        <v>730</v>
      </c>
    </row>
    <row r="2637" spans="1:17">
      <c r="A2637" s="134" t="s">
        <v>1025</v>
      </c>
      <c r="C2637" s="29">
        <v>188501923</v>
      </c>
      <c r="D2637" s="29">
        <v>174500436</v>
      </c>
      <c r="F2637" s="29" t="s">
        <v>59</v>
      </c>
      <c r="G2637" s="29" t="s">
        <v>16</v>
      </c>
      <c r="H2637" s="29" t="s">
        <v>38</v>
      </c>
      <c r="I2637" s="120">
        <v>45845</v>
      </c>
      <c r="J2637" s="120">
        <f>WORKDAY(I2637, 3)</f>
        <v>45848</v>
      </c>
      <c r="K2637" s="120">
        <v>45876</v>
      </c>
      <c r="L2637" s="120"/>
      <c r="M2637" s="120"/>
      <c r="N2637" s="29"/>
      <c r="O2637" s="29" t="s">
        <v>85</v>
      </c>
      <c r="P2637" s="120"/>
      <c r="Q2637" s="156">
        <v>110</v>
      </c>
    </row>
    <row r="2638" spans="1:17">
      <c r="A2638" s="134" t="s">
        <v>1025</v>
      </c>
      <c r="C2638" s="29">
        <v>188501932</v>
      </c>
      <c r="D2638" s="29">
        <v>174500449</v>
      </c>
      <c r="F2638" s="29" t="s">
        <v>59</v>
      </c>
      <c r="G2638" s="29" t="s">
        <v>16</v>
      </c>
      <c r="H2638" s="29" t="s">
        <v>38</v>
      </c>
      <c r="I2638" s="120">
        <v>45845</v>
      </c>
      <c r="J2638" s="120">
        <f>WORKDAY(I2638, 3)</f>
        <v>45848</v>
      </c>
      <c r="K2638" s="120">
        <v>45876</v>
      </c>
      <c r="L2638" s="120"/>
      <c r="M2638" s="120"/>
      <c r="N2638" s="29"/>
      <c r="O2638" s="29" t="s">
        <v>85</v>
      </c>
      <c r="P2638" s="120"/>
      <c r="Q2638" s="156">
        <v>500</v>
      </c>
    </row>
    <row r="2639" spans="1:17">
      <c r="A2639" s="134" t="s">
        <v>1025</v>
      </c>
      <c r="C2639" s="29">
        <v>188501941</v>
      </c>
      <c r="D2639" s="29">
        <v>174500453</v>
      </c>
      <c r="F2639" s="29" t="s">
        <v>59</v>
      </c>
      <c r="G2639" s="29" t="s">
        <v>16</v>
      </c>
      <c r="H2639" s="29" t="s">
        <v>38</v>
      </c>
      <c r="I2639" s="120">
        <v>45845</v>
      </c>
      <c r="J2639" s="120">
        <f>WORKDAY(I2639, 3)</f>
        <v>45848</v>
      </c>
      <c r="K2639" s="120">
        <v>45876</v>
      </c>
      <c r="L2639" s="120"/>
      <c r="M2639" s="120"/>
      <c r="N2639" s="29"/>
      <c r="O2639" s="29" t="s">
        <v>85</v>
      </c>
      <c r="P2639" s="120"/>
      <c r="Q2639" s="156">
        <v>130</v>
      </c>
    </row>
    <row r="2640" spans="1:17">
      <c r="A2640" s="134" t="s">
        <v>989</v>
      </c>
      <c r="C2640" s="29">
        <v>188501985</v>
      </c>
      <c r="D2640" s="29">
        <v>154501532</v>
      </c>
      <c r="F2640" s="29" t="s">
        <v>59</v>
      </c>
      <c r="G2640" s="29" t="s">
        <v>16</v>
      </c>
      <c r="H2640" s="29" t="s">
        <v>38</v>
      </c>
      <c r="I2640" s="120">
        <v>45845</v>
      </c>
      <c r="J2640" s="120">
        <f>WORKDAY(I2640, 3)</f>
        <v>45848</v>
      </c>
      <c r="K2640" s="120">
        <v>45876</v>
      </c>
      <c r="L2640" s="120"/>
      <c r="M2640" s="120"/>
      <c r="N2640" s="29"/>
      <c r="O2640" s="29" t="s">
        <v>197</v>
      </c>
      <c r="P2640" s="29"/>
      <c r="Q2640" s="156">
        <v>730</v>
      </c>
    </row>
    <row r="2641" spans="1:18">
      <c r="A2641" s="134" t="s">
        <v>989</v>
      </c>
      <c r="C2641" s="29">
        <v>188501993</v>
      </c>
      <c r="D2641" s="29">
        <v>154503817</v>
      </c>
      <c r="F2641" s="29" t="s">
        <v>59</v>
      </c>
      <c r="G2641" s="29" t="s">
        <v>16</v>
      </c>
      <c r="H2641" s="29" t="s">
        <v>38</v>
      </c>
      <c r="I2641" s="120">
        <v>45845</v>
      </c>
      <c r="J2641" s="120">
        <f>WORKDAY(I2641, 3)</f>
        <v>45848</v>
      </c>
      <c r="K2641" s="120">
        <v>45876</v>
      </c>
      <c r="L2641" s="120"/>
      <c r="M2641" s="120"/>
      <c r="N2641" s="29"/>
      <c r="O2641" s="29" t="s">
        <v>197</v>
      </c>
      <c r="P2641" s="29"/>
      <c r="Q2641" s="156">
        <v>460</v>
      </c>
    </row>
    <row r="2642" spans="1:18">
      <c r="A2642" s="134" t="s">
        <v>1411</v>
      </c>
      <c r="C2642" s="29">
        <v>196500188</v>
      </c>
      <c r="F2642" s="29" t="s">
        <v>59</v>
      </c>
      <c r="G2642" s="29" t="s">
        <v>828</v>
      </c>
      <c r="H2642" s="29" t="s">
        <v>38</v>
      </c>
      <c r="I2642" s="120">
        <v>45852</v>
      </c>
      <c r="J2642" s="120">
        <f>WORKDAY(I2642, 3)</f>
        <v>45855</v>
      </c>
      <c r="K2642" s="120">
        <v>45883</v>
      </c>
      <c r="L2642" s="120"/>
      <c r="M2642" s="120"/>
      <c r="N2642" s="29"/>
      <c r="O2642" s="29" t="s">
        <v>85</v>
      </c>
      <c r="P2642" s="120"/>
      <c r="Q2642" s="156">
        <v>230</v>
      </c>
    </row>
    <row r="2643" spans="1:18">
      <c r="A2643" s="134" t="s">
        <v>1155</v>
      </c>
      <c r="C2643" s="29">
        <v>195504943</v>
      </c>
      <c r="D2643" s="29">
        <v>160500824</v>
      </c>
      <c r="F2643" s="29" t="s">
        <v>59</v>
      </c>
      <c r="G2643" s="29" t="s">
        <v>828</v>
      </c>
      <c r="H2643" s="29" t="s">
        <v>38</v>
      </c>
      <c r="I2643" s="120">
        <v>45852</v>
      </c>
      <c r="J2643" s="120">
        <f>WORKDAY(I2643, 3)</f>
        <v>45855</v>
      </c>
      <c r="K2643" s="120">
        <v>45883</v>
      </c>
      <c r="L2643" s="120"/>
      <c r="M2643" s="120"/>
      <c r="N2643" s="29"/>
      <c r="O2643" s="29" t="s">
        <v>197</v>
      </c>
      <c r="P2643" s="29"/>
      <c r="Q2643" s="156">
        <v>200</v>
      </c>
      <c r="R2643" s="134" t="s">
        <v>1180</v>
      </c>
    </row>
    <row r="2644" spans="1:18">
      <c r="A2644" s="134" t="s">
        <v>1065</v>
      </c>
      <c r="C2644" s="29">
        <v>176503372</v>
      </c>
      <c r="D2644" s="29">
        <v>148501617</v>
      </c>
      <c r="F2644" s="29" t="s">
        <v>59</v>
      </c>
      <c r="G2644" s="29" t="s">
        <v>828</v>
      </c>
      <c r="H2644" s="29" t="s">
        <v>38</v>
      </c>
      <c r="I2644" s="120">
        <v>45833</v>
      </c>
      <c r="J2644" s="120">
        <f>WORKDAY(I2644, 3)</f>
        <v>45838</v>
      </c>
      <c r="K2644" s="120">
        <v>45863</v>
      </c>
      <c r="L2644" s="120"/>
      <c r="M2644" s="120"/>
      <c r="N2644" s="29"/>
      <c r="O2644" s="29" t="s">
        <v>197</v>
      </c>
      <c r="P2644" s="29"/>
      <c r="Q2644" s="156">
        <v>900</v>
      </c>
    </row>
    <row r="2645" spans="1:18">
      <c r="A2645" s="134" t="s">
        <v>1065</v>
      </c>
      <c r="C2645" s="29">
        <v>181502133</v>
      </c>
      <c r="D2645" s="29">
        <v>150500064</v>
      </c>
      <c r="F2645" s="29" t="s">
        <v>59</v>
      </c>
      <c r="G2645" s="29" t="s">
        <v>828</v>
      </c>
      <c r="H2645" s="29" t="s">
        <v>38</v>
      </c>
      <c r="I2645" s="120">
        <v>45838</v>
      </c>
      <c r="J2645" s="120">
        <f>WORKDAY(I2645, 3)</f>
        <v>45841</v>
      </c>
      <c r="K2645" s="120">
        <v>45868</v>
      </c>
      <c r="L2645" s="120"/>
      <c r="M2645" s="120"/>
      <c r="N2645" s="29"/>
      <c r="O2645" s="29" t="s">
        <v>197</v>
      </c>
      <c r="P2645" s="29"/>
      <c r="Q2645" s="156">
        <v>560</v>
      </c>
    </row>
    <row r="2646" spans="1:18">
      <c r="A2646" s="134" t="s">
        <v>1065</v>
      </c>
      <c r="C2646" s="29">
        <v>181502172</v>
      </c>
      <c r="D2646" s="29">
        <v>148501570</v>
      </c>
      <c r="F2646" s="29" t="s">
        <v>59</v>
      </c>
      <c r="G2646" s="29" t="s">
        <v>828</v>
      </c>
      <c r="H2646" s="29" t="s">
        <v>38</v>
      </c>
      <c r="I2646" s="120">
        <v>45838</v>
      </c>
      <c r="J2646" s="120">
        <f>WORKDAY(I2646, 3)</f>
        <v>45841</v>
      </c>
      <c r="K2646" s="120">
        <v>45868</v>
      </c>
      <c r="L2646" s="120"/>
      <c r="M2646" s="120"/>
      <c r="N2646" s="29"/>
      <c r="O2646" s="29" t="s">
        <v>197</v>
      </c>
      <c r="P2646" s="29"/>
      <c r="Q2646" s="156">
        <v>300</v>
      </c>
    </row>
    <row r="2647" spans="1:18">
      <c r="A2647" s="134" t="s">
        <v>1065</v>
      </c>
      <c r="C2647" s="29">
        <v>181502210</v>
      </c>
      <c r="D2647" s="29">
        <v>145501680</v>
      </c>
      <c r="F2647" s="29" t="s">
        <v>59</v>
      </c>
      <c r="G2647" s="29" t="s">
        <v>828</v>
      </c>
      <c r="H2647" s="29" t="s">
        <v>38</v>
      </c>
      <c r="I2647" s="120">
        <v>45838</v>
      </c>
      <c r="J2647" s="120">
        <f>WORKDAY(I2647, 3)</f>
        <v>45841</v>
      </c>
      <c r="K2647" s="120">
        <v>45868</v>
      </c>
      <c r="L2647" s="120"/>
      <c r="M2647" s="120"/>
      <c r="N2647" s="29"/>
      <c r="O2647" s="29" t="s">
        <v>197</v>
      </c>
      <c r="P2647" s="29"/>
      <c r="Q2647" s="156">
        <v>700</v>
      </c>
    </row>
    <row r="2648" spans="1:18">
      <c r="A2648" s="134" t="s">
        <v>1065</v>
      </c>
      <c r="C2648" s="29">
        <v>181502219</v>
      </c>
      <c r="D2648" s="29">
        <v>150500061</v>
      </c>
      <c r="F2648" s="29" t="s">
        <v>59</v>
      </c>
      <c r="G2648" s="29" t="s">
        <v>828</v>
      </c>
      <c r="H2648" s="29" t="s">
        <v>38</v>
      </c>
      <c r="I2648" s="120">
        <v>45838</v>
      </c>
      <c r="J2648" s="120">
        <f>WORKDAY(I2648, 3)</f>
        <v>45841</v>
      </c>
      <c r="K2648" s="120">
        <v>45868</v>
      </c>
      <c r="L2648" s="120"/>
      <c r="M2648" s="120"/>
      <c r="N2648" s="29"/>
      <c r="O2648" s="29" t="s">
        <v>197</v>
      </c>
      <c r="P2648" s="29"/>
      <c r="Q2648" s="156">
        <v>400</v>
      </c>
    </row>
    <row r="2649" spans="1:18">
      <c r="A2649" s="134" t="s">
        <v>1065</v>
      </c>
      <c r="C2649" s="29">
        <v>181502290</v>
      </c>
      <c r="D2649" s="29">
        <v>148501665</v>
      </c>
      <c r="F2649" s="29" t="s">
        <v>59</v>
      </c>
      <c r="G2649" s="29" t="s">
        <v>828</v>
      </c>
      <c r="H2649" s="29" t="s">
        <v>38</v>
      </c>
      <c r="I2649" s="120">
        <v>45838</v>
      </c>
      <c r="J2649" s="120">
        <f>WORKDAY(I2649, 3)</f>
        <v>45841</v>
      </c>
      <c r="K2649" s="120">
        <v>45868</v>
      </c>
      <c r="L2649" s="120"/>
      <c r="M2649" s="120"/>
      <c r="N2649" s="29"/>
      <c r="O2649" s="29" t="s">
        <v>197</v>
      </c>
      <c r="P2649" s="29"/>
      <c r="Q2649" s="156">
        <v>320</v>
      </c>
    </row>
    <row r="2650" spans="1:18">
      <c r="A2650" s="134" t="s">
        <v>1142</v>
      </c>
      <c r="C2650" s="29">
        <v>182505805</v>
      </c>
      <c r="F2650" s="29" t="s">
        <v>59</v>
      </c>
      <c r="G2650" s="29" t="s">
        <v>828</v>
      </c>
      <c r="H2650" s="29" t="s">
        <v>38</v>
      </c>
      <c r="I2650" s="120">
        <v>45839</v>
      </c>
      <c r="J2650" s="120">
        <f>WORKDAY(I2650, 3)</f>
        <v>45842</v>
      </c>
      <c r="K2650" s="120">
        <v>45870</v>
      </c>
      <c r="L2650" s="120"/>
      <c r="M2650" s="120"/>
      <c r="N2650" s="29"/>
      <c r="O2650" s="29" t="s">
        <v>197</v>
      </c>
      <c r="P2650" s="29"/>
      <c r="Q2650" s="156">
        <v>280</v>
      </c>
    </row>
    <row r="2651" spans="1:18">
      <c r="A2651" s="134" t="s">
        <v>1142</v>
      </c>
      <c r="C2651" s="29">
        <v>182505854</v>
      </c>
      <c r="F2651" s="29" t="s">
        <v>59</v>
      </c>
      <c r="G2651" s="29" t="s">
        <v>828</v>
      </c>
      <c r="H2651" s="29" t="s">
        <v>38</v>
      </c>
      <c r="I2651" s="120">
        <v>45839</v>
      </c>
      <c r="J2651" s="120">
        <f>WORKDAY(I2651, 3)</f>
        <v>45842</v>
      </c>
      <c r="K2651" s="120">
        <v>45870</v>
      </c>
      <c r="L2651" s="120"/>
      <c r="M2651" s="120"/>
      <c r="N2651" s="29"/>
      <c r="O2651" s="29" t="s">
        <v>197</v>
      </c>
      <c r="P2651" s="29"/>
      <c r="Q2651" s="156">
        <v>220</v>
      </c>
    </row>
    <row r="2652" spans="1:18">
      <c r="A2652" s="134" t="s">
        <v>1142</v>
      </c>
      <c r="C2652" s="29">
        <v>182505887</v>
      </c>
      <c r="F2652" s="29" t="s">
        <v>59</v>
      </c>
      <c r="G2652" s="29" t="s">
        <v>828</v>
      </c>
      <c r="H2652" s="29" t="s">
        <v>38</v>
      </c>
      <c r="I2652" s="120">
        <v>45839</v>
      </c>
      <c r="J2652" s="120">
        <f>WORKDAY(I2652, 3)</f>
        <v>45842</v>
      </c>
      <c r="K2652" s="120">
        <v>45870</v>
      </c>
      <c r="L2652" s="120"/>
      <c r="M2652" s="120"/>
      <c r="N2652" s="29"/>
      <c r="O2652" s="29" t="s">
        <v>197</v>
      </c>
      <c r="P2652" s="29"/>
      <c r="Q2652" s="156">
        <v>180</v>
      </c>
    </row>
    <row r="2653" spans="1:18">
      <c r="A2653" s="134" t="s">
        <v>1142</v>
      </c>
      <c r="C2653" s="29">
        <v>182505900</v>
      </c>
      <c r="F2653" s="29" t="s">
        <v>59</v>
      </c>
      <c r="G2653" s="29" t="s">
        <v>828</v>
      </c>
      <c r="H2653" s="29" t="s">
        <v>38</v>
      </c>
      <c r="I2653" s="120">
        <v>45839</v>
      </c>
      <c r="J2653" s="120">
        <f>WORKDAY(I2653, 3)</f>
        <v>45842</v>
      </c>
      <c r="K2653" s="120">
        <v>45870</v>
      </c>
      <c r="L2653" s="120"/>
      <c r="M2653" s="120"/>
      <c r="N2653" s="29"/>
      <c r="O2653" s="29" t="s">
        <v>197</v>
      </c>
      <c r="P2653" s="29"/>
      <c r="Q2653" s="156">
        <v>170</v>
      </c>
    </row>
    <row r="2654" spans="1:18">
      <c r="A2654" s="134" t="s">
        <v>1142</v>
      </c>
      <c r="C2654" s="29">
        <v>182505946</v>
      </c>
      <c r="F2654" s="29" t="s">
        <v>59</v>
      </c>
      <c r="G2654" s="29" t="s">
        <v>828</v>
      </c>
      <c r="H2654" s="29" t="s">
        <v>38</v>
      </c>
      <c r="I2654" s="120">
        <v>45839</v>
      </c>
      <c r="J2654" s="120">
        <f>WORKDAY(I2654, 3)</f>
        <v>45842</v>
      </c>
      <c r="K2654" s="120">
        <v>45870</v>
      </c>
      <c r="L2654" s="120"/>
      <c r="M2654" s="120"/>
      <c r="N2654" s="29"/>
      <c r="O2654" s="29" t="s">
        <v>197</v>
      </c>
      <c r="P2654" s="29"/>
      <c r="Q2654" s="156">
        <v>90</v>
      </c>
    </row>
    <row r="2655" spans="1:18">
      <c r="A2655" s="134" t="s">
        <v>1142</v>
      </c>
      <c r="C2655" s="29">
        <v>182505965</v>
      </c>
      <c r="F2655" s="29" t="s">
        <v>59</v>
      </c>
      <c r="G2655" s="29" t="s">
        <v>828</v>
      </c>
      <c r="H2655" s="29" t="s">
        <v>38</v>
      </c>
      <c r="I2655" s="120">
        <v>45839</v>
      </c>
      <c r="J2655" s="120">
        <f>WORKDAY(I2655, 3)</f>
        <v>45842</v>
      </c>
      <c r="K2655" s="120">
        <v>45870</v>
      </c>
      <c r="L2655" s="120"/>
      <c r="M2655" s="120"/>
      <c r="N2655" s="29"/>
      <c r="O2655" s="29" t="s">
        <v>197</v>
      </c>
      <c r="P2655" s="29"/>
      <c r="Q2655" s="156">
        <v>350</v>
      </c>
    </row>
    <row r="2656" spans="1:18">
      <c r="A2656" s="134" t="s">
        <v>1073</v>
      </c>
      <c r="C2656" s="29">
        <v>196500162</v>
      </c>
      <c r="F2656" s="29" t="s">
        <v>59</v>
      </c>
      <c r="G2656" s="29" t="s">
        <v>16</v>
      </c>
      <c r="H2656" s="29" t="s">
        <v>38</v>
      </c>
      <c r="I2656" s="120">
        <v>45853</v>
      </c>
      <c r="J2656" s="120">
        <f>WORKDAY(I2656, 3)</f>
        <v>45856</v>
      </c>
      <c r="K2656" s="120">
        <v>45884</v>
      </c>
      <c r="L2656" s="120"/>
      <c r="M2656" s="120"/>
      <c r="N2656" s="29"/>
      <c r="O2656" s="29" t="s">
        <v>85</v>
      </c>
      <c r="P2656" s="120"/>
      <c r="Q2656" s="156">
        <v>1500</v>
      </c>
    </row>
    <row r="2657" spans="1:18">
      <c r="A2657" s="134" t="s">
        <v>1412</v>
      </c>
      <c r="C2657" s="29">
        <v>196501055</v>
      </c>
      <c r="F2657" s="29" t="s">
        <v>59</v>
      </c>
      <c r="G2657" s="29" t="s">
        <v>16</v>
      </c>
      <c r="H2657" s="29" t="s">
        <v>38</v>
      </c>
      <c r="I2657" s="120">
        <v>45853</v>
      </c>
      <c r="J2657" s="120">
        <f>WORKDAY(I2657, 3)</f>
        <v>45856</v>
      </c>
      <c r="K2657" s="120">
        <v>45884</v>
      </c>
      <c r="L2657" s="120"/>
      <c r="M2657" s="120"/>
      <c r="N2657" s="29"/>
      <c r="O2657" s="29" t="s">
        <v>85</v>
      </c>
      <c r="P2657" s="120"/>
      <c r="Q2657" s="156">
        <v>40</v>
      </c>
    </row>
    <row r="2658" spans="1:18">
      <c r="A2658" s="134" t="s">
        <v>1412</v>
      </c>
      <c r="C2658" s="29">
        <v>196501124</v>
      </c>
      <c r="F2658" s="29" t="s">
        <v>59</v>
      </c>
      <c r="G2658" s="29" t="s">
        <v>16</v>
      </c>
      <c r="H2658" s="29" t="s">
        <v>38</v>
      </c>
      <c r="I2658" s="120">
        <v>45853</v>
      </c>
      <c r="J2658" s="120">
        <f>WORKDAY(I2658, 3)</f>
        <v>45856</v>
      </c>
      <c r="K2658" s="120">
        <v>45884</v>
      </c>
      <c r="L2658" s="120"/>
      <c r="M2658" s="120"/>
      <c r="N2658" s="29"/>
      <c r="O2658" s="29" t="s">
        <v>85</v>
      </c>
      <c r="P2658" s="120"/>
      <c r="Q2658" s="156">
        <v>1120</v>
      </c>
    </row>
    <row r="2659" spans="1:18">
      <c r="A2659" s="134" t="s">
        <v>1413</v>
      </c>
      <c r="C2659" s="29">
        <v>218501895</v>
      </c>
      <c r="F2659" s="29" t="s">
        <v>59</v>
      </c>
      <c r="G2659" s="29" t="s">
        <v>828</v>
      </c>
      <c r="H2659" s="29" t="s">
        <v>38</v>
      </c>
      <c r="I2659" s="120">
        <v>45875</v>
      </c>
      <c r="J2659" s="120">
        <f>WORKDAY(I2659, 3)</f>
        <v>45880</v>
      </c>
      <c r="K2659" s="120">
        <v>45906</v>
      </c>
      <c r="L2659" s="120"/>
      <c r="M2659" s="120"/>
      <c r="N2659" s="29"/>
      <c r="O2659" s="29" t="s">
        <v>85</v>
      </c>
      <c r="P2659" s="29"/>
      <c r="Q2659" s="156"/>
    </row>
    <row r="2660" spans="1:18" ht="18.75">
      <c r="A2660" s="134" t="s">
        <v>1412</v>
      </c>
      <c r="C2660" s="29">
        <v>196501190</v>
      </c>
      <c r="F2660" s="29" t="s">
        <v>59</v>
      </c>
      <c r="G2660" s="29" t="s">
        <v>16</v>
      </c>
      <c r="H2660" s="29" t="s">
        <v>38</v>
      </c>
      <c r="I2660" s="120">
        <v>45853</v>
      </c>
      <c r="J2660" s="120">
        <f>WORKDAY(I2660, 3)</f>
        <v>45856</v>
      </c>
      <c r="K2660" s="120">
        <v>45884</v>
      </c>
      <c r="L2660" s="120"/>
      <c r="M2660" s="120"/>
      <c r="N2660" s="29"/>
      <c r="O2660" s="29" t="s">
        <v>85</v>
      </c>
      <c r="P2660" s="120"/>
      <c r="Q2660" s="156">
        <v>1600</v>
      </c>
      <c r="R2660" s="161"/>
    </row>
    <row r="2661" spans="1:18" ht="18.75">
      <c r="A2661" s="134" t="s">
        <v>1412</v>
      </c>
      <c r="C2661" s="29">
        <v>196501268</v>
      </c>
      <c r="F2661" s="29" t="s">
        <v>59</v>
      </c>
      <c r="G2661" s="29" t="s">
        <v>16</v>
      </c>
      <c r="H2661" s="29" t="s">
        <v>38</v>
      </c>
      <c r="I2661" s="120">
        <v>45853</v>
      </c>
      <c r="J2661" s="120">
        <f>WORKDAY(I2661, 3)</f>
        <v>45856</v>
      </c>
      <c r="K2661" s="120">
        <v>45884</v>
      </c>
      <c r="L2661" s="120"/>
      <c r="M2661" s="120"/>
      <c r="N2661" s="29"/>
      <c r="O2661" s="29" t="s">
        <v>85</v>
      </c>
      <c r="P2661" s="120"/>
      <c r="Q2661" s="156">
        <v>1200</v>
      </c>
      <c r="R2661" s="161"/>
    </row>
    <row r="2662" spans="1:18" ht="18.75">
      <c r="A2662" s="134" t="s">
        <v>396</v>
      </c>
      <c r="C2662" s="29">
        <v>198501371</v>
      </c>
      <c r="F2662" s="29" t="s">
        <v>59</v>
      </c>
      <c r="G2662" s="29" t="s">
        <v>828</v>
      </c>
      <c r="H2662" s="29" t="s">
        <v>38</v>
      </c>
      <c r="I2662" s="120">
        <v>45855</v>
      </c>
      <c r="J2662" s="120">
        <f>WORKDAY(I2662, 3)</f>
        <v>45860</v>
      </c>
      <c r="K2662" s="120">
        <v>45886</v>
      </c>
      <c r="L2662" s="120"/>
      <c r="M2662" s="120"/>
      <c r="N2662" s="29"/>
      <c r="O2662" s="29" t="s">
        <v>85</v>
      </c>
      <c r="P2662" s="120"/>
      <c r="Q2662" s="156">
        <v>221</v>
      </c>
      <c r="R2662" s="161"/>
    </row>
    <row r="2663" spans="1:18">
      <c r="A2663" s="119" t="s">
        <v>989</v>
      </c>
      <c r="B2663" s="41"/>
      <c r="C2663" s="29">
        <v>203504455</v>
      </c>
      <c r="D2663" s="29">
        <v>154501500</v>
      </c>
      <c r="F2663" s="29" t="s">
        <v>59</v>
      </c>
      <c r="G2663" s="29" t="s">
        <v>828</v>
      </c>
      <c r="H2663" s="29" t="s">
        <v>38</v>
      </c>
      <c r="I2663" s="120">
        <v>45860</v>
      </c>
      <c r="J2663" s="120">
        <f>WORKDAY(I2663, 3)</f>
        <v>45863</v>
      </c>
      <c r="K2663" s="120">
        <v>45891</v>
      </c>
      <c r="L2663" s="120"/>
      <c r="M2663" s="120"/>
      <c r="N2663" s="29"/>
      <c r="O2663" s="29" t="s">
        <v>197</v>
      </c>
      <c r="P2663" s="29"/>
      <c r="Q2663" s="156">
        <v>570</v>
      </c>
      <c r="R2663" s="134" t="s">
        <v>1414</v>
      </c>
    </row>
    <row r="2664" spans="1:18">
      <c r="A2664" s="119" t="s">
        <v>989</v>
      </c>
      <c r="B2664" s="41"/>
      <c r="C2664" s="29">
        <v>203504461</v>
      </c>
      <c r="D2664" s="29">
        <v>154501505</v>
      </c>
      <c r="F2664" s="29" t="s">
        <v>59</v>
      </c>
      <c r="G2664" s="29" t="s">
        <v>828</v>
      </c>
      <c r="H2664" s="29" t="s">
        <v>38</v>
      </c>
      <c r="I2664" s="120">
        <v>45860</v>
      </c>
      <c r="J2664" s="120">
        <f>WORKDAY(I2664, 3)</f>
        <v>45863</v>
      </c>
      <c r="K2664" s="120">
        <v>45891</v>
      </c>
      <c r="L2664" s="120"/>
      <c r="M2664" s="120"/>
      <c r="N2664" s="29"/>
      <c r="O2664" s="29" t="s">
        <v>197</v>
      </c>
      <c r="P2664" s="29"/>
      <c r="Q2664" s="156">
        <v>350</v>
      </c>
      <c r="R2664" s="134" t="s">
        <v>1414</v>
      </c>
    </row>
    <row r="2665" spans="1:18">
      <c r="A2665" s="119" t="s">
        <v>989</v>
      </c>
      <c r="B2665" s="41"/>
      <c r="C2665" s="29">
        <v>203504488</v>
      </c>
      <c r="D2665" s="29">
        <v>188501985</v>
      </c>
      <c r="F2665" s="29" t="s">
        <v>59</v>
      </c>
      <c r="G2665" s="29" t="s">
        <v>828</v>
      </c>
      <c r="H2665" s="29" t="s">
        <v>38</v>
      </c>
      <c r="I2665" s="120">
        <v>45860</v>
      </c>
      <c r="J2665" s="120">
        <f>WORKDAY(I2665, 3)</f>
        <v>45863</v>
      </c>
      <c r="K2665" s="120">
        <v>45891</v>
      </c>
      <c r="L2665" s="120"/>
      <c r="M2665" s="120"/>
      <c r="N2665" s="29"/>
      <c r="O2665" s="29" t="s">
        <v>85</v>
      </c>
      <c r="P2665" s="120"/>
      <c r="Q2665" s="156">
        <v>300</v>
      </c>
    </row>
    <row r="2666" spans="1:18">
      <c r="A2666" s="134" t="s">
        <v>592</v>
      </c>
      <c r="C2666" s="29">
        <v>203501474</v>
      </c>
      <c r="D2666" s="29">
        <v>174500570</v>
      </c>
      <c r="F2666" s="29" t="s">
        <v>59</v>
      </c>
      <c r="G2666" s="29" t="s">
        <v>828</v>
      </c>
      <c r="H2666" s="29" t="s">
        <v>38</v>
      </c>
      <c r="I2666" s="120">
        <v>45860</v>
      </c>
      <c r="J2666" s="120">
        <f>WORKDAY(I2666, 3)</f>
        <v>45863</v>
      </c>
      <c r="K2666" s="120">
        <v>45891</v>
      </c>
      <c r="L2666" s="120"/>
      <c r="M2666" s="120"/>
      <c r="N2666" s="29"/>
      <c r="O2666" s="29" t="s">
        <v>85</v>
      </c>
      <c r="P2666" s="120"/>
      <c r="Q2666" s="156">
        <v>270</v>
      </c>
    </row>
    <row r="2667" spans="1:18">
      <c r="A2667" s="134" t="s">
        <v>592</v>
      </c>
      <c r="C2667" s="29">
        <v>203501482</v>
      </c>
      <c r="D2667" s="29">
        <v>174500619</v>
      </c>
      <c r="F2667" s="29" t="s">
        <v>59</v>
      </c>
      <c r="G2667" s="29" t="s">
        <v>828</v>
      </c>
      <c r="H2667" s="29" t="s">
        <v>38</v>
      </c>
      <c r="I2667" s="120">
        <v>45860</v>
      </c>
      <c r="J2667" s="120">
        <f>WORKDAY(I2667, 3)</f>
        <v>45863</v>
      </c>
      <c r="K2667" s="120">
        <v>45891</v>
      </c>
      <c r="L2667" s="120"/>
      <c r="M2667" s="120"/>
      <c r="N2667" s="29"/>
      <c r="O2667" s="29" t="s">
        <v>85</v>
      </c>
      <c r="P2667" s="120"/>
      <c r="Q2667" s="156">
        <v>800</v>
      </c>
    </row>
    <row r="2668" spans="1:18">
      <c r="A2668" s="134" t="s">
        <v>592</v>
      </c>
      <c r="C2668" s="29">
        <v>203501493</v>
      </c>
      <c r="D2668" s="29">
        <v>174500645</v>
      </c>
      <c r="F2668" s="29" t="s">
        <v>59</v>
      </c>
      <c r="G2668" s="29" t="s">
        <v>828</v>
      </c>
      <c r="H2668" s="29" t="s">
        <v>38</v>
      </c>
      <c r="I2668" s="120">
        <v>45860</v>
      </c>
      <c r="J2668" s="120">
        <f>WORKDAY(I2668, 3)</f>
        <v>45863</v>
      </c>
      <c r="K2668" s="120">
        <v>45891</v>
      </c>
      <c r="L2668" s="120"/>
      <c r="M2668" s="120"/>
      <c r="N2668" s="29"/>
      <c r="O2668" s="29" t="s">
        <v>85</v>
      </c>
      <c r="P2668" s="120"/>
      <c r="Q2668" s="156">
        <v>710</v>
      </c>
    </row>
    <row r="2669" spans="1:18">
      <c r="A2669" s="134" t="s">
        <v>1337</v>
      </c>
      <c r="C2669" s="29">
        <v>203501511</v>
      </c>
      <c r="D2669" s="29">
        <v>171503657</v>
      </c>
      <c r="F2669" s="29" t="s">
        <v>59</v>
      </c>
      <c r="G2669" s="29" t="s">
        <v>828</v>
      </c>
      <c r="H2669" s="29" t="s">
        <v>38</v>
      </c>
      <c r="I2669" s="120">
        <v>45860</v>
      </c>
      <c r="J2669" s="120">
        <f>WORKDAY(I2669, 3)</f>
        <v>45863</v>
      </c>
      <c r="K2669" s="120">
        <v>45891</v>
      </c>
      <c r="L2669" s="120"/>
      <c r="M2669" s="120"/>
      <c r="N2669" s="29"/>
      <c r="O2669" s="29" t="s">
        <v>85</v>
      </c>
      <c r="P2669" s="120"/>
      <c r="Q2669" s="156">
        <v>420</v>
      </c>
    </row>
    <row r="2670" spans="1:18">
      <c r="A2670" s="134" t="s">
        <v>592</v>
      </c>
      <c r="C2670" s="29">
        <v>203501518</v>
      </c>
      <c r="D2670" s="29">
        <v>174500653</v>
      </c>
      <c r="F2670" s="29" t="s">
        <v>59</v>
      </c>
      <c r="G2670" s="29" t="s">
        <v>828</v>
      </c>
      <c r="H2670" s="29" t="s">
        <v>38</v>
      </c>
      <c r="I2670" s="120">
        <v>45860</v>
      </c>
      <c r="J2670" s="120">
        <f>WORKDAY(I2670, 3)</f>
        <v>45863</v>
      </c>
      <c r="K2670" s="120">
        <v>45891</v>
      </c>
      <c r="L2670" s="120"/>
      <c r="M2670" s="120"/>
      <c r="N2670" s="29"/>
      <c r="O2670" s="29" t="s">
        <v>85</v>
      </c>
      <c r="P2670" s="120"/>
      <c r="Q2670" s="156">
        <v>980</v>
      </c>
    </row>
    <row r="2671" spans="1:18">
      <c r="A2671" s="134" t="s">
        <v>1337</v>
      </c>
      <c r="C2671" s="29">
        <v>203501533</v>
      </c>
      <c r="D2671" s="29">
        <v>171503712</v>
      </c>
      <c r="F2671" s="29" t="s">
        <v>59</v>
      </c>
      <c r="G2671" s="29" t="s">
        <v>828</v>
      </c>
      <c r="H2671" s="29" t="s">
        <v>38</v>
      </c>
      <c r="I2671" s="120">
        <v>45860</v>
      </c>
      <c r="J2671" s="120">
        <f>WORKDAY(I2671, 3)</f>
        <v>45863</v>
      </c>
      <c r="K2671" s="120">
        <v>45891</v>
      </c>
      <c r="L2671" s="120"/>
      <c r="M2671" s="120"/>
      <c r="N2671" s="29"/>
      <c r="O2671" s="29" t="s">
        <v>85</v>
      </c>
      <c r="P2671" s="120"/>
      <c r="Q2671" s="156">
        <v>370</v>
      </c>
    </row>
    <row r="2672" spans="1:18">
      <c r="A2672" s="134" t="s">
        <v>1337</v>
      </c>
      <c r="C2672" s="29">
        <v>203501547</v>
      </c>
      <c r="D2672" s="29">
        <v>171503742</v>
      </c>
      <c r="F2672" s="29" t="s">
        <v>59</v>
      </c>
      <c r="G2672" s="29" t="s">
        <v>828</v>
      </c>
      <c r="H2672" s="29" t="s">
        <v>38</v>
      </c>
      <c r="I2672" s="120">
        <v>45860</v>
      </c>
      <c r="J2672" s="120">
        <f>WORKDAY(I2672, 3)</f>
        <v>45863</v>
      </c>
      <c r="K2672" s="120">
        <v>45891</v>
      </c>
      <c r="L2672" s="120"/>
      <c r="M2672" s="120"/>
      <c r="N2672" s="29"/>
      <c r="O2672" s="29" t="s">
        <v>85</v>
      </c>
      <c r="P2672" s="120"/>
      <c r="Q2672" s="156">
        <v>350</v>
      </c>
    </row>
    <row r="2673" spans="1:18">
      <c r="A2673" s="134" t="s">
        <v>1337</v>
      </c>
      <c r="C2673" s="29">
        <v>203501567</v>
      </c>
      <c r="D2673" s="29">
        <v>171503746</v>
      </c>
      <c r="F2673" s="29" t="s">
        <v>59</v>
      </c>
      <c r="G2673" s="29" t="s">
        <v>828</v>
      </c>
      <c r="H2673" s="29" t="s">
        <v>38</v>
      </c>
      <c r="I2673" s="120">
        <v>45860</v>
      </c>
      <c r="J2673" s="120">
        <f>WORKDAY(I2673, 3)</f>
        <v>45863</v>
      </c>
      <c r="K2673" s="120">
        <v>45891</v>
      </c>
      <c r="L2673" s="120"/>
      <c r="M2673" s="120"/>
      <c r="N2673" s="29"/>
      <c r="O2673" s="29" t="s">
        <v>85</v>
      </c>
      <c r="P2673" s="120"/>
      <c r="Q2673" s="156">
        <v>670</v>
      </c>
    </row>
    <row r="2674" spans="1:18">
      <c r="A2674" s="134" t="s">
        <v>1337</v>
      </c>
      <c r="C2674" s="29">
        <v>203501580</v>
      </c>
      <c r="D2674" s="29">
        <v>171503668</v>
      </c>
      <c r="F2674" s="29" t="s">
        <v>59</v>
      </c>
      <c r="G2674" s="29" t="s">
        <v>828</v>
      </c>
      <c r="H2674" s="29" t="s">
        <v>38</v>
      </c>
      <c r="I2674" s="120">
        <v>45860</v>
      </c>
      <c r="J2674" s="120">
        <f>WORKDAY(I2674, 3)</f>
        <v>45863</v>
      </c>
      <c r="K2674" s="120">
        <v>45891</v>
      </c>
      <c r="L2674" s="120"/>
      <c r="M2674" s="120"/>
      <c r="N2674" s="29"/>
      <c r="O2674" s="29" t="s">
        <v>85</v>
      </c>
      <c r="P2674" s="120"/>
      <c r="Q2674" s="156">
        <v>920</v>
      </c>
    </row>
    <row r="2675" spans="1:18">
      <c r="A2675" s="134" t="s">
        <v>1337</v>
      </c>
      <c r="C2675" s="29">
        <v>203501594</v>
      </c>
      <c r="D2675" s="29">
        <v>171503705</v>
      </c>
      <c r="F2675" s="29" t="s">
        <v>59</v>
      </c>
      <c r="G2675" s="29" t="s">
        <v>828</v>
      </c>
      <c r="H2675" s="29" t="s">
        <v>38</v>
      </c>
      <c r="I2675" s="120">
        <v>45860</v>
      </c>
      <c r="J2675" s="120">
        <f>WORKDAY(I2675, 3)</f>
        <v>45863</v>
      </c>
      <c r="K2675" s="120">
        <v>45891</v>
      </c>
      <c r="L2675" s="120"/>
      <c r="M2675" s="120"/>
      <c r="N2675" s="29"/>
      <c r="O2675" s="29" t="s">
        <v>85</v>
      </c>
      <c r="P2675" s="120"/>
      <c r="Q2675" s="156">
        <v>840</v>
      </c>
    </row>
    <row r="2676" spans="1:18">
      <c r="A2676" s="134" t="s">
        <v>1337</v>
      </c>
      <c r="C2676" s="29">
        <v>203501605</v>
      </c>
      <c r="D2676" s="29">
        <v>171503722</v>
      </c>
      <c r="F2676" s="29" t="s">
        <v>59</v>
      </c>
      <c r="G2676" s="29" t="s">
        <v>828</v>
      </c>
      <c r="H2676" s="29" t="s">
        <v>38</v>
      </c>
      <c r="I2676" s="120">
        <v>45860</v>
      </c>
      <c r="J2676" s="120">
        <f>WORKDAY(I2676, 3)</f>
        <v>45863</v>
      </c>
      <c r="K2676" s="120">
        <v>45891</v>
      </c>
      <c r="L2676" s="120"/>
      <c r="M2676" s="120"/>
      <c r="N2676" s="29"/>
      <c r="O2676" s="29" t="s">
        <v>85</v>
      </c>
      <c r="P2676" s="120"/>
      <c r="Q2676" s="156">
        <v>780</v>
      </c>
    </row>
    <row r="2677" spans="1:18">
      <c r="A2677" s="134" t="s">
        <v>1337</v>
      </c>
      <c r="C2677" s="29">
        <v>203501611</v>
      </c>
      <c r="D2677" s="29">
        <v>171503732</v>
      </c>
      <c r="F2677" s="29" t="s">
        <v>59</v>
      </c>
      <c r="G2677" s="29" t="s">
        <v>828</v>
      </c>
      <c r="H2677" s="29" t="s">
        <v>38</v>
      </c>
      <c r="I2677" s="120">
        <v>45860</v>
      </c>
      <c r="J2677" s="120">
        <f>WORKDAY(I2677, 3)</f>
        <v>45863</v>
      </c>
      <c r="K2677" s="120">
        <v>45891</v>
      </c>
      <c r="L2677" s="120"/>
      <c r="M2677" s="120"/>
      <c r="N2677" s="29"/>
      <c r="O2677" s="29" t="s">
        <v>85</v>
      </c>
      <c r="P2677" s="120"/>
      <c r="Q2677" s="156">
        <v>620</v>
      </c>
    </row>
    <row r="2678" spans="1:18">
      <c r="A2678" s="134" t="s">
        <v>1070</v>
      </c>
      <c r="C2678" s="29">
        <v>203501618</v>
      </c>
      <c r="D2678" s="29">
        <v>175501223</v>
      </c>
      <c r="F2678" s="29" t="s">
        <v>59</v>
      </c>
      <c r="G2678" s="29" t="s">
        <v>828</v>
      </c>
      <c r="H2678" s="29" t="s">
        <v>38</v>
      </c>
      <c r="I2678" s="120">
        <v>45860</v>
      </c>
      <c r="J2678" s="120">
        <f>WORKDAY(I2678, 3)</f>
        <v>45863</v>
      </c>
      <c r="K2678" s="120">
        <v>45891</v>
      </c>
      <c r="L2678" s="120"/>
      <c r="M2678" s="120"/>
      <c r="N2678" s="29"/>
      <c r="O2678" s="29" t="s">
        <v>105</v>
      </c>
      <c r="P2678" s="29"/>
      <c r="Q2678" s="156">
        <v>220</v>
      </c>
      <c r="R2678" s="134" t="s">
        <v>1415</v>
      </c>
    </row>
    <row r="2679" spans="1:18">
      <c r="A2679" s="134" t="s">
        <v>1070</v>
      </c>
      <c r="C2679" s="29">
        <v>203501631</v>
      </c>
      <c r="D2679" s="29">
        <v>175501191</v>
      </c>
      <c r="F2679" s="29" t="s">
        <v>59</v>
      </c>
      <c r="G2679" s="29" t="s">
        <v>828</v>
      </c>
      <c r="H2679" s="29" t="s">
        <v>38</v>
      </c>
      <c r="I2679" s="120">
        <v>45860</v>
      </c>
      <c r="J2679" s="120">
        <f>WORKDAY(I2679, 3)</f>
        <v>45863</v>
      </c>
      <c r="K2679" s="120">
        <v>45891</v>
      </c>
      <c r="L2679" s="120"/>
      <c r="M2679" s="120"/>
      <c r="N2679" s="29"/>
      <c r="O2679" s="29" t="s">
        <v>105</v>
      </c>
      <c r="P2679" s="29"/>
      <c r="Q2679" s="156">
        <v>140</v>
      </c>
      <c r="R2679" s="134" t="s">
        <v>1415</v>
      </c>
    </row>
    <row r="2680" spans="1:18">
      <c r="A2680" s="134" t="s">
        <v>1070</v>
      </c>
      <c r="C2680" s="29">
        <v>203501638</v>
      </c>
      <c r="D2680" s="29">
        <v>175501201</v>
      </c>
      <c r="F2680" s="29" t="s">
        <v>59</v>
      </c>
      <c r="G2680" s="29" t="s">
        <v>828</v>
      </c>
      <c r="H2680" s="29" t="s">
        <v>38</v>
      </c>
      <c r="I2680" s="120">
        <v>45860</v>
      </c>
      <c r="J2680" s="120">
        <f>WORKDAY(I2680, 3)</f>
        <v>45863</v>
      </c>
      <c r="K2680" s="120">
        <v>45891</v>
      </c>
      <c r="L2680" s="120"/>
      <c r="M2680" s="120"/>
      <c r="N2680" s="29"/>
      <c r="O2680" s="29" t="s">
        <v>85</v>
      </c>
      <c r="P2680" s="120"/>
      <c r="Q2680" s="156">
        <v>240</v>
      </c>
    </row>
    <row r="2681" spans="1:18">
      <c r="A2681" s="134" t="s">
        <v>1070</v>
      </c>
      <c r="C2681" s="29">
        <v>203501647</v>
      </c>
      <c r="D2681" s="29">
        <v>175501205</v>
      </c>
      <c r="F2681" s="29" t="s">
        <v>59</v>
      </c>
      <c r="G2681" s="29" t="s">
        <v>828</v>
      </c>
      <c r="H2681" s="29" t="s">
        <v>38</v>
      </c>
      <c r="I2681" s="120">
        <v>45860</v>
      </c>
      <c r="J2681" s="120">
        <f>WORKDAY(I2681, 3)</f>
        <v>45863</v>
      </c>
      <c r="K2681" s="120">
        <v>45891</v>
      </c>
      <c r="L2681" s="120"/>
      <c r="M2681" s="120"/>
      <c r="N2681" s="29"/>
      <c r="O2681" s="29" t="s">
        <v>105</v>
      </c>
      <c r="P2681" s="29"/>
      <c r="Q2681" s="156">
        <v>220</v>
      </c>
      <c r="R2681" s="134" t="s">
        <v>1415</v>
      </c>
    </row>
    <row r="2682" spans="1:18">
      <c r="A2682" s="134" t="s">
        <v>1070</v>
      </c>
      <c r="C2682" s="29">
        <v>203501654</v>
      </c>
      <c r="D2682" s="29">
        <v>175501214</v>
      </c>
      <c r="F2682" s="29" t="s">
        <v>59</v>
      </c>
      <c r="G2682" s="29" t="s">
        <v>828</v>
      </c>
      <c r="H2682" s="29" t="s">
        <v>38</v>
      </c>
      <c r="I2682" s="120">
        <v>45860</v>
      </c>
      <c r="J2682" s="120">
        <f>WORKDAY(I2682, 3)</f>
        <v>45863</v>
      </c>
      <c r="K2682" s="120">
        <v>45891</v>
      </c>
      <c r="L2682" s="120"/>
      <c r="M2682" s="120"/>
      <c r="N2682" s="29"/>
      <c r="O2682" s="29" t="s">
        <v>105</v>
      </c>
      <c r="P2682" s="29"/>
      <c r="Q2682" s="156">
        <v>190</v>
      </c>
      <c r="R2682" s="134" t="s">
        <v>1415</v>
      </c>
    </row>
    <row r="2683" spans="1:18">
      <c r="A2683" s="134" t="s">
        <v>1070</v>
      </c>
      <c r="C2683" s="29">
        <v>203501663</v>
      </c>
      <c r="D2683" s="29">
        <v>175501219</v>
      </c>
      <c r="F2683" s="29" t="s">
        <v>59</v>
      </c>
      <c r="G2683" s="29" t="s">
        <v>828</v>
      </c>
      <c r="H2683" s="29" t="s">
        <v>38</v>
      </c>
      <c r="I2683" s="120">
        <v>45860</v>
      </c>
      <c r="J2683" s="120">
        <f>WORKDAY(I2683, 3)</f>
        <v>45863</v>
      </c>
      <c r="K2683" s="120">
        <v>45891</v>
      </c>
      <c r="L2683" s="120"/>
      <c r="M2683" s="120"/>
      <c r="N2683" s="29"/>
      <c r="O2683" s="29" t="s">
        <v>105</v>
      </c>
      <c r="P2683" s="29"/>
      <c r="Q2683" s="156">
        <v>630</v>
      </c>
      <c r="R2683" s="134" t="s">
        <v>1415</v>
      </c>
    </row>
    <row r="2684" spans="1:18">
      <c r="A2684" s="134" t="s">
        <v>1070</v>
      </c>
      <c r="C2684" s="29">
        <v>203501669</v>
      </c>
      <c r="D2684" s="29">
        <v>175501239</v>
      </c>
      <c r="F2684" s="29" t="s">
        <v>59</v>
      </c>
      <c r="G2684" s="29" t="s">
        <v>828</v>
      </c>
      <c r="H2684" s="29" t="s">
        <v>38</v>
      </c>
      <c r="I2684" s="120">
        <v>45860</v>
      </c>
      <c r="J2684" s="120">
        <f>WORKDAY(I2684, 3)</f>
        <v>45863</v>
      </c>
      <c r="K2684" s="120">
        <v>45891</v>
      </c>
      <c r="L2684" s="120"/>
      <c r="M2684" s="120"/>
      <c r="N2684" s="29"/>
      <c r="O2684" s="29" t="s">
        <v>105</v>
      </c>
      <c r="P2684" s="29"/>
      <c r="Q2684" s="156">
        <v>400</v>
      </c>
      <c r="R2684" s="134" t="s">
        <v>1415</v>
      </c>
    </row>
    <row r="2685" spans="1:18">
      <c r="A2685" s="134" t="s">
        <v>1070</v>
      </c>
      <c r="C2685" s="29">
        <v>203501676</v>
      </c>
      <c r="D2685" s="29">
        <v>175501232</v>
      </c>
      <c r="F2685" s="29" t="s">
        <v>59</v>
      </c>
      <c r="G2685" s="29" t="s">
        <v>828</v>
      </c>
      <c r="H2685" s="29" t="s">
        <v>38</v>
      </c>
      <c r="I2685" s="120">
        <v>45860</v>
      </c>
      <c r="J2685" s="120">
        <f>WORKDAY(I2685, 3)</f>
        <v>45863</v>
      </c>
      <c r="K2685" s="120">
        <v>45891</v>
      </c>
      <c r="L2685" s="120"/>
      <c r="M2685" s="120"/>
      <c r="N2685" s="29"/>
      <c r="O2685" s="29" t="s">
        <v>85</v>
      </c>
      <c r="P2685" s="120"/>
      <c r="Q2685" s="156">
        <v>660</v>
      </c>
    </row>
    <row r="2686" spans="1:18">
      <c r="A2686" s="119" t="s">
        <v>1147</v>
      </c>
      <c r="B2686" s="41"/>
      <c r="C2686" s="29">
        <v>203502086</v>
      </c>
      <c r="D2686" s="29">
        <v>175501102</v>
      </c>
      <c r="F2686" s="29" t="s">
        <v>59</v>
      </c>
      <c r="G2686" s="29" t="s">
        <v>828</v>
      </c>
      <c r="H2686" s="29" t="s">
        <v>38</v>
      </c>
      <c r="I2686" s="120">
        <v>45860</v>
      </c>
      <c r="J2686" s="120">
        <f>WORKDAY(I2686, 3)</f>
        <v>45863</v>
      </c>
      <c r="K2686" s="120">
        <v>45891</v>
      </c>
      <c r="L2686" s="120"/>
      <c r="M2686" s="120"/>
      <c r="N2686" s="29"/>
      <c r="O2686" s="29" t="s">
        <v>85</v>
      </c>
      <c r="P2686" s="120"/>
      <c r="Q2686" s="156">
        <v>140</v>
      </c>
    </row>
    <row r="2687" spans="1:18">
      <c r="A2687" s="119" t="s">
        <v>1147</v>
      </c>
      <c r="B2687" s="41"/>
      <c r="C2687" s="29">
        <v>203502100</v>
      </c>
      <c r="D2687" s="29">
        <v>175501107</v>
      </c>
      <c r="F2687" s="29" t="s">
        <v>59</v>
      </c>
      <c r="G2687" s="29" t="s">
        <v>828</v>
      </c>
      <c r="H2687" s="29" t="s">
        <v>38</v>
      </c>
      <c r="I2687" s="120">
        <v>45860</v>
      </c>
      <c r="J2687" s="120">
        <f>WORKDAY(I2687, 3)</f>
        <v>45863</v>
      </c>
      <c r="K2687" s="120">
        <v>45891</v>
      </c>
      <c r="L2687" s="120"/>
      <c r="M2687" s="120"/>
      <c r="N2687" s="29"/>
      <c r="O2687" s="29" t="s">
        <v>85</v>
      </c>
      <c r="P2687" s="120"/>
      <c r="Q2687" s="156">
        <v>100</v>
      </c>
    </row>
    <row r="2688" spans="1:18">
      <c r="A2688" s="119" t="s">
        <v>1147</v>
      </c>
      <c r="B2688" s="41"/>
      <c r="C2688" s="29">
        <v>203502164</v>
      </c>
      <c r="D2688" s="29">
        <v>175501115</v>
      </c>
      <c r="F2688" s="29" t="s">
        <v>59</v>
      </c>
      <c r="G2688" s="29" t="s">
        <v>828</v>
      </c>
      <c r="H2688" s="29" t="s">
        <v>38</v>
      </c>
      <c r="I2688" s="120">
        <v>45860</v>
      </c>
      <c r="J2688" s="120">
        <f>WORKDAY(I2688, 3)</f>
        <v>45863</v>
      </c>
      <c r="K2688" s="120">
        <v>45891</v>
      </c>
      <c r="L2688" s="120"/>
      <c r="M2688" s="120"/>
      <c r="N2688" s="29"/>
      <c r="O2688" s="29" t="s">
        <v>85</v>
      </c>
      <c r="P2688" s="120"/>
      <c r="Q2688" s="156">
        <v>680</v>
      </c>
    </row>
    <row r="2689" spans="1:17">
      <c r="A2689" s="119" t="s">
        <v>1147</v>
      </c>
      <c r="B2689" s="41"/>
      <c r="C2689" s="29">
        <v>203502213</v>
      </c>
      <c r="D2689" s="29">
        <v>175501119</v>
      </c>
      <c r="F2689" s="29" t="s">
        <v>59</v>
      </c>
      <c r="G2689" s="29" t="s">
        <v>828</v>
      </c>
      <c r="H2689" s="29" t="s">
        <v>38</v>
      </c>
      <c r="I2689" s="120">
        <v>45860</v>
      </c>
      <c r="J2689" s="120">
        <f>WORKDAY(I2689, 3)</f>
        <v>45863</v>
      </c>
      <c r="K2689" s="120">
        <v>45891</v>
      </c>
      <c r="L2689" s="120"/>
      <c r="M2689" s="120"/>
      <c r="N2689" s="29"/>
      <c r="O2689" s="29" t="s">
        <v>85</v>
      </c>
      <c r="P2689" s="120"/>
      <c r="Q2689" s="156">
        <v>350</v>
      </c>
    </row>
    <row r="2690" spans="1:17">
      <c r="A2690" s="119" t="s">
        <v>1147</v>
      </c>
      <c r="B2690" s="41"/>
      <c r="C2690" s="29">
        <v>203502222</v>
      </c>
      <c r="D2690" s="29">
        <v>175501159</v>
      </c>
      <c r="F2690" s="29" t="s">
        <v>59</v>
      </c>
      <c r="G2690" s="29" t="s">
        <v>828</v>
      </c>
      <c r="H2690" s="29" t="s">
        <v>38</v>
      </c>
      <c r="I2690" s="120">
        <v>45860</v>
      </c>
      <c r="J2690" s="120">
        <f>WORKDAY(I2690, 3)</f>
        <v>45863</v>
      </c>
      <c r="K2690" s="120">
        <v>45891</v>
      </c>
      <c r="L2690" s="120"/>
      <c r="M2690" s="120"/>
      <c r="N2690" s="29"/>
      <c r="O2690" s="29" t="s">
        <v>85</v>
      </c>
      <c r="P2690" s="120"/>
      <c r="Q2690" s="156">
        <v>130</v>
      </c>
    </row>
    <row r="2691" spans="1:17">
      <c r="A2691" s="119" t="s">
        <v>1147</v>
      </c>
      <c r="B2691" s="41"/>
      <c r="C2691" s="29">
        <v>203502224</v>
      </c>
      <c r="D2691" s="29">
        <v>175501166</v>
      </c>
      <c r="F2691" s="29" t="s">
        <v>59</v>
      </c>
      <c r="G2691" s="29" t="s">
        <v>828</v>
      </c>
      <c r="H2691" s="29" t="s">
        <v>38</v>
      </c>
      <c r="I2691" s="120">
        <v>45860</v>
      </c>
      <c r="J2691" s="120">
        <f>WORKDAY(I2691, 3)</f>
        <v>45863</v>
      </c>
      <c r="K2691" s="120">
        <v>45891</v>
      </c>
      <c r="L2691" s="120"/>
      <c r="M2691" s="120"/>
      <c r="N2691" s="29"/>
      <c r="O2691" s="29" t="s">
        <v>85</v>
      </c>
      <c r="P2691" s="120"/>
      <c r="Q2691" s="156">
        <v>280</v>
      </c>
    </row>
    <row r="2692" spans="1:17">
      <c r="A2692" s="119" t="s">
        <v>1025</v>
      </c>
      <c r="B2692" s="41"/>
      <c r="C2692" s="29">
        <v>205504490</v>
      </c>
      <c r="F2692" s="29" t="s">
        <v>59</v>
      </c>
      <c r="G2692" s="29" t="s">
        <v>828</v>
      </c>
      <c r="H2692" s="29" t="s">
        <v>38</v>
      </c>
      <c r="I2692" s="120">
        <v>45862</v>
      </c>
      <c r="J2692" s="120">
        <f>WORKDAY(I2692, 3)</f>
        <v>45867</v>
      </c>
      <c r="K2692" s="120">
        <v>45893</v>
      </c>
      <c r="L2692" s="120"/>
      <c r="M2692" s="120"/>
      <c r="N2692" s="29"/>
      <c r="O2692" s="29" t="s">
        <v>85</v>
      </c>
      <c r="P2692" s="120"/>
      <c r="Q2692" s="156">
        <v>1300</v>
      </c>
    </row>
    <row r="2693" spans="1:17">
      <c r="A2693" s="119" t="s">
        <v>1025</v>
      </c>
      <c r="B2693" s="41"/>
      <c r="C2693" s="29">
        <v>205504501</v>
      </c>
      <c r="F2693" s="29" t="s">
        <v>59</v>
      </c>
      <c r="G2693" s="29" t="s">
        <v>828</v>
      </c>
      <c r="H2693" s="29" t="s">
        <v>38</v>
      </c>
      <c r="I2693" s="120">
        <v>45862</v>
      </c>
      <c r="J2693" s="120">
        <f>WORKDAY(I2693, 3)</f>
        <v>45867</v>
      </c>
      <c r="K2693" s="120">
        <v>45893</v>
      </c>
      <c r="L2693" s="120"/>
      <c r="M2693" s="120"/>
      <c r="N2693" s="29"/>
      <c r="O2693" s="29" t="s">
        <v>85</v>
      </c>
      <c r="P2693" s="120"/>
      <c r="Q2693" s="156">
        <v>130</v>
      </c>
    </row>
    <row r="2694" spans="1:17">
      <c r="A2694" s="119" t="s">
        <v>1025</v>
      </c>
      <c r="B2694" s="41"/>
      <c r="C2694" s="29">
        <v>205504506</v>
      </c>
      <c r="F2694" s="29" t="s">
        <v>59</v>
      </c>
      <c r="G2694" s="29" t="s">
        <v>828</v>
      </c>
      <c r="H2694" s="29" t="s">
        <v>38</v>
      </c>
      <c r="I2694" s="120">
        <v>45862</v>
      </c>
      <c r="J2694" s="120">
        <f>WORKDAY(I2694, 3)</f>
        <v>45867</v>
      </c>
      <c r="K2694" s="120">
        <v>45893</v>
      </c>
      <c r="L2694" s="120"/>
      <c r="M2694" s="120"/>
      <c r="N2694" s="29"/>
      <c r="O2694" s="29" t="s">
        <v>85</v>
      </c>
      <c r="P2694" s="120"/>
      <c r="Q2694" s="156">
        <v>500</v>
      </c>
    </row>
    <row r="2695" spans="1:17">
      <c r="A2695" s="134" t="s">
        <v>370</v>
      </c>
      <c r="C2695" s="29">
        <v>206503010</v>
      </c>
      <c r="F2695" s="29" t="s">
        <v>59</v>
      </c>
      <c r="G2695" s="29" t="s">
        <v>828</v>
      </c>
      <c r="H2695" s="29" t="s">
        <v>38</v>
      </c>
      <c r="I2695" s="120">
        <v>45862</v>
      </c>
      <c r="J2695" s="120">
        <f>WORKDAY(I2695, 3)</f>
        <v>45867</v>
      </c>
      <c r="K2695" s="120">
        <v>45893</v>
      </c>
      <c r="L2695" s="120"/>
      <c r="M2695" s="120"/>
      <c r="N2695" s="29"/>
      <c r="O2695" s="29" t="s">
        <v>85</v>
      </c>
      <c r="P2695" s="29"/>
      <c r="Q2695" s="156">
        <v>300</v>
      </c>
    </row>
    <row r="2696" spans="1:17">
      <c r="A2696" s="134" t="s">
        <v>1155</v>
      </c>
      <c r="C2696" s="29">
        <v>209506587</v>
      </c>
      <c r="D2696" s="29">
        <v>182501798</v>
      </c>
      <c r="F2696" s="29" t="s">
        <v>59</v>
      </c>
      <c r="G2696" s="29" t="s">
        <v>828</v>
      </c>
      <c r="H2696" s="29" t="s">
        <v>38</v>
      </c>
      <c r="I2696" s="120">
        <v>45866</v>
      </c>
      <c r="J2696" s="120">
        <f>WORKDAY(I2696, 3)</f>
        <v>45869</v>
      </c>
      <c r="K2696" s="120">
        <v>45897</v>
      </c>
      <c r="L2696" s="120"/>
      <c r="M2696" s="120"/>
      <c r="N2696" s="29"/>
      <c r="O2696" s="29" t="s">
        <v>85</v>
      </c>
      <c r="P2696" s="29"/>
      <c r="Q2696" s="156">
        <v>1000</v>
      </c>
    </row>
    <row r="2697" spans="1:17">
      <c r="A2697" s="134" t="s">
        <v>1155</v>
      </c>
      <c r="C2697" s="29">
        <v>209506596</v>
      </c>
      <c r="D2697" s="29">
        <v>182501814</v>
      </c>
      <c r="F2697" s="29" t="s">
        <v>59</v>
      </c>
      <c r="G2697" s="29" t="s">
        <v>828</v>
      </c>
      <c r="H2697" s="29" t="s">
        <v>38</v>
      </c>
      <c r="I2697" s="120">
        <v>45866</v>
      </c>
      <c r="J2697" s="120">
        <f>WORKDAY(I2697, 3)</f>
        <v>45869</v>
      </c>
      <c r="K2697" s="120">
        <v>45897</v>
      </c>
      <c r="L2697" s="120"/>
      <c r="M2697" s="120"/>
      <c r="N2697" s="29"/>
      <c r="O2697" s="29" t="s">
        <v>85</v>
      </c>
      <c r="P2697" s="120"/>
      <c r="Q2697" s="156">
        <v>300</v>
      </c>
    </row>
    <row r="2698" spans="1:17">
      <c r="A2698" s="134" t="s">
        <v>1416</v>
      </c>
      <c r="C2698" s="29">
        <v>210500158</v>
      </c>
      <c r="F2698" s="29" t="s">
        <v>59</v>
      </c>
      <c r="G2698" s="29" t="s">
        <v>16</v>
      </c>
      <c r="H2698" s="29" t="s">
        <v>38</v>
      </c>
      <c r="I2698" s="120">
        <v>45867</v>
      </c>
      <c r="J2698" s="120">
        <f>WORKDAY(I2698, 3)</f>
        <v>45870</v>
      </c>
      <c r="K2698" s="120">
        <v>45898</v>
      </c>
      <c r="L2698" s="120"/>
      <c r="M2698" s="120"/>
      <c r="N2698" s="120">
        <v>45867</v>
      </c>
      <c r="O2698" s="29" t="s">
        <v>85</v>
      </c>
      <c r="P2698" s="120"/>
      <c r="Q2698" s="156">
        <v>740</v>
      </c>
    </row>
    <row r="2699" spans="1:17">
      <c r="A2699" s="134" t="s">
        <v>1416</v>
      </c>
      <c r="C2699" s="29">
        <v>210500163</v>
      </c>
      <c r="F2699" s="29" t="s">
        <v>59</v>
      </c>
      <c r="G2699" s="29" t="s">
        <v>16</v>
      </c>
      <c r="H2699" s="29" t="s">
        <v>38</v>
      </c>
      <c r="I2699" s="120">
        <v>45867</v>
      </c>
      <c r="J2699" s="120">
        <f>WORKDAY(I2699, 3)</f>
        <v>45870</v>
      </c>
      <c r="K2699" s="120">
        <v>45898</v>
      </c>
      <c r="L2699" s="120"/>
      <c r="M2699" s="120"/>
      <c r="N2699" s="120">
        <v>45867</v>
      </c>
      <c r="O2699" s="29" t="s">
        <v>85</v>
      </c>
      <c r="P2699" s="120"/>
      <c r="Q2699" s="156">
        <v>355</v>
      </c>
    </row>
    <row r="2700" spans="1:17">
      <c r="A2700" s="134" t="s">
        <v>1416</v>
      </c>
      <c r="C2700" s="29">
        <v>210500187</v>
      </c>
      <c r="F2700" s="29" t="s">
        <v>59</v>
      </c>
      <c r="G2700" s="29" t="s">
        <v>16</v>
      </c>
      <c r="H2700" s="29" t="s">
        <v>38</v>
      </c>
      <c r="I2700" s="120">
        <v>45867</v>
      </c>
      <c r="J2700" s="120">
        <f>WORKDAY(I2700, 3)</f>
        <v>45870</v>
      </c>
      <c r="K2700" s="120">
        <v>45898</v>
      </c>
      <c r="L2700" s="120"/>
      <c r="M2700" s="120"/>
      <c r="N2700" s="120">
        <v>45867</v>
      </c>
      <c r="O2700" s="29" t="s">
        <v>85</v>
      </c>
      <c r="P2700" s="120"/>
      <c r="Q2700" s="156">
        <v>1300</v>
      </c>
    </row>
    <row r="2701" spans="1:17">
      <c r="A2701" s="134" t="s">
        <v>1416</v>
      </c>
      <c r="C2701" s="29">
        <v>210500192</v>
      </c>
      <c r="F2701" s="29" t="s">
        <v>59</v>
      </c>
      <c r="G2701" s="29" t="s">
        <v>16</v>
      </c>
      <c r="H2701" s="29" t="s">
        <v>38</v>
      </c>
      <c r="I2701" s="120">
        <v>45867</v>
      </c>
      <c r="J2701" s="120">
        <f>WORKDAY(I2701, 3)</f>
        <v>45870</v>
      </c>
      <c r="K2701" s="120">
        <v>45898</v>
      </c>
      <c r="L2701" s="120"/>
      <c r="M2701" s="120"/>
      <c r="N2701" s="120">
        <v>45867</v>
      </c>
      <c r="O2701" s="29" t="s">
        <v>85</v>
      </c>
      <c r="P2701" s="120"/>
      <c r="Q2701" s="156">
        <v>1300</v>
      </c>
    </row>
    <row r="2702" spans="1:17">
      <c r="A2702" s="134" t="s">
        <v>1416</v>
      </c>
      <c r="C2702" s="29">
        <v>210500193</v>
      </c>
      <c r="F2702" s="29" t="s">
        <v>59</v>
      </c>
      <c r="G2702" s="29" t="s">
        <v>16</v>
      </c>
      <c r="H2702" s="29" t="s">
        <v>38</v>
      </c>
      <c r="I2702" s="120">
        <v>45867</v>
      </c>
      <c r="J2702" s="120">
        <f>WORKDAY(I2702, 3)</f>
        <v>45870</v>
      </c>
      <c r="K2702" s="120">
        <v>45898</v>
      </c>
      <c r="L2702" s="120"/>
      <c r="M2702" s="120"/>
      <c r="N2702" s="120">
        <v>45867</v>
      </c>
      <c r="O2702" s="29" t="s">
        <v>85</v>
      </c>
      <c r="P2702" s="120"/>
      <c r="Q2702" s="156">
        <v>1300</v>
      </c>
    </row>
    <row r="2703" spans="1:17">
      <c r="A2703" s="134" t="s">
        <v>1416</v>
      </c>
      <c r="C2703" s="29">
        <v>210500196</v>
      </c>
      <c r="F2703" s="29" t="s">
        <v>59</v>
      </c>
      <c r="G2703" s="29" t="s">
        <v>16</v>
      </c>
      <c r="H2703" s="29" t="s">
        <v>38</v>
      </c>
      <c r="I2703" s="120">
        <v>45867</v>
      </c>
      <c r="J2703" s="120">
        <f>WORKDAY(I2703, 3)</f>
        <v>45870</v>
      </c>
      <c r="K2703" s="120">
        <v>45898</v>
      </c>
      <c r="L2703" s="120"/>
      <c r="M2703" s="120"/>
      <c r="N2703" s="120">
        <v>45867</v>
      </c>
      <c r="O2703" s="29" t="s">
        <v>85</v>
      </c>
      <c r="P2703" s="120"/>
      <c r="Q2703" s="156">
        <v>1300</v>
      </c>
    </row>
    <row r="2704" spans="1:17">
      <c r="A2704" s="134" t="s">
        <v>1416</v>
      </c>
      <c r="C2704" s="29">
        <v>210500201</v>
      </c>
      <c r="F2704" s="29" t="s">
        <v>59</v>
      </c>
      <c r="G2704" s="29" t="s">
        <v>16</v>
      </c>
      <c r="H2704" s="29" t="s">
        <v>38</v>
      </c>
      <c r="I2704" s="120">
        <v>45867</v>
      </c>
      <c r="J2704" s="120">
        <f>WORKDAY(I2704, 3)</f>
        <v>45870</v>
      </c>
      <c r="K2704" s="120">
        <v>45898</v>
      </c>
      <c r="L2704" s="120"/>
      <c r="M2704" s="120"/>
      <c r="N2704" s="120">
        <v>45867</v>
      </c>
      <c r="O2704" s="29" t="s">
        <v>85</v>
      </c>
      <c r="P2704" s="120"/>
      <c r="Q2704" s="156">
        <v>1100</v>
      </c>
    </row>
    <row r="2705" spans="1:18">
      <c r="A2705" s="134" t="s">
        <v>1416</v>
      </c>
      <c r="C2705" s="29">
        <v>210500203</v>
      </c>
      <c r="F2705" s="29" t="s">
        <v>59</v>
      </c>
      <c r="G2705" s="29" t="s">
        <v>16</v>
      </c>
      <c r="H2705" s="29" t="s">
        <v>38</v>
      </c>
      <c r="I2705" s="120">
        <v>45867</v>
      </c>
      <c r="J2705" s="120">
        <f>WORKDAY(I2705, 3)</f>
        <v>45870</v>
      </c>
      <c r="K2705" s="120">
        <v>45898</v>
      </c>
      <c r="L2705" s="120"/>
      <c r="M2705" s="120"/>
      <c r="N2705" s="120">
        <v>45867</v>
      </c>
      <c r="O2705" s="29" t="s">
        <v>85</v>
      </c>
      <c r="P2705" s="120"/>
      <c r="Q2705" s="156">
        <v>1200</v>
      </c>
    </row>
    <row r="2706" spans="1:18">
      <c r="A2706" s="134" t="s">
        <v>1416</v>
      </c>
      <c r="C2706" s="29">
        <v>210500207</v>
      </c>
      <c r="F2706" s="29" t="s">
        <v>59</v>
      </c>
      <c r="G2706" s="29" t="s">
        <v>16</v>
      </c>
      <c r="H2706" s="29" t="s">
        <v>38</v>
      </c>
      <c r="I2706" s="120">
        <v>45867</v>
      </c>
      <c r="J2706" s="120">
        <f>WORKDAY(I2706, 3)</f>
        <v>45870</v>
      </c>
      <c r="K2706" s="120">
        <v>45898</v>
      </c>
      <c r="L2706" s="120"/>
      <c r="M2706" s="120"/>
      <c r="N2706" s="120">
        <v>45867</v>
      </c>
      <c r="O2706" s="29" t="s">
        <v>85</v>
      </c>
      <c r="P2706" s="120"/>
      <c r="Q2706" s="156">
        <v>50</v>
      </c>
      <c r="R2706" s="134" t="s">
        <v>1417</v>
      </c>
    </row>
    <row r="2707" spans="1:18">
      <c r="A2707" s="134" t="s">
        <v>1416</v>
      </c>
      <c r="C2707" s="29">
        <v>210500210</v>
      </c>
      <c r="F2707" s="29" t="s">
        <v>59</v>
      </c>
      <c r="G2707" s="29" t="s">
        <v>16</v>
      </c>
      <c r="H2707" s="29" t="s">
        <v>38</v>
      </c>
      <c r="I2707" s="120">
        <v>45867</v>
      </c>
      <c r="J2707" s="120">
        <f>WORKDAY(I2707, 3)</f>
        <v>45870</v>
      </c>
      <c r="K2707" s="120">
        <v>45898</v>
      </c>
      <c r="L2707" s="120"/>
      <c r="M2707" s="120"/>
      <c r="N2707" s="120">
        <v>45867</v>
      </c>
      <c r="O2707" s="29" t="s">
        <v>85</v>
      </c>
      <c r="P2707" s="120"/>
      <c r="Q2707" s="156">
        <v>1100</v>
      </c>
    </row>
    <row r="2708" spans="1:18">
      <c r="A2708" s="134" t="s">
        <v>1416</v>
      </c>
      <c r="C2708" s="29">
        <v>210500216</v>
      </c>
      <c r="F2708" s="29" t="s">
        <v>59</v>
      </c>
      <c r="G2708" s="29" t="s">
        <v>16</v>
      </c>
      <c r="H2708" s="29" t="s">
        <v>38</v>
      </c>
      <c r="I2708" s="120">
        <v>45867</v>
      </c>
      <c r="J2708" s="120">
        <f>WORKDAY(I2708, 3)</f>
        <v>45870</v>
      </c>
      <c r="K2708" s="120">
        <v>45898</v>
      </c>
      <c r="L2708" s="120"/>
      <c r="M2708" s="120"/>
      <c r="N2708" s="120">
        <v>45867</v>
      </c>
      <c r="O2708" s="29" t="s">
        <v>85</v>
      </c>
      <c r="P2708" s="120"/>
      <c r="Q2708" s="156">
        <v>1350</v>
      </c>
    </row>
    <row r="2709" spans="1:18">
      <c r="A2709" s="134" t="s">
        <v>1416</v>
      </c>
      <c r="C2709" s="29">
        <v>210500223</v>
      </c>
      <c r="F2709" s="29" t="s">
        <v>59</v>
      </c>
      <c r="G2709" s="29" t="s">
        <v>16</v>
      </c>
      <c r="H2709" s="29" t="s">
        <v>38</v>
      </c>
      <c r="I2709" s="120">
        <v>45867</v>
      </c>
      <c r="J2709" s="120">
        <f>WORKDAY(I2709, 3)</f>
        <v>45870</v>
      </c>
      <c r="K2709" s="120">
        <v>45898</v>
      </c>
      <c r="L2709" s="120"/>
      <c r="M2709" s="120"/>
      <c r="N2709" s="120">
        <v>45867</v>
      </c>
      <c r="O2709" s="29" t="s">
        <v>85</v>
      </c>
      <c r="P2709" s="120"/>
      <c r="Q2709" s="156">
        <v>600</v>
      </c>
    </row>
    <row r="2710" spans="1:18">
      <c r="A2710" s="134" t="s">
        <v>1418</v>
      </c>
      <c r="C2710" s="29">
        <v>247500357</v>
      </c>
      <c r="F2710" s="29" t="s">
        <v>59</v>
      </c>
      <c r="G2710" s="29" t="s">
        <v>16</v>
      </c>
      <c r="H2710" s="29" t="s">
        <v>38</v>
      </c>
      <c r="I2710" s="120">
        <v>45904</v>
      </c>
      <c r="J2710" s="120">
        <f>WORKDAY(I2710, 3)</f>
        <v>45909</v>
      </c>
      <c r="K2710" s="120">
        <v>45934</v>
      </c>
      <c r="L2710" s="120"/>
      <c r="M2710" s="120"/>
      <c r="N2710" s="29"/>
      <c r="O2710" s="29" t="s">
        <v>85</v>
      </c>
      <c r="P2710" s="120"/>
      <c r="Q2710" s="156">
        <v>300</v>
      </c>
    </row>
    <row r="2711" spans="1:18">
      <c r="A2711" s="134" t="s">
        <v>1419</v>
      </c>
      <c r="C2711" s="29">
        <v>224500283</v>
      </c>
      <c r="D2711" s="29">
        <v>253500106</v>
      </c>
      <c r="F2711" s="29" t="s">
        <v>59</v>
      </c>
      <c r="G2711" s="29" t="s">
        <v>16</v>
      </c>
      <c r="H2711" s="29" t="s">
        <v>38</v>
      </c>
      <c r="I2711" s="120">
        <v>45881</v>
      </c>
      <c r="J2711" s="120">
        <f>WORKDAY(I2711, 3)</f>
        <v>45884</v>
      </c>
      <c r="K2711" s="120">
        <v>45912</v>
      </c>
      <c r="L2711" s="120"/>
      <c r="M2711" s="120"/>
      <c r="N2711" s="120">
        <v>45881</v>
      </c>
      <c r="O2711" s="29" t="s">
        <v>984</v>
      </c>
      <c r="P2711" s="120"/>
      <c r="Q2711" s="156">
        <v>300</v>
      </c>
    </row>
    <row r="2712" spans="1:18">
      <c r="A2712" s="134" t="s">
        <v>1419</v>
      </c>
      <c r="C2712" s="29">
        <v>224500292</v>
      </c>
      <c r="D2712" s="29">
        <v>253500108</v>
      </c>
      <c r="F2712" s="29" t="s">
        <v>59</v>
      </c>
      <c r="G2712" s="29" t="s">
        <v>16</v>
      </c>
      <c r="H2712" s="29" t="s">
        <v>38</v>
      </c>
      <c r="I2712" s="120">
        <v>45881</v>
      </c>
      <c r="J2712" s="120">
        <f>WORKDAY(I2712, 3)</f>
        <v>45884</v>
      </c>
      <c r="K2712" s="120">
        <v>45912</v>
      </c>
      <c r="L2712" s="120"/>
      <c r="M2712" s="120"/>
      <c r="N2712" s="120">
        <v>45881</v>
      </c>
      <c r="O2712" s="29" t="s">
        <v>984</v>
      </c>
      <c r="P2712" s="120"/>
      <c r="Q2712" s="156">
        <v>350</v>
      </c>
    </row>
    <row r="2713" spans="1:18">
      <c r="A2713" s="134" t="s">
        <v>1419</v>
      </c>
      <c r="C2713" s="29">
        <v>224500316</v>
      </c>
      <c r="D2713" s="29">
        <v>253500110</v>
      </c>
      <c r="F2713" s="29" t="s">
        <v>59</v>
      </c>
      <c r="G2713" s="29" t="s">
        <v>16</v>
      </c>
      <c r="H2713" s="29" t="s">
        <v>38</v>
      </c>
      <c r="I2713" s="120">
        <v>45881</v>
      </c>
      <c r="J2713" s="120">
        <f>WORKDAY(I2713, 3)</f>
        <v>45884</v>
      </c>
      <c r="K2713" s="120">
        <v>45912</v>
      </c>
      <c r="L2713" s="120"/>
      <c r="M2713" s="120"/>
      <c r="N2713" s="120">
        <v>45881</v>
      </c>
      <c r="O2713" s="29" t="s">
        <v>984</v>
      </c>
      <c r="P2713" s="120"/>
      <c r="Q2713" s="156">
        <v>120</v>
      </c>
    </row>
    <row r="2714" spans="1:18">
      <c r="A2714" s="134" t="s">
        <v>1419</v>
      </c>
      <c r="C2714" s="29">
        <v>224500339</v>
      </c>
      <c r="D2714" s="29">
        <v>253500111</v>
      </c>
      <c r="F2714" s="29" t="s">
        <v>59</v>
      </c>
      <c r="G2714" s="29" t="s">
        <v>16</v>
      </c>
      <c r="H2714" s="29" t="s">
        <v>38</v>
      </c>
      <c r="I2714" s="120">
        <v>45881</v>
      </c>
      <c r="J2714" s="120">
        <f>WORKDAY(I2714, 3)</f>
        <v>45884</v>
      </c>
      <c r="K2714" s="120">
        <v>45912</v>
      </c>
      <c r="L2714" s="120"/>
      <c r="M2714" s="120"/>
      <c r="N2714" s="120">
        <v>45881</v>
      </c>
      <c r="O2714" s="29" t="s">
        <v>984</v>
      </c>
      <c r="P2714" s="120"/>
      <c r="Q2714" s="156">
        <v>330</v>
      </c>
    </row>
    <row r="2715" spans="1:18">
      <c r="A2715" s="134" t="s">
        <v>1419</v>
      </c>
      <c r="C2715" s="29">
        <v>224500361</v>
      </c>
      <c r="D2715" s="29">
        <v>523500112</v>
      </c>
      <c r="F2715" s="29" t="s">
        <v>59</v>
      </c>
      <c r="G2715" s="29" t="s">
        <v>16</v>
      </c>
      <c r="H2715" s="29" t="s">
        <v>38</v>
      </c>
      <c r="I2715" s="120">
        <v>45881</v>
      </c>
      <c r="J2715" s="120">
        <f>WORKDAY(I2715, 3)</f>
        <v>45884</v>
      </c>
      <c r="K2715" s="120">
        <v>45912</v>
      </c>
      <c r="L2715" s="120"/>
      <c r="M2715" s="120"/>
      <c r="N2715" s="120">
        <v>45881</v>
      </c>
      <c r="O2715" s="29" t="s">
        <v>984</v>
      </c>
      <c r="P2715" s="120"/>
      <c r="Q2715" s="156">
        <v>340</v>
      </c>
    </row>
    <row r="2716" spans="1:18">
      <c r="A2716" s="134" t="s">
        <v>1419</v>
      </c>
      <c r="C2716" s="29">
        <v>224500429</v>
      </c>
      <c r="D2716" s="29">
        <v>254300115</v>
      </c>
      <c r="F2716" s="29" t="s">
        <v>59</v>
      </c>
      <c r="G2716" s="29" t="s">
        <v>16</v>
      </c>
      <c r="H2716" s="29" t="s">
        <v>38</v>
      </c>
      <c r="I2716" s="120">
        <v>45881</v>
      </c>
      <c r="J2716" s="120">
        <f>WORKDAY(I2716, 3)</f>
        <v>45884</v>
      </c>
      <c r="K2716" s="120">
        <v>45912</v>
      </c>
      <c r="L2716" s="120"/>
      <c r="M2716" s="120"/>
      <c r="N2716" s="120">
        <v>45881</v>
      </c>
      <c r="O2716" s="29" t="s">
        <v>85</v>
      </c>
      <c r="P2716" s="120"/>
      <c r="Q2716" s="156">
        <v>280</v>
      </c>
    </row>
    <row r="2717" spans="1:18">
      <c r="A2717" s="134" t="s">
        <v>1419</v>
      </c>
      <c r="C2717" s="29">
        <v>224500461</v>
      </c>
      <c r="D2717" s="29">
        <v>254500117</v>
      </c>
      <c r="F2717" s="29" t="s">
        <v>59</v>
      </c>
      <c r="G2717" s="29" t="s">
        <v>16</v>
      </c>
      <c r="H2717" s="29" t="s">
        <v>38</v>
      </c>
      <c r="I2717" s="120">
        <v>45881</v>
      </c>
      <c r="J2717" s="120">
        <f>WORKDAY(I2717, 3)</f>
        <v>45884</v>
      </c>
      <c r="K2717" s="120">
        <v>45912</v>
      </c>
      <c r="L2717" s="120"/>
      <c r="M2717" s="120"/>
      <c r="N2717" s="120">
        <v>45881</v>
      </c>
      <c r="O2717" s="29" t="s">
        <v>85</v>
      </c>
      <c r="P2717" s="120"/>
      <c r="Q2717" s="156">
        <v>300</v>
      </c>
    </row>
    <row r="2718" spans="1:18">
      <c r="A2718" s="134" t="s">
        <v>1419</v>
      </c>
      <c r="C2718" s="29">
        <v>224500480</v>
      </c>
      <c r="D2718" s="29">
        <v>254500118</v>
      </c>
      <c r="F2718" s="29" t="s">
        <v>59</v>
      </c>
      <c r="G2718" s="29" t="s">
        <v>16</v>
      </c>
      <c r="H2718" s="29" t="s">
        <v>38</v>
      </c>
      <c r="I2718" s="120">
        <v>45881</v>
      </c>
      <c r="J2718" s="120">
        <f>WORKDAY(I2718, 3)</f>
        <v>45884</v>
      </c>
      <c r="K2718" s="120">
        <v>45912</v>
      </c>
      <c r="L2718" s="120"/>
      <c r="M2718" s="120"/>
      <c r="N2718" s="120">
        <v>45881</v>
      </c>
      <c r="O2718" s="29" t="s">
        <v>85</v>
      </c>
      <c r="P2718" s="120"/>
      <c r="Q2718" s="156">
        <v>50</v>
      </c>
    </row>
    <row r="2719" spans="1:18">
      <c r="A2719" s="134" t="s">
        <v>1419</v>
      </c>
      <c r="C2719" s="29">
        <v>224500510</v>
      </c>
      <c r="D2719" s="29">
        <v>254500120</v>
      </c>
      <c r="F2719" s="29" t="s">
        <v>59</v>
      </c>
      <c r="G2719" s="29" t="s">
        <v>16</v>
      </c>
      <c r="H2719" s="29" t="s">
        <v>38</v>
      </c>
      <c r="I2719" s="120">
        <v>45881</v>
      </c>
      <c r="J2719" s="120">
        <f>WORKDAY(I2719, 3)</f>
        <v>45884</v>
      </c>
      <c r="K2719" s="120">
        <v>45912</v>
      </c>
      <c r="L2719" s="120"/>
      <c r="M2719" s="120"/>
      <c r="N2719" s="120">
        <v>45881</v>
      </c>
      <c r="O2719" s="29" t="s">
        <v>85</v>
      </c>
      <c r="P2719" s="120"/>
      <c r="Q2719" s="156">
        <v>260</v>
      </c>
    </row>
    <row r="2720" spans="1:18">
      <c r="A2720" s="134" t="s">
        <v>1419</v>
      </c>
      <c r="C2720" s="29">
        <v>224500530</v>
      </c>
      <c r="D2720" s="29">
        <v>254500122</v>
      </c>
      <c r="F2720" s="29" t="s">
        <v>59</v>
      </c>
      <c r="G2720" s="29" t="s">
        <v>16</v>
      </c>
      <c r="H2720" s="29" t="s">
        <v>38</v>
      </c>
      <c r="I2720" s="120">
        <v>45881</v>
      </c>
      <c r="J2720" s="120">
        <f>WORKDAY(I2720, 3)</f>
        <v>45884</v>
      </c>
      <c r="K2720" s="120">
        <v>45912</v>
      </c>
      <c r="L2720" s="120"/>
      <c r="M2720" s="120"/>
      <c r="N2720" s="120">
        <v>45881</v>
      </c>
      <c r="O2720" s="29" t="s">
        <v>85</v>
      </c>
      <c r="P2720" s="120"/>
      <c r="Q2720" s="156">
        <v>50</v>
      </c>
    </row>
    <row r="2721" spans="1:18">
      <c r="A2721" s="134" t="s">
        <v>1419</v>
      </c>
      <c r="C2721" s="29">
        <v>224500549</v>
      </c>
      <c r="D2721" s="29">
        <v>255500074</v>
      </c>
      <c r="F2721" s="29" t="s">
        <v>59</v>
      </c>
      <c r="G2721" s="29" t="s">
        <v>16</v>
      </c>
      <c r="H2721" s="29" t="s">
        <v>38</v>
      </c>
      <c r="I2721" s="120">
        <v>45881</v>
      </c>
      <c r="J2721" s="120">
        <f>WORKDAY(I2721, 3)</f>
        <v>45884</v>
      </c>
      <c r="K2721" s="120">
        <v>45912</v>
      </c>
      <c r="L2721" s="120"/>
      <c r="M2721" s="120"/>
      <c r="N2721" s="120">
        <v>45881</v>
      </c>
      <c r="O2721" s="29" t="s">
        <v>85</v>
      </c>
      <c r="P2721" s="120"/>
      <c r="Q2721" s="156">
        <v>300</v>
      </c>
    </row>
    <row r="2722" spans="1:18">
      <c r="A2722" s="134" t="s">
        <v>1419</v>
      </c>
      <c r="C2722" s="29">
        <v>224500568</v>
      </c>
      <c r="D2722" s="29">
        <v>255500075</v>
      </c>
      <c r="F2722" s="29" t="s">
        <v>59</v>
      </c>
      <c r="G2722" s="29" t="s">
        <v>16</v>
      </c>
      <c r="H2722" s="29" t="s">
        <v>38</v>
      </c>
      <c r="I2722" s="120">
        <v>45881</v>
      </c>
      <c r="J2722" s="120">
        <f>WORKDAY(I2722, 3)</f>
        <v>45884</v>
      </c>
      <c r="K2722" s="120">
        <v>45912</v>
      </c>
      <c r="L2722" s="120"/>
      <c r="M2722" s="120"/>
      <c r="N2722" s="120">
        <v>45881</v>
      </c>
      <c r="O2722" s="29" t="s">
        <v>85</v>
      </c>
      <c r="P2722" s="120"/>
      <c r="Q2722" s="156">
        <v>300</v>
      </c>
    </row>
    <row r="2723" spans="1:18">
      <c r="A2723" s="134" t="s">
        <v>1419</v>
      </c>
      <c r="C2723" s="29">
        <v>224500578</v>
      </c>
      <c r="D2723" s="29">
        <v>255500076</v>
      </c>
      <c r="F2723" s="29" t="s">
        <v>59</v>
      </c>
      <c r="G2723" s="29" t="s">
        <v>16</v>
      </c>
      <c r="H2723" s="29" t="s">
        <v>38</v>
      </c>
      <c r="I2723" s="120">
        <v>45881</v>
      </c>
      <c r="J2723" s="120">
        <f>WORKDAY(I2723, 3)</f>
        <v>45884</v>
      </c>
      <c r="K2723" s="120">
        <v>45912</v>
      </c>
      <c r="L2723" s="120"/>
      <c r="M2723" s="120"/>
      <c r="N2723" s="120">
        <v>45881</v>
      </c>
      <c r="O2723" s="29" t="s">
        <v>85</v>
      </c>
      <c r="P2723" s="120"/>
      <c r="Q2723" s="156">
        <v>300</v>
      </c>
      <c r="R2723" s="134" t="s">
        <v>1420</v>
      </c>
    </row>
    <row r="2724" spans="1:18">
      <c r="A2724" s="134" t="s">
        <v>1421</v>
      </c>
      <c r="C2724" s="29">
        <v>224501630</v>
      </c>
      <c r="D2724" s="29">
        <v>523500113</v>
      </c>
      <c r="F2724" s="29" t="s">
        <v>59</v>
      </c>
      <c r="G2724" s="29" t="s">
        <v>16</v>
      </c>
      <c r="H2724" s="29" t="s">
        <v>38</v>
      </c>
      <c r="I2724" s="120">
        <v>45881</v>
      </c>
      <c r="J2724" s="120">
        <f>WORKDAY(I2724, 3)</f>
        <v>45884</v>
      </c>
      <c r="K2724" s="120">
        <v>45912</v>
      </c>
      <c r="L2724" s="120"/>
      <c r="M2724" s="120"/>
      <c r="N2724" s="120">
        <v>45881</v>
      </c>
      <c r="O2724" s="29" t="s">
        <v>984</v>
      </c>
      <c r="P2724" s="120"/>
      <c r="Q2724" s="156">
        <v>850</v>
      </c>
    </row>
    <row r="2725" spans="1:18">
      <c r="A2725" s="134" t="s">
        <v>1421</v>
      </c>
      <c r="C2725" s="29">
        <v>224501690</v>
      </c>
      <c r="D2725" s="29">
        <v>523500114</v>
      </c>
      <c r="F2725" s="29" t="s">
        <v>59</v>
      </c>
      <c r="G2725" s="29" t="s">
        <v>16</v>
      </c>
      <c r="H2725" s="29" t="s">
        <v>38</v>
      </c>
      <c r="I2725" s="120">
        <v>45881</v>
      </c>
      <c r="J2725" s="120">
        <f>WORKDAY(I2725, 3)</f>
        <v>45884</v>
      </c>
      <c r="K2725" s="120">
        <v>45912</v>
      </c>
      <c r="L2725" s="120"/>
      <c r="M2725" s="120"/>
      <c r="N2725" s="120">
        <v>45881</v>
      </c>
      <c r="O2725" s="29" t="s">
        <v>984</v>
      </c>
      <c r="P2725" s="120"/>
      <c r="Q2725" s="156">
        <v>270</v>
      </c>
    </row>
    <row r="2726" spans="1:18">
      <c r="A2726" s="134" t="s">
        <v>1421</v>
      </c>
      <c r="C2726" s="29">
        <v>224501706</v>
      </c>
      <c r="D2726" s="29">
        <v>523500115</v>
      </c>
      <c r="F2726" s="29" t="s">
        <v>59</v>
      </c>
      <c r="G2726" s="29" t="s">
        <v>16</v>
      </c>
      <c r="H2726" s="29" t="s">
        <v>38</v>
      </c>
      <c r="I2726" s="120">
        <v>45881</v>
      </c>
      <c r="J2726" s="120">
        <f>WORKDAY(I2726, 3)</f>
        <v>45884</v>
      </c>
      <c r="K2726" s="120">
        <v>45912</v>
      </c>
      <c r="L2726" s="120"/>
      <c r="M2726" s="120"/>
      <c r="N2726" s="120">
        <v>45881</v>
      </c>
      <c r="O2726" s="29" t="s">
        <v>984</v>
      </c>
      <c r="P2726" s="120"/>
      <c r="Q2726" s="156">
        <v>250</v>
      </c>
    </row>
    <row r="2727" spans="1:18">
      <c r="A2727" s="134" t="s">
        <v>1421</v>
      </c>
      <c r="C2727" s="29">
        <v>224501746</v>
      </c>
      <c r="D2727" s="29">
        <v>523500116</v>
      </c>
      <c r="F2727" s="29" t="s">
        <v>59</v>
      </c>
      <c r="G2727" s="29" t="s">
        <v>16</v>
      </c>
      <c r="H2727" s="29" t="s">
        <v>38</v>
      </c>
      <c r="I2727" s="120">
        <v>45881</v>
      </c>
      <c r="J2727" s="120">
        <f>WORKDAY(I2727, 3)</f>
        <v>45884</v>
      </c>
      <c r="K2727" s="120">
        <v>45912</v>
      </c>
      <c r="L2727" s="120"/>
      <c r="M2727" s="120"/>
      <c r="N2727" s="120">
        <v>45881</v>
      </c>
      <c r="O2727" s="29" t="s">
        <v>984</v>
      </c>
      <c r="P2727" s="120"/>
      <c r="Q2727" s="156">
        <v>250</v>
      </c>
    </row>
    <row r="2728" spans="1:18">
      <c r="A2728" s="134" t="s">
        <v>1421</v>
      </c>
      <c r="C2728" s="29">
        <v>224501765</v>
      </c>
      <c r="D2728" s="29">
        <v>254500127</v>
      </c>
      <c r="F2728" s="29" t="s">
        <v>59</v>
      </c>
      <c r="G2728" s="29" t="s">
        <v>16</v>
      </c>
      <c r="H2728" s="29" t="s">
        <v>38</v>
      </c>
      <c r="I2728" s="120">
        <v>45881</v>
      </c>
      <c r="J2728" s="120">
        <f>WORKDAY(I2728, 3)</f>
        <v>45884</v>
      </c>
      <c r="K2728" s="120">
        <v>45912</v>
      </c>
      <c r="L2728" s="120"/>
      <c r="M2728" s="120"/>
      <c r="N2728" s="120">
        <v>45881</v>
      </c>
      <c r="O2728" s="29" t="s">
        <v>85</v>
      </c>
      <c r="P2728" s="120"/>
      <c r="Q2728" s="156">
        <v>50</v>
      </c>
    </row>
    <row r="2729" spans="1:18">
      <c r="A2729" s="134" t="s">
        <v>1421</v>
      </c>
      <c r="C2729" s="29">
        <v>224501796</v>
      </c>
      <c r="D2729" s="29">
        <v>254500129</v>
      </c>
      <c r="F2729" s="29" t="s">
        <v>59</v>
      </c>
      <c r="G2729" s="29" t="s">
        <v>16</v>
      </c>
      <c r="H2729" s="29" t="s">
        <v>38</v>
      </c>
      <c r="I2729" s="120">
        <v>45881</v>
      </c>
      <c r="J2729" s="120">
        <f>WORKDAY(I2729, 3)</f>
        <v>45884</v>
      </c>
      <c r="K2729" s="120">
        <v>45912</v>
      </c>
      <c r="L2729" s="120"/>
      <c r="M2729" s="120"/>
      <c r="N2729" s="120">
        <v>45881</v>
      </c>
      <c r="O2729" s="29" t="s">
        <v>85</v>
      </c>
      <c r="P2729" s="120"/>
      <c r="Q2729" s="156">
        <v>50</v>
      </c>
    </row>
    <row r="2730" spans="1:18">
      <c r="A2730" s="134" t="s">
        <v>1421</v>
      </c>
      <c r="C2730" s="29">
        <v>224501819</v>
      </c>
      <c r="D2730" s="29">
        <v>254500130</v>
      </c>
      <c r="F2730" s="29" t="s">
        <v>59</v>
      </c>
      <c r="G2730" s="29" t="s">
        <v>16</v>
      </c>
      <c r="H2730" s="29" t="s">
        <v>38</v>
      </c>
      <c r="I2730" s="120">
        <v>45881</v>
      </c>
      <c r="J2730" s="120">
        <f>WORKDAY(I2730, 3)</f>
        <v>45884</v>
      </c>
      <c r="K2730" s="120">
        <v>45912</v>
      </c>
      <c r="L2730" s="120"/>
      <c r="M2730" s="120"/>
      <c r="N2730" s="120">
        <v>45881</v>
      </c>
      <c r="O2730" s="29" t="s">
        <v>85</v>
      </c>
      <c r="P2730" s="120"/>
      <c r="Q2730" s="156">
        <v>350</v>
      </c>
    </row>
    <row r="2731" spans="1:18">
      <c r="A2731" s="134" t="s">
        <v>1421</v>
      </c>
      <c r="C2731" s="29">
        <v>224501889</v>
      </c>
      <c r="D2731" s="29">
        <v>254500132</v>
      </c>
      <c r="F2731" s="29" t="s">
        <v>59</v>
      </c>
      <c r="G2731" s="29" t="s">
        <v>16</v>
      </c>
      <c r="H2731" s="29" t="s">
        <v>38</v>
      </c>
      <c r="I2731" s="120">
        <v>45881</v>
      </c>
      <c r="J2731" s="120">
        <f>WORKDAY(I2731, 3)</f>
        <v>45884</v>
      </c>
      <c r="K2731" s="120">
        <v>45912</v>
      </c>
      <c r="L2731" s="120"/>
      <c r="M2731" s="120"/>
      <c r="N2731" s="120">
        <v>45881</v>
      </c>
      <c r="O2731" s="29" t="s">
        <v>85</v>
      </c>
      <c r="P2731" s="120"/>
      <c r="Q2731" s="156">
        <v>330</v>
      </c>
    </row>
    <row r="2732" spans="1:18">
      <c r="A2732" s="134" t="s">
        <v>1421</v>
      </c>
      <c r="C2732" s="29">
        <v>224501930</v>
      </c>
      <c r="D2732" s="29">
        <v>254500134</v>
      </c>
      <c r="F2732" s="29" t="s">
        <v>59</v>
      </c>
      <c r="G2732" s="29" t="s">
        <v>16</v>
      </c>
      <c r="H2732" s="29" t="s">
        <v>38</v>
      </c>
      <c r="I2732" s="120">
        <v>45881</v>
      </c>
      <c r="J2732" s="120">
        <f>WORKDAY(I2732, 3)</f>
        <v>45884</v>
      </c>
      <c r="K2732" s="120">
        <v>45912</v>
      </c>
      <c r="L2732" s="120"/>
      <c r="M2732" s="120"/>
      <c r="N2732" s="120">
        <v>45881</v>
      </c>
      <c r="O2732" s="29" t="s">
        <v>85</v>
      </c>
      <c r="P2732" s="120"/>
      <c r="Q2732" s="156">
        <v>330</v>
      </c>
    </row>
    <row r="2733" spans="1:18">
      <c r="A2733" s="134" t="s">
        <v>1421</v>
      </c>
      <c r="C2733" s="29">
        <v>224502043</v>
      </c>
      <c r="D2733" s="29">
        <v>254500136</v>
      </c>
      <c r="F2733" s="29" t="s">
        <v>59</v>
      </c>
      <c r="G2733" s="29" t="s">
        <v>16</v>
      </c>
      <c r="H2733" s="29" t="s">
        <v>38</v>
      </c>
      <c r="I2733" s="120">
        <v>45881</v>
      </c>
      <c r="J2733" s="120">
        <f>WORKDAY(I2733, 3)</f>
        <v>45884</v>
      </c>
      <c r="K2733" s="120">
        <v>45912</v>
      </c>
      <c r="L2733" s="120"/>
      <c r="M2733" s="120"/>
      <c r="N2733" s="120">
        <v>45881</v>
      </c>
      <c r="O2733" s="29" t="s">
        <v>85</v>
      </c>
      <c r="P2733" s="120"/>
      <c r="Q2733" s="156">
        <v>230</v>
      </c>
    </row>
    <row r="2734" spans="1:18">
      <c r="A2734" s="134" t="s">
        <v>1421</v>
      </c>
      <c r="C2734" s="29">
        <v>224502064</v>
      </c>
      <c r="D2734" s="29">
        <v>254500138</v>
      </c>
      <c r="F2734" s="29" t="s">
        <v>59</v>
      </c>
      <c r="G2734" s="29" t="s">
        <v>16</v>
      </c>
      <c r="H2734" s="29" t="s">
        <v>38</v>
      </c>
      <c r="I2734" s="120">
        <v>45881</v>
      </c>
      <c r="J2734" s="120">
        <f>WORKDAY(I2734, 3)</f>
        <v>45884</v>
      </c>
      <c r="K2734" s="120">
        <v>45912</v>
      </c>
      <c r="L2734" s="120"/>
      <c r="M2734" s="120"/>
      <c r="N2734" s="120">
        <v>45881</v>
      </c>
      <c r="O2734" s="29" t="s">
        <v>85</v>
      </c>
      <c r="P2734" s="120"/>
      <c r="Q2734" s="156">
        <v>280</v>
      </c>
    </row>
    <row r="2735" spans="1:18">
      <c r="A2735" s="134" t="s">
        <v>1421</v>
      </c>
      <c r="C2735" s="29">
        <v>224502097</v>
      </c>
      <c r="D2735" s="29">
        <v>255500077</v>
      </c>
      <c r="F2735" s="29" t="s">
        <v>59</v>
      </c>
      <c r="G2735" s="29" t="s">
        <v>16</v>
      </c>
      <c r="H2735" s="29" t="s">
        <v>38</v>
      </c>
      <c r="I2735" s="120">
        <v>45881</v>
      </c>
      <c r="J2735" s="120">
        <f>WORKDAY(I2735, 3)</f>
        <v>45884</v>
      </c>
      <c r="K2735" s="120">
        <v>45912</v>
      </c>
      <c r="L2735" s="120"/>
      <c r="M2735" s="120"/>
      <c r="N2735" s="120">
        <v>45881</v>
      </c>
      <c r="O2735" s="29" t="s">
        <v>85</v>
      </c>
      <c r="P2735" s="120"/>
      <c r="Q2735" s="156">
        <v>200</v>
      </c>
    </row>
    <row r="2736" spans="1:18">
      <c r="A2736" s="134" t="s">
        <v>1421</v>
      </c>
      <c r="C2736" s="29">
        <v>224502147</v>
      </c>
      <c r="D2736" s="29">
        <v>255500078</v>
      </c>
      <c r="F2736" s="29" t="s">
        <v>59</v>
      </c>
      <c r="G2736" s="29" t="s">
        <v>16</v>
      </c>
      <c r="H2736" s="29" t="s">
        <v>38</v>
      </c>
      <c r="I2736" s="120">
        <v>45881</v>
      </c>
      <c r="J2736" s="120">
        <f>WORKDAY(I2736, 3)</f>
        <v>45884</v>
      </c>
      <c r="K2736" s="120">
        <v>45912</v>
      </c>
      <c r="L2736" s="120"/>
      <c r="M2736" s="120"/>
      <c r="N2736" s="120">
        <v>45881</v>
      </c>
      <c r="O2736" s="29" t="s">
        <v>85</v>
      </c>
      <c r="P2736" s="120"/>
      <c r="Q2736" s="156">
        <v>370</v>
      </c>
    </row>
    <row r="2737" spans="1:17">
      <c r="A2737" s="134" t="s">
        <v>1421</v>
      </c>
      <c r="C2737" s="29">
        <v>224502173</v>
      </c>
      <c r="D2737" s="29">
        <v>255500079</v>
      </c>
      <c r="F2737" s="29" t="s">
        <v>59</v>
      </c>
      <c r="G2737" s="29" t="s">
        <v>16</v>
      </c>
      <c r="H2737" s="29" t="s">
        <v>38</v>
      </c>
      <c r="I2737" s="120">
        <v>45881</v>
      </c>
      <c r="J2737" s="120">
        <f>WORKDAY(I2737, 3)</f>
        <v>45884</v>
      </c>
      <c r="K2737" s="120">
        <v>45912</v>
      </c>
      <c r="L2737" s="120"/>
      <c r="M2737" s="120"/>
      <c r="N2737" s="120">
        <v>45881</v>
      </c>
      <c r="O2737" s="29" t="s">
        <v>85</v>
      </c>
      <c r="P2737" s="120"/>
      <c r="Q2737" s="156">
        <v>350</v>
      </c>
    </row>
    <row r="2738" spans="1:17">
      <c r="A2738" s="134" t="s">
        <v>1421</v>
      </c>
      <c r="C2738" s="29">
        <v>224502215</v>
      </c>
      <c r="D2738" s="29">
        <v>255500080</v>
      </c>
      <c r="F2738" s="29" t="s">
        <v>59</v>
      </c>
      <c r="G2738" s="29" t="s">
        <v>16</v>
      </c>
      <c r="H2738" s="29" t="s">
        <v>38</v>
      </c>
      <c r="I2738" s="120">
        <v>45881</v>
      </c>
      <c r="J2738" s="120">
        <f>WORKDAY(I2738, 3)</f>
        <v>45884</v>
      </c>
      <c r="K2738" s="120">
        <v>45912</v>
      </c>
      <c r="L2738" s="120"/>
      <c r="M2738" s="120"/>
      <c r="N2738" s="120">
        <v>45881</v>
      </c>
      <c r="O2738" s="29" t="s">
        <v>85</v>
      </c>
      <c r="P2738" s="120"/>
      <c r="Q2738" s="156">
        <v>200</v>
      </c>
    </row>
    <row r="2739" spans="1:17">
      <c r="A2739" s="134" t="s">
        <v>1421</v>
      </c>
      <c r="C2739" s="29">
        <v>224502237</v>
      </c>
      <c r="D2739" s="29">
        <v>255500081</v>
      </c>
      <c r="F2739" s="29" t="s">
        <v>59</v>
      </c>
      <c r="G2739" s="29" t="s">
        <v>16</v>
      </c>
      <c r="H2739" s="29" t="s">
        <v>38</v>
      </c>
      <c r="I2739" s="120">
        <v>45881</v>
      </c>
      <c r="J2739" s="120">
        <f>WORKDAY(I2739, 3)</f>
        <v>45884</v>
      </c>
      <c r="K2739" s="120">
        <v>45912</v>
      </c>
      <c r="L2739" s="120"/>
      <c r="M2739" s="120"/>
      <c r="N2739" s="120">
        <v>45881</v>
      </c>
      <c r="O2739" s="29" t="s">
        <v>85</v>
      </c>
      <c r="P2739" s="120"/>
      <c r="Q2739" s="156">
        <v>150</v>
      </c>
    </row>
    <row r="2740" spans="1:17">
      <c r="A2740" s="134" t="s">
        <v>1421</v>
      </c>
      <c r="C2740" s="29">
        <v>224502265</v>
      </c>
      <c r="D2740" s="29">
        <v>255500082</v>
      </c>
      <c r="F2740" s="29" t="s">
        <v>59</v>
      </c>
      <c r="G2740" s="29" t="s">
        <v>16</v>
      </c>
      <c r="H2740" s="29" t="s">
        <v>38</v>
      </c>
      <c r="I2740" s="120">
        <v>45881</v>
      </c>
      <c r="J2740" s="120">
        <f>WORKDAY(I2740, 3)</f>
        <v>45884</v>
      </c>
      <c r="K2740" s="120">
        <v>45912</v>
      </c>
      <c r="L2740" s="120"/>
      <c r="M2740" s="120"/>
      <c r="N2740" s="120">
        <v>45881</v>
      </c>
      <c r="O2740" s="29" t="s">
        <v>85</v>
      </c>
      <c r="P2740" s="120"/>
      <c r="Q2740" s="156">
        <v>330</v>
      </c>
    </row>
    <row r="2741" spans="1:17">
      <c r="A2741" s="134" t="s">
        <v>1421</v>
      </c>
      <c r="C2741" s="29">
        <v>224502305</v>
      </c>
      <c r="F2741" s="29" t="s">
        <v>59</v>
      </c>
      <c r="G2741" s="29" t="s">
        <v>16</v>
      </c>
      <c r="H2741" s="29" t="s">
        <v>38</v>
      </c>
      <c r="I2741" s="120">
        <v>45881</v>
      </c>
      <c r="J2741" s="120">
        <f>WORKDAY(I2741, 3)</f>
        <v>45884</v>
      </c>
      <c r="K2741" s="120">
        <v>45912</v>
      </c>
      <c r="L2741" s="120"/>
      <c r="M2741" s="120"/>
      <c r="N2741" s="120">
        <v>45881</v>
      </c>
      <c r="O2741" s="29" t="s">
        <v>85</v>
      </c>
      <c r="P2741" s="120"/>
      <c r="Q2741" s="156">
        <v>330</v>
      </c>
    </row>
    <row r="2742" spans="1:17">
      <c r="A2742" s="134" t="s">
        <v>1421</v>
      </c>
      <c r="C2742" s="29">
        <v>224502396</v>
      </c>
      <c r="F2742" s="29" t="s">
        <v>59</v>
      </c>
      <c r="G2742" s="29" t="s">
        <v>16</v>
      </c>
      <c r="H2742" s="29" t="s">
        <v>38</v>
      </c>
      <c r="I2742" s="120">
        <v>45881</v>
      </c>
      <c r="J2742" s="120">
        <f>WORKDAY(I2742, 3)</f>
        <v>45884</v>
      </c>
      <c r="K2742" s="120">
        <v>45912</v>
      </c>
      <c r="L2742" s="120"/>
      <c r="M2742" s="120"/>
      <c r="N2742" s="120">
        <v>45881</v>
      </c>
      <c r="O2742" s="29" t="s">
        <v>85</v>
      </c>
      <c r="P2742" s="120"/>
      <c r="Q2742" s="156">
        <v>270</v>
      </c>
    </row>
    <row r="2743" spans="1:17">
      <c r="A2743" s="134" t="s">
        <v>1421</v>
      </c>
      <c r="C2743" s="29">
        <v>224502438</v>
      </c>
      <c r="F2743" s="29" t="s">
        <v>59</v>
      </c>
      <c r="G2743" s="29" t="s">
        <v>16</v>
      </c>
      <c r="H2743" s="29" t="s">
        <v>38</v>
      </c>
      <c r="I2743" s="120">
        <v>45881</v>
      </c>
      <c r="J2743" s="120">
        <f>WORKDAY(I2743, 3)</f>
        <v>45884</v>
      </c>
      <c r="K2743" s="120">
        <v>45912</v>
      </c>
      <c r="L2743" s="120"/>
      <c r="M2743" s="120"/>
      <c r="N2743" s="120">
        <v>45881</v>
      </c>
      <c r="O2743" s="29" t="s">
        <v>85</v>
      </c>
      <c r="P2743" s="120"/>
      <c r="Q2743" s="156">
        <v>270</v>
      </c>
    </row>
    <row r="2744" spans="1:17">
      <c r="A2744" s="134" t="s">
        <v>442</v>
      </c>
      <c r="C2744" s="29">
        <v>220501746</v>
      </c>
      <c r="F2744" s="29" t="s">
        <v>59</v>
      </c>
      <c r="G2744" s="29" t="s">
        <v>828</v>
      </c>
      <c r="H2744" s="29" t="s">
        <v>38</v>
      </c>
      <c r="I2744" s="120">
        <v>45877</v>
      </c>
      <c r="J2744" s="120">
        <f>WORKDAY(I2744, 3)</f>
        <v>45882</v>
      </c>
      <c r="K2744" s="120">
        <v>45908</v>
      </c>
      <c r="L2744" s="120"/>
      <c r="M2744" s="120"/>
      <c r="N2744" s="120">
        <v>45877</v>
      </c>
      <c r="O2744" s="29" t="s">
        <v>85</v>
      </c>
      <c r="P2744" s="120"/>
      <c r="Q2744" s="156">
        <v>200</v>
      </c>
    </row>
    <row r="2745" spans="1:17">
      <c r="A2745" s="134" t="s">
        <v>1422</v>
      </c>
      <c r="C2745" s="29">
        <v>224500247</v>
      </c>
      <c r="F2745" s="29" t="s">
        <v>59</v>
      </c>
      <c r="G2745" s="29" t="s">
        <v>16</v>
      </c>
      <c r="H2745" s="29" t="s">
        <v>38</v>
      </c>
      <c r="I2745" s="120">
        <v>45881</v>
      </c>
      <c r="J2745" s="120">
        <f>WORKDAY(I2745, 3)</f>
        <v>45884</v>
      </c>
      <c r="K2745" s="120">
        <v>45912</v>
      </c>
      <c r="L2745" s="120"/>
      <c r="M2745" s="120"/>
      <c r="N2745" s="120">
        <v>45881</v>
      </c>
      <c r="O2745" s="29" t="s">
        <v>85</v>
      </c>
      <c r="P2745" s="120"/>
      <c r="Q2745" s="156">
        <v>350</v>
      </c>
    </row>
    <row r="2746" spans="1:17">
      <c r="A2746" s="119" t="s">
        <v>989</v>
      </c>
      <c r="B2746" s="41"/>
      <c r="C2746" s="29">
        <v>224505837</v>
      </c>
      <c r="F2746" s="29" t="s">
        <v>59</v>
      </c>
      <c r="G2746" s="29" t="s">
        <v>16</v>
      </c>
      <c r="H2746" s="29" t="s">
        <v>38</v>
      </c>
      <c r="I2746" s="120">
        <v>45881</v>
      </c>
      <c r="J2746" s="120">
        <f>WORKDAY(I2746, 3)</f>
        <v>45884</v>
      </c>
      <c r="K2746" s="120">
        <v>45912</v>
      </c>
      <c r="L2746" s="120"/>
      <c r="M2746" s="120"/>
      <c r="N2746" s="120">
        <v>45881</v>
      </c>
      <c r="O2746" s="29" t="s">
        <v>85</v>
      </c>
      <c r="P2746" s="120"/>
      <c r="Q2746" s="156">
        <v>200</v>
      </c>
    </row>
    <row r="2747" spans="1:17">
      <c r="A2747" s="134" t="s">
        <v>989</v>
      </c>
      <c r="C2747" s="29">
        <v>224505850</v>
      </c>
      <c r="F2747" s="29" t="s">
        <v>59</v>
      </c>
      <c r="G2747" s="29" t="s">
        <v>16</v>
      </c>
      <c r="H2747" s="29" t="s">
        <v>38</v>
      </c>
      <c r="I2747" s="120">
        <v>45881</v>
      </c>
      <c r="J2747" s="120">
        <f>WORKDAY(I2747, 3)</f>
        <v>45884</v>
      </c>
      <c r="K2747" s="120">
        <v>45912</v>
      </c>
      <c r="L2747" s="120"/>
      <c r="M2747" s="120"/>
      <c r="N2747" s="120">
        <v>45881</v>
      </c>
      <c r="O2747" s="29" t="s">
        <v>85</v>
      </c>
      <c r="P2747" s="120"/>
      <c r="Q2747" s="156">
        <v>50</v>
      </c>
    </row>
    <row r="2748" spans="1:17">
      <c r="A2748" s="134" t="s">
        <v>989</v>
      </c>
      <c r="C2748" s="29">
        <v>224505882</v>
      </c>
      <c r="F2748" s="29" t="s">
        <v>59</v>
      </c>
      <c r="G2748" s="29" t="s">
        <v>16</v>
      </c>
      <c r="H2748" s="29" t="s">
        <v>38</v>
      </c>
      <c r="I2748" s="120">
        <v>45881</v>
      </c>
      <c r="J2748" s="120">
        <f>WORKDAY(I2748, 3)</f>
        <v>45884</v>
      </c>
      <c r="K2748" s="120">
        <v>45912</v>
      </c>
      <c r="L2748" s="120"/>
      <c r="M2748" s="120"/>
      <c r="N2748" s="120">
        <v>45881</v>
      </c>
      <c r="O2748" s="29" t="s">
        <v>85</v>
      </c>
      <c r="P2748" s="120"/>
      <c r="Q2748" s="156">
        <v>150</v>
      </c>
    </row>
    <row r="2749" spans="1:17">
      <c r="A2749" s="134" t="s">
        <v>1155</v>
      </c>
      <c r="C2749" s="29">
        <v>227501683</v>
      </c>
      <c r="D2749" s="29">
        <v>195504943</v>
      </c>
      <c r="F2749" s="29" t="s">
        <v>59</v>
      </c>
      <c r="G2749" s="29" t="s">
        <v>828</v>
      </c>
      <c r="H2749" s="29" t="s">
        <v>38</v>
      </c>
      <c r="I2749" s="120">
        <v>45884</v>
      </c>
      <c r="J2749" s="120">
        <f>WORKDAY(I2749, 3)</f>
        <v>45889</v>
      </c>
      <c r="K2749" s="120">
        <v>45915</v>
      </c>
      <c r="L2749" s="120"/>
      <c r="M2749" s="120"/>
      <c r="N2749" s="29"/>
      <c r="O2749" s="29" t="s">
        <v>85</v>
      </c>
      <c r="P2749" s="120"/>
      <c r="Q2749" s="156">
        <v>200</v>
      </c>
    </row>
    <row r="2750" spans="1:17">
      <c r="A2750" s="119" t="s">
        <v>1147</v>
      </c>
      <c r="B2750" s="41"/>
      <c r="C2750" s="29">
        <v>231500207</v>
      </c>
      <c r="F2750" s="29" t="s">
        <v>59</v>
      </c>
      <c r="G2750" s="29" t="s">
        <v>828</v>
      </c>
      <c r="H2750" s="29" t="s">
        <v>38</v>
      </c>
      <c r="I2750" s="120">
        <v>45888</v>
      </c>
      <c r="J2750" s="120">
        <f>WORKDAY(I2750, 3)</f>
        <v>45891</v>
      </c>
      <c r="K2750" s="120">
        <v>45919</v>
      </c>
      <c r="L2750" s="120"/>
      <c r="M2750" s="120"/>
      <c r="N2750" s="29"/>
      <c r="O2750" s="29" t="s">
        <v>85</v>
      </c>
      <c r="P2750" s="120"/>
      <c r="Q2750" s="156">
        <v>300</v>
      </c>
    </row>
    <row r="2751" spans="1:17">
      <c r="A2751" s="119" t="s">
        <v>1147</v>
      </c>
      <c r="B2751" s="41"/>
      <c r="C2751" s="29">
        <v>231500211</v>
      </c>
      <c r="F2751" s="29" t="s">
        <v>59</v>
      </c>
      <c r="G2751" s="29" t="s">
        <v>828</v>
      </c>
      <c r="H2751" s="29" t="s">
        <v>38</v>
      </c>
      <c r="I2751" s="120">
        <v>45888</v>
      </c>
      <c r="J2751" s="120">
        <f>WORKDAY(I2751, 3)</f>
        <v>45891</v>
      </c>
      <c r="K2751" s="120">
        <v>45919</v>
      </c>
      <c r="L2751" s="120"/>
      <c r="M2751" s="120"/>
      <c r="N2751" s="29"/>
      <c r="O2751" s="29" t="s">
        <v>85</v>
      </c>
      <c r="P2751" s="120"/>
      <c r="Q2751" s="156">
        <v>300</v>
      </c>
    </row>
    <row r="2752" spans="1:17">
      <c r="A2752" s="119" t="s">
        <v>1147</v>
      </c>
      <c r="B2752" s="41"/>
      <c r="C2752" s="29">
        <v>231500213</v>
      </c>
      <c r="F2752" s="29" t="s">
        <v>59</v>
      </c>
      <c r="G2752" s="29" t="s">
        <v>828</v>
      </c>
      <c r="H2752" s="29" t="s">
        <v>38</v>
      </c>
      <c r="I2752" s="120">
        <v>45888</v>
      </c>
      <c r="J2752" s="120">
        <f>WORKDAY(I2752, 3)</f>
        <v>45891</v>
      </c>
      <c r="K2752" s="120">
        <v>45919</v>
      </c>
      <c r="L2752" s="120"/>
      <c r="M2752" s="120"/>
      <c r="N2752" s="29"/>
      <c r="O2752" s="29" t="s">
        <v>85</v>
      </c>
      <c r="P2752" s="120"/>
      <c r="Q2752" s="156">
        <v>150</v>
      </c>
    </row>
    <row r="2753" spans="1:18">
      <c r="A2753" s="119" t="s">
        <v>1065</v>
      </c>
      <c r="B2753" s="41"/>
      <c r="C2753" s="29">
        <v>231500216</v>
      </c>
      <c r="F2753" s="29" t="s">
        <v>59</v>
      </c>
      <c r="G2753" s="29" t="s">
        <v>828</v>
      </c>
      <c r="H2753" s="29" t="s">
        <v>38</v>
      </c>
      <c r="I2753" s="120">
        <v>45888</v>
      </c>
      <c r="J2753" s="120">
        <f>WORKDAY(I2753, 3)</f>
        <v>45891</v>
      </c>
      <c r="K2753" s="120">
        <v>45919</v>
      </c>
      <c r="L2753" s="120"/>
      <c r="M2753" s="120"/>
      <c r="N2753" s="29"/>
      <c r="O2753" s="29" t="s">
        <v>85</v>
      </c>
      <c r="P2753" s="120"/>
      <c r="Q2753" s="156">
        <v>150</v>
      </c>
    </row>
    <row r="2754" spans="1:18">
      <c r="A2754" s="119" t="s">
        <v>1065</v>
      </c>
      <c r="B2754" s="41"/>
      <c r="C2754" s="29">
        <v>231500217</v>
      </c>
      <c r="F2754" s="29" t="s">
        <v>59</v>
      </c>
      <c r="G2754" s="29" t="s">
        <v>828</v>
      </c>
      <c r="H2754" s="29" t="s">
        <v>38</v>
      </c>
      <c r="I2754" s="120">
        <v>45888</v>
      </c>
      <c r="J2754" s="120">
        <f>WORKDAY(I2754, 3)</f>
        <v>45891</v>
      </c>
      <c r="K2754" s="120">
        <v>45919</v>
      </c>
      <c r="L2754" s="120"/>
      <c r="M2754" s="120"/>
      <c r="N2754" s="29"/>
      <c r="O2754" s="29" t="s">
        <v>85</v>
      </c>
      <c r="P2754" s="120"/>
      <c r="Q2754" s="156">
        <v>400</v>
      </c>
    </row>
    <row r="2755" spans="1:18">
      <c r="A2755" s="119" t="s">
        <v>1065</v>
      </c>
      <c r="B2755" s="41"/>
      <c r="C2755" s="29">
        <v>233500103</v>
      </c>
      <c r="F2755" s="29" t="s">
        <v>59</v>
      </c>
      <c r="G2755" s="29" t="s">
        <v>828</v>
      </c>
      <c r="H2755" s="29" t="s">
        <v>38</v>
      </c>
      <c r="I2755" s="120">
        <v>45890</v>
      </c>
      <c r="J2755" s="120">
        <f>WORKDAY(I2755, 3)</f>
        <v>45895</v>
      </c>
      <c r="K2755" s="120">
        <v>45921</v>
      </c>
      <c r="L2755" s="120"/>
      <c r="M2755" s="120"/>
      <c r="N2755" s="29"/>
      <c r="O2755" s="29" t="s">
        <v>85</v>
      </c>
      <c r="P2755" s="120"/>
      <c r="Q2755" s="156">
        <v>360</v>
      </c>
    </row>
    <row r="2756" spans="1:18">
      <c r="A2756" s="119" t="s">
        <v>1065</v>
      </c>
      <c r="B2756" s="41"/>
      <c r="C2756" s="29">
        <v>233500110</v>
      </c>
      <c r="F2756" s="29" t="s">
        <v>59</v>
      </c>
      <c r="G2756" s="29" t="s">
        <v>828</v>
      </c>
      <c r="H2756" s="29" t="s">
        <v>38</v>
      </c>
      <c r="I2756" s="120">
        <v>45890</v>
      </c>
      <c r="J2756" s="120">
        <f>WORKDAY(I2756, 3)</f>
        <v>45895</v>
      </c>
      <c r="K2756" s="120">
        <v>45921</v>
      </c>
      <c r="L2756" s="120"/>
      <c r="M2756" s="120"/>
      <c r="N2756" s="29"/>
      <c r="O2756" s="29" t="s">
        <v>85</v>
      </c>
      <c r="P2756" s="120"/>
      <c r="Q2756" s="156">
        <v>250</v>
      </c>
    </row>
    <row r="2757" spans="1:18">
      <c r="A2757" s="119" t="s">
        <v>1065</v>
      </c>
      <c r="B2757" s="41"/>
      <c r="C2757" s="29">
        <v>233500115</v>
      </c>
      <c r="F2757" s="29" t="s">
        <v>59</v>
      </c>
      <c r="G2757" s="29" t="s">
        <v>828</v>
      </c>
      <c r="H2757" s="29" t="s">
        <v>38</v>
      </c>
      <c r="I2757" s="120">
        <v>45890</v>
      </c>
      <c r="J2757" s="120">
        <f>WORKDAY(I2757, 3)</f>
        <v>45895</v>
      </c>
      <c r="K2757" s="120">
        <v>45921</v>
      </c>
      <c r="L2757" s="120"/>
      <c r="M2757" s="120"/>
      <c r="N2757" s="29"/>
      <c r="O2757" s="29" t="s">
        <v>85</v>
      </c>
      <c r="P2757" s="120"/>
      <c r="Q2757" s="156">
        <v>200</v>
      </c>
    </row>
    <row r="2758" spans="1:18">
      <c r="A2758" s="134" t="s">
        <v>1423</v>
      </c>
      <c r="C2758" s="29">
        <v>210501300</v>
      </c>
      <c r="F2758" s="29" t="s">
        <v>59</v>
      </c>
      <c r="G2758" s="29" t="s">
        <v>16</v>
      </c>
      <c r="H2758" s="29" t="s">
        <v>38</v>
      </c>
      <c r="I2758" s="120">
        <v>45867</v>
      </c>
      <c r="J2758" s="120">
        <f>WORKDAY(I2758, 3)</f>
        <v>45870</v>
      </c>
      <c r="K2758" s="120">
        <v>45898</v>
      </c>
      <c r="L2758" s="120"/>
      <c r="M2758" s="120"/>
      <c r="N2758" s="120">
        <v>45867</v>
      </c>
      <c r="O2758" s="29" t="s">
        <v>85</v>
      </c>
      <c r="P2758" s="120"/>
      <c r="Q2758" s="156">
        <v>1300</v>
      </c>
      <c r="R2758" s="134" t="s">
        <v>1424</v>
      </c>
    </row>
    <row r="2759" spans="1:18">
      <c r="A2759" s="134" t="s">
        <v>1425</v>
      </c>
      <c r="C2759" s="29">
        <v>259500665</v>
      </c>
      <c r="F2759" s="29" t="s">
        <v>59</v>
      </c>
      <c r="G2759" s="29" t="s">
        <v>828</v>
      </c>
      <c r="H2759" s="29" t="s">
        <v>38</v>
      </c>
      <c r="I2759" s="120">
        <v>45916</v>
      </c>
      <c r="J2759" s="120">
        <f>WORKDAY(I2759, 3)</f>
        <v>45919</v>
      </c>
      <c r="K2759" s="120">
        <v>45946</v>
      </c>
      <c r="L2759" s="120"/>
      <c r="M2759" s="120"/>
      <c r="N2759" s="29"/>
      <c r="O2759" s="29" t="s">
        <v>85</v>
      </c>
      <c r="P2759" s="120"/>
      <c r="Q2759" s="156">
        <v>75</v>
      </c>
    </row>
    <row r="2760" spans="1:18">
      <c r="A2760" s="134" t="s">
        <v>1155</v>
      </c>
      <c r="C2760" s="29">
        <v>239500135</v>
      </c>
      <c r="D2760" s="29">
        <v>209506587</v>
      </c>
      <c r="F2760" s="29" t="s">
        <v>59</v>
      </c>
      <c r="G2760" s="29" t="s">
        <v>828</v>
      </c>
      <c r="H2760" s="29" t="s">
        <v>38</v>
      </c>
      <c r="I2760" s="120">
        <v>45896</v>
      </c>
      <c r="J2760" s="120">
        <f>WORKDAY(I2760, 3)</f>
        <v>45901</v>
      </c>
      <c r="K2760" s="120">
        <v>45927</v>
      </c>
      <c r="L2760" s="120"/>
      <c r="M2760" s="120"/>
      <c r="N2760" s="29"/>
      <c r="O2760" s="29" t="s">
        <v>85</v>
      </c>
      <c r="P2760" s="120"/>
      <c r="Q2760" s="156">
        <v>1000</v>
      </c>
    </row>
    <row r="2761" spans="1:18">
      <c r="A2761" s="134" t="s">
        <v>1155</v>
      </c>
      <c r="C2761" s="29">
        <v>239500141</v>
      </c>
      <c r="D2761" s="29">
        <v>209506596</v>
      </c>
      <c r="F2761" s="29" t="s">
        <v>59</v>
      </c>
      <c r="G2761" s="29" t="s">
        <v>828</v>
      </c>
      <c r="H2761" s="29" t="s">
        <v>38</v>
      </c>
      <c r="I2761" s="120">
        <v>45896</v>
      </c>
      <c r="J2761" s="120">
        <f>WORKDAY(I2761, 3)</f>
        <v>45901</v>
      </c>
      <c r="K2761" s="120">
        <v>45927</v>
      </c>
      <c r="L2761" s="120"/>
      <c r="M2761" s="120"/>
      <c r="N2761" s="29"/>
      <c r="O2761" s="29" t="s">
        <v>85</v>
      </c>
      <c r="P2761" s="120"/>
      <c r="Q2761" s="156">
        <v>300</v>
      </c>
    </row>
    <row r="2762" spans="1:18">
      <c r="A2762" s="134" t="s">
        <v>1423</v>
      </c>
      <c r="C2762" s="29">
        <v>210501220</v>
      </c>
      <c r="D2762" s="29" t="s">
        <v>1426</v>
      </c>
      <c r="F2762" s="29" t="s">
        <v>1427</v>
      </c>
      <c r="G2762" s="29" t="s">
        <v>16</v>
      </c>
      <c r="H2762" s="29" t="s">
        <v>38</v>
      </c>
      <c r="I2762" s="120">
        <v>45904</v>
      </c>
      <c r="J2762" s="120">
        <f>WORKDAY(I2762, 3)</f>
        <v>45909</v>
      </c>
      <c r="K2762" s="120">
        <v>45932</v>
      </c>
      <c r="L2762" s="120"/>
      <c r="M2762" s="120"/>
      <c r="N2762" s="120"/>
      <c r="O2762" s="29" t="s">
        <v>197</v>
      </c>
      <c r="P2762" s="29"/>
      <c r="Q2762" s="156">
        <v>1000</v>
      </c>
    </row>
    <row r="2763" spans="1:18">
      <c r="A2763" s="134" t="s">
        <v>1419</v>
      </c>
      <c r="C2763" s="29">
        <v>254500118</v>
      </c>
      <c r="D2763" s="29">
        <v>224500480</v>
      </c>
      <c r="F2763" s="29" t="s">
        <v>59</v>
      </c>
      <c r="G2763" s="29" t="s">
        <v>16</v>
      </c>
      <c r="H2763" s="29" t="s">
        <v>38</v>
      </c>
      <c r="I2763" s="120">
        <v>45911</v>
      </c>
      <c r="J2763" s="120">
        <f>WORKDAY(I2763, 3)</f>
        <v>45916</v>
      </c>
      <c r="K2763" s="120">
        <v>45941</v>
      </c>
      <c r="L2763" s="120"/>
      <c r="M2763" s="120"/>
      <c r="N2763" s="29"/>
      <c r="O2763" s="29" t="s">
        <v>985</v>
      </c>
      <c r="P2763" s="120"/>
      <c r="Q2763" s="156">
        <v>50</v>
      </c>
    </row>
    <row r="2764" spans="1:18">
      <c r="A2764" s="134" t="s">
        <v>1419</v>
      </c>
      <c r="C2764" s="29">
        <v>254500120</v>
      </c>
      <c r="D2764" s="29">
        <v>224500510</v>
      </c>
      <c r="F2764" s="29" t="s">
        <v>59</v>
      </c>
      <c r="G2764" s="29" t="s">
        <v>16</v>
      </c>
      <c r="H2764" s="29" t="s">
        <v>38</v>
      </c>
      <c r="I2764" s="120">
        <v>45911</v>
      </c>
      <c r="J2764" s="120">
        <f>WORKDAY(I2764, 3)</f>
        <v>45916</v>
      </c>
      <c r="K2764" s="120">
        <v>45941</v>
      </c>
      <c r="L2764" s="120"/>
      <c r="M2764" s="120"/>
      <c r="N2764" s="29"/>
      <c r="O2764" s="29" t="s">
        <v>85</v>
      </c>
      <c r="P2764" s="120"/>
      <c r="Q2764" s="156">
        <v>260</v>
      </c>
    </row>
    <row r="2765" spans="1:18">
      <c r="A2765" s="134" t="s">
        <v>1419</v>
      </c>
      <c r="C2765" s="29">
        <v>254500122</v>
      </c>
      <c r="D2765" s="29">
        <v>224500530</v>
      </c>
      <c r="F2765" s="29" t="s">
        <v>59</v>
      </c>
      <c r="G2765" s="29" t="s">
        <v>16</v>
      </c>
      <c r="H2765" s="29" t="s">
        <v>38</v>
      </c>
      <c r="I2765" s="120">
        <v>45911</v>
      </c>
      <c r="J2765" s="120">
        <f>WORKDAY(I2765, 3)</f>
        <v>45916</v>
      </c>
      <c r="K2765" s="120">
        <v>45941</v>
      </c>
      <c r="L2765" s="120"/>
      <c r="M2765" s="120"/>
      <c r="N2765" s="29"/>
      <c r="O2765" s="29" t="s">
        <v>85</v>
      </c>
      <c r="P2765" s="120"/>
      <c r="Q2765" s="156">
        <v>50</v>
      </c>
    </row>
    <row r="2766" spans="1:18">
      <c r="A2766" s="134" t="s">
        <v>1419</v>
      </c>
      <c r="C2766" s="29">
        <v>255500074</v>
      </c>
      <c r="D2766" s="29">
        <v>224500549</v>
      </c>
      <c r="F2766" s="29" t="s">
        <v>59</v>
      </c>
      <c r="G2766" s="29" t="s">
        <v>16</v>
      </c>
      <c r="H2766" s="29" t="s">
        <v>38</v>
      </c>
      <c r="I2766" s="120">
        <v>45912</v>
      </c>
      <c r="J2766" s="120">
        <f>WORKDAY(I2766, 3)</f>
        <v>45917</v>
      </c>
      <c r="K2766" s="120">
        <v>45942</v>
      </c>
      <c r="L2766" s="120"/>
      <c r="M2766" s="120"/>
      <c r="N2766" s="29"/>
      <c r="O2766" s="29" t="s">
        <v>85</v>
      </c>
      <c r="P2766" s="120"/>
      <c r="Q2766" s="156">
        <v>300</v>
      </c>
    </row>
    <row r="2767" spans="1:18">
      <c r="A2767" s="134" t="s">
        <v>1419</v>
      </c>
      <c r="C2767" s="29">
        <v>255500075</v>
      </c>
      <c r="D2767" s="29">
        <v>224500568</v>
      </c>
      <c r="F2767" s="29" t="s">
        <v>59</v>
      </c>
      <c r="G2767" s="29" t="s">
        <v>16</v>
      </c>
      <c r="H2767" s="29" t="s">
        <v>38</v>
      </c>
      <c r="I2767" s="120">
        <v>45912</v>
      </c>
      <c r="J2767" s="120">
        <f>WORKDAY(I2767, 3)</f>
        <v>45917</v>
      </c>
      <c r="K2767" s="120">
        <v>45942</v>
      </c>
      <c r="L2767" s="120"/>
      <c r="M2767" s="120"/>
      <c r="N2767" s="29"/>
      <c r="O2767" s="29" t="s">
        <v>85</v>
      </c>
      <c r="P2767" s="120"/>
      <c r="Q2767" s="156">
        <v>300</v>
      </c>
    </row>
    <row r="2768" spans="1:18">
      <c r="A2768" s="134" t="s">
        <v>1419</v>
      </c>
      <c r="C2768" s="29">
        <v>255500076</v>
      </c>
      <c r="D2768" s="29">
        <v>224500578</v>
      </c>
      <c r="F2768" s="29" t="s">
        <v>59</v>
      </c>
      <c r="G2768" s="29" t="s">
        <v>16</v>
      </c>
      <c r="H2768" s="29" t="s">
        <v>38</v>
      </c>
      <c r="I2768" s="120">
        <v>45912</v>
      </c>
      <c r="J2768" s="120">
        <f>WORKDAY(I2768, 3)</f>
        <v>45917</v>
      </c>
      <c r="K2768" s="120">
        <v>45942</v>
      </c>
      <c r="L2768" s="120"/>
      <c r="M2768" s="120"/>
      <c r="N2768" s="29"/>
      <c r="O2768" s="29" t="s">
        <v>85</v>
      </c>
      <c r="P2768" s="120"/>
      <c r="Q2768" s="156">
        <v>300</v>
      </c>
    </row>
    <row r="2769" spans="1:18">
      <c r="A2769" s="134" t="s">
        <v>1428</v>
      </c>
      <c r="C2769" s="29">
        <v>241503946</v>
      </c>
      <c r="F2769" s="29" t="s">
        <v>59</v>
      </c>
      <c r="G2769" s="29" t="s">
        <v>16</v>
      </c>
      <c r="H2769" s="29" t="s">
        <v>38</v>
      </c>
      <c r="I2769" s="120">
        <v>45898</v>
      </c>
      <c r="J2769" s="120">
        <f>WORKDAY(I2769, 3)</f>
        <v>45903</v>
      </c>
      <c r="K2769" s="120">
        <v>45925</v>
      </c>
      <c r="L2769" s="120"/>
      <c r="M2769" s="120"/>
      <c r="N2769" s="29"/>
      <c r="O2769" s="29" t="s">
        <v>984</v>
      </c>
      <c r="P2769" s="120"/>
      <c r="Q2769" s="156">
        <v>200</v>
      </c>
    </row>
    <row r="2770" spans="1:18">
      <c r="A2770" s="134" t="s">
        <v>1428</v>
      </c>
      <c r="C2770" s="29">
        <v>251505878</v>
      </c>
      <c r="F2770" s="29" t="s">
        <v>59</v>
      </c>
      <c r="G2770" s="29" t="s">
        <v>16</v>
      </c>
      <c r="H2770" s="29" t="s">
        <v>38</v>
      </c>
      <c r="I2770" s="120">
        <v>45908</v>
      </c>
      <c r="J2770" s="120">
        <f>WORKDAY(I2770, 3)</f>
        <v>45911</v>
      </c>
      <c r="K2770" s="120">
        <v>45938</v>
      </c>
      <c r="L2770" s="120"/>
      <c r="M2770" s="120"/>
      <c r="N2770" s="29"/>
      <c r="O2770" s="29" t="s">
        <v>984</v>
      </c>
      <c r="P2770" s="120"/>
      <c r="Q2770" s="156">
        <v>500</v>
      </c>
    </row>
    <row r="2771" spans="1:18">
      <c r="A2771" s="134" t="s">
        <v>1428</v>
      </c>
      <c r="C2771" s="29">
        <v>251505869</v>
      </c>
      <c r="F2771" s="29" t="s">
        <v>59</v>
      </c>
      <c r="G2771" s="29" t="s">
        <v>16</v>
      </c>
      <c r="H2771" s="29" t="s">
        <v>38</v>
      </c>
      <c r="I2771" s="120">
        <v>45908</v>
      </c>
      <c r="J2771" s="120">
        <f>WORKDAY(I2771, 3)</f>
        <v>45911</v>
      </c>
      <c r="K2771" s="120">
        <v>45938</v>
      </c>
      <c r="L2771" s="120"/>
      <c r="M2771" s="120"/>
      <c r="N2771" s="29"/>
      <c r="O2771" s="29" t="s">
        <v>984</v>
      </c>
      <c r="P2771" s="120"/>
      <c r="Q2771" s="156">
        <v>350</v>
      </c>
    </row>
    <row r="2772" spans="1:18">
      <c r="A2772" s="134" t="s">
        <v>1428</v>
      </c>
      <c r="C2772" s="29">
        <v>251505886</v>
      </c>
      <c r="F2772" s="29" t="s">
        <v>59</v>
      </c>
      <c r="G2772" s="29" t="s">
        <v>16</v>
      </c>
      <c r="H2772" s="29" t="s">
        <v>38</v>
      </c>
      <c r="I2772" s="120">
        <v>45908</v>
      </c>
      <c r="J2772" s="120">
        <f>WORKDAY(I2772, 3)</f>
        <v>45911</v>
      </c>
      <c r="K2772" s="120">
        <v>45938</v>
      </c>
      <c r="L2772" s="120"/>
      <c r="M2772" s="120"/>
      <c r="N2772" s="29"/>
      <c r="O2772" s="29" t="s">
        <v>984</v>
      </c>
      <c r="P2772" s="120"/>
      <c r="Q2772" s="156">
        <v>250</v>
      </c>
    </row>
    <row r="2773" spans="1:18">
      <c r="A2773" s="134" t="s">
        <v>1428</v>
      </c>
      <c r="C2773" s="29">
        <v>247500241</v>
      </c>
      <c r="F2773" s="29" t="s">
        <v>59</v>
      </c>
      <c r="G2773" s="29" t="s">
        <v>16</v>
      </c>
      <c r="H2773" s="29" t="s">
        <v>38</v>
      </c>
      <c r="I2773" s="120">
        <v>45904</v>
      </c>
      <c r="J2773" s="120">
        <f>WORKDAY(I2773, 3)</f>
        <v>45909</v>
      </c>
      <c r="K2773" s="120">
        <v>45934</v>
      </c>
      <c r="L2773" s="120"/>
      <c r="M2773" s="120"/>
      <c r="N2773" s="29"/>
      <c r="O2773" s="29" t="s">
        <v>984</v>
      </c>
      <c r="P2773" s="120"/>
      <c r="Q2773" s="156">
        <v>400</v>
      </c>
      <c r="R2773" s="134" t="s">
        <v>1429</v>
      </c>
    </row>
    <row r="2774" spans="1:18">
      <c r="A2774" s="134" t="s">
        <v>1428</v>
      </c>
      <c r="C2774" s="29">
        <v>246500125</v>
      </c>
      <c r="F2774" s="29" t="s">
        <v>59</v>
      </c>
      <c r="G2774" s="29" t="s">
        <v>16</v>
      </c>
      <c r="H2774" s="29" t="s">
        <v>38</v>
      </c>
      <c r="I2774" s="120">
        <v>45903</v>
      </c>
      <c r="J2774" s="120">
        <f>WORKDAY(I2774, 3)</f>
        <v>45908</v>
      </c>
      <c r="K2774" s="120">
        <v>45933</v>
      </c>
      <c r="L2774" s="120"/>
      <c r="M2774" s="120"/>
      <c r="N2774" s="29"/>
      <c r="O2774" s="29" t="s">
        <v>984</v>
      </c>
      <c r="P2774" s="120"/>
      <c r="Q2774" s="156">
        <v>320</v>
      </c>
    </row>
    <row r="2775" spans="1:18">
      <c r="A2775" s="134" t="s">
        <v>1428</v>
      </c>
      <c r="C2775" s="29">
        <v>246500132</v>
      </c>
      <c r="F2775" s="29" t="s">
        <v>59</v>
      </c>
      <c r="G2775" s="29" t="s">
        <v>16</v>
      </c>
      <c r="H2775" s="29" t="s">
        <v>38</v>
      </c>
      <c r="I2775" s="120">
        <v>45903</v>
      </c>
      <c r="J2775" s="120">
        <f>WORKDAY(I2775, 3)</f>
        <v>45908</v>
      </c>
      <c r="K2775" s="120">
        <v>45933</v>
      </c>
      <c r="L2775" s="120"/>
      <c r="M2775" s="120"/>
      <c r="N2775" s="29"/>
      <c r="O2775" s="29" t="s">
        <v>984</v>
      </c>
      <c r="P2775" s="120"/>
      <c r="Q2775" s="156">
        <v>475</v>
      </c>
    </row>
    <row r="2776" spans="1:18">
      <c r="A2776" s="134" t="s">
        <v>1428</v>
      </c>
      <c r="C2776" s="29">
        <v>246500140</v>
      </c>
      <c r="F2776" s="29" t="s">
        <v>59</v>
      </c>
      <c r="G2776" s="29" t="s">
        <v>16</v>
      </c>
      <c r="H2776" s="29" t="s">
        <v>38</v>
      </c>
      <c r="I2776" s="120">
        <v>45903</v>
      </c>
      <c r="J2776" s="120">
        <f>WORKDAY(I2776, 3)</f>
        <v>45908</v>
      </c>
      <c r="K2776" s="120">
        <v>45933</v>
      </c>
      <c r="L2776" s="120"/>
      <c r="M2776" s="120"/>
      <c r="N2776" s="29"/>
      <c r="O2776" s="29" t="s">
        <v>984</v>
      </c>
      <c r="P2776" s="120"/>
      <c r="Q2776" s="156">
        <v>350</v>
      </c>
    </row>
    <row r="2777" spans="1:18">
      <c r="A2777" s="134" t="s">
        <v>1428</v>
      </c>
      <c r="C2777" s="29">
        <v>246500146</v>
      </c>
      <c r="F2777" s="29" t="s">
        <v>59</v>
      </c>
      <c r="G2777" s="29" t="s">
        <v>16</v>
      </c>
      <c r="H2777" s="29" t="s">
        <v>38</v>
      </c>
      <c r="I2777" s="120">
        <v>45903</v>
      </c>
      <c r="J2777" s="120">
        <f>WORKDAY(I2777, 3)</f>
        <v>45908</v>
      </c>
      <c r="K2777" s="120">
        <v>45933</v>
      </c>
      <c r="L2777" s="120"/>
      <c r="M2777" s="120"/>
      <c r="N2777" s="29"/>
      <c r="O2777" s="29" t="s">
        <v>984</v>
      </c>
      <c r="P2777" s="120"/>
      <c r="Q2777" s="156">
        <v>320</v>
      </c>
    </row>
    <row r="2778" spans="1:18">
      <c r="A2778" s="134" t="s">
        <v>1428</v>
      </c>
      <c r="C2778" s="29">
        <v>247500244</v>
      </c>
      <c r="F2778" s="29" t="s">
        <v>59</v>
      </c>
      <c r="G2778" s="29" t="s">
        <v>16</v>
      </c>
      <c r="H2778" s="29" t="s">
        <v>38</v>
      </c>
      <c r="I2778" s="120">
        <v>45904</v>
      </c>
      <c r="J2778" s="120">
        <f>WORKDAY(I2778, 3)</f>
        <v>45909</v>
      </c>
      <c r="K2778" s="120">
        <v>45934</v>
      </c>
      <c r="L2778" s="120"/>
      <c r="M2778" s="120"/>
      <c r="N2778" s="29"/>
      <c r="O2778" s="29" t="s">
        <v>984</v>
      </c>
      <c r="P2778" s="120"/>
      <c r="Q2778" s="156">
        <v>350</v>
      </c>
    </row>
    <row r="2779" spans="1:18">
      <c r="A2779" s="134" t="s">
        <v>1428</v>
      </c>
      <c r="C2779" s="29">
        <v>247500249</v>
      </c>
      <c r="F2779" s="29" t="s">
        <v>59</v>
      </c>
      <c r="G2779" s="29" t="s">
        <v>16</v>
      </c>
      <c r="H2779" s="29" t="s">
        <v>38</v>
      </c>
      <c r="I2779" s="120">
        <v>45904</v>
      </c>
      <c r="J2779" s="120">
        <f>WORKDAY(I2779, 3)</f>
        <v>45909</v>
      </c>
      <c r="K2779" s="120">
        <v>45934</v>
      </c>
      <c r="L2779" s="120"/>
      <c r="M2779" s="120"/>
      <c r="N2779" s="29"/>
      <c r="O2779" s="29" t="s">
        <v>984</v>
      </c>
      <c r="P2779" s="120"/>
      <c r="Q2779" s="156">
        <v>350</v>
      </c>
    </row>
    <row r="2780" spans="1:18">
      <c r="A2780" s="134" t="s">
        <v>1428</v>
      </c>
      <c r="C2780" s="29">
        <v>247500251</v>
      </c>
      <c r="F2780" s="29" t="s">
        <v>59</v>
      </c>
      <c r="G2780" s="29" t="s">
        <v>16</v>
      </c>
      <c r="H2780" s="29" t="s">
        <v>38</v>
      </c>
      <c r="I2780" s="120">
        <v>45904</v>
      </c>
      <c r="J2780" s="120">
        <f>WORKDAY(I2780, 3)</f>
        <v>45909</v>
      </c>
      <c r="K2780" s="120">
        <v>45934</v>
      </c>
      <c r="L2780" s="120"/>
      <c r="M2780" s="120"/>
      <c r="N2780" s="29"/>
      <c r="O2780" s="29" t="s">
        <v>984</v>
      </c>
      <c r="P2780" s="120"/>
      <c r="Q2780" s="156">
        <v>350</v>
      </c>
    </row>
    <row r="2781" spans="1:18">
      <c r="A2781" s="134" t="s">
        <v>1428</v>
      </c>
      <c r="C2781" s="29">
        <v>247500254</v>
      </c>
      <c r="D2781" s="29">
        <v>275500491</v>
      </c>
      <c r="F2781" s="29" t="s">
        <v>59</v>
      </c>
      <c r="G2781" s="29" t="s">
        <v>16</v>
      </c>
      <c r="H2781" s="29" t="s">
        <v>38</v>
      </c>
      <c r="I2781" s="120">
        <v>45904</v>
      </c>
      <c r="J2781" s="120">
        <f>WORKDAY(I2781, 3)</f>
        <v>45909</v>
      </c>
      <c r="K2781" s="120">
        <v>45934</v>
      </c>
      <c r="L2781" s="120"/>
      <c r="M2781" s="120"/>
      <c r="N2781" s="29"/>
      <c r="O2781" s="29" t="s">
        <v>984</v>
      </c>
      <c r="P2781" s="120"/>
      <c r="Q2781" s="156">
        <v>150</v>
      </c>
    </row>
    <row r="2782" spans="1:18">
      <c r="A2782" s="134" t="s">
        <v>1428</v>
      </c>
      <c r="C2782" s="29">
        <v>245500081</v>
      </c>
      <c r="D2782" s="29">
        <v>275500497</v>
      </c>
      <c r="F2782" s="29" t="s">
        <v>59</v>
      </c>
      <c r="G2782" s="29" t="s">
        <v>16</v>
      </c>
      <c r="H2782" s="29" t="s">
        <v>38</v>
      </c>
      <c r="I2782" s="120">
        <v>45902</v>
      </c>
      <c r="J2782" s="120">
        <f>WORKDAY(I2782, 3)</f>
        <v>45905</v>
      </c>
      <c r="K2782" s="120">
        <v>45932</v>
      </c>
      <c r="L2782" s="120"/>
      <c r="M2782" s="120"/>
      <c r="N2782" s="29"/>
      <c r="O2782" s="29" t="s">
        <v>984</v>
      </c>
      <c r="P2782" s="120"/>
      <c r="Q2782" s="156">
        <v>240</v>
      </c>
    </row>
    <row r="2783" spans="1:18">
      <c r="A2783" s="134" t="s">
        <v>1428</v>
      </c>
      <c r="C2783" s="29">
        <v>245500087</v>
      </c>
      <c r="D2783" s="29">
        <v>275500504</v>
      </c>
      <c r="F2783" s="29" t="s">
        <v>59</v>
      </c>
      <c r="G2783" s="29" t="s">
        <v>16</v>
      </c>
      <c r="H2783" s="29" t="s">
        <v>38</v>
      </c>
      <c r="I2783" s="120">
        <v>45902</v>
      </c>
      <c r="J2783" s="120">
        <f>WORKDAY(I2783, 3)</f>
        <v>45905</v>
      </c>
      <c r="K2783" s="120">
        <v>45932</v>
      </c>
      <c r="L2783" s="120"/>
      <c r="M2783" s="120"/>
      <c r="N2783" s="29"/>
      <c r="O2783" s="29" t="s">
        <v>984</v>
      </c>
      <c r="P2783" s="120"/>
      <c r="Q2783" s="156">
        <v>400</v>
      </c>
    </row>
    <row r="2784" spans="1:18">
      <c r="A2784" s="134" t="s">
        <v>1428</v>
      </c>
      <c r="C2784" s="29">
        <v>245500091</v>
      </c>
      <c r="D2784" s="29">
        <v>275500513</v>
      </c>
      <c r="F2784" s="29" t="s">
        <v>59</v>
      </c>
      <c r="G2784" s="29" t="s">
        <v>16</v>
      </c>
      <c r="H2784" s="29" t="s">
        <v>38</v>
      </c>
      <c r="I2784" s="120">
        <v>45902</v>
      </c>
      <c r="J2784" s="120">
        <f>WORKDAY(I2784, 3)</f>
        <v>45905</v>
      </c>
      <c r="K2784" s="120">
        <v>45932</v>
      </c>
      <c r="L2784" s="120"/>
      <c r="M2784" s="120"/>
      <c r="N2784" s="29"/>
      <c r="O2784" s="29" t="s">
        <v>984</v>
      </c>
      <c r="P2784" s="120"/>
      <c r="Q2784" s="156">
        <v>400</v>
      </c>
    </row>
    <row r="2785" spans="1:18">
      <c r="A2785" s="134" t="s">
        <v>1428</v>
      </c>
      <c r="C2785" s="29">
        <v>245500095</v>
      </c>
      <c r="D2785" s="29">
        <v>275500519</v>
      </c>
      <c r="F2785" s="29" t="s">
        <v>59</v>
      </c>
      <c r="G2785" s="29" t="s">
        <v>16</v>
      </c>
      <c r="H2785" s="29" t="s">
        <v>38</v>
      </c>
      <c r="I2785" s="120">
        <v>45902</v>
      </c>
      <c r="J2785" s="120">
        <f>WORKDAY(I2785, 3)</f>
        <v>45905</v>
      </c>
      <c r="K2785" s="120">
        <v>45932</v>
      </c>
      <c r="L2785" s="120"/>
      <c r="M2785" s="120"/>
      <c r="N2785" s="29"/>
      <c r="O2785" s="29" t="s">
        <v>984</v>
      </c>
      <c r="P2785" s="120"/>
      <c r="Q2785" s="156">
        <v>400</v>
      </c>
    </row>
    <row r="2786" spans="1:18">
      <c r="A2786" s="134" t="s">
        <v>1148</v>
      </c>
      <c r="C2786" s="29">
        <v>253501864</v>
      </c>
      <c r="F2786" s="29" t="s">
        <v>59</v>
      </c>
      <c r="G2786" s="29" t="s">
        <v>828</v>
      </c>
      <c r="H2786" s="29" t="s">
        <v>38</v>
      </c>
      <c r="I2786" s="120">
        <v>45910</v>
      </c>
      <c r="J2786" s="120">
        <f>WORKDAY(I2786, 3)</f>
        <v>45915</v>
      </c>
      <c r="K2786" s="120">
        <v>45940</v>
      </c>
      <c r="L2786" s="120"/>
      <c r="M2786" s="120"/>
      <c r="N2786" s="29"/>
      <c r="O2786" s="119" t="s">
        <v>944</v>
      </c>
      <c r="P2786" s="29"/>
      <c r="Q2786" s="156">
        <v>200</v>
      </c>
      <c r="R2786" s="134" t="s">
        <v>1415</v>
      </c>
    </row>
    <row r="2787" spans="1:18">
      <c r="A2787" s="119" t="s">
        <v>1430</v>
      </c>
      <c r="B2787" s="41"/>
      <c r="C2787" s="29">
        <v>246500115</v>
      </c>
      <c r="F2787" s="29" t="s">
        <v>59</v>
      </c>
      <c r="G2787" s="29" t="s">
        <v>16</v>
      </c>
      <c r="H2787" s="29" t="s">
        <v>38</v>
      </c>
      <c r="I2787" s="120">
        <v>45903</v>
      </c>
      <c r="J2787" s="120">
        <f>WORKDAY(I2787, 3)</f>
        <v>45908</v>
      </c>
      <c r="K2787" s="120">
        <v>45933</v>
      </c>
      <c r="L2787" s="120"/>
      <c r="M2787" s="120"/>
      <c r="N2787" s="29"/>
      <c r="O2787" s="119" t="s">
        <v>8</v>
      </c>
      <c r="P2787" s="120"/>
      <c r="Q2787" s="156">
        <v>1500</v>
      </c>
    </row>
    <row r="2788" spans="1:18">
      <c r="A2788" s="119" t="s">
        <v>1430</v>
      </c>
      <c r="B2788" s="41"/>
      <c r="C2788" s="29">
        <v>247500231</v>
      </c>
      <c r="F2788" s="29" t="s">
        <v>59</v>
      </c>
      <c r="G2788" s="29" t="s">
        <v>16</v>
      </c>
      <c r="H2788" s="29" t="s">
        <v>38</v>
      </c>
      <c r="I2788" s="120">
        <v>45904</v>
      </c>
      <c r="J2788" s="120">
        <f>WORKDAY(I2788, 3)</f>
        <v>45909</v>
      </c>
      <c r="K2788" s="120">
        <v>45934</v>
      </c>
      <c r="L2788" s="120"/>
      <c r="M2788" s="120"/>
      <c r="N2788" s="29"/>
      <c r="O2788" s="119" t="s">
        <v>8</v>
      </c>
      <c r="P2788" s="120"/>
      <c r="Q2788" s="156">
        <v>1500</v>
      </c>
    </row>
    <row r="2789" spans="1:18">
      <c r="A2789" s="134" t="s">
        <v>1143</v>
      </c>
      <c r="C2789" s="29">
        <v>255503021</v>
      </c>
      <c r="F2789" s="29" t="s">
        <v>59</v>
      </c>
      <c r="G2789" s="29" t="s">
        <v>828</v>
      </c>
      <c r="H2789" s="29" t="s">
        <v>38</v>
      </c>
      <c r="I2789" s="120">
        <v>45912</v>
      </c>
      <c r="J2789" s="120">
        <f>WORKDAY(I2789, 3)</f>
        <v>45917</v>
      </c>
      <c r="K2789" s="120">
        <v>45942</v>
      </c>
      <c r="L2789" s="120"/>
      <c r="M2789" s="120"/>
      <c r="N2789" s="29"/>
      <c r="O2789" s="119" t="s">
        <v>1431</v>
      </c>
      <c r="P2789" s="120"/>
      <c r="Q2789" s="156">
        <v>150</v>
      </c>
    </row>
    <row r="2790" spans="1:18">
      <c r="A2790" s="119" t="s">
        <v>1143</v>
      </c>
      <c r="B2790" s="41"/>
      <c r="C2790" s="29">
        <v>265500731</v>
      </c>
      <c r="F2790" s="29" t="s">
        <v>59</v>
      </c>
      <c r="G2790" s="29" t="s">
        <v>828</v>
      </c>
      <c r="H2790" s="29" t="s">
        <v>38</v>
      </c>
      <c r="I2790" s="120">
        <v>45922</v>
      </c>
      <c r="J2790" s="120">
        <f>WORKDAY(I2790, 3)</f>
        <v>45925</v>
      </c>
      <c r="K2790" s="120">
        <v>45952</v>
      </c>
      <c r="L2790" s="120"/>
      <c r="M2790" s="120"/>
      <c r="N2790" s="29"/>
      <c r="O2790" s="119" t="s">
        <v>1431</v>
      </c>
      <c r="P2790" s="120"/>
      <c r="Q2790" s="156">
        <v>200</v>
      </c>
    </row>
    <row r="2791" spans="1:18">
      <c r="A2791" s="134" t="s">
        <v>1148</v>
      </c>
      <c r="C2791" s="29">
        <v>253501751</v>
      </c>
      <c r="F2791" s="29" t="s">
        <v>59</v>
      </c>
      <c r="G2791" s="29" t="s">
        <v>828</v>
      </c>
      <c r="H2791" s="29" t="s">
        <v>38</v>
      </c>
      <c r="I2791" s="120">
        <v>45910</v>
      </c>
      <c r="J2791" s="120">
        <f>WORKDAY(I2791, 3)</f>
        <v>45915</v>
      </c>
      <c r="K2791" s="120">
        <v>45940</v>
      </c>
      <c r="L2791" s="120"/>
      <c r="M2791" s="120"/>
      <c r="N2791" s="29"/>
      <c r="O2791" s="119" t="s">
        <v>1431</v>
      </c>
      <c r="P2791" s="120"/>
      <c r="Q2791" s="156">
        <v>225</v>
      </c>
    </row>
    <row r="2792" spans="1:18">
      <c r="A2792" s="134" t="s">
        <v>1148</v>
      </c>
      <c r="C2792" s="29">
        <v>253501610</v>
      </c>
      <c r="F2792" s="29" t="s">
        <v>59</v>
      </c>
      <c r="G2792" s="29" t="s">
        <v>828</v>
      </c>
      <c r="H2792" s="29" t="s">
        <v>38</v>
      </c>
      <c r="I2792" s="120">
        <v>45910</v>
      </c>
      <c r="J2792" s="120">
        <f>WORKDAY(I2792, 3)</f>
        <v>45915</v>
      </c>
      <c r="K2792" s="120">
        <v>45940</v>
      </c>
      <c r="L2792" s="120"/>
      <c r="M2792" s="120"/>
      <c r="N2792" s="29"/>
      <c r="O2792" s="119" t="s">
        <v>1431</v>
      </c>
      <c r="P2792" s="120"/>
      <c r="Q2792" s="156">
        <v>300</v>
      </c>
    </row>
    <row r="2793" spans="1:18">
      <c r="A2793" s="134" t="s">
        <v>1142</v>
      </c>
      <c r="C2793" s="29">
        <v>253501982</v>
      </c>
      <c r="F2793" s="29" t="s">
        <v>59</v>
      </c>
      <c r="G2793" s="29" t="s">
        <v>828</v>
      </c>
      <c r="H2793" s="29" t="s">
        <v>38</v>
      </c>
      <c r="I2793" s="120">
        <v>45910</v>
      </c>
      <c r="J2793" s="120">
        <f>WORKDAY(I2793, 3)</f>
        <v>45915</v>
      </c>
      <c r="K2793" s="120">
        <v>45940</v>
      </c>
      <c r="L2793" s="120"/>
      <c r="M2793" s="120"/>
      <c r="N2793" s="29"/>
      <c r="O2793" s="119" t="s">
        <v>1431</v>
      </c>
      <c r="P2793" s="120"/>
      <c r="Q2793" s="81">
        <v>260</v>
      </c>
      <c r="R2793" s="134" t="s">
        <v>1432</v>
      </c>
    </row>
    <row r="2794" spans="1:18">
      <c r="A2794" s="134" t="s">
        <v>1428</v>
      </c>
      <c r="C2794" s="29">
        <v>241503921</v>
      </c>
      <c r="F2794" s="29" t="s">
        <v>59</v>
      </c>
      <c r="G2794" s="29" t="s">
        <v>16</v>
      </c>
      <c r="H2794" s="29" t="s">
        <v>38</v>
      </c>
      <c r="I2794" s="120">
        <v>45898</v>
      </c>
      <c r="J2794" s="120">
        <f>WORKDAY(I2794, 3)</f>
        <v>45903</v>
      </c>
      <c r="K2794" s="120">
        <v>45925</v>
      </c>
      <c r="L2794" s="120"/>
      <c r="M2794" s="120"/>
      <c r="N2794" s="29"/>
      <c r="O2794" s="119" t="s">
        <v>8</v>
      </c>
      <c r="P2794" s="29"/>
      <c r="Q2794" s="156">
        <v>500</v>
      </c>
      <c r="R2794" s="134" t="s">
        <v>1433</v>
      </c>
    </row>
    <row r="2795" spans="1:18">
      <c r="A2795" s="134" t="s">
        <v>1428</v>
      </c>
      <c r="C2795" s="29">
        <v>241503935</v>
      </c>
      <c r="F2795" s="29" t="s">
        <v>59</v>
      </c>
      <c r="G2795" s="29" t="s">
        <v>16</v>
      </c>
      <c r="H2795" s="29" t="s">
        <v>38</v>
      </c>
      <c r="I2795" s="120">
        <v>45898</v>
      </c>
      <c r="J2795" s="120">
        <f>WORKDAY(I2795, 3)</f>
        <v>45903</v>
      </c>
      <c r="K2795" s="120">
        <v>45925</v>
      </c>
      <c r="L2795" s="120"/>
      <c r="M2795" s="120"/>
      <c r="N2795" s="29"/>
      <c r="O2795" s="119" t="s">
        <v>8</v>
      </c>
      <c r="P2795" s="29"/>
      <c r="Q2795" s="156">
        <v>500</v>
      </c>
      <c r="R2795" s="134" t="s">
        <v>1433</v>
      </c>
    </row>
    <row r="2796" spans="1:18">
      <c r="A2796" s="134" t="s">
        <v>1143</v>
      </c>
      <c r="C2796" s="29">
        <v>281500419</v>
      </c>
      <c r="F2796" s="29" t="s">
        <v>59</v>
      </c>
      <c r="G2796" s="29" t="s">
        <v>1045</v>
      </c>
      <c r="H2796" s="29" t="s">
        <v>38</v>
      </c>
      <c r="I2796" s="120">
        <v>45938</v>
      </c>
      <c r="J2796" s="120">
        <f>WORKDAY(I2796, 3)</f>
        <v>45943</v>
      </c>
      <c r="K2796" s="120">
        <v>45969</v>
      </c>
      <c r="L2796" s="120"/>
      <c r="M2796" s="120"/>
      <c r="O2796" s="119" t="s">
        <v>1431</v>
      </c>
      <c r="P2796" s="120"/>
      <c r="Q2796" s="81">
        <v>200</v>
      </c>
    </row>
    <row r="2797" spans="1:18">
      <c r="A2797" s="134" t="s">
        <v>1142</v>
      </c>
      <c r="C2797" s="29">
        <v>275500416</v>
      </c>
      <c r="F2797" s="29" t="s">
        <v>59</v>
      </c>
      <c r="G2797" s="29" t="s">
        <v>1045</v>
      </c>
      <c r="H2797" s="29" t="s">
        <v>38</v>
      </c>
      <c r="I2797" s="120">
        <v>45932</v>
      </c>
      <c r="J2797" s="120">
        <f>WORKDAY(I2797, 3)</f>
        <v>45937</v>
      </c>
      <c r="K2797" s="120">
        <v>45963</v>
      </c>
      <c r="L2797" s="120"/>
      <c r="M2797" s="120"/>
      <c r="N2797" s="29"/>
      <c r="O2797" s="119" t="s">
        <v>1431</v>
      </c>
      <c r="P2797" s="120"/>
      <c r="Q2797" s="156">
        <v>350</v>
      </c>
      <c r="R2797" s="134" t="s">
        <v>1432</v>
      </c>
    </row>
    <row r="2798" spans="1:18">
      <c r="A2798" s="134" t="s">
        <v>1143</v>
      </c>
      <c r="C2798" s="29">
        <v>272502556</v>
      </c>
      <c r="F2798" s="29" t="s">
        <v>59</v>
      </c>
      <c r="G2798" s="29" t="s">
        <v>1045</v>
      </c>
      <c r="H2798" s="29" t="s">
        <v>38</v>
      </c>
      <c r="I2798" s="120">
        <v>45929</v>
      </c>
      <c r="J2798" s="120">
        <f>WORKDAY(I2798, 3)</f>
        <v>45932</v>
      </c>
      <c r="K2798" s="120">
        <v>45960</v>
      </c>
      <c r="L2798" s="120"/>
      <c r="M2798" s="120"/>
      <c r="N2798" s="29"/>
      <c r="O2798" s="119" t="s">
        <v>1431</v>
      </c>
      <c r="P2798" s="120"/>
      <c r="Q2798" s="156">
        <v>70</v>
      </c>
    </row>
    <row r="2799" spans="1:18">
      <c r="A2799" s="134" t="s">
        <v>1434</v>
      </c>
      <c r="C2799" s="29">
        <v>260505820</v>
      </c>
      <c r="F2799" s="29" t="s">
        <v>59</v>
      </c>
      <c r="G2799" s="29" t="s">
        <v>828</v>
      </c>
      <c r="H2799" s="29" t="s">
        <v>38</v>
      </c>
      <c r="I2799" s="120">
        <v>45917</v>
      </c>
      <c r="J2799" s="120">
        <f>WORKDAY(I2799, 3)</f>
        <v>45922</v>
      </c>
      <c r="K2799" s="120">
        <v>45947</v>
      </c>
      <c r="L2799" s="120"/>
      <c r="M2799" s="120"/>
      <c r="N2799" s="29"/>
      <c r="O2799" s="119" t="s">
        <v>85</v>
      </c>
      <c r="P2799" s="29"/>
      <c r="Q2799" s="156">
        <v>150</v>
      </c>
    </row>
    <row r="2800" spans="1:18">
      <c r="A2800" s="134" t="s">
        <v>1434</v>
      </c>
      <c r="C2800" s="29">
        <v>260505920</v>
      </c>
      <c r="F2800" s="29" t="s">
        <v>59</v>
      </c>
      <c r="G2800" s="29" t="s">
        <v>828</v>
      </c>
      <c r="H2800" s="29" t="s">
        <v>38</v>
      </c>
      <c r="I2800" s="120">
        <v>45917</v>
      </c>
      <c r="J2800" s="120">
        <f>WORKDAY(I2800, 3)</f>
        <v>45922</v>
      </c>
      <c r="K2800" s="120">
        <v>45947</v>
      </c>
      <c r="L2800" s="120"/>
      <c r="M2800" s="120"/>
      <c r="N2800" s="29"/>
      <c r="O2800" s="119" t="s">
        <v>85</v>
      </c>
      <c r="P2800" s="29"/>
      <c r="Q2800" s="156">
        <v>400</v>
      </c>
    </row>
    <row r="2801" spans="1:18">
      <c r="A2801" s="134" t="s">
        <v>1434</v>
      </c>
      <c r="C2801" s="29">
        <v>260505975</v>
      </c>
      <c r="F2801" s="29" t="s">
        <v>59</v>
      </c>
      <c r="G2801" s="29" t="s">
        <v>828</v>
      </c>
      <c r="H2801" s="29" t="s">
        <v>38</v>
      </c>
      <c r="I2801" s="120">
        <v>45917</v>
      </c>
      <c r="J2801" s="120">
        <f>WORKDAY(I2801, 3)</f>
        <v>45922</v>
      </c>
      <c r="K2801" s="120">
        <v>45947</v>
      </c>
      <c r="L2801" s="120"/>
      <c r="M2801" s="120"/>
      <c r="N2801" s="29"/>
      <c r="O2801" s="119" t="s">
        <v>85</v>
      </c>
      <c r="P2801" s="29"/>
      <c r="Q2801" s="156">
        <v>75</v>
      </c>
    </row>
    <row r="2802" spans="1:18">
      <c r="A2802" s="134" t="s">
        <v>1434</v>
      </c>
      <c r="C2802" s="29">
        <v>260506029</v>
      </c>
      <c r="F2802" s="29" t="s">
        <v>59</v>
      </c>
      <c r="G2802" s="29" t="s">
        <v>828</v>
      </c>
      <c r="H2802" s="29" t="s">
        <v>38</v>
      </c>
      <c r="I2802" s="120">
        <v>45917</v>
      </c>
      <c r="J2802" s="120">
        <f>WORKDAY(I2802, 3)</f>
        <v>45922</v>
      </c>
      <c r="K2802" s="120">
        <v>45947</v>
      </c>
      <c r="L2802" s="120"/>
      <c r="M2802" s="120"/>
      <c r="N2802" s="29"/>
      <c r="O2802" s="119" t="s">
        <v>85</v>
      </c>
      <c r="P2802" s="29"/>
      <c r="Q2802" s="156">
        <v>460</v>
      </c>
    </row>
    <row r="2803" spans="1:18">
      <c r="A2803" s="134" t="s">
        <v>1434</v>
      </c>
      <c r="C2803" s="29">
        <v>260506075</v>
      </c>
      <c r="F2803" s="29" t="s">
        <v>59</v>
      </c>
      <c r="G2803" s="29" t="s">
        <v>828</v>
      </c>
      <c r="H2803" s="29" t="s">
        <v>38</v>
      </c>
      <c r="I2803" s="120">
        <v>45917</v>
      </c>
      <c r="J2803" s="120">
        <f>WORKDAY(I2803, 3)</f>
        <v>45922</v>
      </c>
      <c r="K2803" s="120">
        <v>45947</v>
      </c>
      <c r="L2803" s="120"/>
      <c r="M2803" s="120"/>
      <c r="N2803" s="29"/>
      <c r="O2803" s="119" t="s">
        <v>85</v>
      </c>
      <c r="P2803" s="29"/>
      <c r="Q2803" s="156">
        <v>60</v>
      </c>
    </row>
    <row r="2804" spans="1:18">
      <c r="A2804" s="134" t="s">
        <v>1434</v>
      </c>
      <c r="C2804" s="29">
        <v>260506162</v>
      </c>
      <c r="F2804" s="29" t="s">
        <v>59</v>
      </c>
      <c r="G2804" s="29" t="s">
        <v>828</v>
      </c>
      <c r="H2804" s="29" t="s">
        <v>38</v>
      </c>
      <c r="I2804" s="120">
        <v>45917</v>
      </c>
      <c r="J2804" s="120">
        <f>WORKDAY(I2804, 3)</f>
        <v>45922</v>
      </c>
      <c r="K2804" s="120">
        <v>45947</v>
      </c>
      <c r="L2804" s="120"/>
      <c r="M2804" s="120"/>
      <c r="N2804" s="29"/>
      <c r="O2804" s="119" t="s">
        <v>85</v>
      </c>
      <c r="P2804" s="29"/>
      <c r="Q2804" s="156">
        <v>440</v>
      </c>
    </row>
    <row r="2805" spans="1:18">
      <c r="A2805" s="134" t="s">
        <v>1434</v>
      </c>
      <c r="C2805" s="29">
        <v>261500148</v>
      </c>
      <c r="F2805" s="29" t="s">
        <v>59</v>
      </c>
      <c r="G2805" s="29" t="s">
        <v>828</v>
      </c>
      <c r="H2805" s="29" t="s">
        <v>38</v>
      </c>
      <c r="I2805" s="120">
        <v>45918</v>
      </c>
      <c r="J2805" s="120">
        <f>WORKDAY(I2805, 3)</f>
        <v>45923</v>
      </c>
      <c r="K2805" s="120">
        <v>45948</v>
      </c>
      <c r="L2805" s="120"/>
      <c r="M2805" s="120"/>
      <c r="N2805" s="29"/>
      <c r="O2805" s="119" t="s">
        <v>85</v>
      </c>
      <c r="P2805" s="29"/>
      <c r="Q2805" s="156">
        <v>75</v>
      </c>
    </row>
    <row r="2806" spans="1:18">
      <c r="A2806" s="134" t="s">
        <v>1434</v>
      </c>
      <c r="C2806" s="29">
        <v>261500153</v>
      </c>
      <c r="F2806" s="29" t="s">
        <v>59</v>
      </c>
      <c r="G2806" s="29" t="s">
        <v>828</v>
      </c>
      <c r="H2806" s="29" t="s">
        <v>38</v>
      </c>
      <c r="I2806" s="120">
        <v>45918</v>
      </c>
      <c r="J2806" s="120">
        <f>WORKDAY(I2806, 3)</f>
        <v>45923</v>
      </c>
      <c r="K2806" s="120">
        <v>45948</v>
      </c>
      <c r="L2806" s="120"/>
      <c r="M2806" s="120"/>
      <c r="N2806" s="29"/>
      <c r="O2806" s="119" t="s">
        <v>85</v>
      </c>
      <c r="P2806" s="29"/>
      <c r="Q2806" s="156">
        <v>95</v>
      </c>
    </row>
    <row r="2807" spans="1:18">
      <c r="A2807" s="134" t="s">
        <v>1434</v>
      </c>
      <c r="C2807" s="29">
        <v>261500157</v>
      </c>
      <c r="F2807" s="29" t="s">
        <v>59</v>
      </c>
      <c r="G2807" s="29" t="s">
        <v>828</v>
      </c>
      <c r="H2807" s="29" t="s">
        <v>38</v>
      </c>
      <c r="I2807" s="120">
        <v>45918</v>
      </c>
      <c r="J2807" s="120">
        <f>WORKDAY(I2807, 3)</f>
        <v>45923</v>
      </c>
      <c r="K2807" s="120">
        <v>45948</v>
      </c>
      <c r="L2807" s="120"/>
      <c r="M2807" s="120"/>
      <c r="N2807" s="29"/>
      <c r="O2807" s="119" t="s">
        <v>85</v>
      </c>
      <c r="P2807" s="29"/>
      <c r="Q2807" s="156" t="s">
        <v>1435</v>
      </c>
    </row>
    <row r="2808" spans="1:18">
      <c r="A2808" s="134" t="s">
        <v>1434</v>
      </c>
      <c r="C2808" s="29">
        <v>261500166</v>
      </c>
      <c r="F2808" s="29" t="s">
        <v>59</v>
      </c>
      <c r="G2808" s="29" t="s">
        <v>828</v>
      </c>
      <c r="H2808" s="29" t="s">
        <v>38</v>
      </c>
      <c r="I2808" s="120">
        <v>45918</v>
      </c>
      <c r="J2808" s="120">
        <f>WORKDAY(I2808, 3)</f>
        <v>45923</v>
      </c>
      <c r="K2808" s="120">
        <v>45948</v>
      </c>
      <c r="L2808" s="120"/>
      <c r="M2808" s="120"/>
      <c r="N2808" s="29"/>
      <c r="O2808" s="119" t="s">
        <v>85</v>
      </c>
      <c r="P2808" s="29"/>
      <c r="Q2808" s="156">
        <v>100</v>
      </c>
    </row>
    <row r="2809" spans="1:18">
      <c r="A2809" s="134" t="s">
        <v>1434</v>
      </c>
      <c r="C2809" s="29">
        <v>264500172</v>
      </c>
      <c r="F2809" s="29" t="s">
        <v>59</v>
      </c>
      <c r="G2809" s="29" t="s">
        <v>828</v>
      </c>
      <c r="H2809" s="29" t="s">
        <v>38</v>
      </c>
      <c r="I2809" s="120">
        <v>45918</v>
      </c>
      <c r="J2809" s="120">
        <f>WORKDAY(I2809, 3)</f>
        <v>45923</v>
      </c>
      <c r="K2809" s="120">
        <v>45948</v>
      </c>
      <c r="L2809" s="120"/>
      <c r="M2809" s="120"/>
      <c r="N2809" s="29"/>
      <c r="O2809" s="119" t="s">
        <v>85</v>
      </c>
      <c r="P2809" s="29"/>
      <c r="Q2809" s="156">
        <v>200</v>
      </c>
    </row>
    <row r="2810" spans="1:18">
      <c r="A2810" s="134" t="s">
        <v>1434</v>
      </c>
      <c r="C2810" s="29">
        <v>261500181</v>
      </c>
      <c r="F2810" s="29" t="s">
        <v>59</v>
      </c>
      <c r="G2810" s="29" t="s">
        <v>828</v>
      </c>
      <c r="H2810" s="29" t="s">
        <v>38</v>
      </c>
      <c r="I2810" s="120">
        <v>45918</v>
      </c>
      <c r="J2810" s="120">
        <f>WORKDAY(I2810, 3)</f>
        <v>45923</v>
      </c>
      <c r="K2810" s="120">
        <v>45948</v>
      </c>
      <c r="L2810" s="120"/>
      <c r="M2810" s="120"/>
      <c r="N2810" s="29"/>
      <c r="O2810" s="119" t="s">
        <v>85</v>
      </c>
      <c r="P2810" s="29"/>
      <c r="Q2810" s="156">
        <v>350</v>
      </c>
    </row>
    <row r="2811" spans="1:18">
      <c r="A2811" s="134" t="s">
        <v>1434</v>
      </c>
      <c r="C2811" s="29">
        <v>261500186</v>
      </c>
      <c r="F2811" s="29" t="s">
        <v>59</v>
      </c>
      <c r="G2811" s="29" t="s">
        <v>828</v>
      </c>
      <c r="H2811" s="29" t="s">
        <v>38</v>
      </c>
      <c r="I2811" s="120">
        <v>45918</v>
      </c>
      <c r="J2811" s="120">
        <f>WORKDAY(I2811, 3)</f>
        <v>45923</v>
      </c>
      <c r="K2811" s="120">
        <v>45948</v>
      </c>
      <c r="L2811" s="120"/>
      <c r="M2811" s="120"/>
      <c r="N2811" s="29"/>
      <c r="O2811" s="119" t="s">
        <v>85</v>
      </c>
      <c r="P2811" s="29"/>
      <c r="Q2811" s="156">
        <v>165</v>
      </c>
    </row>
    <row r="2812" spans="1:18">
      <c r="A2812" s="134" t="s">
        <v>1434</v>
      </c>
      <c r="C2812" s="29">
        <v>261500195</v>
      </c>
      <c r="F2812" s="29" t="s">
        <v>59</v>
      </c>
      <c r="G2812" s="29" t="s">
        <v>828</v>
      </c>
      <c r="H2812" s="29" t="s">
        <v>38</v>
      </c>
      <c r="I2812" s="120">
        <v>45918</v>
      </c>
      <c r="J2812" s="120">
        <f>WORKDAY(I2812, 3)</f>
        <v>45923</v>
      </c>
      <c r="K2812" s="120">
        <v>45948</v>
      </c>
      <c r="L2812" s="120"/>
      <c r="M2812" s="120"/>
      <c r="N2812" s="29"/>
      <c r="O2812" s="119" t="s">
        <v>85</v>
      </c>
      <c r="P2812" s="29"/>
      <c r="Q2812" s="156">
        <v>300</v>
      </c>
    </row>
    <row r="2813" spans="1:18">
      <c r="A2813" s="134" t="s">
        <v>1148</v>
      </c>
      <c r="C2813" s="29">
        <v>273505320</v>
      </c>
      <c r="F2813" s="29" t="s">
        <v>59</v>
      </c>
      <c r="G2813" s="29" t="s">
        <v>1045</v>
      </c>
      <c r="H2813" s="29" t="s">
        <v>38</v>
      </c>
      <c r="I2813" s="120">
        <v>45930</v>
      </c>
      <c r="J2813" s="120">
        <f>WORKDAY(I2813, 3)</f>
        <v>45933</v>
      </c>
      <c r="K2813" s="120">
        <v>45960</v>
      </c>
      <c r="L2813" s="120"/>
      <c r="M2813" s="120"/>
      <c r="N2813" s="29"/>
      <c r="O2813" s="119" t="s">
        <v>105</v>
      </c>
      <c r="P2813" s="120"/>
      <c r="Q2813" s="156">
        <v>400</v>
      </c>
    </row>
    <row r="2814" spans="1:18">
      <c r="A2814" s="134" t="s">
        <v>1142</v>
      </c>
      <c r="C2814" s="29">
        <v>259502173</v>
      </c>
      <c r="F2814" s="29" t="s">
        <v>59</v>
      </c>
      <c r="G2814" s="29" t="s">
        <v>828</v>
      </c>
      <c r="H2814" s="29" t="s">
        <v>38</v>
      </c>
      <c r="I2814" s="120">
        <v>45916</v>
      </c>
      <c r="J2814" s="120">
        <f>WORKDAY(I2814, 3)</f>
        <v>45919</v>
      </c>
      <c r="K2814" s="120">
        <v>45946</v>
      </c>
      <c r="L2814" s="120"/>
      <c r="M2814" s="120"/>
      <c r="N2814" s="29"/>
      <c r="O2814" s="119" t="s">
        <v>105</v>
      </c>
      <c r="P2814" s="120"/>
      <c r="Q2814" s="156">
        <v>170</v>
      </c>
      <c r="R2814" s="134" t="s">
        <v>1436</v>
      </c>
    </row>
    <row r="2815" spans="1:18">
      <c r="A2815" s="134" t="s">
        <v>1148</v>
      </c>
      <c r="C2815" s="29">
        <v>253501656</v>
      </c>
      <c r="F2815" s="29" t="s">
        <v>59</v>
      </c>
      <c r="G2815" s="29" t="s">
        <v>828</v>
      </c>
      <c r="H2815" s="29" t="s">
        <v>38</v>
      </c>
      <c r="I2815" s="120">
        <v>45910</v>
      </c>
      <c r="J2815" s="120">
        <f>WORKDAY(I2815, 3)</f>
        <v>45915</v>
      </c>
      <c r="K2815" s="120">
        <v>45940</v>
      </c>
      <c r="L2815" s="120"/>
      <c r="M2815" s="120"/>
      <c r="N2815" s="29"/>
      <c r="O2815" s="119" t="s">
        <v>105</v>
      </c>
      <c r="P2815" s="120"/>
      <c r="Q2815" s="156">
        <v>300</v>
      </c>
    </row>
    <row r="2816" spans="1:18">
      <c r="A2816" s="134" t="s">
        <v>1148</v>
      </c>
      <c r="C2816" s="29">
        <v>253501725</v>
      </c>
      <c r="F2816" s="29" t="s">
        <v>59</v>
      </c>
      <c r="G2816" s="29" t="s">
        <v>828</v>
      </c>
      <c r="H2816" s="29" t="s">
        <v>38</v>
      </c>
      <c r="I2816" s="120">
        <v>45910</v>
      </c>
      <c r="J2816" s="120">
        <f>WORKDAY(I2816, 3)</f>
        <v>45915</v>
      </c>
      <c r="K2816" s="120">
        <v>45940</v>
      </c>
      <c r="L2816" s="120"/>
      <c r="M2816" s="120"/>
      <c r="N2816" s="29"/>
      <c r="O2816" s="119" t="s">
        <v>105</v>
      </c>
      <c r="P2816" s="120"/>
      <c r="Q2816" s="156">
        <v>50</v>
      </c>
    </row>
    <row r="2817" spans="1:18">
      <c r="A2817" s="134" t="s">
        <v>1148</v>
      </c>
      <c r="C2817" s="29">
        <v>253501777</v>
      </c>
      <c r="F2817" s="29" t="s">
        <v>59</v>
      </c>
      <c r="G2817" s="29" t="s">
        <v>828</v>
      </c>
      <c r="H2817" s="29" t="s">
        <v>38</v>
      </c>
      <c r="I2817" s="120">
        <v>45910</v>
      </c>
      <c r="J2817" s="120">
        <f>WORKDAY(I2817, 3)</f>
        <v>45915</v>
      </c>
      <c r="K2817" s="120">
        <v>45940</v>
      </c>
      <c r="L2817" s="120"/>
      <c r="M2817" s="120"/>
      <c r="N2817" s="29"/>
      <c r="O2817" s="119" t="s">
        <v>105</v>
      </c>
      <c r="P2817" s="120"/>
      <c r="Q2817" s="156">
        <v>200</v>
      </c>
    </row>
    <row r="2818" spans="1:18">
      <c r="A2818" s="134" t="s">
        <v>1148</v>
      </c>
      <c r="C2818" s="29">
        <v>253501818</v>
      </c>
      <c r="F2818" s="29" t="s">
        <v>59</v>
      </c>
      <c r="G2818" s="29" t="s">
        <v>828</v>
      </c>
      <c r="H2818" s="29" t="s">
        <v>38</v>
      </c>
      <c r="I2818" s="120">
        <v>45910</v>
      </c>
      <c r="J2818" s="120">
        <f>WORKDAY(I2818, 3)</f>
        <v>45915</v>
      </c>
      <c r="K2818" s="120">
        <v>45940</v>
      </c>
      <c r="L2818" s="120"/>
      <c r="M2818" s="120"/>
      <c r="N2818" s="29"/>
      <c r="O2818" s="119" t="s">
        <v>105</v>
      </c>
      <c r="P2818" s="29"/>
      <c r="Q2818" s="156">
        <v>350</v>
      </c>
      <c r="R2818" s="134" t="s">
        <v>1415</v>
      </c>
    </row>
    <row r="2819" spans="1:18">
      <c r="A2819" s="134" t="s">
        <v>1142</v>
      </c>
      <c r="C2819" s="29">
        <v>253502011</v>
      </c>
      <c r="F2819" s="29" t="s">
        <v>59</v>
      </c>
      <c r="G2819" s="29" t="s">
        <v>828</v>
      </c>
      <c r="H2819" s="29" t="s">
        <v>38</v>
      </c>
      <c r="I2819" s="120">
        <v>45910</v>
      </c>
      <c r="J2819" s="120">
        <f>WORKDAY(I2819, 3)</f>
        <v>45915</v>
      </c>
      <c r="K2819" s="120">
        <v>45940</v>
      </c>
      <c r="L2819" s="120"/>
      <c r="M2819" s="120"/>
      <c r="N2819" s="29"/>
      <c r="O2819" s="119" t="s">
        <v>15</v>
      </c>
      <c r="P2819" s="120"/>
      <c r="Q2819" s="81">
        <v>40</v>
      </c>
      <c r="R2819" s="134" t="s">
        <v>15</v>
      </c>
    </row>
    <row r="2820" spans="1:18">
      <c r="A2820" s="134" t="s">
        <v>1142</v>
      </c>
      <c r="C2820" s="29">
        <v>253501948</v>
      </c>
      <c r="F2820" s="29" t="s">
        <v>59</v>
      </c>
      <c r="G2820" s="29" t="s">
        <v>828</v>
      </c>
      <c r="H2820" s="29" t="s">
        <v>38</v>
      </c>
      <c r="I2820" s="120">
        <v>45910</v>
      </c>
      <c r="J2820" s="120">
        <f>WORKDAY(I2820, 3)</f>
        <v>45915</v>
      </c>
      <c r="K2820" s="120">
        <v>45940</v>
      </c>
      <c r="L2820" s="120"/>
      <c r="M2820" s="120"/>
      <c r="N2820" s="29"/>
      <c r="O2820" s="119" t="s">
        <v>105</v>
      </c>
      <c r="P2820" s="29"/>
      <c r="Q2820" s="81">
        <v>150</v>
      </c>
      <c r="R2820" s="134" t="s">
        <v>1437</v>
      </c>
    </row>
    <row r="2821" spans="1:18">
      <c r="A2821" s="134" t="s">
        <v>1142</v>
      </c>
      <c r="C2821" s="29">
        <v>253502155</v>
      </c>
      <c r="F2821" s="29" t="s">
        <v>59</v>
      </c>
      <c r="G2821" s="29" t="s">
        <v>828</v>
      </c>
      <c r="H2821" s="29" t="s">
        <v>38</v>
      </c>
      <c r="I2821" s="120">
        <v>45910</v>
      </c>
      <c r="J2821" s="120">
        <f>WORKDAY(I2821, 3)</f>
        <v>45915</v>
      </c>
      <c r="K2821" s="120">
        <v>45940</v>
      </c>
      <c r="L2821" s="120"/>
      <c r="M2821" s="120"/>
      <c r="N2821" s="29"/>
      <c r="O2821" s="119" t="s">
        <v>105</v>
      </c>
      <c r="P2821" s="29"/>
      <c r="Q2821" s="81">
        <v>130</v>
      </c>
      <c r="R2821" s="134" t="s">
        <v>1437</v>
      </c>
    </row>
    <row r="2822" spans="1:18">
      <c r="A2822" s="134" t="s">
        <v>1142</v>
      </c>
      <c r="C2822" s="29">
        <v>253502207</v>
      </c>
      <c r="F2822" s="29" t="s">
        <v>59</v>
      </c>
      <c r="G2822" s="29" t="s">
        <v>828</v>
      </c>
      <c r="H2822" s="29" t="s">
        <v>38</v>
      </c>
      <c r="I2822" s="120">
        <v>45910</v>
      </c>
      <c r="J2822" s="120">
        <f>WORKDAY(I2822, 3)</f>
        <v>45915</v>
      </c>
      <c r="K2822" s="120">
        <v>45940</v>
      </c>
      <c r="L2822" s="120"/>
      <c r="M2822" s="120"/>
      <c r="N2822" s="29"/>
      <c r="O2822" s="119" t="s">
        <v>105</v>
      </c>
      <c r="P2822" s="29"/>
      <c r="Q2822" s="81">
        <v>220</v>
      </c>
      <c r="R2822" s="134" t="s">
        <v>1437</v>
      </c>
    </row>
    <row r="2823" spans="1:18">
      <c r="A2823" s="134" t="s">
        <v>1160</v>
      </c>
      <c r="C2823" s="29">
        <v>302502897</v>
      </c>
      <c r="F2823" s="29" t="s">
        <v>59</v>
      </c>
      <c r="G2823" s="29" t="s">
        <v>1045</v>
      </c>
      <c r="H2823" s="29" t="s">
        <v>38</v>
      </c>
      <c r="I2823" s="120">
        <v>45959</v>
      </c>
      <c r="J2823" s="120">
        <f>WORKDAY(I2823, 3)</f>
        <v>45964</v>
      </c>
      <c r="K2823" s="120">
        <v>45990</v>
      </c>
      <c r="L2823" s="120"/>
      <c r="M2823" s="120"/>
      <c r="N2823" s="29"/>
      <c r="O2823" s="119" t="s">
        <v>944</v>
      </c>
      <c r="P2823" s="29"/>
      <c r="Q2823" s="156">
        <v>230</v>
      </c>
      <c r="R2823" s="134" t="s">
        <v>1438</v>
      </c>
    </row>
    <row r="2824" spans="1:18">
      <c r="A2824" s="134" t="s">
        <v>1160</v>
      </c>
      <c r="C2824" s="29">
        <v>302503060</v>
      </c>
      <c r="F2824" s="29" t="s">
        <v>59</v>
      </c>
      <c r="G2824" s="29" t="s">
        <v>1045</v>
      </c>
      <c r="H2824" s="29" t="s">
        <v>38</v>
      </c>
      <c r="I2824" s="120">
        <v>45959</v>
      </c>
      <c r="J2824" s="120">
        <f>WORKDAY(I2824, 3)</f>
        <v>45964</v>
      </c>
      <c r="K2824" s="120">
        <v>45990</v>
      </c>
      <c r="L2824" s="120"/>
      <c r="M2824" s="120"/>
      <c r="N2824" s="29"/>
      <c r="O2824" s="119" t="s">
        <v>944</v>
      </c>
      <c r="P2824" s="29"/>
      <c r="Q2824" s="156">
        <v>200</v>
      </c>
      <c r="R2824" s="134" t="s">
        <v>1438</v>
      </c>
    </row>
    <row r="2825" spans="1:18">
      <c r="A2825" s="134" t="s">
        <v>1160</v>
      </c>
      <c r="C2825" s="29">
        <v>302503097</v>
      </c>
      <c r="F2825" s="29" t="s">
        <v>59</v>
      </c>
      <c r="G2825" s="29" t="s">
        <v>1045</v>
      </c>
      <c r="H2825" s="29" t="s">
        <v>38</v>
      </c>
      <c r="I2825" s="120">
        <v>45959</v>
      </c>
      <c r="J2825" s="120">
        <f>WORKDAY(I2825, 3)</f>
        <v>45964</v>
      </c>
      <c r="K2825" s="120">
        <v>45990</v>
      </c>
      <c r="L2825" s="120"/>
      <c r="M2825" s="120"/>
      <c r="N2825" s="29"/>
      <c r="O2825" s="119" t="s">
        <v>944</v>
      </c>
      <c r="P2825" s="29"/>
      <c r="Q2825" s="156">
        <v>300</v>
      </c>
      <c r="R2825" s="134" t="s">
        <v>1438</v>
      </c>
    </row>
    <row r="2826" spans="1:18">
      <c r="A2826" s="134" t="s">
        <v>1160</v>
      </c>
      <c r="C2826" s="29">
        <v>302503164</v>
      </c>
      <c r="F2826" s="29" t="s">
        <v>59</v>
      </c>
      <c r="G2826" s="29" t="s">
        <v>1045</v>
      </c>
      <c r="H2826" s="29" t="s">
        <v>38</v>
      </c>
      <c r="I2826" s="120">
        <v>45959</v>
      </c>
      <c r="J2826" s="120">
        <f>WORKDAY(I2826, 3)</f>
        <v>45964</v>
      </c>
      <c r="K2826" s="120">
        <v>45990</v>
      </c>
      <c r="L2826" s="120"/>
      <c r="M2826" s="120"/>
      <c r="N2826" s="29"/>
      <c r="O2826" s="119" t="s">
        <v>944</v>
      </c>
      <c r="P2826" s="29"/>
      <c r="Q2826" s="156"/>
      <c r="R2826" s="134" t="s">
        <v>1438</v>
      </c>
    </row>
    <row r="2827" spans="1:18">
      <c r="A2827" s="134" t="s">
        <v>1160</v>
      </c>
      <c r="C2827" s="29">
        <v>302503187</v>
      </c>
      <c r="F2827" s="29" t="s">
        <v>59</v>
      </c>
      <c r="G2827" s="29" t="s">
        <v>1045</v>
      </c>
      <c r="H2827" s="29" t="s">
        <v>38</v>
      </c>
      <c r="I2827" s="120">
        <v>45959</v>
      </c>
      <c r="J2827" s="120">
        <f>WORKDAY(I2827, 3)</f>
        <v>45964</v>
      </c>
      <c r="K2827" s="120">
        <v>45990</v>
      </c>
      <c r="L2827" s="120"/>
      <c r="M2827" s="120"/>
      <c r="N2827" s="29"/>
      <c r="O2827" s="119" t="s">
        <v>944</v>
      </c>
      <c r="P2827" s="29"/>
      <c r="Q2827" s="156"/>
      <c r="R2827" s="134" t="s">
        <v>1438</v>
      </c>
    </row>
    <row r="2828" spans="1:18">
      <c r="A2828" s="134" t="s">
        <v>1146</v>
      </c>
      <c r="C2828" s="29">
        <v>276500061</v>
      </c>
      <c r="F2828" s="29" t="s">
        <v>59</v>
      </c>
      <c r="G2828" s="29" t="s">
        <v>1045</v>
      </c>
      <c r="H2828" s="29" t="s">
        <v>38</v>
      </c>
      <c r="I2828" s="120">
        <v>45933</v>
      </c>
      <c r="J2828" s="120">
        <f>WORKDAY(I2828, 3)</f>
        <v>45938</v>
      </c>
      <c r="K2828" s="120">
        <v>45933</v>
      </c>
      <c r="L2828" s="120"/>
      <c r="M2828" s="120"/>
      <c r="N2828" s="29"/>
      <c r="O2828" s="119" t="s">
        <v>85</v>
      </c>
      <c r="P2828" s="120"/>
      <c r="Q2828" s="156">
        <v>470</v>
      </c>
      <c r="R2828" s="134" t="s">
        <v>1439</v>
      </c>
    </row>
    <row r="2829" spans="1:18">
      <c r="A2829" s="134" t="s">
        <v>1146</v>
      </c>
      <c r="C2829" s="29">
        <v>276500063</v>
      </c>
      <c r="F2829" s="29" t="s">
        <v>59</v>
      </c>
      <c r="G2829" s="29" t="s">
        <v>1045</v>
      </c>
      <c r="H2829" s="29" t="s">
        <v>38</v>
      </c>
      <c r="I2829" s="120">
        <v>45933</v>
      </c>
      <c r="J2829" s="120">
        <f>WORKDAY(I2829, 3)</f>
        <v>45938</v>
      </c>
      <c r="K2829" s="120">
        <v>45933</v>
      </c>
      <c r="L2829" s="120"/>
      <c r="M2829" s="120"/>
      <c r="N2829" s="29"/>
      <c r="O2829" s="119" t="s">
        <v>85</v>
      </c>
      <c r="P2829" s="120"/>
      <c r="Q2829" s="156">
        <v>300</v>
      </c>
      <c r="R2829" s="134" t="s">
        <v>1439</v>
      </c>
    </row>
    <row r="2830" spans="1:18">
      <c r="A2830" s="134" t="s">
        <v>1146</v>
      </c>
      <c r="C2830" s="29">
        <v>276500065</v>
      </c>
      <c r="F2830" s="29" t="s">
        <v>59</v>
      </c>
      <c r="G2830" s="29" t="s">
        <v>1045</v>
      </c>
      <c r="H2830" s="29" t="s">
        <v>38</v>
      </c>
      <c r="I2830" s="120">
        <v>45933</v>
      </c>
      <c r="J2830" s="120">
        <f>WORKDAY(I2830, 3)</f>
        <v>45938</v>
      </c>
      <c r="K2830" s="120">
        <v>45933</v>
      </c>
      <c r="L2830" s="120"/>
      <c r="M2830" s="120"/>
      <c r="N2830" s="29"/>
      <c r="O2830" s="119" t="s">
        <v>85</v>
      </c>
      <c r="P2830" s="120"/>
      <c r="Q2830" s="156">
        <v>300</v>
      </c>
      <c r="R2830" s="134" t="s">
        <v>1439</v>
      </c>
    </row>
    <row r="2831" spans="1:18">
      <c r="A2831" s="134" t="s">
        <v>1146</v>
      </c>
      <c r="C2831" s="29">
        <v>276500068</v>
      </c>
      <c r="F2831" s="29" t="s">
        <v>59</v>
      </c>
      <c r="G2831" s="29" t="s">
        <v>1045</v>
      </c>
      <c r="H2831" s="29" t="s">
        <v>38</v>
      </c>
      <c r="I2831" s="120">
        <v>45933</v>
      </c>
      <c r="J2831" s="120">
        <f>WORKDAY(I2831, 3)</f>
        <v>45938</v>
      </c>
      <c r="K2831" s="120">
        <v>45933</v>
      </c>
      <c r="L2831" s="120"/>
      <c r="M2831" s="120"/>
      <c r="N2831" s="29"/>
      <c r="O2831" s="119" t="s">
        <v>85</v>
      </c>
      <c r="P2831" s="120"/>
      <c r="Q2831" s="156">
        <v>320</v>
      </c>
      <c r="R2831" s="134" t="s">
        <v>1439</v>
      </c>
    </row>
    <row r="2832" spans="1:18">
      <c r="A2832" s="134" t="s">
        <v>1146</v>
      </c>
      <c r="C2832" s="29">
        <v>275500103</v>
      </c>
      <c r="F2832" s="29" t="s">
        <v>59</v>
      </c>
      <c r="G2832" s="29" t="s">
        <v>1045</v>
      </c>
      <c r="H2832" s="29" t="s">
        <v>38</v>
      </c>
      <c r="I2832" s="120">
        <v>45932</v>
      </c>
      <c r="J2832" s="120">
        <f>WORKDAY(I2832, 3)</f>
        <v>45937</v>
      </c>
      <c r="K2832" s="120">
        <v>45963</v>
      </c>
      <c r="L2832" s="120"/>
      <c r="M2832" s="120"/>
      <c r="N2832" s="29"/>
      <c r="O2832" s="119" t="s">
        <v>85</v>
      </c>
      <c r="P2832" s="120"/>
      <c r="Q2832" s="156">
        <v>40</v>
      </c>
      <c r="R2832" s="134" t="s">
        <v>1439</v>
      </c>
    </row>
    <row r="2833" spans="1:18">
      <c r="A2833" s="134" t="s">
        <v>1146</v>
      </c>
      <c r="C2833" s="29">
        <v>275500114</v>
      </c>
      <c r="F2833" s="29" t="s">
        <v>59</v>
      </c>
      <c r="G2833" s="29" t="s">
        <v>1045</v>
      </c>
      <c r="H2833" s="29" t="s">
        <v>38</v>
      </c>
      <c r="I2833" s="120">
        <v>45932</v>
      </c>
      <c r="J2833" s="120">
        <f>WORKDAY(I2833, 3)</f>
        <v>45937</v>
      </c>
      <c r="K2833" s="120">
        <v>45963</v>
      </c>
      <c r="L2833" s="120"/>
      <c r="M2833" s="120"/>
      <c r="N2833" s="29"/>
      <c r="O2833" s="119" t="s">
        <v>85</v>
      </c>
      <c r="P2833" s="120"/>
      <c r="Q2833" s="156">
        <v>450</v>
      </c>
      <c r="R2833" s="134" t="s">
        <v>1439</v>
      </c>
    </row>
    <row r="2834" spans="1:18">
      <c r="A2834" s="134" t="s">
        <v>1146</v>
      </c>
      <c r="C2834" s="29">
        <v>275500118</v>
      </c>
      <c r="F2834" s="29" t="s">
        <v>59</v>
      </c>
      <c r="G2834" s="29" t="s">
        <v>1045</v>
      </c>
      <c r="H2834" s="29" t="s">
        <v>38</v>
      </c>
      <c r="I2834" s="120">
        <v>45932</v>
      </c>
      <c r="J2834" s="120">
        <f>WORKDAY(I2834, 3)</f>
        <v>45937</v>
      </c>
      <c r="K2834" s="120">
        <v>45963</v>
      </c>
      <c r="L2834" s="120"/>
      <c r="M2834" s="120"/>
      <c r="N2834" s="29"/>
      <c r="O2834" s="119" t="s">
        <v>85</v>
      </c>
      <c r="P2834" s="120"/>
      <c r="Q2834" s="156">
        <v>450</v>
      </c>
      <c r="R2834" s="134" t="s">
        <v>1439</v>
      </c>
    </row>
    <row r="2835" spans="1:18">
      <c r="A2835" s="134" t="s">
        <v>1146</v>
      </c>
      <c r="C2835" s="29">
        <v>275500126</v>
      </c>
      <c r="F2835" s="29" t="s">
        <v>59</v>
      </c>
      <c r="G2835" s="29" t="s">
        <v>1045</v>
      </c>
      <c r="H2835" s="29" t="s">
        <v>38</v>
      </c>
      <c r="I2835" s="120">
        <v>45932</v>
      </c>
      <c r="J2835" s="120">
        <f>WORKDAY(I2835, 3)</f>
        <v>45937</v>
      </c>
      <c r="K2835" s="120">
        <v>45963</v>
      </c>
      <c r="L2835" s="120"/>
      <c r="M2835" s="120"/>
      <c r="N2835" s="29"/>
      <c r="O2835" s="119" t="s">
        <v>85</v>
      </c>
      <c r="P2835" s="120"/>
      <c r="Q2835" s="156">
        <v>450</v>
      </c>
      <c r="R2835" s="134" t="s">
        <v>1439</v>
      </c>
    </row>
    <row r="2836" spans="1:18">
      <c r="A2836" s="134" t="s">
        <v>1146</v>
      </c>
      <c r="C2836" s="29">
        <v>275500138</v>
      </c>
      <c r="F2836" s="29" t="s">
        <v>59</v>
      </c>
      <c r="G2836" s="29" t="s">
        <v>1045</v>
      </c>
      <c r="H2836" s="29" t="s">
        <v>38</v>
      </c>
      <c r="I2836" s="120">
        <v>45932</v>
      </c>
      <c r="J2836" s="120">
        <f>WORKDAY(I2836, 3)</f>
        <v>45937</v>
      </c>
      <c r="K2836" s="120">
        <v>45963</v>
      </c>
      <c r="L2836" s="120"/>
      <c r="M2836" s="120"/>
      <c r="N2836" s="29"/>
      <c r="O2836" s="119" t="s">
        <v>85</v>
      </c>
      <c r="P2836" s="120"/>
      <c r="Q2836" s="156">
        <v>320</v>
      </c>
      <c r="R2836" s="134" t="s">
        <v>1439</v>
      </c>
    </row>
    <row r="2837" spans="1:18">
      <c r="A2837" s="134" t="s">
        <v>1146</v>
      </c>
      <c r="C2837" s="29">
        <v>274502929</v>
      </c>
      <c r="F2837" s="29" t="s">
        <v>59</v>
      </c>
      <c r="G2837" s="29" t="s">
        <v>1045</v>
      </c>
      <c r="H2837" s="29" t="s">
        <v>38</v>
      </c>
      <c r="I2837" s="120">
        <v>45931</v>
      </c>
      <c r="J2837" s="120">
        <f>WORKDAY(I2837, 3)</f>
        <v>45936</v>
      </c>
      <c r="K2837" s="120">
        <v>45962</v>
      </c>
      <c r="L2837" s="120"/>
      <c r="M2837" s="120"/>
      <c r="N2837" s="29"/>
      <c r="O2837" s="119" t="s">
        <v>85</v>
      </c>
      <c r="P2837" s="120"/>
      <c r="Q2837" s="156">
        <v>380</v>
      </c>
      <c r="R2837" s="134" t="s">
        <v>1439</v>
      </c>
    </row>
    <row r="2838" spans="1:18">
      <c r="A2838" s="134" t="s">
        <v>1146</v>
      </c>
      <c r="C2838" s="29">
        <v>274502951</v>
      </c>
      <c r="F2838" s="29" t="s">
        <v>59</v>
      </c>
      <c r="G2838" s="29" t="s">
        <v>1045</v>
      </c>
      <c r="H2838" s="29" t="s">
        <v>38</v>
      </c>
      <c r="I2838" s="120">
        <v>45931</v>
      </c>
      <c r="J2838" s="120">
        <f>WORKDAY(I2838, 3)</f>
        <v>45936</v>
      </c>
      <c r="K2838" s="120">
        <v>45962</v>
      </c>
      <c r="L2838" s="120"/>
      <c r="M2838" s="120"/>
      <c r="N2838" s="29"/>
      <c r="O2838" s="119" t="s">
        <v>85</v>
      </c>
      <c r="P2838" s="120"/>
      <c r="Q2838" s="156">
        <v>380</v>
      </c>
      <c r="R2838" s="134" t="s">
        <v>1439</v>
      </c>
    </row>
    <row r="2839" spans="1:18">
      <c r="A2839" s="134" t="s">
        <v>1146</v>
      </c>
      <c r="C2839" s="29">
        <v>274502989</v>
      </c>
      <c r="F2839" s="29" t="s">
        <v>59</v>
      </c>
      <c r="G2839" s="29" t="s">
        <v>1045</v>
      </c>
      <c r="H2839" s="29" t="s">
        <v>38</v>
      </c>
      <c r="I2839" s="120">
        <v>45931</v>
      </c>
      <c r="J2839" s="120">
        <f>WORKDAY(I2839, 3)</f>
        <v>45936</v>
      </c>
      <c r="K2839" s="120">
        <v>45962</v>
      </c>
      <c r="L2839" s="120"/>
      <c r="M2839" s="120"/>
      <c r="N2839" s="29"/>
      <c r="O2839" s="119" t="s">
        <v>85</v>
      </c>
      <c r="P2839" s="120"/>
      <c r="Q2839" s="156">
        <v>100</v>
      </c>
      <c r="R2839" s="134" t="s">
        <v>1439</v>
      </c>
    </row>
    <row r="2840" spans="1:18">
      <c r="A2840" s="134" t="s">
        <v>1146</v>
      </c>
      <c r="C2840" s="29">
        <v>274503046</v>
      </c>
      <c r="F2840" s="29" t="s">
        <v>59</v>
      </c>
      <c r="G2840" s="29" t="s">
        <v>1045</v>
      </c>
      <c r="H2840" s="29" t="s">
        <v>38</v>
      </c>
      <c r="I2840" s="120">
        <v>45931</v>
      </c>
      <c r="J2840" s="120">
        <f>WORKDAY(I2840, 3)</f>
        <v>45936</v>
      </c>
      <c r="K2840" s="120">
        <v>45962</v>
      </c>
      <c r="L2840" s="120"/>
      <c r="M2840" s="120"/>
      <c r="N2840" s="29"/>
      <c r="O2840" s="119" t="s">
        <v>85</v>
      </c>
      <c r="P2840" s="120"/>
      <c r="Q2840" s="156">
        <v>380</v>
      </c>
      <c r="R2840" s="134" t="s">
        <v>1439</v>
      </c>
    </row>
    <row r="2841" spans="1:18">
      <c r="A2841" s="134" t="s">
        <v>1146</v>
      </c>
      <c r="C2841" s="29">
        <v>274503083</v>
      </c>
      <c r="F2841" s="29" t="s">
        <v>59</v>
      </c>
      <c r="G2841" s="29" t="s">
        <v>1045</v>
      </c>
      <c r="H2841" s="29" t="s">
        <v>38</v>
      </c>
      <c r="I2841" s="120">
        <v>45931</v>
      </c>
      <c r="J2841" s="120">
        <f>WORKDAY(I2841, 3)</f>
        <v>45936</v>
      </c>
      <c r="K2841" s="120">
        <v>45962</v>
      </c>
      <c r="L2841" s="120"/>
      <c r="M2841" s="120"/>
      <c r="N2841" s="29"/>
      <c r="O2841" s="119" t="s">
        <v>85</v>
      </c>
      <c r="P2841" s="120"/>
      <c r="Q2841" s="156">
        <v>200</v>
      </c>
      <c r="R2841" s="134" t="s">
        <v>1439</v>
      </c>
    </row>
    <row r="2842" spans="1:18">
      <c r="A2842" s="134" t="s">
        <v>1146</v>
      </c>
      <c r="C2842" s="29">
        <v>274503166</v>
      </c>
      <c r="F2842" s="29" t="s">
        <v>59</v>
      </c>
      <c r="G2842" s="29" t="s">
        <v>1045</v>
      </c>
      <c r="H2842" s="29" t="s">
        <v>38</v>
      </c>
      <c r="I2842" s="120">
        <v>45931</v>
      </c>
      <c r="J2842" s="120">
        <f>WORKDAY(I2842, 3)</f>
        <v>45936</v>
      </c>
      <c r="K2842" s="120">
        <v>45962</v>
      </c>
      <c r="L2842" s="120"/>
      <c r="M2842" s="120"/>
      <c r="N2842" s="29"/>
      <c r="O2842" s="119" t="s">
        <v>85</v>
      </c>
      <c r="P2842" s="120"/>
      <c r="Q2842" s="156">
        <v>100</v>
      </c>
      <c r="R2842" s="134" t="s">
        <v>1439</v>
      </c>
    </row>
    <row r="2843" spans="1:18">
      <c r="A2843" s="134" t="s">
        <v>1065</v>
      </c>
      <c r="C2843" s="29">
        <v>272502446</v>
      </c>
      <c r="F2843" s="29" t="s">
        <v>59</v>
      </c>
      <c r="G2843" s="29" t="s">
        <v>1045</v>
      </c>
      <c r="H2843" s="29" t="s">
        <v>38</v>
      </c>
      <c r="I2843" s="120">
        <v>45929</v>
      </c>
      <c r="J2843" s="120">
        <f>WORKDAY(I2843, 3)</f>
        <v>45932</v>
      </c>
      <c r="K2843" s="120">
        <v>45960</v>
      </c>
      <c r="L2843" s="120"/>
      <c r="M2843" s="120"/>
      <c r="N2843" s="29"/>
      <c r="O2843" s="119" t="s">
        <v>85</v>
      </c>
      <c r="P2843" s="120"/>
      <c r="Q2843" s="156">
        <v>30</v>
      </c>
      <c r="R2843" s="134" t="s">
        <v>1439</v>
      </c>
    </row>
    <row r="2844" spans="1:18">
      <c r="A2844" s="134" t="s">
        <v>1143</v>
      </c>
      <c r="C2844" s="29">
        <v>281500450</v>
      </c>
      <c r="F2844" s="29" t="s">
        <v>59</v>
      </c>
      <c r="G2844" s="29" t="s">
        <v>1045</v>
      </c>
      <c r="H2844" s="29" t="s">
        <v>38</v>
      </c>
      <c r="I2844" s="120">
        <v>45938</v>
      </c>
      <c r="J2844" s="120">
        <f>WORKDAY(I2844, 3)</f>
        <v>45943</v>
      </c>
      <c r="K2844" s="120">
        <v>45969</v>
      </c>
      <c r="L2844" s="120"/>
      <c r="M2844" s="120"/>
      <c r="O2844" s="119" t="s">
        <v>85</v>
      </c>
      <c r="P2844" s="120"/>
      <c r="Q2844" s="156">
        <v>600</v>
      </c>
      <c r="R2844" s="134" t="s">
        <v>1439</v>
      </c>
    </row>
    <row r="2845" spans="1:18">
      <c r="A2845" s="134" t="s">
        <v>1148</v>
      </c>
      <c r="C2845" s="29">
        <v>286505216</v>
      </c>
      <c r="F2845" s="29" t="s">
        <v>59</v>
      </c>
      <c r="G2845" s="29" t="s">
        <v>1045</v>
      </c>
      <c r="H2845" s="29" t="s">
        <v>38</v>
      </c>
      <c r="I2845" s="120">
        <v>45943</v>
      </c>
      <c r="J2845" s="120">
        <f>WORKDAY(I2845, 3)</f>
        <v>45946</v>
      </c>
      <c r="K2845" s="29"/>
      <c r="L2845" s="29"/>
      <c r="M2845" s="29"/>
      <c r="N2845" s="29"/>
      <c r="O2845" s="119" t="s">
        <v>85</v>
      </c>
      <c r="P2845" s="120"/>
      <c r="Q2845" s="156"/>
      <c r="R2845" s="134" t="s">
        <v>1439</v>
      </c>
    </row>
    <row r="2846" spans="1:18">
      <c r="A2846" s="134" t="s">
        <v>1148</v>
      </c>
      <c r="C2846" s="29">
        <v>286505225</v>
      </c>
      <c r="F2846" s="29" t="s">
        <v>59</v>
      </c>
      <c r="G2846" s="29" t="s">
        <v>1045</v>
      </c>
      <c r="H2846" s="29" t="s">
        <v>38</v>
      </c>
      <c r="I2846" s="120">
        <v>45943</v>
      </c>
      <c r="J2846" s="120">
        <f>WORKDAY(I2846, 3)</f>
        <v>45946</v>
      </c>
      <c r="K2846" s="29"/>
      <c r="L2846" s="29"/>
      <c r="M2846" s="29"/>
      <c r="N2846" s="29"/>
      <c r="O2846" s="119" t="s">
        <v>85</v>
      </c>
      <c r="P2846" s="120"/>
      <c r="Q2846" s="156"/>
      <c r="R2846" s="134" t="s">
        <v>1439</v>
      </c>
    </row>
    <row r="2847" spans="1:18">
      <c r="A2847" s="134" t="s">
        <v>1148</v>
      </c>
      <c r="C2847" s="29">
        <v>286505248</v>
      </c>
      <c r="F2847" s="29" t="s">
        <v>59</v>
      </c>
      <c r="G2847" s="29" t="s">
        <v>1045</v>
      </c>
      <c r="H2847" s="29" t="s">
        <v>38</v>
      </c>
      <c r="I2847" s="120">
        <v>45943</v>
      </c>
      <c r="J2847" s="120">
        <f>WORKDAY(I2847, 3)</f>
        <v>45946</v>
      </c>
      <c r="K2847" s="29"/>
      <c r="L2847" s="29"/>
      <c r="M2847" s="29"/>
      <c r="N2847" s="29"/>
      <c r="O2847" s="119" t="s">
        <v>85</v>
      </c>
      <c r="P2847" s="120"/>
      <c r="Q2847" s="156"/>
      <c r="R2847" s="134" t="s">
        <v>1439</v>
      </c>
    </row>
    <row r="2848" spans="1:18">
      <c r="A2848" s="134" t="s">
        <v>1142</v>
      </c>
      <c r="C2848" s="29">
        <v>286505198</v>
      </c>
      <c r="F2848" s="29" t="s">
        <v>59</v>
      </c>
      <c r="G2848" s="29" t="s">
        <v>1045</v>
      </c>
      <c r="H2848" s="29" t="s">
        <v>38</v>
      </c>
      <c r="I2848" s="120">
        <v>45943</v>
      </c>
      <c r="J2848" s="120">
        <f>WORKDAY(I2848, 3)</f>
        <v>45946</v>
      </c>
      <c r="K2848" s="29"/>
      <c r="L2848" s="29"/>
      <c r="M2848" s="29"/>
      <c r="N2848" s="29"/>
      <c r="O2848" s="119" t="s">
        <v>85</v>
      </c>
      <c r="P2848" s="120"/>
      <c r="Q2848" s="156"/>
      <c r="R2848" s="134" t="s">
        <v>1439</v>
      </c>
    </row>
    <row r="2849" spans="1:18">
      <c r="A2849" s="134" t="s">
        <v>1440</v>
      </c>
      <c r="C2849" s="29">
        <v>282501403</v>
      </c>
      <c r="F2849" s="29" t="s">
        <v>59</v>
      </c>
      <c r="G2849" s="29" t="s">
        <v>1045</v>
      </c>
      <c r="H2849" s="29" t="s">
        <v>38</v>
      </c>
      <c r="I2849" s="120">
        <v>45939</v>
      </c>
      <c r="J2849" s="120">
        <f>WORKDAY(I2849, 3)</f>
        <v>45944</v>
      </c>
      <c r="K2849" s="120">
        <v>45970</v>
      </c>
      <c r="L2849" s="120"/>
      <c r="M2849" s="120"/>
      <c r="N2849" s="29"/>
      <c r="O2849" s="119" t="s">
        <v>85</v>
      </c>
      <c r="P2849" s="120"/>
      <c r="Q2849" s="156"/>
      <c r="R2849" s="162"/>
    </row>
    <row r="2850" spans="1:18">
      <c r="A2850" s="134" t="s">
        <v>1440</v>
      </c>
      <c r="C2850" s="29">
        <v>282501411</v>
      </c>
      <c r="F2850" s="29" t="s">
        <v>59</v>
      </c>
      <c r="G2850" s="29" t="s">
        <v>1045</v>
      </c>
      <c r="H2850" s="29" t="s">
        <v>38</v>
      </c>
      <c r="I2850" s="120">
        <v>45939</v>
      </c>
      <c r="J2850" s="120">
        <f>WORKDAY(I2850, 3)</f>
        <v>45944</v>
      </c>
      <c r="K2850" s="120">
        <v>45970</v>
      </c>
      <c r="L2850" s="120"/>
      <c r="M2850" s="120"/>
      <c r="N2850" s="29"/>
      <c r="O2850" s="119" t="s">
        <v>85</v>
      </c>
      <c r="P2850" s="120"/>
      <c r="Q2850" s="156"/>
      <c r="R2850" s="162"/>
    </row>
    <row r="2851" spans="1:18">
      <c r="A2851" s="134" t="s">
        <v>1440</v>
      </c>
      <c r="C2851" s="29">
        <v>282501422</v>
      </c>
      <c r="F2851" s="29" t="s">
        <v>59</v>
      </c>
      <c r="G2851" s="29" t="s">
        <v>1045</v>
      </c>
      <c r="H2851" s="29" t="s">
        <v>38</v>
      </c>
      <c r="I2851" s="120">
        <v>45939</v>
      </c>
      <c r="J2851" s="120">
        <f>WORKDAY(I2851, 3)</f>
        <v>45944</v>
      </c>
      <c r="K2851" s="120">
        <v>45970</v>
      </c>
      <c r="L2851" s="120"/>
      <c r="M2851" s="120"/>
      <c r="N2851" s="29"/>
      <c r="O2851" s="119" t="s">
        <v>85</v>
      </c>
      <c r="P2851" s="120"/>
      <c r="Q2851" s="156"/>
      <c r="R2851" s="162"/>
    </row>
    <row r="2852" spans="1:18">
      <c r="A2852" s="134" t="s">
        <v>1440</v>
      </c>
      <c r="C2852" s="29">
        <v>282501433</v>
      </c>
      <c r="F2852" s="29" t="s">
        <v>59</v>
      </c>
      <c r="G2852" s="29" t="s">
        <v>1045</v>
      </c>
      <c r="H2852" s="29" t="s">
        <v>38</v>
      </c>
      <c r="I2852" s="120">
        <v>45939</v>
      </c>
      <c r="J2852" s="120">
        <f>WORKDAY(I2852, 3)</f>
        <v>45944</v>
      </c>
      <c r="K2852" s="120">
        <v>45970</v>
      </c>
      <c r="L2852" s="120"/>
      <c r="M2852" s="120"/>
      <c r="N2852" s="29"/>
      <c r="O2852" s="119" t="s">
        <v>85</v>
      </c>
      <c r="P2852" s="120"/>
      <c r="Q2852" s="156"/>
      <c r="R2852" s="162"/>
    </row>
    <row r="2853" spans="1:18">
      <c r="A2853" s="134" t="s">
        <v>1440</v>
      </c>
      <c r="C2853" s="29">
        <v>282501441</v>
      </c>
      <c r="F2853" s="29" t="s">
        <v>59</v>
      </c>
      <c r="G2853" s="29" t="s">
        <v>1045</v>
      </c>
      <c r="H2853" s="29" t="s">
        <v>38</v>
      </c>
      <c r="I2853" s="120">
        <v>45939</v>
      </c>
      <c r="J2853" s="120">
        <f>WORKDAY(I2853, 3)</f>
        <v>45944</v>
      </c>
      <c r="K2853" s="120">
        <v>45970</v>
      </c>
      <c r="L2853" s="120"/>
      <c r="M2853" s="120"/>
      <c r="N2853" s="29"/>
      <c r="O2853" s="119" t="s">
        <v>85</v>
      </c>
      <c r="P2853" s="120"/>
      <c r="Q2853" s="156"/>
      <c r="R2853" s="162"/>
    </row>
    <row r="2854" spans="1:18">
      <c r="A2854" s="134" t="s">
        <v>1440</v>
      </c>
      <c r="C2854" s="29">
        <v>282501458</v>
      </c>
      <c r="F2854" s="29" t="s">
        <v>59</v>
      </c>
      <c r="G2854" s="29" t="s">
        <v>1045</v>
      </c>
      <c r="H2854" s="29" t="s">
        <v>38</v>
      </c>
      <c r="I2854" s="120">
        <v>45939</v>
      </c>
      <c r="J2854" s="120">
        <f>WORKDAY(I2854, 3)</f>
        <v>45944</v>
      </c>
      <c r="K2854" s="120">
        <v>45970</v>
      </c>
      <c r="L2854" s="120"/>
      <c r="M2854" s="120"/>
      <c r="N2854" s="29"/>
      <c r="O2854" s="119" t="s">
        <v>85</v>
      </c>
      <c r="P2854" s="120"/>
      <c r="Q2854" s="156"/>
      <c r="R2854" s="162"/>
    </row>
    <row r="2855" spans="1:18">
      <c r="A2855" s="134" t="s">
        <v>1440</v>
      </c>
      <c r="C2855" s="29">
        <v>282501464</v>
      </c>
      <c r="F2855" s="29" t="s">
        <v>59</v>
      </c>
      <c r="G2855" s="29" t="s">
        <v>1045</v>
      </c>
      <c r="H2855" s="29" t="s">
        <v>38</v>
      </c>
      <c r="I2855" s="120">
        <v>45939</v>
      </c>
      <c r="J2855" s="120">
        <f>WORKDAY(I2855, 3)</f>
        <v>45944</v>
      </c>
      <c r="K2855" s="120">
        <v>45970</v>
      </c>
      <c r="L2855" s="120"/>
      <c r="M2855" s="120"/>
      <c r="N2855" s="29"/>
      <c r="O2855" s="119" t="s">
        <v>85</v>
      </c>
      <c r="P2855" s="120"/>
      <c r="Q2855" s="156"/>
      <c r="R2855" s="162"/>
    </row>
    <row r="2856" spans="1:18">
      <c r="A2856" s="134" t="s">
        <v>1440</v>
      </c>
      <c r="C2856" s="29">
        <v>282501473</v>
      </c>
      <c r="F2856" s="29" t="s">
        <v>59</v>
      </c>
      <c r="G2856" s="29" t="s">
        <v>1045</v>
      </c>
      <c r="H2856" s="29" t="s">
        <v>38</v>
      </c>
      <c r="I2856" s="120">
        <v>45939</v>
      </c>
      <c r="J2856" s="120">
        <f>WORKDAY(I2856, 3)</f>
        <v>45944</v>
      </c>
      <c r="K2856" s="120">
        <v>45970</v>
      </c>
      <c r="L2856" s="120"/>
      <c r="M2856" s="120"/>
      <c r="N2856" s="29"/>
      <c r="O2856" s="119" t="s">
        <v>85</v>
      </c>
      <c r="P2856" s="120"/>
      <c r="Q2856" s="156"/>
      <c r="R2856" s="162"/>
    </row>
    <row r="2857" spans="1:18">
      <c r="A2857" s="134" t="s">
        <v>1440</v>
      </c>
      <c r="C2857" s="29">
        <v>282501491</v>
      </c>
      <c r="F2857" s="29" t="s">
        <v>59</v>
      </c>
      <c r="G2857" s="29" t="s">
        <v>1045</v>
      </c>
      <c r="H2857" s="29" t="s">
        <v>38</v>
      </c>
      <c r="I2857" s="120">
        <v>45939</v>
      </c>
      <c r="J2857" s="120">
        <f>WORKDAY(I2857, 3)</f>
        <v>45944</v>
      </c>
      <c r="K2857" s="120">
        <v>45970</v>
      </c>
      <c r="L2857" s="120"/>
      <c r="M2857" s="120"/>
      <c r="N2857" s="29"/>
      <c r="O2857" s="119" t="s">
        <v>85</v>
      </c>
      <c r="P2857" s="120"/>
      <c r="Q2857" s="156"/>
      <c r="R2857" s="162"/>
    </row>
    <row r="2858" spans="1:18">
      <c r="A2858" s="134" t="s">
        <v>1440</v>
      </c>
      <c r="C2858" s="29">
        <v>282501499</v>
      </c>
      <c r="F2858" s="29" t="s">
        <v>59</v>
      </c>
      <c r="G2858" s="29" t="s">
        <v>1045</v>
      </c>
      <c r="H2858" s="29" t="s">
        <v>38</v>
      </c>
      <c r="I2858" s="120">
        <v>45939</v>
      </c>
      <c r="J2858" s="120">
        <f>WORKDAY(I2858, 3)</f>
        <v>45944</v>
      </c>
      <c r="K2858" s="120">
        <v>45970</v>
      </c>
      <c r="L2858" s="120"/>
      <c r="M2858" s="120"/>
      <c r="N2858" s="29"/>
      <c r="O2858" s="119" t="s">
        <v>85</v>
      </c>
      <c r="P2858" s="120"/>
      <c r="Q2858" s="156"/>
      <c r="R2858" s="162"/>
    </row>
    <row r="2859" spans="1:18">
      <c r="A2859" s="134" t="s">
        <v>1440</v>
      </c>
      <c r="C2859" s="29">
        <v>282501507</v>
      </c>
      <c r="F2859" s="29" t="s">
        <v>59</v>
      </c>
      <c r="G2859" s="29" t="s">
        <v>1045</v>
      </c>
      <c r="H2859" s="29" t="s">
        <v>38</v>
      </c>
      <c r="I2859" s="120">
        <v>45939</v>
      </c>
      <c r="J2859" s="120">
        <f>WORKDAY(I2859, 3)</f>
        <v>45944</v>
      </c>
      <c r="K2859" s="120">
        <v>45970</v>
      </c>
      <c r="L2859" s="120"/>
      <c r="M2859" s="120"/>
      <c r="N2859" s="29"/>
      <c r="O2859" s="119" t="s">
        <v>85</v>
      </c>
      <c r="P2859" s="120"/>
      <c r="Q2859" s="156"/>
      <c r="R2859" s="162"/>
    </row>
    <row r="2860" spans="1:18">
      <c r="A2860" s="134" t="s">
        <v>1440</v>
      </c>
      <c r="C2860" s="29">
        <v>282501513</v>
      </c>
      <c r="F2860" s="29" t="s">
        <v>59</v>
      </c>
      <c r="G2860" s="29" t="s">
        <v>1045</v>
      </c>
      <c r="H2860" s="29" t="s">
        <v>38</v>
      </c>
      <c r="I2860" s="120">
        <v>45939</v>
      </c>
      <c r="J2860" s="120">
        <f>WORKDAY(I2860, 3)</f>
        <v>45944</v>
      </c>
      <c r="K2860" s="120">
        <v>45970</v>
      </c>
      <c r="L2860" s="120"/>
      <c r="M2860" s="120"/>
      <c r="N2860" s="29"/>
      <c r="O2860" s="119" t="s">
        <v>85</v>
      </c>
      <c r="P2860" s="120"/>
      <c r="Q2860" s="156"/>
      <c r="R2860" s="162"/>
    </row>
    <row r="2861" spans="1:18">
      <c r="A2861" s="134" t="s">
        <v>1440</v>
      </c>
      <c r="C2861" s="29">
        <v>282501523</v>
      </c>
      <c r="F2861" s="29" t="s">
        <v>59</v>
      </c>
      <c r="G2861" s="29" t="s">
        <v>1045</v>
      </c>
      <c r="H2861" s="29" t="s">
        <v>38</v>
      </c>
      <c r="I2861" s="120">
        <v>45939</v>
      </c>
      <c r="J2861" s="120">
        <f>WORKDAY(I2861, 3)</f>
        <v>45944</v>
      </c>
      <c r="K2861" s="120">
        <v>45970</v>
      </c>
      <c r="L2861" s="120"/>
      <c r="M2861" s="120"/>
      <c r="N2861" s="29"/>
      <c r="O2861" s="119" t="s">
        <v>85</v>
      </c>
      <c r="P2861" s="120"/>
      <c r="Q2861" s="156"/>
      <c r="R2861" s="162"/>
    </row>
    <row r="2862" spans="1:18">
      <c r="A2862" s="134" t="s">
        <v>1440</v>
      </c>
      <c r="C2862" s="29">
        <v>282501528</v>
      </c>
      <c r="F2862" s="29" t="s">
        <v>59</v>
      </c>
      <c r="G2862" s="29" t="s">
        <v>1045</v>
      </c>
      <c r="H2862" s="29" t="s">
        <v>38</v>
      </c>
      <c r="I2862" s="120">
        <v>45939</v>
      </c>
      <c r="J2862" s="120">
        <f>WORKDAY(I2862, 3)</f>
        <v>45944</v>
      </c>
      <c r="K2862" s="120">
        <v>45970</v>
      </c>
      <c r="L2862" s="120"/>
      <c r="M2862" s="120"/>
      <c r="N2862" s="29"/>
      <c r="O2862" s="119" t="s">
        <v>85</v>
      </c>
      <c r="P2862" s="120"/>
      <c r="Q2862" s="156"/>
      <c r="R2862" s="162"/>
    </row>
    <row r="2863" spans="1:18">
      <c r="A2863" s="134" t="s">
        <v>1440</v>
      </c>
      <c r="C2863" s="29">
        <v>282501567</v>
      </c>
      <c r="F2863" s="29" t="s">
        <v>59</v>
      </c>
      <c r="G2863" s="29" t="s">
        <v>1045</v>
      </c>
      <c r="H2863" s="29" t="s">
        <v>38</v>
      </c>
      <c r="I2863" s="120">
        <v>45939</v>
      </c>
      <c r="J2863" s="120">
        <f>WORKDAY(I2863, 3)</f>
        <v>45944</v>
      </c>
      <c r="K2863" s="120">
        <v>45970</v>
      </c>
      <c r="L2863" s="120"/>
      <c r="M2863" s="120"/>
      <c r="N2863" s="29"/>
      <c r="O2863" s="119" t="s">
        <v>85</v>
      </c>
      <c r="P2863" s="120"/>
      <c r="Q2863" s="156"/>
      <c r="R2863" s="162"/>
    </row>
    <row r="2864" spans="1:18">
      <c r="A2864" s="134" t="s">
        <v>1440</v>
      </c>
      <c r="C2864" s="29">
        <v>282501558</v>
      </c>
      <c r="F2864" s="29" t="s">
        <v>59</v>
      </c>
      <c r="G2864" s="29" t="s">
        <v>1045</v>
      </c>
      <c r="H2864" s="29" t="s">
        <v>38</v>
      </c>
      <c r="I2864" s="120">
        <v>45939</v>
      </c>
      <c r="J2864" s="120">
        <f>WORKDAY(I2864, 3)</f>
        <v>45944</v>
      </c>
      <c r="K2864" s="120">
        <v>45970</v>
      </c>
      <c r="L2864" s="120"/>
      <c r="M2864" s="120"/>
      <c r="N2864" s="29"/>
      <c r="O2864" s="119" t="s">
        <v>85</v>
      </c>
      <c r="P2864" s="120"/>
      <c r="Q2864" s="156"/>
      <c r="R2864" s="162"/>
    </row>
    <row r="2865" spans="1:18">
      <c r="A2865" s="134" t="s">
        <v>1440</v>
      </c>
      <c r="C2865" s="29">
        <v>282501582</v>
      </c>
      <c r="F2865" s="29" t="s">
        <v>59</v>
      </c>
      <c r="G2865" s="29" t="s">
        <v>1045</v>
      </c>
      <c r="H2865" s="29" t="s">
        <v>38</v>
      </c>
      <c r="I2865" s="120">
        <v>45939</v>
      </c>
      <c r="J2865" s="120">
        <f>WORKDAY(I2865, 3)</f>
        <v>45944</v>
      </c>
      <c r="K2865" s="120">
        <v>45970</v>
      </c>
      <c r="L2865" s="120"/>
      <c r="M2865" s="120"/>
      <c r="N2865" s="29"/>
      <c r="O2865" s="119" t="s">
        <v>85</v>
      </c>
      <c r="P2865" s="120"/>
      <c r="Q2865" s="156"/>
      <c r="R2865" s="162"/>
    </row>
    <row r="2866" spans="1:18">
      <c r="A2866" s="134" t="s">
        <v>1440</v>
      </c>
      <c r="C2866" s="29">
        <v>282501594</v>
      </c>
      <c r="F2866" s="29" t="s">
        <v>59</v>
      </c>
      <c r="G2866" s="29" t="s">
        <v>1045</v>
      </c>
      <c r="H2866" s="29" t="s">
        <v>38</v>
      </c>
      <c r="I2866" s="120">
        <v>45939</v>
      </c>
      <c r="J2866" s="120">
        <f>WORKDAY(I2866, 3)</f>
        <v>45944</v>
      </c>
      <c r="K2866" s="120">
        <v>45970</v>
      </c>
      <c r="L2866" s="120"/>
      <c r="M2866" s="120"/>
      <c r="N2866" s="29"/>
      <c r="O2866" s="119" t="s">
        <v>85</v>
      </c>
      <c r="P2866" s="120"/>
      <c r="Q2866" s="156"/>
      <c r="R2866" s="162"/>
    </row>
    <row r="2867" spans="1:18">
      <c r="A2867" s="134" t="s">
        <v>1440</v>
      </c>
      <c r="C2867" s="29">
        <v>282501610</v>
      </c>
      <c r="F2867" s="29" t="s">
        <v>59</v>
      </c>
      <c r="G2867" s="29" t="s">
        <v>1045</v>
      </c>
      <c r="H2867" s="29" t="s">
        <v>38</v>
      </c>
      <c r="I2867" s="120">
        <v>45939</v>
      </c>
      <c r="J2867" s="120">
        <f>WORKDAY(I2867, 3)</f>
        <v>45944</v>
      </c>
      <c r="K2867" s="120">
        <v>45970</v>
      </c>
      <c r="L2867" s="120"/>
      <c r="M2867" s="120"/>
      <c r="N2867" s="29"/>
      <c r="O2867" s="119" t="s">
        <v>85</v>
      </c>
      <c r="P2867" s="120"/>
      <c r="Q2867" s="156"/>
      <c r="R2867" s="162"/>
    </row>
    <row r="2868" spans="1:18">
      <c r="A2868" s="134" t="s">
        <v>1440</v>
      </c>
      <c r="C2868" s="29">
        <v>282501615</v>
      </c>
      <c r="F2868" s="29" t="s">
        <v>59</v>
      </c>
      <c r="G2868" s="29" t="s">
        <v>1045</v>
      </c>
      <c r="H2868" s="29" t="s">
        <v>38</v>
      </c>
      <c r="I2868" s="120">
        <v>45939</v>
      </c>
      <c r="J2868" s="120">
        <f>WORKDAY(I2868, 3)</f>
        <v>45944</v>
      </c>
      <c r="K2868" s="120">
        <v>45970</v>
      </c>
      <c r="L2868" s="120"/>
      <c r="M2868" s="120"/>
      <c r="N2868" s="29"/>
      <c r="O2868" s="119" t="s">
        <v>85</v>
      </c>
      <c r="P2868" s="120"/>
      <c r="Q2868" s="156"/>
      <c r="R2868" s="162"/>
    </row>
    <row r="2869" spans="1:18">
      <c r="A2869" s="134" t="s">
        <v>1440</v>
      </c>
      <c r="C2869" s="29">
        <v>282501642</v>
      </c>
      <c r="F2869" s="29" t="s">
        <v>59</v>
      </c>
      <c r="G2869" s="29" t="s">
        <v>1045</v>
      </c>
      <c r="H2869" s="29" t="s">
        <v>38</v>
      </c>
      <c r="I2869" s="120">
        <v>45939</v>
      </c>
      <c r="J2869" s="120">
        <f>WORKDAY(I2869, 3)</f>
        <v>45944</v>
      </c>
      <c r="K2869" s="120">
        <v>45970</v>
      </c>
      <c r="L2869" s="120"/>
      <c r="M2869" s="120"/>
      <c r="N2869" s="29"/>
      <c r="O2869" s="119" t="s">
        <v>85</v>
      </c>
      <c r="P2869" s="120"/>
      <c r="Q2869" s="156"/>
      <c r="R2869" s="162"/>
    </row>
    <row r="2870" spans="1:18">
      <c r="A2870" s="134" t="s">
        <v>1440</v>
      </c>
      <c r="C2870" s="29">
        <v>282501648</v>
      </c>
      <c r="F2870" s="29" t="s">
        <v>59</v>
      </c>
      <c r="G2870" s="29" t="s">
        <v>1045</v>
      </c>
      <c r="H2870" s="29" t="s">
        <v>38</v>
      </c>
      <c r="I2870" s="120">
        <v>45939</v>
      </c>
      <c r="J2870" s="120">
        <f>WORKDAY(I2870, 3)</f>
        <v>45944</v>
      </c>
      <c r="K2870" s="120">
        <v>45970</v>
      </c>
      <c r="L2870" s="120"/>
      <c r="M2870" s="120"/>
      <c r="N2870" s="29"/>
      <c r="O2870" s="119" t="s">
        <v>85</v>
      </c>
      <c r="P2870" s="120"/>
      <c r="Q2870" s="156"/>
      <c r="R2870" s="162"/>
    </row>
    <row r="2871" spans="1:18">
      <c r="A2871" s="134" t="s">
        <v>1440</v>
      </c>
      <c r="C2871" s="29">
        <v>282501662</v>
      </c>
      <c r="F2871" s="29" t="s">
        <v>59</v>
      </c>
      <c r="G2871" s="29" t="s">
        <v>1045</v>
      </c>
      <c r="H2871" s="29" t="s">
        <v>38</v>
      </c>
      <c r="I2871" s="120">
        <v>45939</v>
      </c>
      <c r="J2871" s="120">
        <f>WORKDAY(I2871, 3)</f>
        <v>45944</v>
      </c>
      <c r="K2871" s="120">
        <v>45970</v>
      </c>
      <c r="L2871" s="120"/>
      <c r="M2871" s="120"/>
      <c r="N2871" s="29"/>
      <c r="O2871" s="119" t="s">
        <v>85</v>
      </c>
      <c r="P2871" s="120"/>
      <c r="Q2871" s="156"/>
      <c r="R2871" s="162"/>
    </row>
    <row r="2872" spans="1:18">
      <c r="A2872" s="134" t="s">
        <v>1440</v>
      </c>
      <c r="C2872" s="29">
        <v>282501673</v>
      </c>
      <c r="F2872" s="29" t="s">
        <v>59</v>
      </c>
      <c r="G2872" s="29" t="s">
        <v>1045</v>
      </c>
      <c r="H2872" s="29" t="s">
        <v>38</v>
      </c>
      <c r="I2872" s="120">
        <v>45939</v>
      </c>
      <c r="J2872" s="120">
        <f>WORKDAY(I2872, 3)</f>
        <v>45944</v>
      </c>
      <c r="K2872" s="120">
        <v>45970</v>
      </c>
      <c r="L2872" s="120"/>
      <c r="M2872" s="120"/>
      <c r="N2872" s="29"/>
      <c r="O2872" s="119" t="s">
        <v>85</v>
      </c>
      <c r="P2872" s="120"/>
      <c r="Q2872" s="156"/>
      <c r="R2872" s="162"/>
    </row>
    <row r="2873" spans="1:18">
      <c r="A2873" s="134" t="s">
        <v>1440</v>
      </c>
      <c r="C2873" s="29">
        <v>282501693</v>
      </c>
      <c r="F2873" s="29" t="s">
        <v>59</v>
      </c>
      <c r="G2873" s="29" t="s">
        <v>1045</v>
      </c>
      <c r="H2873" s="29" t="s">
        <v>38</v>
      </c>
      <c r="I2873" s="120">
        <v>45939</v>
      </c>
      <c r="J2873" s="120">
        <f>WORKDAY(I2873, 3)</f>
        <v>45944</v>
      </c>
      <c r="K2873" s="120">
        <v>45970</v>
      </c>
      <c r="L2873" s="120"/>
      <c r="M2873" s="120"/>
      <c r="N2873" s="29"/>
      <c r="O2873" s="119" t="s">
        <v>85</v>
      </c>
      <c r="P2873" s="120"/>
      <c r="Q2873" s="156"/>
      <c r="R2873" s="162"/>
    </row>
    <row r="2874" spans="1:18">
      <c r="A2874" s="134" t="s">
        <v>1440</v>
      </c>
      <c r="C2874" s="29">
        <v>282501708</v>
      </c>
      <c r="F2874" s="29" t="s">
        <v>59</v>
      </c>
      <c r="G2874" s="29" t="s">
        <v>1045</v>
      </c>
      <c r="H2874" s="29" t="s">
        <v>38</v>
      </c>
      <c r="I2874" s="120">
        <v>45939</v>
      </c>
      <c r="J2874" s="120">
        <f>WORKDAY(I2874, 3)</f>
        <v>45944</v>
      </c>
      <c r="K2874" s="120">
        <v>45970</v>
      </c>
      <c r="L2874" s="120"/>
      <c r="M2874" s="120"/>
      <c r="N2874" s="29"/>
      <c r="O2874" s="119" t="s">
        <v>85</v>
      </c>
      <c r="P2874" s="120"/>
      <c r="Q2874" s="156"/>
      <c r="R2874" s="162"/>
    </row>
    <row r="2875" spans="1:18">
      <c r="A2875" s="134" t="s">
        <v>1441</v>
      </c>
      <c r="C2875" s="29">
        <v>281502912</v>
      </c>
      <c r="F2875" s="29" t="s">
        <v>59</v>
      </c>
      <c r="G2875" s="29" t="s">
        <v>1045</v>
      </c>
      <c r="H2875" s="29" t="s">
        <v>38</v>
      </c>
      <c r="I2875" s="120">
        <v>45938</v>
      </c>
      <c r="J2875" s="120">
        <f>WORKDAY(I2875, 3)</f>
        <v>45943</v>
      </c>
      <c r="K2875" s="120">
        <v>45969</v>
      </c>
      <c r="L2875" s="120"/>
      <c r="M2875" s="120"/>
      <c r="N2875" s="29"/>
      <c r="O2875" s="119" t="s">
        <v>85</v>
      </c>
      <c r="P2875" s="120"/>
      <c r="Q2875" s="156"/>
      <c r="R2875" s="162"/>
    </row>
    <row r="2876" spans="1:18">
      <c r="A2876" s="134" t="s">
        <v>1441</v>
      </c>
      <c r="C2876" s="29">
        <v>281504002</v>
      </c>
      <c r="F2876" s="29" t="s">
        <v>59</v>
      </c>
      <c r="G2876" s="29" t="s">
        <v>1045</v>
      </c>
      <c r="H2876" s="29" t="s">
        <v>38</v>
      </c>
      <c r="I2876" s="120">
        <v>45938</v>
      </c>
      <c r="J2876" s="120">
        <f>WORKDAY(I2876, 3)</f>
        <v>45943</v>
      </c>
      <c r="K2876" s="120">
        <v>45969</v>
      </c>
      <c r="L2876" s="120"/>
      <c r="M2876" s="120"/>
      <c r="N2876" s="29"/>
      <c r="O2876" s="119" t="s">
        <v>85</v>
      </c>
      <c r="P2876" s="120"/>
      <c r="Q2876" s="156"/>
      <c r="R2876" s="162"/>
    </row>
    <row r="2877" spans="1:18">
      <c r="A2877" s="134" t="s">
        <v>1441</v>
      </c>
      <c r="C2877" s="29">
        <v>281503991</v>
      </c>
      <c r="F2877" s="29" t="s">
        <v>59</v>
      </c>
      <c r="G2877" s="29" t="s">
        <v>1045</v>
      </c>
      <c r="H2877" s="29" t="s">
        <v>38</v>
      </c>
      <c r="I2877" s="120">
        <v>45938</v>
      </c>
      <c r="J2877" s="120">
        <f>WORKDAY(I2877, 3)</f>
        <v>45943</v>
      </c>
      <c r="K2877" s="120">
        <v>45969</v>
      </c>
      <c r="L2877" s="120"/>
      <c r="M2877" s="120"/>
      <c r="N2877" s="29"/>
      <c r="O2877" s="119" t="s">
        <v>85</v>
      </c>
      <c r="P2877" s="120"/>
      <c r="Q2877" s="156"/>
      <c r="R2877" s="162"/>
    </row>
    <row r="2878" spans="1:18">
      <c r="A2878" s="134" t="s">
        <v>1441</v>
      </c>
      <c r="C2878" s="29">
        <v>281503976</v>
      </c>
      <c r="F2878" s="29" t="s">
        <v>59</v>
      </c>
      <c r="G2878" s="29" t="s">
        <v>1045</v>
      </c>
      <c r="H2878" s="29" t="s">
        <v>38</v>
      </c>
      <c r="I2878" s="120">
        <v>45938</v>
      </c>
      <c r="J2878" s="120">
        <f>WORKDAY(I2878, 3)</f>
        <v>45943</v>
      </c>
      <c r="K2878" s="120">
        <v>45969</v>
      </c>
      <c r="L2878" s="120"/>
      <c r="M2878" s="120"/>
      <c r="N2878" s="29"/>
      <c r="O2878" s="119" t="s">
        <v>85</v>
      </c>
      <c r="P2878" s="120"/>
      <c r="Q2878" s="156"/>
      <c r="R2878" s="162"/>
    </row>
    <row r="2879" spans="1:18">
      <c r="A2879" s="134" t="s">
        <v>1441</v>
      </c>
      <c r="C2879" s="29">
        <v>281503840</v>
      </c>
      <c r="F2879" s="29" t="s">
        <v>59</v>
      </c>
      <c r="G2879" s="29" t="s">
        <v>1045</v>
      </c>
      <c r="H2879" s="29" t="s">
        <v>38</v>
      </c>
      <c r="I2879" s="120">
        <v>45938</v>
      </c>
      <c r="J2879" s="120">
        <f>WORKDAY(I2879, 3)</f>
        <v>45943</v>
      </c>
      <c r="K2879" s="120">
        <v>45969</v>
      </c>
      <c r="L2879" s="120"/>
      <c r="M2879" s="120"/>
      <c r="N2879" s="29"/>
      <c r="O2879" s="119" t="s">
        <v>85</v>
      </c>
      <c r="P2879" s="120"/>
      <c r="Q2879" s="156"/>
      <c r="R2879" s="162"/>
    </row>
    <row r="2880" spans="1:18">
      <c r="A2880" s="134" t="s">
        <v>1441</v>
      </c>
      <c r="C2880" s="29">
        <v>281503852</v>
      </c>
      <c r="F2880" s="29" t="s">
        <v>59</v>
      </c>
      <c r="G2880" s="29" t="s">
        <v>1045</v>
      </c>
      <c r="H2880" s="29" t="s">
        <v>38</v>
      </c>
      <c r="I2880" s="120">
        <v>45938</v>
      </c>
      <c r="J2880" s="120">
        <f>WORKDAY(I2880, 3)</f>
        <v>45943</v>
      </c>
      <c r="K2880" s="120">
        <v>45969</v>
      </c>
      <c r="L2880" s="120"/>
      <c r="M2880" s="120"/>
      <c r="N2880" s="29"/>
      <c r="O2880" s="119" t="s">
        <v>85</v>
      </c>
      <c r="P2880" s="120"/>
      <c r="Q2880" s="156"/>
      <c r="R2880" s="162"/>
    </row>
    <row r="2881" spans="1:18">
      <c r="A2881" s="134" t="s">
        <v>1441</v>
      </c>
      <c r="C2881" s="29">
        <v>281503855</v>
      </c>
      <c r="F2881" s="29" t="s">
        <v>59</v>
      </c>
      <c r="G2881" s="29" t="s">
        <v>1045</v>
      </c>
      <c r="H2881" s="29" t="s">
        <v>38</v>
      </c>
      <c r="I2881" s="120">
        <v>45938</v>
      </c>
      <c r="J2881" s="120">
        <f>WORKDAY(I2881, 3)</f>
        <v>45943</v>
      </c>
      <c r="K2881" s="120">
        <v>45969</v>
      </c>
      <c r="L2881" s="120"/>
      <c r="M2881" s="120"/>
      <c r="N2881" s="29"/>
      <c r="O2881" s="119" t="s">
        <v>85</v>
      </c>
      <c r="P2881" s="120"/>
      <c r="Q2881" s="156"/>
      <c r="R2881" s="162"/>
    </row>
    <row r="2882" spans="1:18">
      <c r="A2882" s="134" t="s">
        <v>1441</v>
      </c>
      <c r="C2882" s="29">
        <v>281503879</v>
      </c>
      <c r="F2882" s="29" t="s">
        <v>59</v>
      </c>
      <c r="G2882" s="29" t="s">
        <v>1045</v>
      </c>
      <c r="H2882" s="29" t="s">
        <v>38</v>
      </c>
      <c r="I2882" s="120">
        <v>45938</v>
      </c>
      <c r="J2882" s="120">
        <f>WORKDAY(I2882, 3)</f>
        <v>45943</v>
      </c>
      <c r="K2882" s="120">
        <v>45969</v>
      </c>
      <c r="L2882" s="120"/>
      <c r="M2882" s="120"/>
      <c r="N2882" s="29"/>
      <c r="O2882" s="119" t="s">
        <v>85</v>
      </c>
      <c r="P2882" s="120"/>
      <c r="Q2882" s="156"/>
      <c r="R2882" s="162"/>
    </row>
    <row r="2883" spans="1:18">
      <c r="A2883" s="134" t="s">
        <v>1441</v>
      </c>
      <c r="C2883" s="29">
        <v>281503891</v>
      </c>
      <c r="F2883" s="29" t="s">
        <v>59</v>
      </c>
      <c r="G2883" s="29" t="s">
        <v>1045</v>
      </c>
      <c r="H2883" s="29" t="s">
        <v>38</v>
      </c>
      <c r="I2883" s="120">
        <v>45938</v>
      </c>
      <c r="J2883" s="120">
        <f>WORKDAY(I2883, 3)</f>
        <v>45943</v>
      </c>
      <c r="K2883" s="120">
        <v>45969</v>
      </c>
      <c r="L2883" s="120"/>
      <c r="M2883" s="120"/>
      <c r="N2883" s="29"/>
      <c r="O2883" s="119" t="s">
        <v>85</v>
      </c>
      <c r="P2883" s="120"/>
      <c r="Q2883" s="156"/>
      <c r="R2883" s="162"/>
    </row>
    <row r="2884" spans="1:18">
      <c r="A2884" s="134" t="s">
        <v>1441</v>
      </c>
      <c r="C2884" s="29">
        <v>281503907</v>
      </c>
      <c r="F2884" s="29" t="s">
        <v>59</v>
      </c>
      <c r="G2884" s="29" t="s">
        <v>1045</v>
      </c>
      <c r="H2884" s="29" t="s">
        <v>38</v>
      </c>
      <c r="I2884" s="120">
        <v>45938</v>
      </c>
      <c r="J2884" s="120">
        <f>WORKDAY(I2884, 3)</f>
        <v>45943</v>
      </c>
      <c r="K2884" s="120">
        <v>45969</v>
      </c>
      <c r="L2884" s="120"/>
      <c r="M2884" s="120"/>
      <c r="N2884" s="29"/>
      <c r="O2884" s="119" t="s">
        <v>85</v>
      </c>
      <c r="P2884" s="120"/>
      <c r="Q2884" s="156"/>
      <c r="R2884" s="162"/>
    </row>
    <row r="2885" spans="1:18">
      <c r="A2885" s="134" t="s">
        <v>1441</v>
      </c>
      <c r="C2885" s="29">
        <v>281503924</v>
      </c>
      <c r="F2885" s="29" t="s">
        <v>59</v>
      </c>
      <c r="G2885" s="29" t="s">
        <v>1045</v>
      </c>
      <c r="H2885" s="29" t="s">
        <v>38</v>
      </c>
      <c r="I2885" s="120">
        <v>45938</v>
      </c>
      <c r="J2885" s="120">
        <f>WORKDAY(I2885, 3)</f>
        <v>45943</v>
      </c>
      <c r="K2885" s="120">
        <v>45969</v>
      </c>
      <c r="L2885" s="120"/>
      <c r="M2885" s="120"/>
      <c r="N2885" s="29"/>
      <c r="O2885" s="119" t="s">
        <v>85</v>
      </c>
      <c r="P2885" s="120"/>
      <c r="Q2885" s="156"/>
      <c r="R2885" s="162"/>
    </row>
    <row r="2886" spans="1:18">
      <c r="A2886" s="134" t="s">
        <v>1441</v>
      </c>
      <c r="C2886" s="29">
        <v>281503941</v>
      </c>
      <c r="F2886" s="29" t="s">
        <v>59</v>
      </c>
      <c r="G2886" s="29" t="s">
        <v>1045</v>
      </c>
      <c r="H2886" s="29" t="s">
        <v>38</v>
      </c>
      <c r="I2886" s="120">
        <v>45938</v>
      </c>
      <c r="J2886" s="120">
        <f>WORKDAY(I2886, 3)</f>
        <v>45943</v>
      </c>
      <c r="K2886" s="120">
        <v>45969</v>
      </c>
      <c r="L2886" s="120"/>
      <c r="M2886" s="120"/>
      <c r="N2886" s="29"/>
      <c r="O2886" s="119" t="s">
        <v>85</v>
      </c>
      <c r="P2886" s="120"/>
      <c r="Q2886" s="156"/>
      <c r="R2886" s="162"/>
    </row>
    <row r="2887" spans="1:18">
      <c r="A2887" s="134" t="s">
        <v>1441</v>
      </c>
      <c r="C2887" s="29">
        <v>281503954</v>
      </c>
      <c r="F2887" s="29" t="s">
        <v>59</v>
      </c>
      <c r="G2887" s="29" t="s">
        <v>1045</v>
      </c>
      <c r="H2887" s="29" t="s">
        <v>38</v>
      </c>
      <c r="I2887" s="120">
        <v>45938</v>
      </c>
      <c r="J2887" s="120">
        <f>WORKDAY(I2887, 3)</f>
        <v>45943</v>
      </c>
      <c r="K2887" s="120">
        <v>45969</v>
      </c>
      <c r="L2887" s="120"/>
      <c r="M2887" s="120"/>
      <c r="N2887" s="29"/>
      <c r="O2887" s="119" t="s">
        <v>85</v>
      </c>
      <c r="P2887" s="120"/>
      <c r="Q2887" s="156"/>
      <c r="R2887" s="162"/>
    </row>
    <row r="2888" spans="1:18">
      <c r="A2888" s="134" t="s">
        <v>1441</v>
      </c>
      <c r="C2888" s="29">
        <v>281503964</v>
      </c>
      <c r="F2888" s="29" t="s">
        <v>59</v>
      </c>
      <c r="G2888" s="29" t="s">
        <v>1045</v>
      </c>
      <c r="H2888" s="29" t="s">
        <v>38</v>
      </c>
      <c r="I2888" s="120">
        <v>45938</v>
      </c>
      <c r="J2888" s="120">
        <f>WORKDAY(I2888, 3)</f>
        <v>45943</v>
      </c>
      <c r="K2888" s="120">
        <v>45969</v>
      </c>
      <c r="L2888" s="120"/>
      <c r="M2888" s="120"/>
      <c r="N2888" s="29"/>
      <c r="O2888" s="119" t="s">
        <v>85</v>
      </c>
      <c r="P2888" s="120"/>
      <c r="Q2888" s="156"/>
      <c r="R2888" s="162"/>
    </row>
    <row r="2889" spans="1:18">
      <c r="A2889" s="134" t="s">
        <v>1441</v>
      </c>
      <c r="C2889" s="29">
        <v>281503372</v>
      </c>
      <c r="F2889" s="29" t="s">
        <v>59</v>
      </c>
      <c r="G2889" s="29" t="s">
        <v>1045</v>
      </c>
      <c r="H2889" s="29" t="s">
        <v>38</v>
      </c>
      <c r="I2889" s="120">
        <v>45938</v>
      </c>
      <c r="J2889" s="120">
        <f>WORKDAY(I2889, 3)</f>
        <v>45943</v>
      </c>
      <c r="K2889" s="120">
        <v>45969</v>
      </c>
      <c r="L2889" s="120"/>
      <c r="M2889" s="120"/>
      <c r="N2889" s="29"/>
      <c r="O2889" s="119" t="s">
        <v>85</v>
      </c>
      <c r="P2889" s="120"/>
      <c r="Q2889" s="156"/>
      <c r="R2889" s="162"/>
    </row>
    <row r="2890" spans="1:18">
      <c r="A2890" s="134" t="s">
        <v>1441</v>
      </c>
      <c r="C2890" s="29">
        <v>281503396</v>
      </c>
      <c r="F2890" s="29" t="s">
        <v>59</v>
      </c>
      <c r="G2890" s="29" t="s">
        <v>1045</v>
      </c>
      <c r="H2890" s="29" t="s">
        <v>38</v>
      </c>
      <c r="I2890" s="120">
        <v>45938</v>
      </c>
      <c r="J2890" s="120">
        <f>WORKDAY(I2890, 3)</f>
        <v>45943</v>
      </c>
      <c r="K2890" s="120">
        <v>45969</v>
      </c>
      <c r="L2890" s="120"/>
      <c r="M2890" s="120"/>
      <c r="N2890" s="29"/>
      <c r="O2890" s="119" t="s">
        <v>85</v>
      </c>
      <c r="P2890" s="120"/>
      <c r="Q2890" s="156"/>
      <c r="R2890" s="162"/>
    </row>
    <row r="2891" spans="1:18">
      <c r="A2891" s="134" t="s">
        <v>1441</v>
      </c>
      <c r="C2891" s="29">
        <v>281503422</v>
      </c>
      <c r="F2891" s="29" t="s">
        <v>59</v>
      </c>
      <c r="G2891" s="29" t="s">
        <v>1045</v>
      </c>
      <c r="H2891" s="29" t="s">
        <v>38</v>
      </c>
      <c r="I2891" s="120">
        <v>45938</v>
      </c>
      <c r="J2891" s="120">
        <f>WORKDAY(I2891, 3)</f>
        <v>45943</v>
      </c>
      <c r="K2891" s="120">
        <v>45969</v>
      </c>
      <c r="L2891" s="120"/>
      <c r="M2891" s="120"/>
      <c r="N2891" s="29"/>
      <c r="O2891" s="119" t="s">
        <v>85</v>
      </c>
      <c r="P2891" s="120"/>
      <c r="Q2891" s="156"/>
      <c r="R2891" s="162"/>
    </row>
    <row r="2892" spans="1:18">
      <c r="A2892" s="134" t="s">
        <v>1441</v>
      </c>
      <c r="C2892" s="29">
        <v>281503471</v>
      </c>
      <c r="F2892" s="29" t="s">
        <v>59</v>
      </c>
      <c r="G2892" s="29" t="s">
        <v>1045</v>
      </c>
      <c r="H2892" s="29" t="s">
        <v>38</v>
      </c>
      <c r="I2892" s="120">
        <v>45938</v>
      </c>
      <c r="J2892" s="120">
        <f>WORKDAY(I2892, 3)</f>
        <v>45943</v>
      </c>
      <c r="K2892" s="120">
        <v>45969</v>
      </c>
      <c r="L2892" s="120"/>
      <c r="M2892" s="120"/>
      <c r="N2892" s="29"/>
      <c r="O2892" s="119" t="s">
        <v>85</v>
      </c>
      <c r="P2892" s="120"/>
      <c r="Q2892" s="156"/>
      <c r="R2892" s="162"/>
    </row>
    <row r="2893" spans="1:18">
      <c r="A2893" s="134" t="s">
        <v>1441</v>
      </c>
      <c r="C2893" s="29">
        <v>281503500</v>
      </c>
      <c r="F2893" s="29" t="s">
        <v>59</v>
      </c>
      <c r="G2893" s="29" t="s">
        <v>1045</v>
      </c>
      <c r="H2893" s="29" t="s">
        <v>38</v>
      </c>
      <c r="I2893" s="120">
        <v>45938</v>
      </c>
      <c r="J2893" s="120">
        <f>WORKDAY(I2893, 3)</f>
        <v>45943</v>
      </c>
      <c r="K2893" s="120">
        <v>45969</v>
      </c>
      <c r="L2893" s="120"/>
      <c r="M2893" s="120"/>
      <c r="N2893" s="29"/>
      <c r="O2893" s="119" t="s">
        <v>85</v>
      </c>
      <c r="P2893" s="120"/>
      <c r="Q2893" s="156"/>
      <c r="R2893" s="162"/>
    </row>
    <row r="2894" spans="1:18">
      <c r="A2894" s="134" t="s">
        <v>1441</v>
      </c>
      <c r="C2894" s="29">
        <v>281503513</v>
      </c>
      <c r="F2894" s="29" t="s">
        <v>59</v>
      </c>
      <c r="G2894" s="29" t="s">
        <v>1045</v>
      </c>
      <c r="H2894" s="29" t="s">
        <v>38</v>
      </c>
      <c r="I2894" s="120">
        <v>45938</v>
      </c>
      <c r="J2894" s="120">
        <f>WORKDAY(I2894, 3)</f>
        <v>45943</v>
      </c>
      <c r="K2894" s="120">
        <v>45969</v>
      </c>
      <c r="L2894" s="120"/>
      <c r="M2894" s="120"/>
      <c r="N2894" s="29"/>
      <c r="O2894" s="119" t="s">
        <v>85</v>
      </c>
      <c r="P2894" s="120"/>
      <c r="Q2894" s="156"/>
      <c r="R2894" s="162"/>
    </row>
    <row r="2895" spans="1:18">
      <c r="A2895" s="134" t="s">
        <v>1441</v>
      </c>
      <c r="C2895" s="29">
        <v>281503519</v>
      </c>
      <c r="F2895" s="29" t="s">
        <v>59</v>
      </c>
      <c r="G2895" s="29" t="s">
        <v>1045</v>
      </c>
      <c r="H2895" s="29" t="s">
        <v>38</v>
      </c>
      <c r="I2895" s="120">
        <v>45938</v>
      </c>
      <c r="J2895" s="120">
        <f>WORKDAY(I2895, 3)</f>
        <v>45943</v>
      </c>
      <c r="K2895" s="120">
        <v>45969</v>
      </c>
      <c r="L2895" s="120"/>
      <c r="M2895" s="120"/>
      <c r="N2895" s="29"/>
      <c r="O2895" s="119" t="s">
        <v>85</v>
      </c>
      <c r="P2895" s="120"/>
      <c r="Q2895" s="156"/>
      <c r="R2895" s="162"/>
    </row>
    <row r="2896" spans="1:18">
      <c r="A2896" s="134" t="s">
        <v>1441</v>
      </c>
      <c r="C2896" s="29">
        <v>281503810</v>
      </c>
      <c r="F2896" s="29" t="s">
        <v>59</v>
      </c>
      <c r="G2896" s="29" t="s">
        <v>1045</v>
      </c>
      <c r="H2896" s="29" t="s">
        <v>38</v>
      </c>
      <c r="I2896" s="120">
        <v>45938</v>
      </c>
      <c r="J2896" s="120">
        <f>WORKDAY(I2896, 3)</f>
        <v>45943</v>
      </c>
      <c r="K2896" s="120">
        <v>45969</v>
      </c>
      <c r="L2896" s="120"/>
      <c r="M2896" s="120"/>
      <c r="N2896" s="29"/>
      <c r="O2896" s="119" t="s">
        <v>85</v>
      </c>
      <c r="P2896" s="120"/>
      <c r="Q2896" s="156"/>
      <c r="R2896" s="162"/>
    </row>
    <row r="2897" spans="1:18">
      <c r="A2897" s="134" t="s">
        <v>1441</v>
      </c>
      <c r="C2897" s="29">
        <v>281503826</v>
      </c>
      <c r="F2897" s="29" t="s">
        <v>59</v>
      </c>
      <c r="G2897" s="29" t="s">
        <v>1045</v>
      </c>
      <c r="H2897" s="29" t="s">
        <v>38</v>
      </c>
      <c r="I2897" s="120">
        <v>45938</v>
      </c>
      <c r="J2897" s="120">
        <f>WORKDAY(I2897, 3)</f>
        <v>45943</v>
      </c>
      <c r="K2897" s="120">
        <v>45969</v>
      </c>
      <c r="L2897" s="120"/>
      <c r="M2897" s="120"/>
      <c r="N2897" s="29"/>
      <c r="O2897" s="119" t="s">
        <v>85</v>
      </c>
      <c r="P2897" s="120"/>
      <c r="Q2897" s="156"/>
      <c r="R2897" s="162"/>
    </row>
    <row r="2898" spans="1:18">
      <c r="A2898" s="134" t="s">
        <v>1441</v>
      </c>
      <c r="C2898" s="29">
        <v>281503061</v>
      </c>
      <c r="F2898" s="29" t="s">
        <v>59</v>
      </c>
      <c r="G2898" s="29" t="s">
        <v>1045</v>
      </c>
      <c r="H2898" s="29" t="s">
        <v>38</v>
      </c>
      <c r="I2898" s="120">
        <v>45938</v>
      </c>
      <c r="J2898" s="120">
        <f>WORKDAY(I2898, 3)</f>
        <v>45943</v>
      </c>
      <c r="K2898" s="120">
        <v>45969</v>
      </c>
      <c r="L2898" s="120"/>
      <c r="M2898" s="120"/>
      <c r="N2898" s="29"/>
      <c r="O2898" s="119" t="s">
        <v>85</v>
      </c>
      <c r="P2898" s="120"/>
      <c r="Q2898" s="156"/>
      <c r="R2898" s="162"/>
    </row>
    <row r="2899" spans="1:18">
      <c r="A2899" s="134" t="s">
        <v>1441</v>
      </c>
      <c r="C2899" s="29">
        <v>281503070</v>
      </c>
      <c r="F2899" s="29" t="s">
        <v>59</v>
      </c>
      <c r="G2899" s="29" t="s">
        <v>1045</v>
      </c>
      <c r="H2899" s="29" t="s">
        <v>38</v>
      </c>
      <c r="I2899" s="120">
        <v>45938</v>
      </c>
      <c r="J2899" s="120">
        <f>WORKDAY(I2899, 3)</f>
        <v>45943</v>
      </c>
      <c r="K2899" s="120">
        <v>45969</v>
      </c>
      <c r="L2899" s="120"/>
      <c r="M2899" s="120"/>
      <c r="N2899" s="29"/>
      <c r="O2899" s="119" t="s">
        <v>85</v>
      </c>
      <c r="P2899" s="120"/>
      <c r="Q2899" s="156"/>
      <c r="R2899" s="162"/>
    </row>
    <row r="2900" spans="1:18">
      <c r="A2900" s="134" t="s">
        <v>1441</v>
      </c>
      <c r="C2900" s="29">
        <v>281503079</v>
      </c>
      <c r="F2900" s="29" t="s">
        <v>59</v>
      </c>
      <c r="G2900" s="29" t="s">
        <v>1045</v>
      </c>
      <c r="H2900" s="29" t="s">
        <v>38</v>
      </c>
      <c r="I2900" s="120">
        <v>45938</v>
      </c>
      <c r="J2900" s="120">
        <f>WORKDAY(I2900, 3)</f>
        <v>45943</v>
      </c>
      <c r="K2900" s="120">
        <v>45969</v>
      </c>
      <c r="L2900" s="120"/>
      <c r="M2900" s="120"/>
      <c r="N2900" s="29"/>
      <c r="O2900" s="119" t="s">
        <v>85</v>
      </c>
      <c r="P2900" s="120"/>
      <c r="Q2900" s="156"/>
      <c r="R2900" s="162"/>
    </row>
    <row r="2901" spans="1:18">
      <c r="A2901" s="134" t="s">
        <v>1441</v>
      </c>
      <c r="C2901" s="29">
        <v>281503095</v>
      </c>
      <c r="F2901" s="29" t="s">
        <v>59</v>
      </c>
      <c r="G2901" s="29" t="s">
        <v>1045</v>
      </c>
      <c r="H2901" s="29" t="s">
        <v>38</v>
      </c>
      <c r="I2901" s="120">
        <v>45938</v>
      </c>
      <c r="J2901" s="120">
        <f>WORKDAY(I2901, 3)</f>
        <v>45943</v>
      </c>
      <c r="K2901" s="120">
        <v>45969</v>
      </c>
      <c r="L2901" s="120"/>
      <c r="M2901" s="120"/>
      <c r="N2901" s="29"/>
      <c r="O2901" s="119" t="s">
        <v>85</v>
      </c>
      <c r="P2901" s="120"/>
      <c r="Q2901" s="156"/>
      <c r="R2901" s="162"/>
    </row>
    <row r="2902" spans="1:18">
      <c r="A2902" s="134" t="s">
        <v>1441</v>
      </c>
      <c r="C2902" s="29">
        <v>281503103</v>
      </c>
      <c r="F2902" s="29" t="s">
        <v>59</v>
      </c>
      <c r="G2902" s="29" t="s">
        <v>1045</v>
      </c>
      <c r="H2902" s="29" t="s">
        <v>38</v>
      </c>
      <c r="I2902" s="120">
        <v>45938</v>
      </c>
      <c r="J2902" s="120">
        <f>WORKDAY(I2902, 3)</f>
        <v>45943</v>
      </c>
      <c r="K2902" s="120">
        <v>45969</v>
      </c>
      <c r="L2902" s="120"/>
      <c r="M2902" s="120"/>
      <c r="N2902" s="29"/>
      <c r="O2902" s="119" t="s">
        <v>85</v>
      </c>
      <c r="P2902" s="120"/>
      <c r="Q2902" s="156"/>
      <c r="R2902" s="162"/>
    </row>
    <row r="2903" spans="1:18">
      <c r="A2903" s="134" t="s">
        <v>1441</v>
      </c>
      <c r="C2903" s="29">
        <v>281503114</v>
      </c>
      <c r="F2903" s="29" t="s">
        <v>59</v>
      </c>
      <c r="G2903" s="29" t="s">
        <v>1045</v>
      </c>
      <c r="H2903" s="29" t="s">
        <v>38</v>
      </c>
      <c r="I2903" s="120">
        <v>45938</v>
      </c>
      <c r="J2903" s="120">
        <f>WORKDAY(I2903, 3)</f>
        <v>45943</v>
      </c>
      <c r="K2903" s="120">
        <v>45969</v>
      </c>
      <c r="L2903" s="120"/>
      <c r="M2903" s="120"/>
      <c r="N2903" s="29"/>
      <c r="O2903" s="119" t="s">
        <v>85</v>
      </c>
      <c r="P2903" s="120"/>
      <c r="Q2903" s="156"/>
      <c r="R2903" s="162"/>
    </row>
    <row r="2904" spans="1:18">
      <c r="A2904" s="134" t="s">
        <v>1441</v>
      </c>
      <c r="C2904" s="29">
        <v>281503221</v>
      </c>
      <c r="F2904" s="29" t="s">
        <v>59</v>
      </c>
      <c r="G2904" s="29" t="s">
        <v>1045</v>
      </c>
      <c r="H2904" s="29" t="s">
        <v>38</v>
      </c>
      <c r="I2904" s="120">
        <v>45938</v>
      </c>
      <c r="J2904" s="120">
        <f>WORKDAY(I2904, 3)</f>
        <v>45943</v>
      </c>
      <c r="K2904" s="120">
        <v>45969</v>
      </c>
      <c r="L2904" s="120"/>
      <c r="M2904" s="120"/>
      <c r="N2904" s="29"/>
      <c r="O2904" s="119" t="s">
        <v>85</v>
      </c>
      <c r="P2904" s="120"/>
      <c r="Q2904" s="156"/>
      <c r="R2904" s="162"/>
    </row>
    <row r="2905" spans="1:18">
      <c r="A2905" s="134" t="s">
        <v>1441</v>
      </c>
      <c r="C2905" s="29">
        <v>281503241</v>
      </c>
      <c r="F2905" s="29" t="s">
        <v>59</v>
      </c>
      <c r="G2905" s="29" t="s">
        <v>1045</v>
      </c>
      <c r="H2905" s="29" t="s">
        <v>38</v>
      </c>
      <c r="I2905" s="120">
        <v>45938</v>
      </c>
      <c r="J2905" s="120">
        <f>WORKDAY(I2905, 3)</f>
        <v>45943</v>
      </c>
      <c r="K2905" s="120">
        <v>45969</v>
      </c>
      <c r="L2905" s="120"/>
      <c r="M2905" s="120"/>
      <c r="N2905" s="29"/>
      <c r="O2905" s="119" t="s">
        <v>85</v>
      </c>
      <c r="P2905" s="120"/>
      <c r="Q2905" s="156"/>
      <c r="R2905" s="162"/>
    </row>
    <row r="2906" spans="1:18">
      <c r="A2906" s="134" t="s">
        <v>1441</v>
      </c>
      <c r="C2906" s="29">
        <v>281503265</v>
      </c>
      <c r="F2906" s="29" t="s">
        <v>59</v>
      </c>
      <c r="G2906" s="29" t="s">
        <v>1045</v>
      </c>
      <c r="H2906" s="29" t="s">
        <v>38</v>
      </c>
      <c r="I2906" s="120">
        <v>45938</v>
      </c>
      <c r="J2906" s="120">
        <f>WORKDAY(I2906, 3)</f>
        <v>45943</v>
      </c>
      <c r="K2906" s="120">
        <v>45969</v>
      </c>
      <c r="L2906" s="120"/>
      <c r="M2906" s="120"/>
      <c r="N2906" s="29"/>
      <c r="O2906" s="119" t="s">
        <v>85</v>
      </c>
      <c r="P2906" s="120"/>
      <c r="Q2906" s="156"/>
      <c r="R2906" s="162"/>
    </row>
    <row r="2907" spans="1:18">
      <c r="A2907" s="134" t="s">
        <v>1441</v>
      </c>
      <c r="C2907" s="29">
        <v>281503331</v>
      </c>
      <c r="F2907" s="29" t="s">
        <v>59</v>
      </c>
      <c r="G2907" s="29" t="s">
        <v>1045</v>
      </c>
      <c r="H2907" s="29" t="s">
        <v>38</v>
      </c>
      <c r="I2907" s="120">
        <v>45938</v>
      </c>
      <c r="J2907" s="120">
        <f>WORKDAY(I2907, 3)</f>
        <v>45943</v>
      </c>
      <c r="K2907" s="120">
        <v>45969</v>
      </c>
      <c r="L2907" s="120"/>
      <c r="M2907" s="120"/>
      <c r="N2907" s="29"/>
      <c r="O2907" s="119" t="s">
        <v>85</v>
      </c>
      <c r="P2907" s="120"/>
      <c r="Q2907" s="156"/>
      <c r="R2907" s="162"/>
    </row>
    <row r="2908" spans="1:18">
      <c r="A2908" s="134" t="s">
        <v>1441</v>
      </c>
      <c r="C2908" s="29">
        <v>281503345</v>
      </c>
      <c r="F2908" s="29" t="s">
        <v>59</v>
      </c>
      <c r="G2908" s="29" t="s">
        <v>1045</v>
      </c>
      <c r="H2908" s="29" t="s">
        <v>38</v>
      </c>
      <c r="I2908" s="120">
        <v>45938</v>
      </c>
      <c r="J2908" s="120">
        <f>WORKDAY(I2908, 3)</f>
        <v>45943</v>
      </c>
      <c r="K2908" s="120">
        <v>45969</v>
      </c>
      <c r="L2908" s="120"/>
      <c r="M2908" s="120"/>
      <c r="N2908" s="29"/>
      <c r="O2908" s="119" t="s">
        <v>85</v>
      </c>
      <c r="P2908" s="120"/>
      <c r="Q2908" s="156"/>
      <c r="R2908" s="162"/>
    </row>
    <row r="2909" spans="1:18">
      <c r="A2909" s="134" t="s">
        <v>1441</v>
      </c>
      <c r="C2909" s="29">
        <v>281503036</v>
      </c>
      <c r="F2909" s="29" t="s">
        <v>59</v>
      </c>
      <c r="G2909" s="29" t="s">
        <v>1045</v>
      </c>
      <c r="H2909" s="29" t="s">
        <v>38</v>
      </c>
      <c r="I2909" s="120">
        <v>45938</v>
      </c>
      <c r="J2909" s="120">
        <f>WORKDAY(I2909, 3)</f>
        <v>45943</v>
      </c>
      <c r="K2909" s="120">
        <v>45969</v>
      </c>
      <c r="L2909" s="120"/>
      <c r="M2909" s="120"/>
      <c r="N2909" s="29"/>
      <c r="O2909" s="119" t="s">
        <v>85</v>
      </c>
      <c r="P2909" s="120"/>
      <c r="Q2909" s="156"/>
      <c r="R2909" s="162"/>
    </row>
    <row r="2910" spans="1:18">
      <c r="A2910" s="134" t="s">
        <v>1441</v>
      </c>
      <c r="C2910" s="29">
        <v>281503047</v>
      </c>
      <c r="F2910" s="29" t="s">
        <v>59</v>
      </c>
      <c r="G2910" s="29" t="s">
        <v>1045</v>
      </c>
      <c r="H2910" s="29" t="s">
        <v>38</v>
      </c>
      <c r="I2910" s="120">
        <v>45938</v>
      </c>
      <c r="J2910" s="120">
        <f>WORKDAY(I2910, 3)</f>
        <v>45943</v>
      </c>
      <c r="K2910" s="120">
        <v>45969</v>
      </c>
      <c r="L2910" s="120"/>
      <c r="M2910" s="120"/>
      <c r="N2910" s="29"/>
      <c r="O2910" s="119" t="s">
        <v>85</v>
      </c>
      <c r="P2910" s="120"/>
      <c r="Q2910" s="156"/>
      <c r="R2910" s="162"/>
    </row>
    <row r="2911" spans="1:18">
      <c r="A2911" s="134" t="s">
        <v>1441</v>
      </c>
      <c r="C2911" s="29">
        <v>281502994</v>
      </c>
      <c r="F2911" s="29" t="s">
        <v>59</v>
      </c>
      <c r="G2911" s="29" t="s">
        <v>1045</v>
      </c>
      <c r="H2911" s="29" t="s">
        <v>38</v>
      </c>
      <c r="I2911" s="120">
        <v>45938</v>
      </c>
      <c r="J2911" s="120">
        <f>WORKDAY(I2911, 3)</f>
        <v>45943</v>
      </c>
      <c r="K2911" s="120">
        <v>45969</v>
      </c>
      <c r="L2911" s="120"/>
      <c r="M2911" s="120"/>
      <c r="N2911" s="29"/>
      <c r="O2911" s="119" t="s">
        <v>85</v>
      </c>
      <c r="P2911" s="120"/>
      <c r="Q2911" s="156"/>
      <c r="R2911" s="162"/>
    </row>
    <row r="2912" spans="1:18">
      <c r="A2912" s="134" t="s">
        <v>1441</v>
      </c>
      <c r="C2912" s="29">
        <v>281503006</v>
      </c>
      <c r="F2912" s="29" t="s">
        <v>59</v>
      </c>
      <c r="G2912" s="29" t="s">
        <v>1045</v>
      </c>
      <c r="H2912" s="29" t="s">
        <v>38</v>
      </c>
      <c r="I2912" s="120">
        <v>45938</v>
      </c>
      <c r="J2912" s="120">
        <f>WORKDAY(I2912, 3)</f>
        <v>45943</v>
      </c>
      <c r="K2912" s="120">
        <v>45969</v>
      </c>
      <c r="L2912" s="120"/>
      <c r="M2912" s="120"/>
      <c r="N2912" s="29"/>
      <c r="O2912" s="119" t="s">
        <v>85</v>
      </c>
      <c r="P2912" s="120"/>
      <c r="Q2912" s="156"/>
      <c r="R2912" s="162"/>
    </row>
    <row r="2913" spans="1:18">
      <c r="A2913" s="134" t="s">
        <v>1441</v>
      </c>
      <c r="C2913" s="29">
        <v>281502963</v>
      </c>
      <c r="F2913" s="29" t="s">
        <v>59</v>
      </c>
      <c r="G2913" s="29" t="s">
        <v>1045</v>
      </c>
      <c r="H2913" s="29" t="s">
        <v>38</v>
      </c>
      <c r="I2913" s="120">
        <v>45938</v>
      </c>
      <c r="J2913" s="120">
        <f>WORKDAY(I2913, 3)</f>
        <v>45943</v>
      </c>
      <c r="K2913" s="120">
        <v>45969</v>
      </c>
      <c r="L2913" s="120"/>
      <c r="M2913" s="120"/>
      <c r="N2913" s="29"/>
      <c r="O2913" s="119" t="s">
        <v>85</v>
      </c>
      <c r="P2913" s="120"/>
      <c r="Q2913" s="156"/>
      <c r="R2913" s="162"/>
    </row>
    <row r="2914" spans="1:18">
      <c r="A2914" s="134" t="s">
        <v>1441</v>
      </c>
      <c r="C2914" s="29">
        <v>281502982</v>
      </c>
      <c r="F2914" s="29" t="s">
        <v>59</v>
      </c>
      <c r="G2914" s="29" t="s">
        <v>1045</v>
      </c>
      <c r="H2914" s="29" t="s">
        <v>38</v>
      </c>
      <c r="I2914" s="120">
        <v>45938</v>
      </c>
      <c r="J2914" s="120">
        <f>WORKDAY(I2914, 3)</f>
        <v>45943</v>
      </c>
      <c r="K2914" s="120">
        <v>45969</v>
      </c>
      <c r="L2914" s="120"/>
      <c r="M2914" s="120"/>
      <c r="N2914" s="29"/>
      <c r="O2914" s="119" t="s">
        <v>85</v>
      </c>
      <c r="P2914" s="120"/>
      <c r="Q2914" s="156"/>
      <c r="R2914" s="162"/>
    </row>
    <row r="2915" spans="1:18">
      <c r="A2915" s="134" t="s">
        <v>1441</v>
      </c>
      <c r="C2915" s="29">
        <v>281502950</v>
      </c>
      <c r="F2915" s="29" t="s">
        <v>59</v>
      </c>
      <c r="G2915" s="29" t="s">
        <v>1045</v>
      </c>
      <c r="H2915" s="29" t="s">
        <v>38</v>
      </c>
      <c r="I2915" s="120">
        <v>45938</v>
      </c>
      <c r="J2915" s="120">
        <f>WORKDAY(I2915, 3)</f>
        <v>45943</v>
      </c>
      <c r="K2915" s="120">
        <v>45969</v>
      </c>
      <c r="L2915" s="120"/>
      <c r="M2915" s="120"/>
      <c r="N2915" s="29"/>
      <c r="O2915" s="119" t="s">
        <v>85</v>
      </c>
      <c r="P2915" s="120"/>
      <c r="Q2915" s="156"/>
      <c r="R2915" s="162"/>
    </row>
    <row r="2916" spans="1:18">
      <c r="A2916" s="134" t="s">
        <v>1441</v>
      </c>
      <c r="C2916" s="29">
        <v>281502943</v>
      </c>
      <c r="F2916" s="29" t="s">
        <v>59</v>
      </c>
      <c r="G2916" s="29" t="s">
        <v>1045</v>
      </c>
      <c r="H2916" s="29" t="s">
        <v>38</v>
      </c>
      <c r="I2916" s="120">
        <v>45938</v>
      </c>
      <c r="J2916" s="120">
        <f>WORKDAY(I2916, 3)</f>
        <v>45943</v>
      </c>
      <c r="K2916" s="120">
        <v>45969</v>
      </c>
      <c r="L2916" s="120"/>
      <c r="M2916" s="120"/>
      <c r="N2916" s="29"/>
      <c r="O2916" s="119" t="s">
        <v>85</v>
      </c>
      <c r="P2916" s="120"/>
      <c r="Q2916" s="156"/>
      <c r="R2916" s="162"/>
    </row>
    <row r="2917" spans="1:18">
      <c r="A2917" s="134" t="s">
        <v>1442</v>
      </c>
      <c r="C2917" s="29">
        <v>295505166</v>
      </c>
      <c r="F2917" s="29" t="s">
        <v>59</v>
      </c>
      <c r="G2917" s="29" t="s">
        <v>1045</v>
      </c>
      <c r="H2917" s="29" t="s">
        <v>38</v>
      </c>
      <c r="I2917" s="120">
        <v>45952</v>
      </c>
      <c r="J2917" s="120">
        <f>WORKDAY(I2917, 3)</f>
        <v>45957</v>
      </c>
      <c r="K2917" s="120">
        <v>45983</v>
      </c>
      <c r="L2917" s="120"/>
      <c r="M2917" s="120"/>
      <c r="N2917" s="29"/>
      <c r="O2917" s="119" t="s">
        <v>197</v>
      </c>
      <c r="P2917" s="29"/>
      <c r="Q2917" s="156"/>
    </row>
    <row r="2918" spans="1:18">
      <c r="A2918" s="134" t="s">
        <v>1442</v>
      </c>
      <c r="C2918" s="29">
        <v>295505181</v>
      </c>
      <c r="F2918" s="29" t="s">
        <v>59</v>
      </c>
      <c r="G2918" s="29" t="s">
        <v>1045</v>
      </c>
      <c r="H2918" s="29" t="s">
        <v>38</v>
      </c>
      <c r="I2918" s="120">
        <v>45952</v>
      </c>
      <c r="J2918" s="120">
        <f>WORKDAY(I2918, 3)</f>
        <v>45957</v>
      </c>
      <c r="K2918" s="120">
        <v>45983</v>
      </c>
      <c r="L2918" s="120"/>
      <c r="M2918" s="120"/>
      <c r="N2918" s="29"/>
      <c r="O2918" s="119" t="s">
        <v>197</v>
      </c>
      <c r="P2918" s="29"/>
      <c r="Q2918" s="156"/>
    </row>
    <row r="2919" spans="1:18">
      <c r="A2919" s="119" t="s">
        <v>1025</v>
      </c>
      <c r="B2919" s="41"/>
      <c r="C2919" s="29">
        <v>237509063</v>
      </c>
      <c r="F2919" s="29" t="s">
        <v>1379</v>
      </c>
      <c r="G2919" s="29" t="s">
        <v>16</v>
      </c>
      <c r="H2919" s="29" t="s">
        <v>38</v>
      </c>
      <c r="I2919" s="120">
        <v>45894</v>
      </c>
      <c r="J2919" s="120">
        <f>WORKDAY(I2919, 3)</f>
        <v>45897</v>
      </c>
      <c r="K2919" s="120">
        <v>45924</v>
      </c>
      <c r="L2919" s="120"/>
      <c r="M2919" s="120"/>
      <c r="N2919" s="29"/>
      <c r="O2919" s="119" t="s">
        <v>85</v>
      </c>
      <c r="P2919" s="120"/>
      <c r="Q2919" s="156">
        <v>60</v>
      </c>
    </row>
    <row r="2920" spans="1:18">
      <c r="A2920" s="134" t="s">
        <v>1419</v>
      </c>
      <c r="C2920" s="29">
        <v>253500106</v>
      </c>
      <c r="D2920" s="29">
        <v>224500283</v>
      </c>
      <c r="E2920" s="29">
        <v>268505772</v>
      </c>
      <c r="F2920" s="29" t="s">
        <v>59</v>
      </c>
      <c r="G2920" s="29" t="s">
        <v>16</v>
      </c>
      <c r="H2920" s="29" t="s">
        <v>38</v>
      </c>
      <c r="I2920" s="120">
        <v>45910</v>
      </c>
      <c r="J2920" s="120">
        <f>WORKDAY(I2920, 3)</f>
        <v>45915</v>
      </c>
      <c r="K2920" s="120">
        <v>45940</v>
      </c>
      <c r="L2920" s="120"/>
      <c r="M2920" s="120"/>
      <c r="N2920" s="29"/>
      <c r="O2920" s="119" t="s">
        <v>85</v>
      </c>
      <c r="P2920" s="120"/>
      <c r="Q2920" s="156">
        <v>300</v>
      </c>
    </row>
    <row r="2921" spans="1:18">
      <c r="A2921" s="134" t="s">
        <v>1419</v>
      </c>
      <c r="C2921" s="29">
        <v>253500108</v>
      </c>
      <c r="D2921" s="29">
        <v>224500292</v>
      </c>
      <c r="E2921" s="29">
        <v>268504962</v>
      </c>
      <c r="F2921" s="29" t="s">
        <v>59</v>
      </c>
      <c r="G2921" s="29" t="s">
        <v>16</v>
      </c>
      <c r="H2921" s="29" t="s">
        <v>38</v>
      </c>
      <c r="I2921" s="120">
        <v>45910</v>
      </c>
      <c r="J2921" s="120">
        <f>WORKDAY(I2921, 3)</f>
        <v>45915</v>
      </c>
      <c r="K2921" s="120">
        <v>45940</v>
      </c>
      <c r="L2921" s="120"/>
      <c r="M2921" s="120"/>
      <c r="N2921" s="29"/>
      <c r="O2921" s="119" t="s">
        <v>85</v>
      </c>
      <c r="P2921" s="120"/>
      <c r="Q2921" s="156">
        <v>350</v>
      </c>
    </row>
    <row r="2922" spans="1:18">
      <c r="A2922" s="134" t="s">
        <v>1419</v>
      </c>
      <c r="C2922" s="29">
        <v>253500110</v>
      </c>
      <c r="D2922" s="29">
        <v>224500316</v>
      </c>
      <c r="E2922" s="29">
        <v>268507927</v>
      </c>
      <c r="F2922" s="29" t="s">
        <v>59</v>
      </c>
      <c r="G2922" s="29" t="s">
        <v>16</v>
      </c>
      <c r="H2922" s="29" t="s">
        <v>38</v>
      </c>
      <c r="I2922" s="120">
        <v>45910</v>
      </c>
      <c r="J2922" s="120">
        <f>WORKDAY(I2922, 3)</f>
        <v>45915</v>
      </c>
      <c r="K2922" s="120">
        <v>45940</v>
      </c>
      <c r="L2922" s="120"/>
      <c r="M2922" s="120"/>
      <c r="N2922" s="29"/>
      <c r="O2922" s="119" t="s">
        <v>85</v>
      </c>
      <c r="P2922" s="120"/>
      <c r="Q2922" s="156">
        <v>120</v>
      </c>
    </row>
    <row r="2923" spans="1:18">
      <c r="A2923" s="134" t="s">
        <v>1419</v>
      </c>
      <c r="C2923" s="29">
        <v>253500111</v>
      </c>
      <c r="D2923" s="29">
        <v>224500339</v>
      </c>
      <c r="E2923" s="29">
        <v>268504487</v>
      </c>
      <c r="F2923" s="29" t="s">
        <v>59</v>
      </c>
      <c r="G2923" s="29" t="s">
        <v>16</v>
      </c>
      <c r="H2923" s="29" t="s">
        <v>38</v>
      </c>
      <c r="I2923" s="120">
        <v>45910</v>
      </c>
      <c r="J2923" s="120">
        <f>WORKDAY(I2923, 3)</f>
        <v>45915</v>
      </c>
      <c r="K2923" s="120">
        <v>45940</v>
      </c>
      <c r="L2923" s="120"/>
      <c r="M2923" s="120"/>
      <c r="N2923" s="29"/>
      <c r="O2923" s="119" t="s">
        <v>85</v>
      </c>
      <c r="P2923" s="120"/>
      <c r="Q2923" s="156">
        <v>330</v>
      </c>
    </row>
    <row r="2924" spans="1:18">
      <c r="A2924" s="134" t="s">
        <v>1419</v>
      </c>
      <c r="C2924" s="29">
        <v>253500112</v>
      </c>
      <c r="D2924" s="29">
        <v>224500361</v>
      </c>
      <c r="E2924" s="29">
        <v>268506971</v>
      </c>
      <c r="F2924" s="29" t="s">
        <v>59</v>
      </c>
      <c r="G2924" s="29" t="s">
        <v>16</v>
      </c>
      <c r="H2924" s="29" t="s">
        <v>38</v>
      </c>
      <c r="I2924" s="120">
        <v>45910</v>
      </c>
      <c r="J2924" s="120">
        <f>WORKDAY(I2924, 3)</f>
        <v>45915</v>
      </c>
      <c r="K2924" s="120">
        <v>45940</v>
      </c>
      <c r="L2924" s="120"/>
      <c r="M2924" s="120"/>
      <c r="N2924" s="29"/>
      <c r="O2924" s="119" t="s">
        <v>85</v>
      </c>
      <c r="P2924" s="120"/>
      <c r="Q2924" s="156">
        <v>340</v>
      </c>
    </row>
    <row r="2925" spans="1:18">
      <c r="A2925" s="134" t="s">
        <v>1419</v>
      </c>
      <c r="C2925" s="29">
        <v>254500115</v>
      </c>
      <c r="D2925" s="29">
        <v>224500429</v>
      </c>
      <c r="E2925" s="29">
        <v>268505383</v>
      </c>
      <c r="F2925" s="29" t="s">
        <v>59</v>
      </c>
      <c r="G2925" s="29" t="s">
        <v>16</v>
      </c>
      <c r="H2925" s="29" t="s">
        <v>38</v>
      </c>
      <c r="I2925" s="120">
        <v>45911</v>
      </c>
      <c r="J2925" s="120">
        <f>WORKDAY(I2925, 3)</f>
        <v>45916</v>
      </c>
      <c r="K2925" s="120">
        <v>45941</v>
      </c>
      <c r="L2925" s="120"/>
      <c r="M2925" s="120"/>
      <c r="N2925" s="29"/>
      <c r="O2925" s="119" t="s">
        <v>85</v>
      </c>
      <c r="P2925" s="120"/>
      <c r="Q2925" s="156">
        <v>280</v>
      </c>
    </row>
    <row r="2926" spans="1:18">
      <c r="A2926" s="134" t="s">
        <v>1419</v>
      </c>
      <c r="C2926" s="29">
        <v>254500117</v>
      </c>
      <c r="D2926" s="29">
        <v>224500461</v>
      </c>
      <c r="E2926" s="29">
        <v>268506794</v>
      </c>
      <c r="F2926" s="29" t="s">
        <v>59</v>
      </c>
      <c r="G2926" s="29" t="s">
        <v>16</v>
      </c>
      <c r="H2926" s="29" t="s">
        <v>38</v>
      </c>
      <c r="I2926" s="120">
        <v>45911</v>
      </c>
      <c r="J2926" s="120">
        <f>WORKDAY(I2926, 3)</f>
        <v>45916</v>
      </c>
      <c r="K2926" s="120">
        <v>45941</v>
      </c>
      <c r="L2926" s="120"/>
      <c r="M2926" s="120"/>
      <c r="N2926" s="29"/>
      <c r="O2926" s="119" t="s">
        <v>85</v>
      </c>
      <c r="P2926" s="120"/>
      <c r="Q2926" s="156">
        <v>300</v>
      </c>
    </row>
    <row r="2927" spans="1:18">
      <c r="A2927" s="134" t="s">
        <v>1421</v>
      </c>
      <c r="C2927" s="29">
        <v>253500113</v>
      </c>
      <c r="D2927" s="29">
        <v>224501630</v>
      </c>
      <c r="F2927" s="29" t="s">
        <v>59</v>
      </c>
      <c r="G2927" s="29" t="s">
        <v>16</v>
      </c>
      <c r="H2927" s="29" t="s">
        <v>38</v>
      </c>
      <c r="I2927" s="120">
        <v>45910</v>
      </c>
      <c r="J2927" s="120">
        <f>WORKDAY(I2927, 3)</f>
        <v>45915</v>
      </c>
      <c r="K2927" s="120">
        <v>45940</v>
      </c>
      <c r="L2927" s="120"/>
      <c r="M2927" s="120"/>
      <c r="N2927" s="29"/>
      <c r="O2927" s="119" t="s">
        <v>85</v>
      </c>
      <c r="P2927" s="120"/>
      <c r="Q2927" s="156">
        <v>850</v>
      </c>
    </row>
    <row r="2928" spans="1:18">
      <c r="A2928" s="134" t="s">
        <v>1421</v>
      </c>
      <c r="C2928" s="29">
        <v>253500114</v>
      </c>
      <c r="D2928" s="29">
        <v>224501690</v>
      </c>
      <c r="F2928" s="29" t="s">
        <v>59</v>
      </c>
      <c r="G2928" s="29" t="s">
        <v>16</v>
      </c>
      <c r="H2928" s="29" t="s">
        <v>38</v>
      </c>
      <c r="I2928" s="120">
        <v>45910</v>
      </c>
      <c r="J2928" s="120">
        <f>WORKDAY(I2928, 3)</f>
        <v>45915</v>
      </c>
      <c r="K2928" s="120">
        <v>45940</v>
      </c>
      <c r="L2928" s="120"/>
      <c r="M2928" s="120"/>
      <c r="N2928" s="29"/>
      <c r="O2928" s="119" t="s">
        <v>85</v>
      </c>
      <c r="P2928" s="120"/>
      <c r="Q2928" s="156">
        <v>270</v>
      </c>
    </row>
    <row r="2929" spans="1:17">
      <c r="A2929" s="134" t="s">
        <v>1421</v>
      </c>
      <c r="C2929" s="29">
        <v>253500115</v>
      </c>
      <c r="D2929" s="29">
        <v>224501706</v>
      </c>
      <c r="F2929" s="29" t="s">
        <v>59</v>
      </c>
      <c r="G2929" s="29" t="s">
        <v>16</v>
      </c>
      <c r="H2929" s="29" t="s">
        <v>38</v>
      </c>
      <c r="I2929" s="120">
        <v>45910</v>
      </c>
      <c r="J2929" s="120">
        <f>WORKDAY(I2929, 3)</f>
        <v>45915</v>
      </c>
      <c r="K2929" s="120">
        <v>45940</v>
      </c>
      <c r="L2929" s="120"/>
      <c r="M2929" s="120"/>
      <c r="N2929" s="29"/>
      <c r="O2929" s="119" t="s">
        <v>85</v>
      </c>
      <c r="P2929" s="120"/>
      <c r="Q2929" s="156">
        <v>250</v>
      </c>
    </row>
    <row r="2930" spans="1:17">
      <c r="A2930" s="134" t="s">
        <v>1421</v>
      </c>
      <c r="C2930" s="29">
        <v>253500116</v>
      </c>
      <c r="D2930" s="29">
        <v>224501746</v>
      </c>
      <c r="F2930" s="29" t="s">
        <v>59</v>
      </c>
      <c r="G2930" s="29" t="s">
        <v>16</v>
      </c>
      <c r="H2930" s="29" t="s">
        <v>38</v>
      </c>
      <c r="I2930" s="120">
        <v>45910</v>
      </c>
      <c r="J2930" s="120">
        <f>WORKDAY(I2930, 3)</f>
        <v>45915</v>
      </c>
      <c r="K2930" s="120">
        <v>45940</v>
      </c>
      <c r="L2930" s="120"/>
      <c r="M2930" s="120"/>
      <c r="N2930" s="29"/>
      <c r="O2930" s="119" t="s">
        <v>85</v>
      </c>
      <c r="P2930" s="120"/>
      <c r="Q2930" s="156">
        <v>250</v>
      </c>
    </row>
    <row r="2931" spans="1:17">
      <c r="A2931" s="134" t="s">
        <v>1421</v>
      </c>
      <c r="C2931" s="29">
        <v>254500136</v>
      </c>
      <c r="D2931" s="29">
        <v>224502043</v>
      </c>
      <c r="F2931" s="29" t="s">
        <v>59</v>
      </c>
      <c r="G2931" s="29" t="s">
        <v>16</v>
      </c>
      <c r="H2931" s="29" t="s">
        <v>38</v>
      </c>
      <c r="I2931" s="120">
        <v>45911</v>
      </c>
      <c r="J2931" s="120">
        <f>WORKDAY(I2931, 3)</f>
        <v>45916</v>
      </c>
      <c r="K2931" s="120">
        <v>45941</v>
      </c>
      <c r="L2931" s="120"/>
      <c r="M2931" s="120"/>
      <c r="N2931" s="29"/>
      <c r="O2931" s="119" t="s">
        <v>197</v>
      </c>
      <c r="P2931" s="120"/>
      <c r="Q2931" s="156">
        <v>230</v>
      </c>
    </row>
    <row r="2932" spans="1:17">
      <c r="A2932" s="134" t="s">
        <v>1421</v>
      </c>
      <c r="C2932" s="29">
        <v>254500138</v>
      </c>
      <c r="D2932" s="29">
        <v>224502064</v>
      </c>
      <c r="F2932" s="29" t="s">
        <v>59</v>
      </c>
      <c r="G2932" s="29" t="s">
        <v>16</v>
      </c>
      <c r="H2932" s="29" t="s">
        <v>38</v>
      </c>
      <c r="I2932" s="120">
        <v>45911</v>
      </c>
      <c r="J2932" s="120">
        <f>WORKDAY(I2932, 3)</f>
        <v>45916</v>
      </c>
      <c r="K2932" s="120">
        <v>45941</v>
      </c>
      <c r="L2932" s="120"/>
      <c r="M2932" s="120"/>
      <c r="N2932" s="29"/>
      <c r="O2932" s="119" t="s">
        <v>197</v>
      </c>
      <c r="P2932" s="120"/>
      <c r="Q2932" s="156">
        <v>280</v>
      </c>
    </row>
    <row r="2933" spans="1:17">
      <c r="A2933" s="134" t="s">
        <v>1421</v>
      </c>
      <c r="C2933" s="29">
        <v>254500127</v>
      </c>
      <c r="D2933" s="29">
        <v>224501765</v>
      </c>
      <c r="F2933" s="29" t="s">
        <v>59</v>
      </c>
      <c r="G2933" s="29" t="s">
        <v>16</v>
      </c>
      <c r="H2933" s="29" t="s">
        <v>38</v>
      </c>
      <c r="I2933" s="120">
        <v>45911</v>
      </c>
      <c r="J2933" s="120">
        <f>WORKDAY(I2933, 3)</f>
        <v>45916</v>
      </c>
      <c r="K2933" s="120">
        <v>45941</v>
      </c>
      <c r="L2933" s="120"/>
      <c r="M2933" s="120"/>
      <c r="N2933" s="29"/>
      <c r="O2933" s="119" t="s">
        <v>197</v>
      </c>
      <c r="P2933" s="120"/>
      <c r="Q2933" s="156">
        <v>50</v>
      </c>
    </row>
    <row r="2934" spans="1:17">
      <c r="A2934" s="134" t="s">
        <v>1421</v>
      </c>
      <c r="C2934" s="29">
        <v>254500129</v>
      </c>
      <c r="D2934" s="29">
        <v>224501796</v>
      </c>
      <c r="F2934" s="29" t="s">
        <v>59</v>
      </c>
      <c r="G2934" s="29" t="s">
        <v>16</v>
      </c>
      <c r="H2934" s="29" t="s">
        <v>38</v>
      </c>
      <c r="I2934" s="120">
        <v>45911</v>
      </c>
      <c r="J2934" s="120">
        <f>WORKDAY(I2934, 3)</f>
        <v>45916</v>
      </c>
      <c r="K2934" s="120">
        <v>45941</v>
      </c>
      <c r="L2934" s="120"/>
      <c r="M2934" s="120"/>
      <c r="N2934" s="29"/>
      <c r="O2934" s="119" t="s">
        <v>197</v>
      </c>
      <c r="P2934" s="120"/>
      <c r="Q2934" s="156">
        <v>50</v>
      </c>
    </row>
    <row r="2935" spans="1:17">
      <c r="A2935" s="134" t="s">
        <v>1421</v>
      </c>
      <c r="C2935" s="29">
        <v>254500130</v>
      </c>
      <c r="D2935" s="29">
        <v>224501819</v>
      </c>
      <c r="F2935" s="29" t="s">
        <v>59</v>
      </c>
      <c r="G2935" s="29" t="s">
        <v>16</v>
      </c>
      <c r="H2935" s="29" t="s">
        <v>38</v>
      </c>
      <c r="I2935" s="120">
        <v>45911</v>
      </c>
      <c r="J2935" s="120">
        <f>WORKDAY(I2935, 3)</f>
        <v>45916</v>
      </c>
      <c r="K2935" s="120">
        <v>45941</v>
      </c>
      <c r="L2935" s="120"/>
      <c r="M2935" s="120"/>
      <c r="N2935" s="29"/>
      <c r="O2935" s="119" t="s">
        <v>197</v>
      </c>
      <c r="P2935" s="120"/>
      <c r="Q2935" s="156">
        <v>350</v>
      </c>
    </row>
    <row r="2936" spans="1:17">
      <c r="A2936" s="134" t="s">
        <v>1421</v>
      </c>
      <c r="C2936" s="29">
        <v>254500132</v>
      </c>
      <c r="D2936" s="29">
        <v>224501889</v>
      </c>
      <c r="F2936" s="29" t="s">
        <v>59</v>
      </c>
      <c r="G2936" s="29" t="s">
        <v>16</v>
      </c>
      <c r="H2936" s="29" t="s">
        <v>38</v>
      </c>
      <c r="I2936" s="120">
        <v>45911</v>
      </c>
      <c r="J2936" s="120">
        <f>WORKDAY(I2936, 3)</f>
        <v>45916</v>
      </c>
      <c r="K2936" s="120">
        <v>45941</v>
      </c>
      <c r="L2936" s="120"/>
      <c r="M2936" s="120"/>
      <c r="N2936" s="29"/>
      <c r="O2936" s="119" t="s">
        <v>197</v>
      </c>
      <c r="P2936" s="120"/>
      <c r="Q2936" s="156">
        <v>330</v>
      </c>
    </row>
    <row r="2937" spans="1:17">
      <c r="A2937" s="134" t="s">
        <v>1421</v>
      </c>
      <c r="C2937" s="29">
        <v>254500132</v>
      </c>
      <c r="D2937" s="29">
        <v>224501930</v>
      </c>
      <c r="F2937" s="29" t="s">
        <v>59</v>
      </c>
      <c r="G2937" s="29" t="s">
        <v>16</v>
      </c>
      <c r="H2937" s="29" t="s">
        <v>38</v>
      </c>
      <c r="I2937" s="120">
        <v>45911</v>
      </c>
      <c r="J2937" s="120">
        <f>WORKDAY(I2937, 3)</f>
        <v>45916</v>
      </c>
      <c r="K2937" s="120">
        <v>45941</v>
      </c>
      <c r="L2937" s="120"/>
      <c r="M2937" s="120"/>
      <c r="N2937" s="29"/>
      <c r="O2937" s="119" t="s">
        <v>197</v>
      </c>
      <c r="P2937" s="120"/>
      <c r="Q2937" s="156">
        <v>330</v>
      </c>
    </row>
    <row r="2938" spans="1:17">
      <c r="A2938" s="134" t="s">
        <v>1421</v>
      </c>
      <c r="C2938" s="29">
        <v>255500079</v>
      </c>
      <c r="D2938" s="29">
        <v>224502173</v>
      </c>
      <c r="F2938" s="29" t="s">
        <v>59</v>
      </c>
      <c r="G2938" s="29" t="s">
        <v>16</v>
      </c>
      <c r="H2938" s="29" t="s">
        <v>38</v>
      </c>
      <c r="I2938" s="120">
        <v>45912</v>
      </c>
      <c r="J2938" s="120">
        <f>WORKDAY(I2938, 3)</f>
        <v>45917</v>
      </c>
      <c r="K2938" s="120">
        <v>45942</v>
      </c>
      <c r="L2938" s="120"/>
      <c r="M2938" s="120"/>
      <c r="N2938" s="29"/>
      <c r="O2938" s="119" t="s">
        <v>85</v>
      </c>
      <c r="P2938" s="120"/>
      <c r="Q2938" s="156">
        <v>350</v>
      </c>
    </row>
    <row r="2939" spans="1:17">
      <c r="A2939" s="134" t="s">
        <v>1421</v>
      </c>
      <c r="C2939" s="29">
        <v>255500080</v>
      </c>
      <c r="D2939" s="29">
        <v>224502215</v>
      </c>
      <c r="F2939" s="29" t="s">
        <v>59</v>
      </c>
      <c r="G2939" s="29" t="s">
        <v>16</v>
      </c>
      <c r="H2939" s="29" t="s">
        <v>38</v>
      </c>
      <c r="I2939" s="120">
        <v>45912</v>
      </c>
      <c r="J2939" s="120">
        <f>WORKDAY(I2939, 3)</f>
        <v>45917</v>
      </c>
      <c r="K2939" s="120">
        <v>45942</v>
      </c>
      <c r="L2939" s="120"/>
      <c r="M2939" s="120"/>
      <c r="N2939" s="29"/>
      <c r="O2939" s="119" t="s">
        <v>85</v>
      </c>
      <c r="P2939" s="120"/>
      <c r="Q2939" s="156">
        <v>200</v>
      </c>
    </row>
    <row r="2940" spans="1:17">
      <c r="A2940" s="134" t="s">
        <v>1421</v>
      </c>
      <c r="C2940" s="29">
        <v>255500081</v>
      </c>
      <c r="D2940" s="29">
        <v>224502237</v>
      </c>
      <c r="F2940" s="29" t="s">
        <v>59</v>
      </c>
      <c r="G2940" s="29" t="s">
        <v>16</v>
      </c>
      <c r="H2940" s="29" t="s">
        <v>38</v>
      </c>
      <c r="I2940" s="120">
        <v>45912</v>
      </c>
      <c r="J2940" s="120">
        <f>WORKDAY(I2940, 3)</f>
        <v>45917</v>
      </c>
      <c r="K2940" s="120">
        <v>45942</v>
      </c>
      <c r="L2940" s="120"/>
      <c r="M2940" s="120"/>
      <c r="N2940" s="29"/>
      <c r="O2940" s="119" t="s">
        <v>85</v>
      </c>
      <c r="P2940" s="120"/>
      <c r="Q2940" s="156">
        <v>150</v>
      </c>
    </row>
    <row r="2941" spans="1:17">
      <c r="A2941" s="134" t="s">
        <v>1421</v>
      </c>
      <c r="C2941" s="29">
        <v>255500082</v>
      </c>
      <c r="D2941" s="29">
        <v>224502265</v>
      </c>
      <c r="F2941" s="29" t="s">
        <v>59</v>
      </c>
      <c r="G2941" s="29" t="s">
        <v>16</v>
      </c>
      <c r="H2941" s="29" t="s">
        <v>38</v>
      </c>
      <c r="I2941" s="120">
        <v>45912</v>
      </c>
      <c r="J2941" s="120">
        <f>WORKDAY(I2941, 3)</f>
        <v>45917</v>
      </c>
      <c r="K2941" s="120">
        <v>45942</v>
      </c>
      <c r="L2941" s="120"/>
      <c r="M2941" s="120"/>
      <c r="N2941" s="29"/>
      <c r="O2941" s="119" t="s">
        <v>85</v>
      </c>
      <c r="P2941" s="120"/>
      <c r="Q2941" s="156">
        <v>330</v>
      </c>
    </row>
    <row r="2942" spans="1:17">
      <c r="A2942" s="134" t="s">
        <v>1421</v>
      </c>
      <c r="C2942" s="29">
        <v>255500088</v>
      </c>
      <c r="D2942" s="29">
        <v>224502305</v>
      </c>
      <c r="F2942" s="29" t="s">
        <v>59</v>
      </c>
      <c r="G2942" s="29" t="s">
        <v>16</v>
      </c>
      <c r="H2942" s="29" t="s">
        <v>38</v>
      </c>
      <c r="I2942" s="120">
        <v>45912</v>
      </c>
      <c r="J2942" s="120">
        <f>WORKDAY(I2942, 3)</f>
        <v>45917</v>
      </c>
      <c r="K2942" s="120">
        <v>45942</v>
      </c>
      <c r="L2942" s="120"/>
      <c r="M2942" s="120"/>
      <c r="N2942" s="29"/>
      <c r="O2942" s="119" t="s">
        <v>85</v>
      </c>
      <c r="P2942" s="120"/>
      <c r="Q2942" s="156">
        <v>330</v>
      </c>
    </row>
    <row r="2943" spans="1:17">
      <c r="A2943" s="134" t="s">
        <v>1421</v>
      </c>
      <c r="C2943" s="29">
        <v>255500080</v>
      </c>
      <c r="D2943" s="29">
        <v>224502396</v>
      </c>
      <c r="F2943" s="29" t="s">
        <v>59</v>
      </c>
      <c r="G2943" s="29" t="s">
        <v>16</v>
      </c>
      <c r="H2943" s="29" t="s">
        <v>38</v>
      </c>
      <c r="I2943" s="120">
        <v>45912</v>
      </c>
      <c r="J2943" s="120">
        <f>WORKDAY(I2943, 3)</f>
        <v>45917</v>
      </c>
      <c r="K2943" s="120">
        <v>45942</v>
      </c>
      <c r="L2943" s="120"/>
      <c r="M2943" s="120"/>
      <c r="N2943" s="29"/>
      <c r="O2943" s="119" t="s">
        <v>85</v>
      </c>
      <c r="P2943" s="120"/>
      <c r="Q2943" s="156">
        <v>270</v>
      </c>
    </row>
    <row r="2944" spans="1:17">
      <c r="A2944" s="134" t="s">
        <v>1421</v>
      </c>
      <c r="C2944" s="29">
        <v>255500091</v>
      </c>
      <c r="D2944" s="29">
        <v>224502438</v>
      </c>
      <c r="F2944" s="29" t="s">
        <v>59</v>
      </c>
      <c r="G2944" s="29" t="s">
        <v>16</v>
      </c>
      <c r="H2944" s="29" t="s">
        <v>38</v>
      </c>
      <c r="I2944" s="120">
        <v>45912</v>
      </c>
      <c r="J2944" s="120">
        <f>WORKDAY(I2944, 3)</f>
        <v>45917</v>
      </c>
      <c r="K2944" s="120">
        <v>45942</v>
      </c>
      <c r="L2944" s="120"/>
      <c r="M2944" s="120"/>
      <c r="N2944" s="29"/>
      <c r="O2944" s="119" t="s">
        <v>85</v>
      </c>
      <c r="P2944" s="120"/>
      <c r="Q2944" s="156">
        <v>270</v>
      </c>
    </row>
    <row r="2945" spans="1:18">
      <c r="A2945" s="134" t="s">
        <v>1421</v>
      </c>
      <c r="C2945" s="29">
        <v>255500077</v>
      </c>
      <c r="D2945" s="29">
        <v>224502097</v>
      </c>
      <c r="F2945" s="29" t="s">
        <v>59</v>
      </c>
      <c r="G2945" s="29" t="s">
        <v>16</v>
      </c>
      <c r="H2945" s="29" t="s">
        <v>38</v>
      </c>
      <c r="I2945" s="120">
        <v>45912</v>
      </c>
      <c r="J2945" s="120">
        <f>WORKDAY(I2945, 3)</f>
        <v>45917</v>
      </c>
      <c r="K2945" s="120">
        <v>45942</v>
      </c>
      <c r="L2945" s="120"/>
      <c r="M2945" s="120"/>
      <c r="N2945" s="29"/>
      <c r="O2945" s="119" t="s">
        <v>85</v>
      </c>
      <c r="P2945" s="120"/>
      <c r="Q2945" s="156">
        <v>200</v>
      </c>
      <c r="R2945" s="119"/>
    </row>
    <row r="2946" spans="1:18">
      <c r="A2946" s="134" t="s">
        <v>1421</v>
      </c>
      <c r="C2946" s="29">
        <v>255500078</v>
      </c>
      <c r="D2946" s="29">
        <v>224502147</v>
      </c>
      <c r="F2946" s="29" t="s">
        <v>59</v>
      </c>
      <c r="G2946" s="29" t="s">
        <v>16</v>
      </c>
      <c r="H2946" s="29" t="s">
        <v>38</v>
      </c>
      <c r="I2946" s="120">
        <v>45912</v>
      </c>
      <c r="J2946" s="120">
        <f>WORKDAY(I2946, 3)</f>
        <v>45917</v>
      </c>
      <c r="K2946" s="120">
        <v>45942</v>
      </c>
      <c r="L2946" s="120"/>
      <c r="M2946" s="120"/>
      <c r="N2946" s="29"/>
      <c r="O2946" s="119" t="s">
        <v>85</v>
      </c>
      <c r="P2946" s="120"/>
      <c r="Q2946" s="156">
        <v>370</v>
      </c>
    </row>
    <row r="2947" spans="1:18">
      <c r="A2947" s="134" t="s">
        <v>1443</v>
      </c>
      <c r="C2947" s="29">
        <v>275502618</v>
      </c>
      <c r="F2947" s="29" t="s">
        <v>59</v>
      </c>
      <c r="G2947" s="29" t="s">
        <v>16</v>
      </c>
      <c r="H2947" s="29" t="s">
        <v>38</v>
      </c>
      <c r="I2947" s="120">
        <v>45965</v>
      </c>
      <c r="J2947" s="120">
        <f>WORKDAY(I2947, 3)</f>
        <v>45968</v>
      </c>
      <c r="K2947" s="120">
        <v>45995</v>
      </c>
      <c r="L2947" s="120"/>
      <c r="M2947" s="120"/>
      <c r="N2947" s="29"/>
      <c r="O2947" s="119" t="s">
        <v>10</v>
      </c>
      <c r="P2947" s="29"/>
      <c r="Q2947" s="156">
        <v>1300</v>
      </c>
    </row>
    <row r="2948" spans="1:18">
      <c r="A2948" s="134" t="s">
        <v>1443</v>
      </c>
      <c r="C2948" s="29">
        <v>276500073</v>
      </c>
      <c r="F2948" s="29" t="s">
        <v>59</v>
      </c>
      <c r="G2948" s="29" t="s">
        <v>16</v>
      </c>
      <c r="H2948" s="29" t="s">
        <v>38</v>
      </c>
      <c r="I2948" s="120">
        <v>45933</v>
      </c>
      <c r="J2948" s="120">
        <f>WORKDAY(I2948, 3)</f>
        <v>45938</v>
      </c>
      <c r="K2948" s="120">
        <v>45933</v>
      </c>
      <c r="L2948" s="120"/>
      <c r="M2948" s="120"/>
      <c r="N2948" s="29"/>
      <c r="O2948" s="119" t="s">
        <v>10</v>
      </c>
      <c r="P2948" s="29"/>
      <c r="Q2948" s="156">
        <v>850</v>
      </c>
    </row>
    <row r="2949" spans="1:18">
      <c r="A2949" s="134" t="s">
        <v>1443</v>
      </c>
      <c r="C2949" s="29">
        <v>276500079</v>
      </c>
      <c r="F2949" s="29" t="s">
        <v>59</v>
      </c>
      <c r="G2949" s="29" t="s">
        <v>16</v>
      </c>
      <c r="H2949" s="29" t="s">
        <v>38</v>
      </c>
      <c r="I2949" s="120">
        <v>45933</v>
      </c>
      <c r="J2949" s="120">
        <f>WORKDAY(I2949, 3)</f>
        <v>45938</v>
      </c>
      <c r="K2949" s="120">
        <v>45933</v>
      </c>
      <c r="L2949" s="120"/>
      <c r="M2949" s="120"/>
      <c r="N2949" s="29"/>
      <c r="O2949" s="119" t="s">
        <v>10</v>
      </c>
      <c r="P2949" s="29"/>
      <c r="Q2949" s="156">
        <v>550</v>
      </c>
      <c r="R2949" s="134" t="s">
        <v>1444</v>
      </c>
    </row>
    <row r="2950" spans="1:18">
      <c r="A2950" s="134" t="s">
        <v>1443</v>
      </c>
      <c r="C2950" s="29">
        <v>279505899</v>
      </c>
      <c r="F2950" s="29" t="s">
        <v>59</v>
      </c>
      <c r="G2950" s="29" t="s">
        <v>16</v>
      </c>
      <c r="H2950" s="29" t="s">
        <v>38</v>
      </c>
      <c r="I2950" s="120">
        <v>45936</v>
      </c>
      <c r="J2950" s="120">
        <f>WORKDAY(I2950, 3)</f>
        <v>45939</v>
      </c>
      <c r="K2950" s="120">
        <v>45967</v>
      </c>
      <c r="L2950" s="120"/>
      <c r="M2950" s="120"/>
      <c r="N2950" s="29"/>
      <c r="O2950" s="119" t="s">
        <v>10</v>
      </c>
      <c r="P2950" s="29"/>
      <c r="Q2950" s="156">
        <v>1100</v>
      </c>
      <c r="R2950" s="134" t="s">
        <v>1445</v>
      </c>
    </row>
    <row r="2951" spans="1:18">
      <c r="A2951" s="134" t="s">
        <v>1443</v>
      </c>
      <c r="C2951" s="29">
        <v>301500171</v>
      </c>
      <c r="F2951" s="29" t="s">
        <v>59</v>
      </c>
      <c r="G2951" s="29" t="s">
        <v>16</v>
      </c>
      <c r="H2951" s="29" t="s">
        <v>38</v>
      </c>
      <c r="I2951" s="120">
        <v>45958</v>
      </c>
      <c r="J2951" s="120">
        <f>WORKDAY(I2951, 3)</f>
        <v>45961</v>
      </c>
      <c r="K2951" s="120">
        <v>45989</v>
      </c>
      <c r="L2951" s="120"/>
      <c r="M2951" s="120"/>
      <c r="N2951" s="29"/>
      <c r="O2951" s="119" t="s">
        <v>197</v>
      </c>
      <c r="P2951" s="29"/>
      <c r="Q2951" s="156">
        <v>565</v>
      </c>
    </row>
    <row r="2952" spans="1:18">
      <c r="A2952" s="134" t="s">
        <v>1443</v>
      </c>
      <c r="C2952" s="29">
        <v>301500176</v>
      </c>
      <c r="F2952" s="29" t="s">
        <v>59</v>
      </c>
      <c r="G2952" s="29" t="s">
        <v>16</v>
      </c>
      <c r="H2952" s="29" t="s">
        <v>38</v>
      </c>
      <c r="I2952" s="120">
        <v>45958</v>
      </c>
      <c r="J2952" s="120">
        <f>WORKDAY(I2952, 3)</f>
        <v>45961</v>
      </c>
      <c r="K2952" s="120">
        <v>45989</v>
      </c>
      <c r="L2952" s="120"/>
      <c r="M2952" s="120"/>
      <c r="N2952" s="29"/>
      <c r="O2952" s="119" t="s">
        <v>197</v>
      </c>
      <c r="P2952" s="29"/>
      <c r="Q2952" s="156">
        <v>1100</v>
      </c>
    </row>
    <row r="2953" spans="1:18">
      <c r="A2953" s="134" t="s">
        <v>1416</v>
      </c>
      <c r="C2953" s="29">
        <v>304500355</v>
      </c>
      <c r="F2953" s="29" t="s">
        <v>59</v>
      </c>
      <c r="G2953" s="29" t="s">
        <v>16</v>
      </c>
      <c r="H2953" s="29" t="s">
        <v>38</v>
      </c>
      <c r="I2953" s="120">
        <v>45961</v>
      </c>
      <c r="J2953" s="120">
        <f>WORKDAY(I2953, 3)</f>
        <v>45966</v>
      </c>
      <c r="K2953" s="120">
        <v>45992</v>
      </c>
      <c r="L2953" s="120"/>
      <c r="M2953" s="120"/>
      <c r="N2953" s="29"/>
      <c r="O2953" s="119" t="s">
        <v>85</v>
      </c>
      <c r="P2953" s="120"/>
      <c r="Q2953" s="156"/>
    </row>
    <row r="2954" spans="1:18">
      <c r="A2954" s="134" t="s">
        <v>1446</v>
      </c>
      <c r="C2954" s="29">
        <v>275501749</v>
      </c>
      <c r="F2954" s="29" t="s">
        <v>59</v>
      </c>
      <c r="G2954" s="29" t="s">
        <v>16</v>
      </c>
      <c r="H2954" s="29" t="s">
        <v>38</v>
      </c>
      <c r="I2954" s="120">
        <v>45932</v>
      </c>
      <c r="J2954" s="120">
        <f>WORKDAY(I2954, 3)</f>
        <v>45937</v>
      </c>
      <c r="K2954" s="120">
        <v>45963</v>
      </c>
      <c r="L2954" s="120"/>
      <c r="M2954" s="120"/>
      <c r="N2954" s="29"/>
      <c r="O2954" s="119" t="s">
        <v>85</v>
      </c>
      <c r="P2954" s="120"/>
      <c r="Q2954" s="156">
        <v>170</v>
      </c>
    </row>
    <row r="2955" spans="1:18">
      <c r="A2955" s="134" t="s">
        <v>1447</v>
      </c>
      <c r="C2955" s="29">
        <v>308504653</v>
      </c>
      <c r="F2955" s="29" t="s">
        <v>59</v>
      </c>
      <c r="G2955" s="29" t="s">
        <v>1045</v>
      </c>
      <c r="H2955" s="29" t="s">
        <v>38</v>
      </c>
      <c r="I2955" s="120">
        <v>45965</v>
      </c>
      <c r="J2955" s="120">
        <v>45969</v>
      </c>
      <c r="K2955" s="120">
        <v>45995</v>
      </c>
      <c r="L2955" s="120"/>
      <c r="M2955" s="120"/>
      <c r="N2955" s="29"/>
      <c r="O2955" s="119" t="s">
        <v>197</v>
      </c>
      <c r="P2955" s="29"/>
      <c r="Q2955" s="156"/>
    </row>
    <row r="2956" spans="1:18">
      <c r="A2956" s="134" t="s">
        <v>1447</v>
      </c>
      <c r="C2956" s="29">
        <v>308504706</v>
      </c>
      <c r="F2956" s="29" t="s">
        <v>59</v>
      </c>
      <c r="G2956" s="29" t="s">
        <v>1045</v>
      </c>
      <c r="H2956" s="29" t="s">
        <v>38</v>
      </c>
      <c r="I2956" s="120">
        <v>45965</v>
      </c>
      <c r="J2956" s="120">
        <v>45969</v>
      </c>
      <c r="K2956" s="120">
        <v>45995</v>
      </c>
      <c r="L2956" s="120"/>
      <c r="M2956" s="120"/>
      <c r="N2956" s="29"/>
      <c r="O2956" s="119" t="s">
        <v>197</v>
      </c>
      <c r="P2956" s="29"/>
      <c r="Q2956" s="156"/>
    </row>
    <row r="2957" spans="1:18">
      <c r="A2957" s="134" t="s">
        <v>1447</v>
      </c>
      <c r="C2957" s="29">
        <v>308504716</v>
      </c>
      <c r="F2957" s="29" t="s">
        <v>59</v>
      </c>
      <c r="G2957" s="29" t="s">
        <v>1045</v>
      </c>
      <c r="H2957" s="29" t="s">
        <v>38</v>
      </c>
      <c r="I2957" s="120">
        <v>45965</v>
      </c>
      <c r="J2957" s="120">
        <v>45969</v>
      </c>
      <c r="K2957" s="120">
        <v>45995</v>
      </c>
      <c r="L2957" s="120"/>
      <c r="M2957" s="120"/>
      <c r="N2957" s="29"/>
      <c r="O2957" s="119" t="s">
        <v>197</v>
      </c>
      <c r="P2957" s="29"/>
      <c r="Q2957" s="156"/>
    </row>
    <row r="2958" spans="1:18">
      <c r="A2958" s="134" t="s">
        <v>1447</v>
      </c>
      <c r="C2958" s="29">
        <v>308504735</v>
      </c>
      <c r="F2958" s="29" t="s">
        <v>59</v>
      </c>
      <c r="G2958" s="29" t="s">
        <v>1045</v>
      </c>
      <c r="H2958" s="29" t="s">
        <v>38</v>
      </c>
      <c r="I2958" s="120">
        <v>45965</v>
      </c>
      <c r="J2958" s="120">
        <v>45969</v>
      </c>
      <c r="K2958" s="120">
        <v>45995</v>
      </c>
      <c r="L2958" s="120"/>
      <c r="M2958" s="120"/>
      <c r="N2958" s="29"/>
      <c r="O2958" s="119" t="s">
        <v>197</v>
      </c>
      <c r="P2958" s="29"/>
      <c r="Q2958" s="156"/>
    </row>
    <row r="2959" spans="1:18">
      <c r="A2959" s="119" t="s">
        <v>1430</v>
      </c>
      <c r="B2959" s="41"/>
      <c r="C2959" s="29">
        <v>238500071</v>
      </c>
      <c r="F2959" s="29" t="s">
        <v>59</v>
      </c>
      <c r="G2959" s="29" t="s">
        <v>16</v>
      </c>
      <c r="H2959" s="29" t="s">
        <v>38</v>
      </c>
      <c r="I2959" s="120">
        <v>45895</v>
      </c>
      <c r="J2959" s="120">
        <f>WORKDAY(I2959, 3)</f>
        <v>45898</v>
      </c>
      <c r="K2959" s="120">
        <v>45926</v>
      </c>
      <c r="L2959" s="120"/>
      <c r="M2959" s="120"/>
      <c r="N2959" s="29"/>
      <c r="O2959" s="119" t="s">
        <v>85</v>
      </c>
      <c r="P2959" s="120"/>
      <c r="Q2959" s="156">
        <v>600</v>
      </c>
    </row>
    <row r="2960" spans="1:18">
      <c r="A2960" s="119" t="s">
        <v>1430</v>
      </c>
      <c r="B2960" s="41"/>
      <c r="C2960" s="29">
        <v>245500145</v>
      </c>
      <c r="F2960" s="29" t="s">
        <v>59</v>
      </c>
      <c r="G2960" s="29" t="s">
        <v>16</v>
      </c>
      <c r="H2960" s="29" t="s">
        <v>38</v>
      </c>
      <c r="I2960" s="120">
        <v>45902</v>
      </c>
      <c r="J2960" s="120">
        <f>WORKDAY(I2960, 3)</f>
        <v>45905</v>
      </c>
      <c r="K2960" s="120">
        <v>45932</v>
      </c>
      <c r="L2960" s="120"/>
      <c r="M2960" s="120"/>
      <c r="N2960" s="29"/>
      <c r="O2960" s="119" t="s">
        <v>85</v>
      </c>
      <c r="P2960" s="120"/>
      <c r="Q2960" s="156">
        <v>1000</v>
      </c>
    </row>
    <row r="2961" spans="1:18">
      <c r="A2961" s="119" t="s">
        <v>1430</v>
      </c>
      <c r="B2961" s="41"/>
      <c r="C2961" s="29">
        <v>245500151</v>
      </c>
      <c r="F2961" s="29" t="s">
        <v>59</v>
      </c>
      <c r="G2961" s="29" t="s">
        <v>16</v>
      </c>
      <c r="H2961" s="29" t="s">
        <v>38</v>
      </c>
      <c r="I2961" s="120">
        <v>45902</v>
      </c>
      <c r="J2961" s="120">
        <f>WORKDAY(I2961, 3)</f>
        <v>45905</v>
      </c>
      <c r="K2961" s="120">
        <v>45932</v>
      </c>
      <c r="L2961" s="120"/>
      <c r="M2961" s="120"/>
      <c r="N2961" s="29"/>
      <c r="O2961" s="119" t="s">
        <v>85</v>
      </c>
      <c r="P2961" s="120"/>
      <c r="Q2961" s="156">
        <v>500</v>
      </c>
    </row>
    <row r="2962" spans="1:18">
      <c r="A2962" s="119" t="s">
        <v>1430</v>
      </c>
      <c r="B2962" s="41"/>
      <c r="C2962" s="29">
        <v>251505685</v>
      </c>
      <c r="D2962" s="29">
        <v>275500519</v>
      </c>
      <c r="F2962" s="29" t="s">
        <v>59</v>
      </c>
      <c r="G2962" s="29" t="s">
        <v>16</v>
      </c>
      <c r="H2962" s="29" t="s">
        <v>38</v>
      </c>
      <c r="I2962" s="120">
        <v>45908</v>
      </c>
      <c r="J2962" s="120">
        <f>WORKDAY(I2962, 3)</f>
        <v>45911</v>
      </c>
      <c r="K2962" s="120">
        <v>45938</v>
      </c>
      <c r="L2962" s="120"/>
      <c r="M2962" s="120"/>
      <c r="N2962" s="29"/>
      <c r="O2962" s="119" t="s">
        <v>85</v>
      </c>
      <c r="P2962" s="120"/>
      <c r="Q2962" s="156">
        <v>1500</v>
      </c>
    </row>
    <row r="2963" spans="1:18">
      <c r="A2963" s="119" t="s">
        <v>1430</v>
      </c>
      <c r="B2963" s="41"/>
      <c r="C2963" s="29">
        <v>252500156</v>
      </c>
      <c r="F2963" s="29" t="s">
        <v>59</v>
      </c>
      <c r="G2963" s="29" t="s">
        <v>16</v>
      </c>
      <c r="H2963" s="29" t="s">
        <v>38</v>
      </c>
      <c r="I2963" s="120">
        <v>45909</v>
      </c>
      <c r="J2963" s="120">
        <f>WORKDAY(I2963, 3)</f>
        <v>45912</v>
      </c>
      <c r="K2963" s="120">
        <v>45939</v>
      </c>
      <c r="L2963" s="120"/>
      <c r="M2963" s="120"/>
      <c r="N2963" s="29"/>
      <c r="O2963" s="119" t="s">
        <v>85</v>
      </c>
      <c r="P2963" s="120"/>
      <c r="Q2963" s="156">
        <v>1600</v>
      </c>
    </row>
    <row r="2964" spans="1:18">
      <c r="A2964" s="119" t="s">
        <v>1430</v>
      </c>
      <c r="B2964" s="41"/>
      <c r="C2964" s="29">
        <v>253500125</v>
      </c>
      <c r="F2964" s="29" t="s">
        <v>59</v>
      </c>
      <c r="G2964" s="29" t="s">
        <v>16</v>
      </c>
      <c r="H2964" s="29" t="s">
        <v>38</v>
      </c>
      <c r="I2964" s="120">
        <v>45910</v>
      </c>
      <c r="J2964" s="120">
        <f>WORKDAY(I2964, 3)</f>
        <v>45915</v>
      </c>
      <c r="K2964" s="120">
        <v>45940</v>
      </c>
      <c r="L2964" s="120"/>
      <c r="M2964" s="120"/>
      <c r="N2964" s="29"/>
      <c r="O2964" s="119" t="s">
        <v>85</v>
      </c>
      <c r="P2964" s="120"/>
      <c r="Q2964" s="156">
        <v>1000</v>
      </c>
    </row>
    <row r="2965" spans="1:18">
      <c r="A2965" s="134" t="s">
        <v>1448</v>
      </c>
      <c r="C2965" s="29">
        <v>251505986</v>
      </c>
      <c r="F2965" s="29" t="s">
        <v>59</v>
      </c>
      <c r="G2965" s="29" t="s">
        <v>16</v>
      </c>
      <c r="H2965" s="29" t="s">
        <v>38</v>
      </c>
      <c r="I2965" s="120">
        <v>45908</v>
      </c>
      <c r="J2965" s="120">
        <f>WORKDAY(I2965, 3)</f>
        <v>45911</v>
      </c>
      <c r="K2965" s="120">
        <v>45938</v>
      </c>
      <c r="L2965" s="120"/>
      <c r="M2965" s="120"/>
      <c r="N2965" s="29"/>
      <c r="O2965" s="119" t="s">
        <v>85</v>
      </c>
      <c r="P2965" s="120"/>
      <c r="Q2965" s="156">
        <v>1700</v>
      </c>
    </row>
    <row r="2966" spans="1:18">
      <c r="A2966" s="134" t="s">
        <v>1448</v>
      </c>
      <c r="C2966" s="29">
        <v>252500166</v>
      </c>
      <c r="F2966" s="29" t="s">
        <v>59</v>
      </c>
      <c r="G2966" s="29" t="s">
        <v>16</v>
      </c>
      <c r="H2966" s="29" t="s">
        <v>38</v>
      </c>
      <c r="I2966" s="120">
        <v>45909</v>
      </c>
      <c r="J2966" s="120">
        <f>WORKDAY(I2966, 3)</f>
        <v>45912</v>
      </c>
      <c r="K2966" s="120">
        <v>45939</v>
      </c>
      <c r="L2966" s="120"/>
      <c r="M2966" s="120"/>
      <c r="N2966" s="29"/>
      <c r="O2966" s="119" t="s">
        <v>85</v>
      </c>
      <c r="P2966" s="120"/>
      <c r="Q2966" s="156">
        <v>1400</v>
      </c>
    </row>
    <row r="2967" spans="1:18">
      <c r="A2967" s="134" t="s">
        <v>1448</v>
      </c>
      <c r="C2967" s="29">
        <v>253500129</v>
      </c>
      <c r="F2967" s="29" t="s">
        <v>59</v>
      </c>
      <c r="G2967" s="29" t="s">
        <v>16</v>
      </c>
      <c r="H2967" s="29" t="s">
        <v>38</v>
      </c>
      <c r="I2967" s="120">
        <v>45910</v>
      </c>
      <c r="J2967" s="120">
        <f>WORKDAY(I2967, 3)</f>
        <v>45915</v>
      </c>
      <c r="K2967" s="120">
        <v>45940</v>
      </c>
      <c r="L2967" s="120"/>
      <c r="M2967" s="120"/>
      <c r="N2967" s="29"/>
      <c r="O2967" s="119" t="s">
        <v>85</v>
      </c>
      <c r="P2967" s="120"/>
      <c r="Q2967" s="156">
        <v>1400</v>
      </c>
    </row>
    <row r="2968" spans="1:18">
      <c r="A2968" s="134" t="s">
        <v>1448</v>
      </c>
      <c r="C2968" s="29">
        <v>255500084</v>
      </c>
      <c r="F2968" s="29" t="s">
        <v>59</v>
      </c>
      <c r="G2968" s="29" t="s">
        <v>16</v>
      </c>
      <c r="H2968" s="29" t="s">
        <v>38</v>
      </c>
      <c r="I2968" s="120">
        <v>45912</v>
      </c>
      <c r="J2968" s="120">
        <f>WORKDAY(I2968, 3)</f>
        <v>45917</v>
      </c>
      <c r="K2968" s="120">
        <v>45942</v>
      </c>
      <c r="L2968" s="120"/>
      <c r="M2968" s="120"/>
      <c r="N2968" s="29"/>
      <c r="O2968" s="119" t="s">
        <v>85</v>
      </c>
      <c r="P2968" s="120"/>
      <c r="Q2968" s="156">
        <v>1200</v>
      </c>
      <c r="R2968" s="119"/>
    </row>
    <row r="2969" spans="1:18">
      <c r="A2969" s="134" t="s">
        <v>1448</v>
      </c>
      <c r="C2969" s="29">
        <v>258504076</v>
      </c>
      <c r="F2969" s="29" t="s">
        <v>59</v>
      </c>
      <c r="G2969" s="29" t="s">
        <v>16</v>
      </c>
      <c r="H2969" s="29" t="s">
        <v>38</v>
      </c>
      <c r="I2969" s="120">
        <v>45915</v>
      </c>
      <c r="J2969" s="120">
        <f>WORKDAY(I2969, 3)</f>
        <v>45918</v>
      </c>
      <c r="K2969" s="120">
        <v>45945</v>
      </c>
      <c r="L2969" s="120"/>
      <c r="M2969" s="120"/>
      <c r="N2969" s="29"/>
      <c r="O2969" s="119" t="s">
        <v>85</v>
      </c>
      <c r="P2969" s="120"/>
      <c r="Q2969" s="156">
        <v>1400</v>
      </c>
      <c r="R2969" s="119"/>
    </row>
    <row r="2970" spans="1:18">
      <c r="A2970" s="134" t="s">
        <v>1073</v>
      </c>
      <c r="C2970" s="29">
        <v>234500683</v>
      </c>
      <c r="F2970" s="29" t="s">
        <v>59</v>
      </c>
      <c r="G2970" s="29" t="s">
        <v>16</v>
      </c>
      <c r="H2970" s="29" t="s">
        <v>38</v>
      </c>
      <c r="I2970" s="120">
        <v>45891</v>
      </c>
      <c r="J2970" s="120">
        <f>WORKDAY(I2970, 3)</f>
        <v>45896</v>
      </c>
      <c r="K2970" s="120">
        <v>45922</v>
      </c>
      <c r="L2970" s="120"/>
      <c r="M2970" s="120"/>
      <c r="N2970" s="29"/>
      <c r="O2970" s="119" t="s">
        <v>85</v>
      </c>
      <c r="P2970" s="120"/>
      <c r="Q2970" s="156">
        <v>730</v>
      </c>
    </row>
    <row r="2971" spans="1:18">
      <c r="A2971" s="134" t="s">
        <v>1449</v>
      </c>
      <c r="C2971" s="29">
        <v>309505225</v>
      </c>
      <c r="F2971" s="29" t="s">
        <v>59</v>
      </c>
      <c r="G2971" s="29" t="s">
        <v>16</v>
      </c>
      <c r="H2971" s="29" t="s">
        <v>38</v>
      </c>
      <c r="I2971" s="120">
        <v>45967</v>
      </c>
      <c r="J2971" s="120">
        <f>WORKDAY(I2971, 3)</f>
        <v>45972</v>
      </c>
      <c r="K2971" s="120">
        <v>45997</v>
      </c>
      <c r="L2971" s="120"/>
      <c r="M2971" s="120"/>
      <c r="N2971" s="29"/>
      <c r="O2971" s="119" t="s">
        <v>1450</v>
      </c>
      <c r="P2971" s="29"/>
      <c r="Q2971" s="156">
        <v>150</v>
      </c>
      <c r="R2971" s="134" t="s">
        <v>1451</v>
      </c>
    </row>
    <row r="2972" spans="1:18">
      <c r="A2972" s="134" t="s">
        <v>1449</v>
      </c>
      <c r="C2972" s="29">
        <v>309505253</v>
      </c>
      <c r="F2972" s="29" t="s">
        <v>59</v>
      </c>
      <c r="G2972" s="29" t="s">
        <v>16</v>
      </c>
      <c r="H2972" s="29" t="s">
        <v>38</v>
      </c>
      <c r="I2972" s="120">
        <v>45967</v>
      </c>
      <c r="J2972" s="120">
        <f>WORKDAY(I2972, 3)</f>
        <v>45972</v>
      </c>
      <c r="K2972" s="120">
        <v>45997</v>
      </c>
      <c r="L2972" s="120"/>
      <c r="M2972" s="120"/>
      <c r="N2972" s="29"/>
      <c r="O2972" s="119" t="s">
        <v>1450</v>
      </c>
      <c r="P2972" s="29"/>
      <c r="Q2972" s="156">
        <v>1500</v>
      </c>
      <c r="R2972" s="134" t="s">
        <v>1451</v>
      </c>
    </row>
    <row r="2973" spans="1:18">
      <c r="A2973" s="134" t="s">
        <v>1423</v>
      </c>
      <c r="C2973" s="29">
        <v>210501467</v>
      </c>
      <c r="D2973" s="29">
        <v>245501191</v>
      </c>
      <c r="E2973" s="29">
        <v>270500469</v>
      </c>
      <c r="F2973" s="29" t="s">
        <v>1379</v>
      </c>
      <c r="G2973" s="29" t="s">
        <v>16</v>
      </c>
      <c r="H2973" s="29" t="s">
        <v>38</v>
      </c>
      <c r="I2973" s="120">
        <v>45927</v>
      </c>
      <c r="J2973" s="120">
        <v>45930</v>
      </c>
      <c r="K2973" s="120">
        <v>45957</v>
      </c>
      <c r="L2973" s="120"/>
      <c r="M2973" s="120"/>
      <c r="N2973" s="120"/>
      <c r="O2973" s="119" t="s">
        <v>1450</v>
      </c>
      <c r="P2973" s="120"/>
      <c r="Q2973" s="156">
        <v>230</v>
      </c>
      <c r="R2973" s="134" t="s">
        <v>1452</v>
      </c>
    </row>
    <row r="2974" spans="1:18">
      <c r="A2974" s="134" t="s">
        <v>1423</v>
      </c>
      <c r="C2974" s="29">
        <v>210501265</v>
      </c>
      <c r="D2974" s="29">
        <v>245500604</v>
      </c>
      <c r="E2974" s="29">
        <v>269506059</v>
      </c>
      <c r="F2974" s="29" t="s">
        <v>1379</v>
      </c>
      <c r="G2974" s="29" t="s">
        <v>16</v>
      </c>
      <c r="H2974" s="29" t="s">
        <v>38</v>
      </c>
      <c r="I2974" s="120">
        <v>45957</v>
      </c>
      <c r="J2974" s="120">
        <v>45959</v>
      </c>
      <c r="K2974" s="120">
        <v>45987</v>
      </c>
      <c r="L2974" s="120"/>
      <c r="M2974" s="120"/>
      <c r="N2974" s="120"/>
      <c r="O2974" s="119" t="s">
        <v>1450</v>
      </c>
      <c r="P2974" s="120"/>
      <c r="Q2974" s="156">
        <v>534</v>
      </c>
    </row>
    <row r="2975" spans="1:18">
      <c r="A2975" s="134" t="s">
        <v>1423</v>
      </c>
      <c r="C2975" s="29">
        <v>210501503</v>
      </c>
      <c r="D2975" s="29">
        <v>245502381</v>
      </c>
      <c r="E2975" s="29">
        <v>270500471</v>
      </c>
      <c r="F2975" s="29" t="s">
        <v>1379</v>
      </c>
      <c r="G2975" s="29" t="s">
        <v>16</v>
      </c>
      <c r="H2975" s="29" t="s">
        <v>38</v>
      </c>
      <c r="I2975" s="120">
        <v>45957</v>
      </c>
      <c r="J2975" s="120">
        <v>45959</v>
      </c>
      <c r="K2975" s="120">
        <v>45987</v>
      </c>
      <c r="L2975" s="120"/>
      <c r="M2975" s="120"/>
      <c r="N2975" s="120"/>
      <c r="O2975" s="119" t="s">
        <v>1450</v>
      </c>
      <c r="P2975" s="29"/>
      <c r="Q2975" s="156">
        <v>140</v>
      </c>
    </row>
    <row r="2976" spans="1:18">
      <c r="A2976" s="134" t="s">
        <v>1423</v>
      </c>
      <c r="C2976" s="29">
        <v>210501580</v>
      </c>
      <c r="D2976" s="29">
        <v>245500714</v>
      </c>
      <c r="E2976" s="29">
        <v>269505965</v>
      </c>
      <c r="F2976" s="29" t="s">
        <v>1379</v>
      </c>
      <c r="G2976" s="29" t="s">
        <v>16</v>
      </c>
      <c r="H2976" s="29" t="s">
        <v>38</v>
      </c>
      <c r="I2976" s="120">
        <v>45957</v>
      </c>
      <c r="J2976" s="120">
        <v>45959</v>
      </c>
      <c r="K2976" s="120">
        <v>45987</v>
      </c>
      <c r="L2976" s="120"/>
      <c r="M2976" s="120"/>
      <c r="N2976" s="120"/>
      <c r="O2976" s="119" t="s">
        <v>1450</v>
      </c>
      <c r="P2976" s="29"/>
      <c r="Q2976" s="156">
        <v>210</v>
      </c>
      <c r="R2976" s="134" t="s">
        <v>1453</v>
      </c>
    </row>
    <row r="2977" spans="1:18">
      <c r="A2977" s="134" t="s">
        <v>1423</v>
      </c>
      <c r="C2977" s="29">
        <v>301503050</v>
      </c>
      <c r="F2977" s="29" t="s">
        <v>59</v>
      </c>
      <c r="G2977" s="29" t="s">
        <v>16</v>
      </c>
      <c r="H2977" s="29" t="s">
        <v>38</v>
      </c>
      <c r="I2977" s="120">
        <v>45958</v>
      </c>
      <c r="J2977" s="120">
        <f>WORKDAY(I2977, 3)</f>
        <v>45961</v>
      </c>
      <c r="K2977" s="120">
        <v>45989</v>
      </c>
      <c r="L2977" s="120"/>
      <c r="M2977" s="120"/>
      <c r="N2977" s="29"/>
      <c r="O2977" s="119" t="s">
        <v>1450</v>
      </c>
      <c r="P2977" s="29"/>
      <c r="Q2977" s="156">
        <v>400</v>
      </c>
    </row>
    <row r="2978" spans="1:18">
      <c r="A2978" s="134" t="s">
        <v>1423</v>
      </c>
      <c r="C2978" s="29">
        <v>210501220</v>
      </c>
      <c r="D2978" s="29" t="s">
        <v>1426</v>
      </c>
      <c r="E2978" s="29">
        <v>302502116</v>
      </c>
      <c r="F2978" s="29" t="s">
        <v>1427</v>
      </c>
      <c r="G2978" s="29" t="s">
        <v>16</v>
      </c>
      <c r="H2978" s="29" t="s">
        <v>38</v>
      </c>
      <c r="I2978" s="120">
        <v>45959</v>
      </c>
      <c r="J2978" s="120">
        <v>45961</v>
      </c>
      <c r="K2978" s="120">
        <v>45992</v>
      </c>
      <c r="L2978" s="120"/>
      <c r="M2978" s="120"/>
      <c r="N2978" s="29"/>
      <c r="O2978" s="119" t="s">
        <v>1450</v>
      </c>
      <c r="P2978" s="29"/>
      <c r="Q2978" s="156">
        <v>500</v>
      </c>
      <c r="R2978" s="134" t="s">
        <v>1453</v>
      </c>
    </row>
    <row r="2979" spans="1:18">
      <c r="A2979" s="160" t="s">
        <v>1454</v>
      </c>
      <c r="C2979" s="88">
        <v>275502397</v>
      </c>
      <c r="D2979" s="29">
        <v>310500068</v>
      </c>
      <c r="E2979" s="29">
        <v>339502042</v>
      </c>
      <c r="F2979" s="29" t="s">
        <v>1379</v>
      </c>
      <c r="G2979" s="29" t="s">
        <v>16</v>
      </c>
      <c r="H2979" s="29" t="s">
        <v>38</v>
      </c>
      <c r="I2979" s="120">
        <v>45967</v>
      </c>
      <c r="J2979" s="120">
        <f>WORKDAY(I2979, 3)</f>
        <v>45972</v>
      </c>
      <c r="K2979" s="120">
        <v>45997</v>
      </c>
      <c r="L2979" s="120"/>
      <c r="M2979" s="120"/>
      <c r="N2979" s="29"/>
      <c r="O2979" s="119" t="s">
        <v>1455</v>
      </c>
      <c r="P2979" s="29"/>
      <c r="Q2979" s="156">
        <v>1025</v>
      </c>
      <c r="R2979" s="162"/>
    </row>
    <row r="2980" spans="1:18">
      <c r="A2980" s="160" t="s">
        <v>1454</v>
      </c>
      <c r="C2980" s="88">
        <v>276500126</v>
      </c>
      <c r="D2980" s="29">
        <v>310500071</v>
      </c>
      <c r="E2980" s="29">
        <v>339502297</v>
      </c>
      <c r="F2980" s="29" t="s">
        <v>1379</v>
      </c>
      <c r="G2980" s="29" t="s">
        <v>16</v>
      </c>
      <c r="H2980" s="29" t="s">
        <v>38</v>
      </c>
      <c r="I2980" s="120">
        <v>45965</v>
      </c>
      <c r="J2980" s="120">
        <f>WORKDAY(I2980, 3)</f>
        <v>45968</v>
      </c>
      <c r="K2980" s="120">
        <v>45995</v>
      </c>
      <c r="L2980" s="120"/>
      <c r="M2980" s="120"/>
      <c r="N2980" s="29"/>
      <c r="O2980" s="119" t="s">
        <v>1455</v>
      </c>
      <c r="P2980" s="29"/>
      <c r="Q2980" s="156">
        <v>2500</v>
      </c>
      <c r="R2980" s="162"/>
    </row>
    <row r="2981" spans="1:18">
      <c r="A2981" s="160" t="s">
        <v>1454</v>
      </c>
      <c r="C2981" s="88">
        <v>279505828</v>
      </c>
      <c r="D2981" s="29">
        <v>310500073</v>
      </c>
      <c r="E2981" s="29">
        <v>339502712</v>
      </c>
      <c r="F2981" s="29" t="s">
        <v>1379</v>
      </c>
      <c r="G2981" s="29" t="s">
        <v>16</v>
      </c>
      <c r="H2981" s="29" t="s">
        <v>38</v>
      </c>
      <c r="I2981" s="120">
        <v>45967</v>
      </c>
      <c r="J2981" s="120">
        <f>WORKDAY(I2981, 3)</f>
        <v>45972</v>
      </c>
      <c r="K2981" s="120">
        <v>45997</v>
      </c>
      <c r="L2981" s="120"/>
      <c r="M2981" s="120"/>
      <c r="N2981" s="29"/>
      <c r="O2981" s="119" t="s">
        <v>1455</v>
      </c>
      <c r="P2981" s="29"/>
      <c r="Q2981" s="156">
        <v>2900</v>
      </c>
      <c r="R2981" s="162"/>
    </row>
    <row r="2982" spans="1:18">
      <c r="A2982" s="160" t="s">
        <v>1454</v>
      </c>
      <c r="C2982" s="88">
        <v>280500474</v>
      </c>
      <c r="D2982" s="29">
        <v>310500075</v>
      </c>
      <c r="E2982" s="29" t="s">
        <v>1456</v>
      </c>
      <c r="F2982" s="29" t="s">
        <v>59</v>
      </c>
      <c r="G2982" s="29" t="s">
        <v>16</v>
      </c>
      <c r="H2982" s="29" t="s">
        <v>38</v>
      </c>
      <c r="I2982" s="120">
        <v>45967</v>
      </c>
      <c r="J2982" s="120">
        <f>WORKDAY(I2982, 3)</f>
        <v>45972</v>
      </c>
      <c r="K2982" s="120">
        <v>45998</v>
      </c>
      <c r="L2982" s="120"/>
      <c r="M2982" s="120"/>
      <c r="N2982" s="29"/>
      <c r="O2982" s="119"/>
      <c r="P2982" s="29"/>
      <c r="Q2982" s="156">
        <v>0</v>
      </c>
      <c r="R2982" s="162"/>
    </row>
    <row r="2983" spans="1:18">
      <c r="A2983" s="160" t="s">
        <v>1454</v>
      </c>
      <c r="C2983" s="88">
        <v>280500491</v>
      </c>
      <c r="D2983" s="29">
        <v>310500077</v>
      </c>
      <c r="E2983" s="29" t="s">
        <v>1456</v>
      </c>
      <c r="F2983" s="29" t="s">
        <v>59</v>
      </c>
      <c r="G2983" s="29" t="s">
        <v>16</v>
      </c>
      <c r="H2983" s="29" t="s">
        <v>38</v>
      </c>
      <c r="I2983" s="120">
        <v>45967</v>
      </c>
      <c r="J2983" s="120">
        <f>WORKDAY(I2983, 3)</f>
        <v>45972</v>
      </c>
      <c r="K2983" s="120">
        <v>45997</v>
      </c>
      <c r="L2983" s="120"/>
      <c r="M2983" s="120"/>
      <c r="N2983" s="29"/>
      <c r="O2983" s="119"/>
      <c r="P2983" s="29"/>
      <c r="Q2983" s="156">
        <v>0</v>
      </c>
      <c r="R2983" s="162"/>
    </row>
    <row r="2984" spans="1:18">
      <c r="A2984" s="160" t="s">
        <v>1449</v>
      </c>
      <c r="C2984" s="88">
        <v>316502681</v>
      </c>
      <c r="F2984" s="29" t="s">
        <v>1379</v>
      </c>
      <c r="G2984" s="29" t="s">
        <v>16</v>
      </c>
      <c r="H2984" s="29" t="s">
        <v>38</v>
      </c>
      <c r="I2984" s="120">
        <v>45973</v>
      </c>
      <c r="J2984" s="120">
        <f>WORKDAY(I2984, 3)</f>
        <v>45978</v>
      </c>
      <c r="K2984" s="120">
        <v>46003</v>
      </c>
      <c r="L2984" s="120"/>
      <c r="M2984" s="120"/>
      <c r="N2984" s="29"/>
      <c r="O2984" s="119" t="s">
        <v>10</v>
      </c>
      <c r="P2984" s="29"/>
      <c r="Q2984" s="156">
        <v>1300</v>
      </c>
      <c r="R2984" s="162"/>
    </row>
    <row r="2985" spans="1:18">
      <c r="A2985" s="160" t="s">
        <v>1457</v>
      </c>
      <c r="C2985" s="88">
        <v>301508630</v>
      </c>
      <c r="D2985" s="29">
        <v>323500267</v>
      </c>
      <c r="F2985" s="29" t="s">
        <v>59</v>
      </c>
      <c r="G2985" s="29" t="s">
        <v>16</v>
      </c>
      <c r="H2985" s="29" t="s">
        <v>38</v>
      </c>
      <c r="I2985" s="120">
        <v>45960</v>
      </c>
      <c r="J2985" s="120">
        <f>WORKDAY(I2985, 3)</f>
        <v>45965</v>
      </c>
      <c r="K2985" s="120">
        <v>45992</v>
      </c>
      <c r="L2985" s="120"/>
      <c r="M2985" s="120"/>
      <c r="N2985" s="29"/>
      <c r="O2985" s="119" t="s">
        <v>9</v>
      </c>
      <c r="P2985" s="120"/>
      <c r="Q2985" s="156">
        <v>300</v>
      </c>
      <c r="R2985" s="134" t="s">
        <v>1458</v>
      </c>
    </row>
    <row r="2986" spans="1:18">
      <c r="A2986" s="160" t="s">
        <v>1459</v>
      </c>
      <c r="C2986" s="88">
        <v>301508604</v>
      </c>
      <c r="F2986" s="29" t="s">
        <v>59</v>
      </c>
      <c r="G2986" s="29" t="s">
        <v>16</v>
      </c>
      <c r="H2986" s="29" t="s">
        <v>38</v>
      </c>
      <c r="I2986" s="120">
        <v>45959</v>
      </c>
      <c r="J2986" s="120">
        <f>WORKDAY(I2986, 3)</f>
        <v>45964</v>
      </c>
      <c r="K2986" s="120">
        <v>45970</v>
      </c>
      <c r="L2986" s="120"/>
      <c r="M2986" s="120"/>
      <c r="N2986" s="29"/>
      <c r="O2986" s="119" t="s">
        <v>85</v>
      </c>
      <c r="P2986" s="120"/>
      <c r="Q2986" s="156"/>
    </row>
    <row r="2987" spans="1:18">
      <c r="A2987" s="160" t="s">
        <v>1460</v>
      </c>
      <c r="C2987" s="88">
        <v>272506149</v>
      </c>
      <c r="F2987" s="29" t="s">
        <v>1379</v>
      </c>
      <c r="G2987" s="29" t="s">
        <v>16</v>
      </c>
      <c r="H2987" s="29" t="s">
        <v>38</v>
      </c>
      <c r="I2987" s="120">
        <v>45929</v>
      </c>
      <c r="J2987" s="120">
        <f>WORKDAY(I2987, 3)</f>
        <v>45932</v>
      </c>
      <c r="K2987" s="120">
        <v>45959</v>
      </c>
      <c r="L2987" s="120"/>
      <c r="M2987" s="120"/>
      <c r="N2987" s="29"/>
      <c r="O2987" s="119" t="s">
        <v>85</v>
      </c>
      <c r="P2987" s="120"/>
      <c r="Q2987" s="156">
        <v>225</v>
      </c>
    </row>
    <row r="2988" spans="1:18">
      <c r="A2988" s="160" t="s">
        <v>1460</v>
      </c>
      <c r="C2988" s="88">
        <v>272506244</v>
      </c>
      <c r="F2988" s="29" t="s">
        <v>1379</v>
      </c>
      <c r="G2988" s="29" t="s">
        <v>16</v>
      </c>
      <c r="H2988" s="29" t="s">
        <v>38</v>
      </c>
      <c r="I2988" s="120">
        <v>45929</v>
      </c>
      <c r="J2988" s="120">
        <f>WORKDAY(I2988, 3)</f>
        <v>45932</v>
      </c>
      <c r="K2988" s="120">
        <v>45959</v>
      </c>
      <c r="L2988" s="120"/>
      <c r="M2988" s="120"/>
      <c r="N2988" s="29"/>
      <c r="O2988" s="119" t="s">
        <v>85</v>
      </c>
      <c r="P2988" s="120"/>
      <c r="Q2988" s="156">
        <v>110</v>
      </c>
    </row>
    <row r="2989" spans="1:18">
      <c r="A2989" s="160" t="s">
        <v>1461</v>
      </c>
      <c r="C2989" s="88">
        <v>241503894</v>
      </c>
      <c r="D2989" s="29">
        <v>272501949</v>
      </c>
      <c r="F2989" s="29" t="s">
        <v>1379</v>
      </c>
      <c r="G2989" s="29" t="s">
        <v>16</v>
      </c>
      <c r="H2989" s="29" t="s">
        <v>38</v>
      </c>
      <c r="I2989" s="120">
        <v>45929</v>
      </c>
      <c r="J2989" s="120">
        <f>WORKDAY(I2989, 3)</f>
        <v>45932</v>
      </c>
      <c r="K2989" s="120">
        <v>45959</v>
      </c>
      <c r="L2989" s="120"/>
      <c r="M2989" s="120"/>
      <c r="N2989" s="29"/>
      <c r="O2989" s="119" t="s">
        <v>85</v>
      </c>
      <c r="P2989" s="29"/>
      <c r="Q2989" s="156">
        <v>880</v>
      </c>
    </row>
    <row r="2990" spans="1:18">
      <c r="A2990" s="160" t="s">
        <v>1461</v>
      </c>
      <c r="C2990" s="88">
        <v>241503898</v>
      </c>
      <c r="D2990" s="29">
        <v>272501976</v>
      </c>
      <c r="F2990" s="29" t="s">
        <v>1379</v>
      </c>
      <c r="G2990" s="29" t="s">
        <v>16</v>
      </c>
      <c r="H2990" s="29" t="s">
        <v>38</v>
      </c>
      <c r="I2990" s="120">
        <v>45929</v>
      </c>
      <c r="J2990" s="120">
        <f>WORKDAY(I2990, 3)</f>
        <v>45932</v>
      </c>
      <c r="K2990" s="120">
        <v>45959</v>
      </c>
      <c r="L2990" s="120"/>
      <c r="M2990" s="120"/>
      <c r="N2990" s="29"/>
      <c r="O2990" s="119" t="s">
        <v>85</v>
      </c>
      <c r="P2990" s="29"/>
      <c r="Q2990" s="156">
        <v>880</v>
      </c>
    </row>
    <row r="2991" spans="1:18">
      <c r="A2991" s="160" t="s">
        <v>1461</v>
      </c>
      <c r="C2991" s="88">
        <v>245500111</v>
      </c>
      <c r="D2991" s="29">
        <v>272507318</v>
      </c>
      <c r="E2991" s="29">
        <v>303502192</v>
      </c>
      <c r="F2991" s="29" t="s">
        <v>1379</v>
      </c>
      <c r="G2991" s="29" t="s">
        <v>16</v>
      </c>
      <c r="H2991" s="29" t="s">
        <v>38</v>
      </c>
      <c r="I2991" s="120">
        <v>45929</v>
      </c>
      <c r="J2991" s="120">
        <f>WORKDAY(I2991, 3)</f>
        <v>45932</v>
      </c>
      <c r="K2991" s="120">
        <v>45959</v>
      </c>
      <c r="L2991" s="120"/>
      <c r="M2991" s="120"/>
      <c r="N2991" s="29"/>
      <c r="O2991" s="119" t="s">
        <v>197</v>
      </c>
      <c r="P2991" s="120"/>
      <c r="Q2991" s="156">
        <v>420</v>
      </c>
    </row>
    <row r="2992" spans="1:18">
      <c r="A2992" s="160" t="s">
        <v>1461</v>
      </c>
      <c r="C2992" s="88">
        <v>272507331</v>
      </c>
      <c r="D2992" s="29">
        <v>272507331</v>
      </c>
      <c r="E2992" s="29">
        <v>303502199</v>
      </c>
      <c r="F2992" s="29" t="s">
        <v>1379</v>
      </c>
      <c r="G2992" s="29" t="s">
        <v>16</v>
      </c>
      <c r="H2992" s="29" t="s">
        <v>38</v>
      </c>
      <c r="I2992" s="120">
        <v>45929</v>
      </c>
      <c r="J2992" s="120">
        <f>WORKDAY(I2992, 3)</f>
        <v>45932</v>
      </c>
      <c r="K2992" s="120">
        <v>45959</v>
      </c>
      <c r="L2992" s="120"/>
      <c r="M2992" s="120"/>
      <c r="N2992" s="29"/>
      <c r="O2992" s="119" t="s">
        <v>197</v>
      </c>
      <c r="P2992" s="120"/>
      <c r="Q2992" s="156"/>
    </row>
    <row r="2993" spans="1:17">
      <c r="A2993" s="160" t="s">
        <v>1461</v>
      </c>
      <c r="C2993" s="88">
        <v>245500124</v>
      </c>
      <c r="D2993" s="29">
        <v>272502220</v>
      </c>
      <c r="F2993" s="29" t="s">
        <v>1379</v>
      </c>
      <c r="G2993" s="29" t="s">
        <v>16</v>
      </c>
      <c r="H2993" s="29" t="s">
        <v>38</v>
      </c>
      <c r="I2993" s="120">
        <v>45929</v>
      </c>
      <c r="J2993" s="120">
        <f>WORKDAY(I2993, 3)</f>
        <v>45932</v>
      </c>
      <c r="K2993" s="120">
        <v>45959</v>
      </c>
      <c r="L2993" s="120"/>
      <c r="M2993" s="120"/>
      <c r="N2993" s="29"/>
      <c r="O2993" s="119" t="s">
        <v>85</v>
      </c>
      <c r="P2993" s="29"/>
      <c r="Q2993" s="156">
        <v>260</v>
      </c>
    </row>
    <row r="2994" spans="1:17">
      <c r="A2994" s="160" t="s">
        <v>1461</v>
      </c>
      <c r="C2994" s="88">
        <v>245500133</v>
      </c>
      <c r="D2994" s="29">
        <v>272502254</v>
      </c>
      <c r="E2994" s="29">
        <v>303502213</v>
      </c>
      <c r="F2994" s="29" t="s">
        <v>1379</v>
      </c>
      <c r="G2994" s="29" t="s">
        <v>16</v>
      </c>
      <c r="H2994" s="29" t="s">
        <v>38</v>
      </c>
      <c r="I2994" s="120">
        <v>45929</v>
      </c>
      <c r="J2994" s="120">
        <f>WORKDAY(I2994, 3)</f>
        <v>45932</v>
      </c>
      <c r="K2994" s="120">
        <v>45959</v>
      </c>
      <c r="L2994" s="120"/>
      <c r="M2994" s="120"/>
      <c r="N2994" s="29"/>
      <c r="O2994" s="119" t="s">
        <v>197</v>
      </c>
      <c r="P2994" s="29"/>
      <c r="Q2994" s="156">
        <v>200</v>
      </c>
    </row>
    <row r="2995" spans="1:17">
      <c r="A2995" s="160" t="s">
        <v>1461</v>
      </c>
      <c r="C2995" s="88">
        <v>246500151</v>
      </c>
      <c r="D2995" s="29">
        <v>272502284</v>
      </c>
      <c r="E2995" s="29">
        <v>303502308</v>
      </c>
      <c r="F2995" s="29" t="s">
        <v>1379</v>
      </c>
      <c r="G2995" s="29" t="s">
        <v>16</v>
      </c>
      <c r="H2995" s="29" t="s">
        <v>38</v>
      </c>
      <c r="I2995" s="120">
        <v>45929</v>
      </c>
      <c r="J2995" s="120">
        <f>WORKDAY(I2995, 3)</f>
        <v>45932</v>
      </c>
      <c r="K2995" s="120">
        <v>45959</v>
      </c>
      <c r="L2995" s="120"/>
      <c r="M2995" s="120"/>
      <c r="N2995" s="29"/>
      <c r="O2995" s="119" t="s">
        <v>197</v>
      </c>
      <c r="P2995" s="29"/>
      <c r="Q2995" s="156">
        <v>150</v>
      </c>
    </row>
    <row r="2996" spans="1:17">
      <c r="A2996" s="160" t="s">
        <v>1461</v>
      </c>
      <c r="C2996" s="88">
        <v>246500156</v>
      </c>
      <c r="D2996" s="29">
        <v>272502338</v>
      </c>
      <c r="E2996" s="29">
        <v>303502318</v>
      </c>
      <c r="F2996" s="29" t="s">
        <v>1379</v>
      </c>
      <c r="G2996" s="29" t="s">
        <v>16</v>
      </c>
      <c r="H2996" s="29" t="s">
        <v>38</v>
      </c>
      <c r="I2996" s="120">
        <v>45929</v>
      </c>
      <c r="J2996" s="120">
        <f>WORKDAY(I2996, 3)</f>
        <v>45932</v>
      </c>
      <c r="K2996" s="120">
        <v>45959</v>
      </c>
      <c r="L2996" s="120"/>
      <c r="M2996" s="120"/>
      <c r="N2996" s="29"/>
      <c r="O2996" s="119" t="s">
        <v>197</v>
      </c>
      <c r="P2996" s="29"/>
      <c r="Q2996" s="156">
        <v>415</v>
      </c>
    </row>
    <row r="2997" spans="1:17">
      <c r="A2997" s="160" t="s">
        <v>1461</v>
      </c>
      <c r="C2997" s="88">
        <v>246500160</v>
      </c>
      <c r="D2997" s="29">
        <v>272502465</v>
      </c>
      <c r="E2997" s="29">
        <v>303502332</v>
      </c>
      <c r="F2997" s="29" t="s">
        <v>1379</v>
      </c>
      <c r="G2997" s="29" t="s">
        <v>16</v>
      </c>
      <c r="H2997" s="29" t="s">
        <v>38</v>
      </c>
      <c r="I2997" s="120">
        <v>45929</v>
      </c>
      <c r="J2997" s="120">
        <f>WORKDAY(I2997, 3)</f>
        <v>45932</v>
      </c>
      <c r="K2997" s="120">
        <v>45959</v>
      </c>
      <c r="L2997" s="120"/>
      <c r="M2997" s="120"/>
      <c r="N2997" s="29"/>
      <c r="O2997" s="119" t="s">
        <v>197</v>
      </c>
      <c r="P2997" s="29"/>
      <c r="Q2997" s="156">
        <v>180</v>
      </c>
    </row>
    <row r="2998" spans="1:17">
      <c r="A2998" s="160" t="s">
        <v>1461</v>
      </c>
      <c r="C2998" s="88">
        <v>246500164</v>
      </c>
      <c r="D2998" s="29">
        <v>272502523</v>
      </c>
      <c r="E2998" s="29">
        <v>303502352</v>
      </c>
      <c r="F2998" s="29" t="s">
        <v>1379</v>
      </c>
      <c r="G2998" s="29" t="s">
        <v>16</v>
      </c>
      <c r="H2998" s="29" t="s">
        <v>38</v>
      </c>
      <c r="I2998" s="120">
        <v>45929</v>
      </c>
      <c r="J2998" s="120">
        <f>WORKDAY(I2998, 3)</f>
        <v>45932</v>
      </c>
      <c r="K2998" s="120">
        <v>45959</v>
      </c>
      <c r="L2998" s="120"/>
      <c r="M2998" s="120"/>
      <c r="N2998" s="29"/>
      <c r="O2998" s="119" t="s">
        <v>197</v>
      </c>
      <c r="P2998" s="29"/>
      <c r="Q2998" s="156">
        <v>260</v>
      </c>
    </row>
    <row r="2999" spans="1:17">
      <c r="A2999" s="160" t="s">
        <v>1461</v>
      </c>
      <c r="C2999" s="88">
        <v>246500169</v>
      </c>
      <c r="D2999" s="29">
        <v>272502596</v>
      </c>
      <c r="E2999" s="29">
        <v>303502361</v>
      </c>
      <c r="F2999" s="29" t="s">
        <v>1379</v>
      </c>
      <c r="G2999" s="29" t="s">
        <v>16</v>
      </c>
      <c r="H2999" s="29" t="s">
        <v>38</v>
      </c>
      <c r="I2999" s="120">
        <v>45929</v>
      </c>
      <c r="J2999" s="120">
        <f>WORKDAY(I2999, 3)</f>
        <v>45932</v>
      </c>
      <c r="K2999" s="120">
        <v>45959</v>
      </c>
      <c r="L2999" s="120"/>
      <c r="M2999" s="120"/>
      <c r="N2999" s="29"/>
      <c r="O2999" s="119" t="s">
        <v>197</v>
      </c>
      <c r="P2999" s="29"/>
      <c r="Q2999" s="156">
        <v>325</v>
      </c>
    </row>
    <row r="3000" spans="1:17">
      <c r="A3000" s="160" t="s">
        <v>1461</v>
      </c>
      <c r="C3000" s="88">
        <v>246500176</v>
      </c>
      <c r="D3000" s="29">
        <v>272506747</v>
      </c>
      <c r="F3000" s="29" t="s">
        <v>1379</v>
      </c>
      <c r="G3000" s="29" t="s">
        <v>16</v>
      </c>
      <c r="H3000" s="29" t="s">
        <v>38</v>
      </c>
      <c r="I3000" s="120">
        <v>45929</v>
      </c>
      <c r="J3000" s="120">
        <f>WORKDAY(I3000, 3)</f>
        <v>45932</v>
      </c>
      <c r="K3000" s="120">
        <v>45959</v>
      </c>
      <c r="L3000" s="120"/>
      <c r="M3000" s="120"/>
      <c r="N3000" s="29"/>
      <c r="O3000" s="119" t="s">
        <v>85</v>
      </c>
      <c r="P3000" s="29"/>
      <c r="Q3000" s="156">
        <v>340</v>
      </c>
    </row>
    <row r="3001" spans="1:17">
      <c r="A3001" s="160" t="s">
        <v>1461</v>
      </c>
      <c r="C3001" s="88">
        <v>247500260</v>
      </c>
      <c r="D3001" s="29">
        <v>275500497</v>
      </c>
      <c r="F3001" s="29" t="s">
        <v>1379</v>
      </c>
      <c r="G3001" s="29" t="s">
        <v>16</v>
      </c>
      <c r="H3001" s="29" t="s">
        <v>38</v>
      </c>
      <c r="I3001" s="120">
        <v>45929</v>
      </c>
      <c r="J3001" s="120">
        <f>WORKDAY(I3001, 3)</f>
        <v>45932</v>
      </c>
      <c r="K3001" s="120">
        <v>45959</v>
      </c>
      <c r="L3001" s="120"/>
      <c r="M3001" s="120"/>
      <c r="N3001" s="29"/>
      <c r="O3001" s="119" t="s">
        <v>85</v>
      </c>
      <c r="P3001" s="29"/>
      <c r="Q3001" s="156">
        <v>340</v>
      </c>
    </row>
    <row r="3002" spans="1:17">
      <c r="A3002" s="160" t="s">
        <v>1461</v>
      </c>
      <c r="C3002" s="88">
        <v>247500265</v>
      </c>
      <c r="D3002" s="29">
        <v>275500504</v>
      </c>
      <c r="F3002" s="29" t="s">
        <v>1379</v>
      </c>
      <c r="G3002" s="29" t="s">
        <v>16</v>
      </c>
      <c r="H3002" s="29" t="s">
        <v>38</v>
      </c>
      <c r="I3002" s="120">
        <v>45929</v>
      </c>
      <c r="J3002" s="120">
        <f>WORKDAY(I3002, 3)</f>
        <v>45932</v>
      </c>
      <c r="K3002" s="120">
        <v>45959</v>
      </c>
      <c r="L3002" s="120"/>
      <c r="M3002" s="120"/>
      <c r="N3002" s="29"/>
      <c r="O3002" s="119" t="s">
        <v>85</v>
      </c>
      <c r="P3002" s="29"/>
      <c r="Q3002" s="156">
        <v>330</v>
      </c>
    </row>
    <row r="3003" spans="1:17">
      <c r="A3003" s="160" t="s">
        <v>1461</v>
      </c>
      <c r="C3003" s="88">
        <v>247500269</v>
      </c>
      <c r="D3003" s="29">
        <v>275500513</v>
      </c>
      <c r="F3003" s="29" t="s">
        <v>1379</v>
      </c>
      <c r="G3003" s="29" t="s">
        <v>16</v>
      </c>
      <c r="H3003" s="29" t="s">
        <v>38</v>
      </c>
      <c r="I3003" s="120">
        <v>45929</v>
      </c>
      <c r="J3003" s="120">
        <f>WORKDAY(I3003, 3)</f>
        <v>45932</v>
      </c>
      <c r="K3003" s="120">
        <v>45959</v>
      </c>
      <c r="L3003" s="120"/>
      <c r="M3003" s="120"/>
      <c r="N3003" s="29"/>
      <c r="O3003" s="119" t="s">
        <v>85</v>
      </c>
      <c r="P3003" s="29"/>
      <c r="Q3003" s="156">
        <v>186</v>
      </c>
    </row>
    <row r="3004" spans="1:17">
      <c r="A3004" s="160" t="s">
        <v>1461</v>
      </c>
      <c r="C3004" s="88">
        <v>247500272</v>
      </c>
      <c r="D3004" s="29">
        <v>275500519</v>
      </c>
      <c r="F3004" s="29" t="s">
        <v>1379</v>
      </c>
      <c r="G3004" s="29" t="s">
        <v>16</v>
      </c>
      <c r="H3004" s="29" t="s">
        <v>38</v>
      </c>
      <c r="I3004" s="120">
        <v>45929</v>
      </c>
      <c r="J3004" s="120">
        <f>WORKDAY(I3004, 3)</f>
        <v>45932</v>
      </c>
      <c r="K3004" s="120">
        <v>45959</v>
      </c>
      <c r="L3004" s="120"/>
      <c r="M3004" s="120"/>
      <c r="N3004" s="29"/>
      <c r="O3004" s="119" t="s">
        <v>85</v>
      </c>
      <c r="P3004" s="29"/>
      <c r="Q3004" s="156">
        <v>350</v>
      </c>
    </row>
    <row r="3005" spans="1:17">
      <c r="A3005" s="160" t="s">
        <v>1461</v>
      </c>
      <c r="C3005" s="88">
        <v>247500279</v>
      </c>
      <c r="D3005" s="29">
        <v>272502992</v>
      </c>
      <c r="F3005" s="29" t="s">
        <v>1379</v>
      </c>
      <c r="G3005" s="29" t="s">
        <v>16</v>
      </c>
      <c r="H3005" s="29" t="s">
        <v>38</v>
      </c>
      <c r="I3005" s="120">
        <v>45929</v>
      </c>
      <c r="J3005" s="120">
        <f>WORKDAY(I3005, 3)</f>
        <v>45932</v>
      </c>
      <c r="K3005" s="120">
        <v>45959</v>
      </c>
      <c r="L3005" s="120"/>
      <c r="M3005" s="120"/>
      <c r="N3005" s="29"/>
      <c r="O3005" s="119" t="s">
        <v>85</v>
      </c>
      <c r="P3005" s="29"/>
      <c r="Q3005" s="156">
        <v>468</v>
      </c>
    </row>
    <row r="3006" spans="1:17">
      <c r="A3006" s="160" t="s">
        <v>1461</v>
      </c>
      <c r="C3006" s="88">
        <v>251505743</v>
      </c>
      <c r="D3006" s="29">
        <v>275500504</v>
      </c>
      <c r="F3006" s="29" t="s">
        <v>1379</v>
      </c>
      <c r="G3006" s="29" t="s">
        <v>16</v>
      </c>
      <c r="H3006" s="29" t="s">
        <v>38</v>
      </c>
      <c r="I3006" s="120">
        <v>45929</v>
      </c>
      <c r="J3006" s="120">
        <f>WORKDAY(I3006, 3)</f>
        <v>45932</v>
      </c>
      <c r="K3006" s="120">
        <v>45959</v>
      </c>
      <c r="L3006" s="120"/>
      <c r="M3006" s="120"/>
      <c r="N3006" s="29"/>
      <c r="O3006" s="119" t="s">
        <v>85</v>
      </c>
      <c r="P3006" s="120"/>
      <c r="Q3006" s="156">
        <v>425</v>
      </c>
    </row>
    <row r="3007" spans="1:17">
      <c r="A3007" s="160" t="s">
        <v>1461</v>
      </c>
      <c r="C3007" s="88">
        <v>251505768</v>
      </c>
      <c r="D3007" s="29">
        <v>275500513</v>
      </c>
      <c r="F3007" s="29" t="s">
        <v>1379</v>
      </c>
      <c r="G3007" s="29" t="s">
        <v>16</v>
      </c>
      <c r="H3007" s="29" t="s">
        <v>38</v>
      </c>
      <c r="I3007" s="120">
        <v>45929</v>
      </c>
      <c r="J3007" s="120">
        <f>WORKDAY(I3007, 3)</f>
        <v>45932</v>
      </c>
      <c r="K3007" s="120">
        <v>45959</v>
      </c>
      <c r="L3007" s="120"/>
      <c r="M3007" s="120"/>
      <c r="N3007" s="29"/>
      <c r="O3007" s="119" t="s">
        <v>85</v>
      </c>
      <c r="P3007" s="120"/>
      <c r="Q3007" s="156">
        <v>200</v>
      </c>
    </row>
    <row r="3008" spans="1:17">
      <c r="A3008" s="160" t="s">
        <v>1461</v>
      </c>
      <c r="C3008" s="88">
        <v>245500116</v>
      </c>
      <c r="D3008" s="29">
        <v>272507652</v>
      </c>
      <c r="F3008" s="29" t="s">
        <v>1379</v>
      </c>
      <c r="G3008" s="29" t="s">
        <v>16</v>
      </c>
      <c r="H3008" s="29" t="s">
        <v>38</v>
      </c>
      <c r="I3008" s="120">
        <v>45929</v>
      </c>
      <c r="J3008" s="120">
        <f>WORKDAY(I3008, 3)</f>
        <v>45932</v>
      </c>
      <c r="K3008" s="120">
        <v>45959</v>
      </c>
      <c r="L3008" s="120"/>
      <c r="M3008" s="120"/>
      <c r="N3008" s="29"/>
      <c r="O3008" s="119" t="s">
        <v>85</v>
      </c>
      <c r="P3008" s="120"/>
      <c r="Q3008" s="156">
        <v>400</v>
      </c>
    </row>
    <row r="3009" spans="1:17">
      <c r="A3009" s="160" t="s">
        <v>1461</v>
      </c>
      <c r="C3009" s="88">
        <v>303507285</v>
      </c>
      <c r="F3009" s="29" t="s">
        <v>121</v>
      </c>
      <c r="G3009" s="29" t="s">
        <v>16</v>
      </c>
      <c r="H3009" s="29" t="s">
        <v>1462</v>
      </c>
      <c r="I3009" s="120">
        <v>45961</v>
      </c>
      <c r="J3009" s="120">
        <f>WORKDAY(I3009, 3)</f>
        <v>45966</v>
      </c>
      <c r="K3009" s="120">
        <v>45992</v>
      </c>
      <c r="L3009" s="120"/>
      <c r="M3009" s="120"/>
      <c r="N3009" s="29"/>
      <c r="O3009" s="119" t="s">
        <v>197</v>
      </c>
      <c r="P3009" s="29"/>
      <c r="Q3009" s="156"/>
    </row>
    <row r="3010" spans="1:17">
      <c r="A3010" s="160" t="s">
        <v>1461</v>
      </c>
      <c r="C3010" s="88">
        <v>303507264</v>
      </c>
      <c r="F3010" s="29" t="s">
        <v>121</v>
      </c>
      <c r="G3010" s="29" t="s">
        <v>16</v>
      </c>
      <c r="H3010" s="29" t="s">
        <v>1462</v>
      </c>
      <c r="I3010" s="120">
        <v>45961</v>
      </c>
      <c r="J3010" s="120">
        <f>WORKDAY(I3010, 3)</f>
        <v>45966</v>
      </c>
      <c r="K3010" s="120">
        <v>45992</v>
      </c>
      <c r="L3010" s="120"/>
      <c r="M3010" s="120"/>
      <c r="N3010" s="29"/>
      <c r="O3010" s="119" t="s">
        <v>197</v>
      </c>
      <c r="P3010" s="29"/>
      <c r="Q3010" s="156"/>
    </row>
    <row r="3011" spans="1:17">
      <c r="A3011" s="160" t="s">
        <v>1461</v>
      </c>
      <c r="C3011" s="88">
        <v>303507237</v>
      </c>
      <c r="F3011" s="29" t="s">
        <v>121</v>
      </c>
      <c r="G3011" s="29" t="s">
        <v>16</v>
      </c>
      <c r="H3011" s="29" t="s">
        <v>1462</v>
      </c>
      <c r="I3011" s="120">
        <v>45961</v>
      </c>
      <c r="J3011" s="120">
        <f>WORKDAY(I3011, 3)</f>
        <v>45966</v>
      </c>
      <c r="K3011" s="120">
        <v>45992</v>
      </c>
      <c r="L3011" s="120"/>
      <c r="M3011" s="120"/>
      <c r="N3011" s="29"/>
      <c r="O3011" s="119" t="s">
        <v>197</v>
      </c>
      <c r="P3011" s="29"/>
      <c r="Q3011" s="156"/>
    </row>
    <row r="3012" spans="1:17">
      <c r="A3012" s="160" t="s">
        <v>1461</v>
      </c>
      <c r="C3012" s="88">
        <v>303507222</v>
      </c>
      <c r="F3012" s="29" t="s">
        <v>121</v>
      </c>
      <c r="G3012" s="29" t="s">
        <v>16</v>
      </c>
      <c r="H3012" s="29" t="s">
        <v>1462</v>
      </c>
      <c r="I3012" s="120">
        <v>45961</v>
      </c>
      <c r="J3012" s="120">
        <f>WORKDAY(I3012, 3)</f>
        <v>45966</v>
      </c>
      <c r="K3012" s="120">
        <v>45992</v>
      </c>
      <c r="L3012" s="120"/>
      <c r="M3012" s="120"/>
      <c r="N3012" s="29"/>
      <c r="O3012" s="119" t="s">
        <v>197</v>
      </c>
      <c r="P3012" s="29"/>
      <c r="Q3012" s="156"/>
    </row>
    <row r="3013" spans="1:17">
      <c r="A3013" s="160" t="s">
        <v>1461</v>
      </c>
      <c r="C3013" s="88">
        <v>303507206</v>
      </c>
      <c r="F3013" s="29" t="s">
        <v>121</v>
      </c>
      <c r="G3013" s="29" t="s">
        <v>16</v>
      </c>
      <c r="H3013" s="29" t="s">
        <v>1462</v>
      </c>
      <c r="I3013" s="120">
        <v>45961</v>
      </c>
      <c r="J3013" s="120">
        <f>WORKDAY(I3013, 3)</f>
        <v>45966</v>
      </c>
      <c r="K3013" s="120">
        <v>45992</v>
      </c>
      <c r="L3013" s="120"/>
      <c r="M3013" s="120"/>
      <c r="N3013" s="29"/>
      <c r="O3013" s="119" t="s">
        <v>197</v>
      </c>
      <c r="P3013" s="29"/>
      <c r="Q3013" s="156"/>
    </row>
    <row r="3014" spans="1:17">
      <c r="A3014" s="160" t="s">
        <v>1461</v>
      </c>
      <c r="C3014" s="88">
        <v>303507187</v>
      </c>
      <c r="F3014" s="29" t="s">
        <v>121</v>
      </c>
      <c r="G3014" s="29" t="s">
        <v>16</v>
      </c>
      <c r="H3014" s="29" t="s">
        <v>1462</v>
      </c>
      <c r="I3014" s="120">
        <v>45961</v>
      </c>
      <c r="J3014" s="120">
        <f>WORKDAY(I3014, 3)</f>
        <v>45966</v>
      </c>
      <c r="K3014" s="120">
        <v>45992</v>
      </c>
      <c r="L3014" s="120"/>
      <c r="M3014" s="120"/>
      <c r="N3014" s="29"/>
      <c r="O3014" s="119" t="s">
        <v>197</v>
      </c>
      <c r="P3014" s="29"/>
      <c r="Q3014" s="156"/>
    </row>
    <row r="3015" spans="1:17">
      <c r="A3015" s="160" t="s">
        <v>1461</v>
      </c>
      <c r="C3015" s="88">
        <v>303507168</v>
      </c>
      <c r="F3015" s="29" t="s">
        <v>121</v>
      </c>
      <c r="G3015" s="29" t="s">
        <v>16</v>
      </c>
      <c r="H3015" s="29" t="s">
        <v>1462</v>
      </c>
      <c r="I3015" s="120">
        <v>45961</v>
      </c>
      <c r="J3015" s="120">
        <f>WORKDAY(I3015, 3)</f>
        <v>45966</v>
      </c>
      <c r="K3015" s="120">
        <v>45992</v>
      </c>
      <c r="L3015" s="120"/>
      <c r="M3015" s="120"/>
      <c r="N3015" s="29"/>
      <c r="O3015" s="119" t="s">
        <v>197</v>
      </c>
      <c r="P3015" s="29"/>
      <c r="Q3015" s="156"/>
    </row>
    <row r="3016" spans="1:17">
      <c r="A3016" s="160" t="s">
        <v>1463</v>
      </c>
      <c r="C3016" s="88">
        <v>280500529</v>
      </c>
      <c r="D3016" s="29">
        <v>310502789</v>
      </c>
      <c r="F3016" s="29" t="s">
        <v>59</v>
      </c>
      <c r="G3016" s="29" t="s">
        <v>16</v>
      </c>
      <c r="H3016" s="29" t="s">
        <v>38</v>
      </c>
      <c r="I3016" s="120">
        <v>45937</v>
      </c>
      <c r="J3016" s="120">
        <f>WORKDAY(I3016, 3)</f>
        <v>45940</v>
      </c>
      <c r="K3016" s="120">
        <v>45968</v>
      </c>
      <c r="L3016" s="120"/>
      <c r="M3016" s="120"/>
      <c r="N3016" s="29"/>
      <c r="O3016" s="119" t="s">
        <v>1439</v>
      </c>
      <c r="P3016" s="29"/>
      <c r="Q3016" s="156">
        <v>300</v>
      </c>
    </row>
    <row r="3017" spans="1:17">
      <c r="A3017" s="160" t="s">
        <v>1463</v>
      </c>
      <c r="C3017" s="88">
        <v>280500539</v>
      </c>
      <c r="D3017" s="29">
        <v>310502798</v>
      </c>
      <c r="F3017" s="29" t="s">
        <v>59</v>
      </c>
      <c r="G3017" s="29" t="s">
        <v>16</v>
      </c>
      <c r="H3017" s="29" t="s">
        <v>38</v>
      </c>
      <c r="I3017" s="120">
        <v>45937</v>
      </c>
      <c r="J3017" s="120">
        <f>WORKDAY(I3017, 3)</f>
        <v>45940</v>
      </c>
      <c r="K3017" s="120">
        <v>45968</v>
      </c>
      <c r="L3017" s="120"/>
      <c r="M3017" s="120"/>
      <c r="N3017" s="29"/>
      <c r="O3017" s="119" t="s">
        <v>1439</v>
      </c>
      <c r="P3017" s="29"/>
      <c r="Q3017" s="156">
        <v>300</v>
      </c>
    </row>
    <row r="3018" spans="1:17">
      <c r="A3018" s="160" t="s">
        <v>1463</v>
      </c>
      <c r="C3018" s="88">
        <v>280500558</v>
      </c>
      <c r="D3018" s="29">
        <v>310502805</v>
      </c>
      <c r="F3018" s="29" t="s">
        <v>59</v>
      </c>
      <c r="G3018" s="29" t="s">
        <v>16</v>
      </c>
      <c r="H3018" s="29" t="s">
        <v>38</v>
      </c>
      <c r="I3018" s="120">
        <v>45937</v>
      </c>
      <c r="J3018" s="120">
        <f>WORKDAY(I3018, 3)</f>
        <v>45940</v>
      </c>
      <c r="K3018" s="120">
        <v>45968</v>
      </c>
      <c r="L3018" s="120"/>
      <c r="M3018" s="120"/>
      <c r="N3018" s="29"/>
      <c r="O3018" s="119" t="s">
        <v>1439</v>
      </c>
      <c r="P3018" s="29"/>
      <c r="Q3018" s="156">
        <v>300</v>
      </c>
    </row>
    <row r="3019" spans="1:17">
      <c r="A3019" s="160" t="s">
        <v>1463</v>
      </c>
      <c r="C3019" s="88">
        <v>280500569</v>
      </c>
      <c r="D3019" s="29">
        <v>310502817</v>
      </c>
      <c r="F3019" s="29" t="s">
        <v>59</v>
      </c>
      <c r="G3019" s="29" t="s">
        <v>16</v>
      </c>
      <c r="H3019" s="29" t="s">
        <v>38</v>
      </c>
      <c r="I3019" s="120">
        <v>45937</v>
      </c>
      <c r="J3019" s="120">
        <f>WORKDAY(I3019, 3)</f>
        <v>45940</v>
      </c>
      <c r="K3019" s="120">
        <v>45968</v>
      </c>
      <c r="L3019" s="120"/>
      <c r="M3019" s="120"/>
      <c r="N3019" s="29"/>
      <c r="O3019" s="119" t="s">
        <v>1439</v>
      </c>
      <c r="P3019" s="29"/>
      <c r="Q3019" s="156">
        <v>200</v>
      </c>
    </row>
    <row r="3020" spans="1:17">
      <c r="A3020" s="160" t="s">
        <v>1463</v>
      </c>
      <c r="C3020" s="88">
        <v>280500583</v>
      </c>
      <c r="D3020" s="29">
        <v>310502829</v>
      </c>
      <c r="F3020" s="29" t="s">
        <v>59</v>
      </c>
      <c r="G3020" s="29" t="s">
        <v>16</v>
      </c>
      <c r="H3020" s="29" t="s">
        <v>38</v>
      </c>
      <c r="I3020" s="120">
        <v>45937</v>
      </c>
      <c r="J3020" s="120">
        <f>WORKDAY(I3020, 3)</f>
        <v>45940</v>
      </c>
      <c r="K3020" s="120">
        <v>45968</v>
      </c>
      <c r="L3020" s="120"/>
      <c r="M3020" s="120"/>
      <c r="N3020" s="29"/>
      <c r="O3020" s="119" t="s">
        <v>1439</v>
      </c>
      <c r="P3020" s="29"/>
      <c r="Q3020" s="156">
        <v>230</v>
      </c>
    </row>
    <row r="3021" spans="1:17">
      <c r="A3021" s="160" t="s">
        <v>1463</v>
      </c>
      <c r="C3021" s="88">
        <v>276500206</v>
      </c>
      <c r="D3021" s="29">
        <v>301502435</v>
      </c>
      <c r="F3021" s="29" t="s">
        <v>59</v>
      </c>
      <c r="G3021" s="29" t="s">
        <v>16</v>
      </c>
      <c r="H3021" s="29" t="s">
        <v>38</v>
      </c>
      <c r="I3021" s="120">
        <v>45958</v>
      </c>
      <c r="J3021" s="120">
        <f>WORKDAY(I3021, 2)</f>
        <v>45960</v>
      </c>
      <c r="K3021" s="120">
        <v>45992</v>
      </c>
      <c r="L3021" s="120"/>
      <c r="M3021" s="120"/>
      <c r="N3021" s="29"/>
      <c r="O3021" s="119" t="s">
        <v>1439</v>
      </c>
      <c r="P3021" s="29"/>
      <c r="Q3021" s="156">
        <v>200</v>
      </c>
    </row>
    <row r="3022" spans="1:17">
      <c r="A3022" s="160" t="s">
        <v>1463</v>
      </c>
      <c r="C3022" s="88">
        <v>276500168</v>
      </c>
      <c r="D3022" s="29">
        <v>301502506</v>
      </c>
      <c r="E3022" s="29">
        <v>342500244</v>
      </c>
      <c r="F3022" s="29" t="s">
        <v>59</v>
      </c>
      <c r="G3022" s="29" t="s">
        <v>16</v>
      </c>
      <c r="H3022" s="29" t="s">
        <v>38</v>
      </c>
      <c r="I3022" s="120">
        <v>45958</v>
      </c>
      <c r="J3022" s="120">
        <f>WORKDAY(I3022, 3)</f>
        <v>45961</v>
      </c>
      <c r="K3022" s="120">
        <v>45992</v>
      </c>
      <c r="L3022" s="120"/>
      <c r="M3022" s="120"/>
      <c r="N3022" s="29"/>
      <c r="O3022" s="119" t="s">
        <v>1455</v>
      </c>
      <c r="P3022" s="29"/>
      <c r="Q3022" s="156">
        <v>200</v>
      </c>
    </row>
    <row r="3023" spans="1:17">
      <c r="A3023" s="160" t="s">
        <v>1463</v>
      </c>
      <c r="C3023" s="88">
        <v>276500155</v>
      </c>
      <c r="D3023" s="29">
        <v>301502588</v>
      </c>
      <c r="E3023" s="29">
        <v>342500285</v>
      </c>
      <c r="F3023" s="29" t="s">
        <v>59</v>
      </c>
      <c r="G3023" s="29" t="s">
        <v>16</v>
      </c>
      <c r="H3023" s="29" t="s">
        <v>38</v>
      </c>
      <c r="I3023" s="120">
        <v>45958</v>
      </c>
      <c r="J3023" s="120">
        <f>WORKDAY(I3023, 3)</f>
        <v>45961</v>
      </c>
      <c r="K3023" s="120">
        <v>45992</v>
      </c>
      <c r="L3023" s="120"/>
      <c r="M3023" s="120"/>
      <c r="N3023" s="29"/>
      <c r="O3023" s="119" t="s">
        <v>1455</v>
      </c>
      <c r="P3023" s="29"/>
      <c r="Q3023" s="156">
        <v>250</v>
      </c>
    </row>
    <row r="3024" spans="1:17">
      <c r="A3024" s="160" t="s">
        <v>1463</v>
      </c>
      <c r="C3024" s="88">
        <v>276500174</v>
      </c>
      <c r="D3024" s="29">
        <v>301502489</v>
      </c>
      <c r="F3024" s="29" t="s">
        <v>59</v>
      </c>
      <c r="G3024" s="29" t="s">
        <v>16</v>
      </c>
      <c r="H3024" s="29" t="s">
        <v>38</v>
      </c>
      <c r="I3024" s="120">
        <v>45958</v>
      </c>
      <c r="J3024" s="120">
        <f>WORKDAY(I3024, 3)</f>
        <v>45961</v>
      </c>
      <c r="K3024" s="120">
        <v>45992</v>
      </c>
      <c r="L3024" s="120"/>
      <c r="M3024" s="120"/>
      <c r="N3024" s="29"/>
      <c r="O3024" s="119" t="s">
        <v>1439</v>
      </c>
      <c r="P3024" s="29"/>
      <c r="Q3024" s="156">
        <v>320</v>
      </c>
    </row>
    <row r="3025" spans="1:17">
      <c r="A3025" s="160" t="s">
        <v>1463</v>
      </c>
      <c r="C3025" s="88">
        <v>276500199</v>
      </c>
      <c r="D3025" s="29">
        <v>301502468</v>
      </c>
      <c r="F3025" s="29" t="s">
        <v>59</v>
      </c>
      <c r="G3025" s="29" t="s">
        <v>16</v>
      </c>
      <c r="H3025" s="29" t="s">
        <v>38</v>
      </c>
      <c r="I3025" s="120">
        <v>45958</v>
      </c>
      <c r="J3025" s="120">
        <f>WORKDAY(I3025, 3)</f>
        <v>45961</v>
      </c>
      <c r="K3025" s="120">
        <v>45992</v>
      </c>
      <c r="L3025" s="120"/>
      <c r="M3025" s="120"/>
      <c r="N3025" s="29"/>
      <c r="O3025" s="119" t="s">
        <v>1439</v>
      </c>
      <c r="P3025" s="29"/>
      <c r="Q3025" s="156">
        <v>300</v>
      </c>
    </row>
    <row r="3026" spans="1:17">
      <c r="A3026" s="160" t="s">
        <v>1463</v>
      </c>
      <c r="C3026" s="88">
        <v>275502777</v>
      </c>
      <c r="D3026" s="29">
        <v>307501398</v>
      </c>
      <c r="F3026" s="29" t="s">
        <v>59</v>
      </c>
      <c r="G3026" s="29" t="s">
        <v>16</v>
      </c>
      <c r="H3026" s="29" t="s">
        <v>38</v>
      </c>
      <c r="I3026" s="120">
        <v>45964</v>
      </c>
      <c r="J3026" s="120">
        <f>WORKDAY(I3026, 2)</f>
        <v>45966</v>
      </c>
      <c r="K3026" s="120">
        <v>45994</v>
      </c>
      <c r="L3026" s="120"/>
      <c r="M3026" s="120"/>
      <c r="N3026" s="29"/>
      <c r="O3026" s="119" t="s">
        <v>1439</v>
      </c>
      <c r="P3026" s="29"/>
      <c r="Q3026" s="156">
        <v>350</v>
      </c>
    </row>
    <row r="3027" spans="1:17">
      <c r="A3027" s="160" t="s">
        <v>1463</v>
      </c>
      <c r="C3027" s="88">
        <v>275502791</v>
      </c>
      <c r="D3027" s="29">
        <v>307501383</v>
      </c>
      <c r="F3027" s="29" t="s">
        <v>59</v>
      </c>
      <c r="G3027" s="29" t="s">
        <v>16</v>
      </c>
      <c r="H3027" s="29" t="s">
        <v>38</v>
      </c>
      <c r="I3027" s="120">
        <v>45964</v>
      </c>
      <c r="J3027" s="120">
        <f>WORKDAY(I3027, 2)</f>
        <v>45966</v>
      </c>
      <c r="K3027" s="120">
        <v>45994</v>
      </c>
      <c r="L3027" s="120"/>
      <c r="M3027" s="120"/>
      <c r="N3027" s="29"/>
      <c r="O3027" s="119" t="s">
        <v>1439</v>
      </c>
      <c r="P3027" s="29"/>
      <c r="Q3027" s="156">
        <v>300</v>
      </c>
    </row>
    <row r="3028" spans="1:17">
      <c r="A3028" s="160" t="s">
        <v>1463</v>
      </c>
      <c r="C3028" s="88">
        <v>275502714</v>
      </c>
      <c r="D3028" s="29">
        <v>307501436</v>
      </c>
      <c r="F3028" s="29" t="s">
        <v>59</v>
      </c>
      <c r="G3028" s="29" t="s">
        <v>16</v>
      </c>
      <c r="H3028" s="29" t="s">
        <v>38</v>
      </c>
      <c r="I3028" s="120">
        <v>45964</v>
      </c>
      <c r="J3028" s="120">
        <f>WORKDAY(I3028, 2)</f>
        <v>45966</v>
      </c>
      <c r="K3028" s="120">
        <v>45994</v>
      </c>
      <c r="L3028" s="120"/>
      <c r="M3028" s="120"/>
      <c r="N3028" s="29"/>
      <c r="O3028" s="119" t="s">
        <v>1439</v>
      </c>
      <c r="P3028" s="29"/>
      <c r="Q3028" s="156">
        <v>250</v>
      </c>
    </row>
    <row r="3029" spans="1:17">
      <c r="A3029" s="160" t="s">
        <v>1463</v>
      </c>
      <c r="C3029" s="88">
        <v>275502743</v>
      </c>
      <c r="D3029" s="29">
        <v>307501423</v>
      </c>
      <c r="F3029" s="29" t="s">
        <v>59</v>
      </c>
      <c r="G3029" s="29" t="s">
        <v>16</v>
      </c>
      <c r="H3029" s="29" t="s">
        <v>38</v>
      </c>
      <c r="I3029" s="120">
        <v>45964</v>
      </c>
      <c r="J3029" s="120">
        <f>WORKDAY(I3029, 2)</f>
        <v>45966</v>
      </c>
      <c r="K3029" s="120">
        <v>45994</v>
      </c>
      <c r="L3029" s="120"/>
      <c r="M3029" s="120"/>
      <c r="N3029" s="29"/>
      <c r="O3029" s="119" t="s">
        <v>1439</v>
      </c>
      <c r="P3029" s="29"/>
      <c r="Q3029" s="156">
        <v>300</v>
      </c>
    </row>
    <row r="3030" spans="1:17">
      <c r="A3030" s="160" t="s">
        <v>1463</v>
      </c>
      <c r="C3030" s="88">
        <v>275502766</v>
      </c>
      <c r="D3030" s="29">
        <v>307501413</v>
      </c>
      <c r="F3030" s="29" t="s">
        <v>59</v>
      </c>
      <c r="G3030" s="29" t="s">
        <v>16</v>
      </c>
      <c r="H3030" s="29" t="s">
        <v>38</v>
      </c>
      <c r="I3030" s="120">
        <v>45964</v>
      </c>
      <c r="J3030" s="120">
        <f>WORKDAY(I3030, 2)</f>
        <v>45966</v>
      </c>
      <c r="K3030" s="120">
        <v>45994</v>
      </c>
      <c r="L3030" s="120"/>
      <c r="M3030" s="120"/>
      <c r="N3030" s="29"/>
      <c r="O3030" s="119" t="s">
        <v>1439</v>
      </c>
      <c r="P3030" s="29"/>
      <c r="Q3030" s="156">
        <v>200</v>
      </c>
    </row>
    <row r="3031" spans="1:17">
      <c r="A3031" s="160" t="s">
        <v>1464</v>
      </c>
      <c r="C3031" s="88">
        <v>275503236</v>
      </c>
      <c r="D3031" s="29">
        <v>308509089</v>
      </c>
      <c r="F3031" s="29" t="s">
        <v>59</v>
      </c>
      <c r="G3031" s="29" t="s">
        <v>16</v>
      </c>
      <c r="H3031" s="29" t="s">
        <v>38</v>
      </c>
      <c r="I3031" s="120">
        <v>45965</v>
      </c>
      <c r="J3031" s="120">
        <f>WORKDAY(I3031, 3)</f>
        <v>45968</v>
      </c>
      <c r="K3031" s="120">
        <v>45995</v>
      </c>
      <c r="L3031" s="120"/>
      <c r="M3031" s="120"/>
      <c r="N3031" s="29"/>
      <c r="O3031" s="119" t="s">
        <v>197</v>
      </c>
      <c r="P3031" s="29"/>
      <c r="Q3031" s="156">
        <v>250</v>
      </c>
    </row>
    <row r="3032" spans="1:17">
      <c r="A3032" s="160" t="s">
        <v>1464</v>
      </c>
      <c r="C3032" s="88">
        <v>275503054</v>
      </c>
      <c r="D3032" s="29">
        <v>308509091</v>
      </c>
      <c r="F3032" s="29" t="s">
        <v>59</v>
      </c>
      <c r="G3032" s="29" t="s">
        <v>16</v>
      </c>
      <c r="H3032" s="29" t="s">
        <v>38</v>
      </c>
      <c r="I3032" s="120">
        <v>45965</v>
      </c>
      <c r="J3032" s="120">
        <f>WORKDAY(I3032, 3)</f>
        <v>45968</v>
      </c>
      <c r="K3032" s="120">
        <v>45995</v>
      </c>
      <c r="L3032" s="120"/>
      <c r="M3032" s="120"/>
      <c r="N3032" s="29"/>
      <c r="O3032" s="119" t="s">
        <v>197</v>
      </c>
      <c r="P3032" s="29"/>
      <c r="Q3032" s="156">
        <v>200</v>
      </c>
    </row>
    <row r="3033" spans="1:17">
      <c r="A3033" s="160" t="s">
        <v>1464</v>
      </c>
      <c r="C3033" s="88">
        <v>275503073</v>
      </c>
      <c r="D3033" s="29">
        <v>308509092</v>
      </c>
      <c r="F3033" s="29" t="s">
        <v>59</v>
      </c>
      <c r="G3033" s="29" t="s">
        <v>16</v>
      </c>
      <c r="H3033" s="29" t="s">
        <v>38</v>
      </c>
      <c r="I3033" s="120">
        <v>45965</v>
      </c>
      <c r="J3033" s="120">
        <f>WORKDAY(I3033, 3)</f>
        <v>45968</v>
      </c>
      <c r="K3033" s="120">
        <v>45995</v>
      </c>
      <c r="L3033" s="120"/>
      <c r="M3033" s="120"/>
      <c r="N3033" s="29"/>
      <c r="O3033" s="119" t="s">
        <v>197</v>
      </c>
      <c r="P3033" s="29"/>
      <c r="Q3033" s="156">
        <v>260</v>
      </c>
    </row>
    <row r="3034" spans="1:17">
      <c r="A3034" s="160" t="s">
        <v>1464</v>
      </c>
      <c r="C3034" s="88">
        <v>275503166</v>
      </c>
      <c r="D3034" s="29">
        <v>308509093</v>
      </c>
      <c r="F3034" s="29" t="s">
        <v>59</v>
      </c>
      <c r="G3034" s="29" t="s">
        <v>16</v>
      </c>
      <c r="H3034" s="29" t="s">
        <v>38</v>
      </c>
      <c r="I3034" s="120">
        <v>45965</v>
      </c>
      <c r="J3034" s="120">
        <f>WORKDAY(I3034, 3)</f>
        <v>45968</v>
      </c>
      <c r="K3034" s="120">
        <v>45995</v>
      </c>
      <c r="L3034" s="120"/>
      <c r="M3034" s="120"/>
      <c r="N3034" s="29"/>
      <c r="O3034" s="119" t="s">
        <v>197</v>
      </c>
      <c r="P3034" s="29"/>
      <c r="Q3034" s="156">
        <v>250</v>
      </c>
    </row>
    <row r="3035" spans="1:17">
      <c r="A3035" s="160" t="s">
        <v>1464</v>
      </c>
      <c r="C3035" s="88">
        <v>275503208</v>
      </c>
      <c r="D3035" s="29">
        <v>308509095</v>
      </c>
      <c r="F3035" s="29" t="s">
        <v>59</v>
      </c>
      <c r="G3035" s="29" t="s">
        <v>16</v>
      </c>
      <c r="H3035" s="29" t="s">
        <v>38</v>
      </c>
      <c r="I3035" s="120">
        <v>45965</v>
      </c>
      <c r="J3035" s="120">
        <f>WORKDAY(I3035, 3)</f>
        <v>45968</v>
      </c>
      <c r="K3035" s="120">
        <v>45995</v>
      </c>
      <c r="L3035" s="120"/>
      <c r="M3035" s="120"/>
      <c r="N3035" s="29"/>
      <c r="O3035" s="119" t="s">
        <v>197</v>
      </c>
      <c r="P3035" s="29"/>
      <c r="Q3035" s="156">
        <v>250</v>
      </c>
    </row>
    <row r="3036" spans="1:17">
      <c r="A3036" s="160" t="s">
        <v>1464</v>
      </c>
      <c r="C3036" s="88">
        <v>275503221</v>
      </c>
      <c r="D3036" s="29">
        <v>308509096</v>
      </c>
      <c r="F3036" s="29" t="s">
        <v>59</v>
      </c>
      <c r="G3036" s="29" t="s">
        <v>16</v>
      </c>
      <c r="H3036" s="29" t="s">
        <v>38</v>
      </c>
      <c r="I3036" s="120">
        <v>45965</v>
      </c>
      <c r="J3036" s="120">
        <f>WORKDAY(I3036, 3)</f>
        <v>45968</v>
      </c>
      <c r="K3036" s="120">
        <v>45995</v>
      </c>
      <c r="L3036" s="120"/>
      <c r="M3036" s="120"/>
      <c r="N3036" s="29"/>
      <c r="O3036" s="119" t="s">
        <v>197</v>
      </c>
      <c r="P3036" s="29"/>
      <c r="Q3036" s="156">
        <v>250</v>
      </c>
    </row>
    <row r="3037" spans="1:17">
      <c r="A3037" s="160" t="s">
        <v>1464</v>
      </c>
      <c r="C3037" s="88">
        <v>276500296</v>
      </c>
      <c r="D3037" s="29">
        <v>308509097</v>
      </c>
      <c r="F3037" s="29" t="s">
        <v>59</v>
      </c>
      <c r="G3037" s="29" t="s">
        <v>16</v>
      </c>
      <c r="H3037" s="29" t="s">
        <v>38</v>
      </c>
      <c r="I3037" s="120">
        <v>45965</v>
      </c>
      <c r="J3037" s="120">
        <f>WORKDAY(I3037, 3)</f>
        <v>45968</v>
      </c>
      <c r="K3037" s="120">
        <v>45995</v>
      </c>
      <c r="L3037" s="120"/>
      <c r="M3037" s="120"/>
      <c r="N3037" s="29"/>
      <c r="O3037" s="119" t="s">
        <v>197</v>
      </c>
      <c r="P3037" s="29"/>
      <c r="Q3037" s="156">
        <v>250</v>
      </c>
    </row>
    <row r="3038" spans="1:17">
      <c r="A3038" s="160" t="s">
        <v>1464</v>
      </c>
      <c r="C3038" s="88">
        <v>276500313</v>
      </c>
      <c r="D3038" s="29">
        <v>308509099</v>
      </c>
      <c r="F3038" s="29" t="s">
        <v>59</v>
      </c>
      <c r="G3038" s="29" t="s">
        <v>16</v>
      </c>
      <c r="H3038" s="29" t="s">
        <v>38</v>
      </c>
      <c r="I3038" s="120">
        <v>45965</v>
      </c>
      <c r="J3038" s="120">
        <f>WORKDAY(I3038, 3)</f>
        <v>45968</v>
      </c>
      <c r="K3038" s="120">
        <v>45995</v>
      </c>
      <c r="L3038" s="120"/>
      <c r="M3038" s="120"/>
      <c r="N3038" s="29"/>
      <c r="O3038" s="119" t="s">
        <v>197</v>
      </c>
      <c r="P3038" s="29"/>
      <c r="Q3038" s="156">
        <v>250</v>
      </c>
    </row>
    <row r="3039" spans="1:17">
      <c r="A3039" s="160" t="s">
        <v>1464</v>
      </c>
      <c r="C3039" s="88">
        <v>276500333</v>
      </c>
      <c r="D3039" s="29">
        <v>308509100</v>
      </c>
      <c r="F3039" s="29" t="s">
        <v>59</v>
      </c>
      <c r="G3039" s="29" t="s">
        <v>16</v>
      </c>
      <c r="H3039" s="29" t="s">
        <v>38</v>
      </c>
      <c r="I3039" s="120">
        <v>45965</v>
      </c>
      <c r="J3039" s="120">
        <f>WORKDAY(I3039, 3)</f>
        <v>45968</v>
      </c>
      <c r="K3039" s="120">
        <v>45995</v>
      </c>
      <c r="L3039" s="120"/>
      <c r="M3039" s="120"/>
      <c r="N3039" s="29"/>
      <c r="O3039" s="119" t="s">
        <v>197</v>
      </c>
      <c r="P3039" s="29"/>
      <c r="Q3039" s="156">
        <v>200</v>
      </c>
    </row>
    <row r="3040" spans="1:17">
      <c r="A3040" s="160" t="s">
        <v>1464</v>
      </c>
      <c r="C3040" s="88">
        <v>276500344</v>
      </c>
      <c r="D3040" s="29">
        <v>308509101</v>
      </c>
      <c r="F3040" s="29" t="s">
        <v>59</v>
      </c>
      <c r="G3040" s="29" t="s">
        <v>16</v>
      </c>
      <c r="H3040" s="29" t="s">
        <v>38</v>
      </c>
      <c r="I3040" s="120">
        <v>45965</v>
      </c>
      <c r="J3040" s="120">
        <f>WORKDAY(I3040, 3)</f>
        <v>45968</v>
      </c>
      <c r="K3040" s="120">
        <v>45995</v>
      </c>
      <c r="L3040" s="120"/>
      <c r="M3040" s="120"/>
      <c r="N3040" s="29"/>
      <c r="O3040" s="119" t="s">
        <v>197</v>
      </c>
      <c r="P3040" s="29"/>
      <c r="Q3040" s="156">
        <v>300</v>
      </c>
    </row>
    <row r="3041" spans="1:18">
      <c r="A3041" s="160" t="s">
        <v>1464</v>
      </c>
      <c r="C3041" s="88">
        <v>276500352</v>
      </c>
      <c r="D3041" s="29">
        <v>308509104</v>
      </c>
      <c r="F3041" s="29" t="s">
        <v>59</v>
      </c>
      <c r="G3041" s="29" t="s">
        <v>16</v>
      </c>
      <c r="H3041" s="29" t="s">
        <v>38</v>
      </c>
      <c r="I3041" s="120">
        <v>45965</v>
      </c>
      <c r="J3041" s="120">
        <f>WORKDAY(I3041, 3)</f>
        <v>45968</v>
      </c>
      <c r="K3041" s="120">
        <v>45995</v>
      </c>
      <c r="L3041" s="120"/>
      <c r="M3041" s="120"/>
      <c r="N3041" s="29"/>
      <c r="O3041" s="119" t="s">
        <v>197</v>
      </c>
      <c r="P3041" s="29"/>
      <c r="Q3041" s="156">
        <v>300</v>
      </c>
    </row>
    <row r="3042" spans="1:18">
      <c r="A3042" s="160" t="s">
        <v>1464</v>
      </c>
      <c r="C3042" s="88">
        <v>276500363</v>
      </c>
      <c r="D3042" s="29">
        <v>308509105</v>
      </c>
      <c r="F3042" s="29" t="s">
        <v>59</v>
      </c>
      <c r="G3042" s="29" t="s">
        <v>16</v>
      </c>
      <c r="H3042" s="29" t="s">
        <v>38</v>
      </c>
      <c r="I3042" s="120">
        <v>45965</v>
      </c>
      <c r="J3042" s="120">
        <f>WORKDAY(I3042, 3)</f>
        <v>45968</v>
      </c>
      <c r="K3042" s="120">
        <v>45995</v>
      </c>
      <c r="L3042" s="120"/>
      <c r="M3042" s="120"/>
      <c r="N3042" s="29"/>
      <c r="O3042" s="119" t="s">
        <v>197</v>
      </c>
      <c r="P3042" s="29"/>
      <c r="Q3042" s="156">
        <v>75</v>
      </c>
    </row>
    <row r="3043" spans="1:18">
      <c r="A3043" s="160" t="s">
        <v>1464</v>
      </c>
      <c r="C3043" s="88">
        <v>279505393</v>
      </c>
      <c r="D3043" s="29">
        <v>308509106</v>
      </c>
      <c r="F3043" s="29" t="s">
        <v>59</v>
      </c>
      <c r="G3043" s="29" t="s">
        <v>16</v>
      </c>
      <c r="H3043" s="29" t="s">
        <v>38</v>
      </c>
      <c r="I3043" s="120">
        <v>45936</v>
      </c>
      <c r="J3043" s="120">
        <f>WORKDAY(I3043, 3)</f>
        <v>45939</v>
      </c>
      <c r="K3043" s="120">
        <v>45967</v>
      </c>
      <c r="L3043" s="120"/>
      <c r="M3043" s="120"/>
      <c r="N3043" s="29"/>
      <c r="O3043" s="119" t="s">
        <v>197</v>
      </c>
      <c r="P3043" s="29"/>
      <c r="Q3043" s="156">
        <v>300</v>
      </c>
      <c r="R3043" s="134" t="s">
        <v>1445</v>
      </c>
    </row>
    <row r="3044" spans="1:18">
      <c r="A3044" s="160" t="s">
        <v>1464</v>
      </c>
      <c r="C3044" s="88">
        <v>279505404</v>
      </c>
      <c r="D3044" s="29">
        <v>308509108</v>
      </c>
      <c r="F3044" s="29" t="s">
        <v>59</v>
      </c>
      <c r="G3044" s="29" t="s">
        <v>16</v>
      </c>
      <c r="H3044" s="29" t="s">
        <v>38</v>
      </c>
      <c r="I3044" s="120">
        <v>45936</v>
      </c>
      <c r="J3044" s="120">
        <f>WORKDAY(I3044, 3)</f>
        <v>45939</v>
      </c>
      <c r="K3044" s="120">
        <v>45967</v>
      </c>
      <c r="L3044" s="120"/>
      <c r="M3044" s="120"/>
      <c r="N3044" s="29"/>
      <c r="O3044" s="119" t="s">
        <v>197</v>
      </c>
      <c r="P3044" s="29"/>
      <c r="Q3044" s="156">
        <v>300</v>
      </c>
      <c r="R3044" s="134" t="s">
        <v>1445</v>
      </c>
    </row>
    <row r="3045" spans="1:18">
      <c r="A3045" s="160" t="s">
        <v>1464</v>
      </c>
      <c r="C3045" s="88">
        <v>280500753</v>
      </c>
      <c r="D3045" s="29">
        <v>308509109</v>
      </c>
      <c r="F3045" s="29" t="s">
        <v>59</v>
      </c>
      <c r="G3045" s="29" t="s">
        <v>16</v>
      </c>
      <c r="H3045" s="29" t="s">
        <v>38</v>
      </c>
      <c r="I3045" s="120">
        <v>45937</v>
      </c>
      <c r="J3045" s="120">
        <f>WORKDAY(I3045, 3)</f>
        <v>45940</v>
      </c>
      <c r="K3045" s="120">
        <v>45968</v>
      </c>
      <c r="L3045" s="120"/>
      <c r="M3045" s="120"/>
      <c r="N3045" s="29"/>
      <c r="O3045" s="119" t="s">
        <v>197</v>
      </c>
      <c r="P3045" s="29"/>
      <c r="Q3045" s="156">
        <v>50</v>
      </c>
      <c r="R3045" s="134" t="s">
        <v>1445</v>
      </c>
    </row>
    <row r="3046" spans="1:18">
      <c r="A3046" s="160" t="s">
        <v>1464</v>
      </c>
      <c r="C3046" s="88">
        <v>280500732</v>
      </c>
      <c r="D3046" s="29">
        <v>308509113</v>
      </c>
      <c r="F3046" s="29" t="s">
        <v>59</v>
      </c>
      <c r="G3046" s="29" t="s">
        <v>16</v>
      </c>
      <c r="H3046" s="29" t="s">
        <v>38</v>
      </c>
      <c r="I3046" s="120">
        <v>45937</v>
      </c>
      <c r="J3046" s="120">
        <f>WORKDAY(I3046, 3)</f>
        <v>45940</v>
      </c>
      <c r="K3046" s="120">
        <v>45968</v>
      </c>
      <c r="L3046" s="120"/>
      <c r="M3046" s="120"/>
      <c r="N3046" s="29"/>
      <c r="O3046" s="119" t="s">
        <v>197</v>
      </c>
      <c r="P3046" s="29"/>
      <c r="Q3046" s="156">
        <v>100</v>
      </c>
      <c r="R3046" s="134" t="s">
        <v>1445</v>
      </c>
    </row>
    <row r="3047" spans="1:18">
      <c r="A3047" s="160" t="s">
        <v>1428</v>
      </c>
      <c r="C3047" s="88">
        <v>275500491</v>
      </c>
      <c r="D3047" s="29">
        <v>247500254</v>
      </c>
      <c r="F3047" s="29" t="s">
        <v>59</v>
      </c>
      <c r="G3047" s="29" t="s">
        <v>16</v>
      </c>
      <c r="H3047" s="29" t="s">
        <v>38</v>
      </c>
      <c r="I3047" s="120">
        <v>45965</v>
      </c>
      <c r="J3047" s="120">
        <f>WORKDAY(I3047, 3)</f>
        <v>45968</v>
      </c>
      <c r="K3047" s="120">
        <v>45995</v>
      </c>
      <c r="L3047" s="120"/>
      <c r="M3047" s="120"/>
      <c r="N3047" s="29"/>
      <c r="O3047" s="119" t="s">
        <v>197</v>
      </c>
      <c r="P3047" s="29"/>
      <c r="Q3047" s="156">
        <v>150</v>
      </c>
    </row>
    <row r="3048" spans="1:18">
      <c r="A3048" s="160" t="s">
        <v>1428</v>
      </c>
      <c r="C3048" s="88">
        <v>275500497</v>
      </c>
      <c r="D3048" s="29">
        <v>245500081</v>
      </c>
      <c r="F3048" s="29" t="s">
        <v>59</v>
      </c>
      <c r="G3048" s="29" t="s">
        <v>16</v>
      </c>
      <c r="H3048" s="29" t="s">
        <v>38</v>
      </c>
      <c r="I3048" s="120">
        <v>45965</v>
      </c>
      <c r="J3048" s="120">
        <f>WORKDAY(I3048, 3)</f>
        <v>45968</v>
      </c>
      <c r="K3048" s="120">
        <v>45995</v>
      </c>
      <c r="L3048" s="120"/>
      <c r="M3048" s="120"/>
      <c r="N3048" s="29"/>
      <c r="O3048" s="119" t="s">
        <v>197</v>
      </c>
      <c r="P3048" s="29"/>
      <c r="Q3048" s="156">
        <v>240</v>
      </c>
    </row>
    <row r="3049" spans="1:18">
      <c r="A3049" s="160" t="s">
        <v>1428</v>
      </c>
      <c r="C3049" s="88">
        <v>275500504</v>
      </c>
      <c r="D3049" s="29">
        <v>245500087</v>
      </c>
      <c r="F3049" s="29" t="s">
        <v>59</v>
      </c>
      <c r="G3049" s="29" t="s">
        <v>16</v>
      </c>
      <c r="H3049" s="29" t="s">
        <v>38</v>
      </c>
      <c r="I3049" s="120">
        <v>45965</v>
      </c>
      <c r="J3049" s="120">
        <f>WORKDAY(I3049, 3)</f>
        <v>45968</v>
      </c>
      <c r="K3049" s="120">
        <v>45995</v>
      </c>
      <c r="L3049" s="120"/>
      <c r="M3049" s="120"/>
      <c r="N3049" s="29"/>
      <c r="O3049" s="119" t="s">
        <v>197</v>
      </c>
      <c r="P3049" s="29"/>
      <c r="Q3049" s="156">
        <v>400</v>
      </c>
    </row>
    <row r="3050" spans="1:18">
      <c r="A3050" s="160" t="s">
        <v>1428</v>
      </c>
      <c r="C3050" s="88">
        <v>275500513</v>
      </c>
      <c r="D3050" s="29">
        <v>245500091</v>
      </c>
      <c r="F3050" s="29" t="s">
        <v>59</v>
      </c>
      <c r="G3050" s="29" t="s">
        <v>16</v>
      </c>
      <c r="H3050" s="29" t="s">
        <v>38</v>
      </c>
      <c r="I3050" s="120">
        <v>45965</v>
      </c>
      <c r="J3050" s="120">
        <f>WORKDAY(I3050, 3)</f>
        <v>45968</v>
      </c>
      <c r="K3050" s="120">
        <v>45995</v>
      </c>
      <c r="L3050" s="120"/>
      <c r="M3050" s="120"/>
      <c r="N3050" s="29"/>
      <c r="O3050" s="119" t="s">
        <v>197</v>
      </c>
      <c r="P3050" s="29"/>
      <c r="Q3050" s="156">
        <v>400</v>
      </c>
    </row>
    <row r="3051" spans="1:18">
      <c r="A3051" s="160" t="s">
        <v>1428</v>
      </c>
      <c r="C3051" s="88">
        <v>275500519</v>
      </c>
      <c r="D3051" s="29">
        <v>245500095</v>
      </c>
      <c r="F3051" s="29" t="s">
        <v>59</v>
      </c>
      <c r="G3051" s="29" t="s">
        <v>16</v>
      </c>
      <c r="H3051" s="29" t="s">
        <v>38</v>
      </c>
      <c r="I3051" s="120">
        <v>45965</v>
      </c>
      <c r="J3051" s="120">
        <f>WORKDAY(I3051, 3)</f>
        <v>45968</v>
      </c>
      <c r="K3051" s="120">
        <v>45995</v>
      </c>
      <c r="L3051" s="120"/>
      <c r="M3051" s="120"/>
      <c r="N3051" s="29"/>
      <c r="O3051" s="119" t="s">
        <v>197</v>
      </c>
      <c r="P3051" s="29"/>
      <c r="Q3051" s="156">
        <v>400</v>
      </c>
    </row>
    <row r="3052" spans="1:18">
      <c r="A3052" s="160" t="s">
        <v>1428</v>
      </c>
      <c r="C3052" s="88">
        <v>276500637</v>
      </c>
      <c r="D3052" s="29">
        <v>246500125</v>
      </c>
      <c r="F3052" s="29" t="s">
        <v>59</v>
      </c>
      <c r="G3052" s="29" t="s">
        <v>16</v>
      </c>
      <c r="H3052" s="29" t="s">
        <v>38</v>
      </c>
      <c r="I3052" s="120">
        <v>45965</v>
      </c>
      <c r="J3052" s="120">
        <f>WORKDAY(I3052, 3)</f>
        <v>45968</v>
      </c>
      <c r="K3052" s="120">
        <v>45995</v>
      </c>
      <c r="L3052" s="120"/>
      <c r="M3052" s="120"/>
      <c r="N3052" s="29"/>
      <c r="O3052" s="119" t="s">
        <v>197</v>
      </c>
      <c r="P3052" s="29"/>
      <c r="Q3052" s="156">
        <v>320</v>
      </c>
    </row>
    <row r="3053" spans="1:18">
      <c r="A3053" s="160" t="s">
        <v>1428</v>
      </c>
      <c r="C3053" s="88">
        <v>276500640</v>
      </c>
      <c r="D3053" s="29">
        <v>246500132</v>
      </c>
      <c r="F3053" s="29" t="s">
        <v>59</v>
      </c>
      <c r="G3053" s="29" t="s">
        <v>16</v>
      </c>
      <c r="H3053" s="29" t="s">
        <v>38</v>
      </c>
      <c r="I3053" s="120">
        <v>45965</v>
      </c>
      <c r="J3053" s="120">
        <f>WORKDAY(I3053, 3)</f>
        <v>45968</v>
      </c>
      <c r="K3053" s="120">
        <v>45995</v>
      </c>
      <c r="L3053" s="120"/>
      <c r="M3053" s="120"/>
      <c r="N3053" s="29"/>
      <c r="O3053" s="119" t="s">
        <v>197</v>
      </c>
      <c r="P3053" s="29"/>
      <c r="Q3053" s="156">
        <v>475</v>
      </c>
    </row>
    <row r="3054" spans="1:18">
      <c r="A3054" s="160" t="s">
        <v>1428</v>
      </c>
      <c r="C3054" s="88">
        <v>276500648</v>
      </c>
      <c r="D3054" s="29">
        <v>246500140</v>
      </c>
      <c r="F3054" s="29" t="s">
        <v>59</v>
      </c>
      <c r="G3054" s="29" t="s">
        <v>16</v>
      </c>
      <c r="H3054" s="29" t="s">
        <v>38</v>
      </c>
      <c r="I3054" s="120">
        <v>45965</v>
      </c>
      <c r="J3054" s="120">
        <f>WORKDAY(I3054, 3)</f>
        <v>45968</v>
      </c>
      <c r="K3054" s="120">
        <v>45995</v>
      </c>
      <c r="L3054" s="120"/>
      <c r="M3054" s="120"/>
      <c r="N3054" s="29"/>
      <c r="O3054" s="119" t="s">
        <v>197</v>
      </c>
      <c r="P3054" s="29"/>
      <c r="Q3054" s="156">
        <v>350</v>
      </c>
    </row>
    <row r="3055" spans="1:18">
      <c r="A3055" s="160" t="s">
        <v>1428</v>
      </c>
      <c r="C3055" s="88">
        <v>276500652</v>
      </c>
      <c r="D3055" s="29">
        <v>246500146</v>
      </c>
      <c r="F3055" s="29" t="s">
        <v>59</v>
      </c>
      <c r="G3055" s="29" t="s">
        <v>16</v>
      </c>
      <c r="H3055" s="29" t="s">
        <v>38</v>
      </c>
      <c r="I3055" s="120">
        <v>45965</v>
      </c>
      <c r="J3055" s="120">
        <f>WORKDAY(I3055, 3)</f>
        <v>45968</v>
      </c>
      <c r="K3055" s="120">
        <v>45995</v>
      </c>
      <c r="L3055" s="120"/>
      <c r="M3055" s="120"/>
      <c r="N3055" s="29"/>
      <c r="O3055" s="119" t="s">
        <v>197</v>
      </c>
      <c r="P3055" s="29"/>
      <c r="Q3055" s="156">
        <v>320</v>
      </c>
    </row>
    <row r="3056" spans="1:18">
      <c r="A3056" s="160" t="s">
        <v>1428</v>
      </c>
      <c r="C3056" s="88">
        <v>279505738</v>
      </c>
      <c r="D3056" s="29">
        <v>241503946</v>
      </c>
      <c r="F3056" s="29" t="s">
        <v>59</v>
      </c>
      <c r="G3056" s="29" t="s">
        <v>16</v>
      </c>
      <c r="H3056" s="29" t="s">
        <v>38</v>
      </c>
      <c r="I3056" s="120">
        <v>45936</v>
      </c>
      <c r="J3056" s="120">
        <f>WORKDAY(I3056, 3)</f>
        <v>45939</v>
      </c>
      <c r="K3056" s="120">
        <v>45967</v>
      </c>
      <c r="L3056" s="120"/>
      <c r="M3056" s="120"/>
      <c r="N3056" s="29"/>
      <c r="O3056" s="119" t="s">
        <v>197</v>
      </c>
      <c r="P3056" s="29"/>
      <c r="Q3056" s="156"/>
      <c r="R3056" s="134" t="s">
        <v>1445</v>
      </c>
    </row>
    <row r="3057" spans="1:18">
      <c r="A3057" s="160" t="s">
        <v>1428</v>
      </c>
      <c r="C3057" s="88">
        <v>279505750</v>
      </c>
      <c r="D3057" s="29">
        <v>251505869</v>
      </c>
      <c r="F3057" s="29" t="s">
        <v>59</v>
      </c>
      <c r="G3057" s="29" t="s">
        <v>16</v>
      </c>
      <c r="H3057" s="29" t="s">
        <v>38</v>
      </c>
      <c r="I3057" s="120">
        <v>45936</v>
      </c>
      <c r="J3057" s="120">
        <f>WORKDAY(I3057, 3)</f>
        <v>45939</v>
      </c>
      <c r="K3057" s="120">
        <v>45967</v>
      </c>
      <c r="L3057" s="120"/>
      <c r="M3057" s="120"/>
      <c r="N3057" s="29"/>
      <c r="O3057" s="119" t="s">
        <v>197</v>
      </c>
      <c r="P3057" s="29"/>
      <c r="Q3057" s="156"/>
      <c r="R3057" s="134" t="s">
        <v>1445</v>
      </c>
    </row>
    <row r="3058" spans="1:18">
      <c r="A3058" s="160" t="s">
        <v>1428</v>
      </c>
      <c r="C3058" s="88">
        <v>279505757</v>
      </c>
      <c r="D3058" s="29">
        <v>251505886</v>
      </c>
      <c r="F3058" s="29" t="s">
        <v>59</v>
      </c>
      <c r="G3058" s="29" t="s">
        <v>16</v>
      </c>
      <c r="H3058" s="29" t="s">
        <v>38</v>
      </c>
      <c r="I3058" s="120">
        <v>45936</v>
      </c>
      <c r="J3058" s="120">
        <f>WORKDAY(I3058, 3)</f>
        <v>45939</v>
      </c>
      <c r="K3058" s="120">
        <v>45967</v>
      </c>
      <c r="L3058" s="120"/>
      <c r="M3058" s="120"/>
      <c r="N3058" s="29"/>
      <c r="O3058" s="119" t="s">
        <v>197</v>
      </c>
      <c r="P3058" s="29"/>
      <c r="Q3058" s="156"/>
      <c r="R3058" s="134" t="s">
        <v>1445</v>
      </c>
    </row>
    <row r="3059" spans="1:18">
      <c r="A3059" s="160" t="s">
        <v>1428</v>
      </c>
      <c r="C3059" s="88">
        <v>279505764</v>
      </c>
      <c r="D3059" s="29">
        <v>247500241</v>
      </c>
      <c r="F3059" s="29" t="s">
        <v>59</v>
      </c>
      <c r="G3059" s="29" t="s">
        <v>16</v>
      </c>
      <c r="H3059" s="29" t="s">
        <v>38</v>
      </c>
      <c r="I3059" s="120">
        <v>45936</v>
      </c>
      <c r="J3059" s="120">
        <f>WORKDAY(I3059, 3)</f>
        <v>45939</v>
      </c>
      <c r="K3059" s="120">
        <v>45967</v>
      </c>
      <c r="L3059" s="120"/>
      <c r="M3059" s="120"/>
      <c r="N3059" s="29"/>
      <c r="O3059" s="119" t="s">
        <v>197</v>
      </c>
      <c r="P3059" s="29"/>
      <c r="Q3059" s="156"/>
      <c r="R3059" s="134" t="s">
        <v>1445</v>
      </c>
    </row>
    <row r="3060" spans="1:18">
      <c r="A3060" s="160" t="s">
        <v>1428</v>
      </c>
      <c r="C3060" s="88">
        <v>279505768</v>
      </c>
      <c r="D3060" s="29">
        <v>247500244</v>
      </c>
      <c r="F3060" s="29" t="s">
        <v>59</v>
      </c>
      <c r="G3060" s="29" t="s">
        <v>16</v>
      </c>
      <c r="H3060" s="29" t="s">
        <v>38</v>
      </c>
      <c r="I3060" s="120">
        <v>45936</v>
      </c>
      <c r="J3060" s="120">
        <f>WORKDAY(I3060, 3)</f>
        <v>45939</v>
      </c>
      <c r="K3060" s="120">
        <v>45967</v>
      </c>
      <c r="L3060" s="120"/>
      <c r="M3060" s="120"/>
      <c r="N3060" s="29"/>
      <c r="O3060" s="119" t="s">
        <v>197</v>
      </c>
      <c r="P3060" s="29"/>
      <c r="Q3060" s="156"/>
      <c r="R3060" s="134" t="s">
        <v>1445</v>
      </c>
    </row>
    <row r="3061" spans="1:18">
      <c r="A3061" s="160" t="s">
        <v>1428</v>
      </c>
      <c r="C3061" s="88">
        <v>279505774</v>
      </c>
      <c r="D3061" s="29">
        <v>247500249</v>
      </c>
      <c r="F3061" s="29" t="s">
        <v>59</v>
      </c>
      <c r="G3061" s="29" t="s">
        <v>16</v>
      </c>
      <c r="H3061" s="29" t="s">
        <v>38</v>
      </c>
      <c r="I3061" s="120">
        <v>45936</v>
      </c>
      <c r="J3061" s="120">
        <f>WORKDAY(I3061, 3)</f>
        <v>45939</v>
      </c>
      <c r="K3061" s="120">
        <v>45967</v>
      </c>
      <c r="L3061" s="120"/>
      <c r="M3061" s="120"/>
      <c r="N3061" s="29"/>
      <c r="O3061" s="119" t="s">
        <v>197</v>
      </c>
      <c r="P3061" s="29"/>
      <c r="Q3061" s="156"/>
      <c r="R3061" s="134" t="s">
        <v>1445</v>
      </c>
    </row>
    <row r="3062" spans="1:18">
      <c r="A3062" s="160" t="s">
        <v>1428</v>
      </c>
      <c r="C3062" s="88">
        <v>279505779</v>
      </c>
      <c r="D3062" s="29">
        <v>247500251</v>
      </c>
      <c r="F3062" s="29" t="s">
        <v>59</v>
      </c>
      <c r="G3062" s="29" t="s">
        <v>16</v>
      </c>
      <c r="H3062" s="29" t="s">
        <v>38</v>
      </c>
      <c r="I3062" s="120">
        <v>45936</v>
      </c>
      <c r="J3062" s="120">
        <f>WORKDAY(I3062, 3)</f>
        <v>45939</v>
      </c>
      <c r="K3062" s="120">
        <v>45967</v>
      </c>
      <c r="L3062" s="120"/>
      <c r="M3062" s="120"/>
      <c r="N3062" s="29"/>
      <c r="O3062" s="119" t="s">
        <v>197</v>
      </c>
      <c r="P3062" s="29"/>
      <c r="Q3062" s="156"/>
      <c r="R3062" s="134" t="s">
        <v>1445</v>
      </c>
    </row>
    <row r="3063" spans="1:18">
      <c r="A3063" s="160" t="s">
        <v>1465</v>
      </c>
      <c r="C3063" s="88">
        <v>275502920</v>
      </c>
      <c r="D3063" s="29">
        <v>308500649</v>
      </c>
      <c r="F3063" s="29" t="s">
        <v>59</v>
      </c>
      <c r="G3063" s="29" t="s">
        <v>16</v>
      </c>
      <c r="H3063" s="29" t="s">
        <v>38</v>
      </c>
      <c r="I3063" s="120">
        <v>45965</v>
      </c>
      <c r="J3063" s="120">
        <f>WORKDAY(I3063, 3)</f>
        <v>45968</v>
      </c>
      <c r="K3063" s="120">
        <v>45995</v>
      </c>
      <c r="L3063" s="120"/>
      <c r="M3063" s="120"/>
      <c r="N3063" s="29"/>
      <c r="O3063" s="119" t="s">
        <v>197</v>
      </c>
      <c r="P3063" s="29"/>
      <c r="Q3063" s="156">
        <v>250</v>
      </c>
    </row>
    <row r="3064" spans="1:18">
      <c r="A3064" s="160" t="s">
        <v>1465</v>
      </c>
      <c r="C3064" s="88">
        <v>275502929</v>
      </c>
      <c r="D3064" s="29">
        <v>308500658</v>
      </c>
      <c r="F3064" s="29" t="s">
        <v>59</v>
      </c>
      <c r="G3064" s="29" t="s">
        <v>16</v>
      </c>
      <c r="H3064" s="29" t="s">
        <v>38</v>
      </c>
      <c r="I3064" s="120">
        <v>45965</v>
      </c>
      <c r="J3064" s="120">
        <f>WORKDAY(I3064, 3)</f>
        <v>45968</v>
      </c>
      <c r="K3064" s="120">
        <v>45995</v>
      </c>
      <c r="L3064" s="120"/>
      <c r="M3064" s="120"/>
      <c r="N3064" s="29"/>
      <c r="O3064" s="119" t="s">
        <v>197</v>
      </c>
      <c r="P3064" s="29"/>
      <c r="Q3064" s="156">
        <v>250</v>
      </c>
    </row>
    <row r="3065" spans="1:18">
      <c r="A3065" s="160" t="s">
        <v>1465</v>
      </c>
      <c r="C3065" s="88">
        <v>275502953</v>
      </c>
      <c r="D3065" s="29">
        <v>308500671</v>
      </c>
      <c r="F3065" s="29" t="s">
        <v>59</v>
      </c>
      <c r="G3065" s="29" t="s">
        <v>16</v>
      </c>
      <c r="H3065" s="29" t="s">
        <v>38</v>
      </c>
      <c r="I3065" s="120">
        <v>45965</v>
      </c>
      <c r="J3065" s="120">
        <f>WORKDAY(I3065, 3)</f>
        <v>45968</v>
      </c>
      <c r="K3065" s="120">
        <v>45995</v>
      </c>
      <c r="L3065" s="120"/>
      <c r="M3065" s="120"/>
      <c r="N3065" s="29"/>
      <c r="O3065" s="119" t="s">
        <v>197</v>
      </c>
      <c r="P3065" s="29"/>
      <c r="Q3065" s="156">
        <v>300</v>
      </c>
    </row>
    <row r="3066" spans="1:18">
      <c r="A3066" s="160" t="s">
        <v>1465</v>
      </c>
      <c r="C3066" s="88">
        <v>275502977</v>
      </c>
      <c r="D3066" s="29">
        <v>308500674</v>
      </c>
      <c r="F3066" s="29" t="s">
        <v>59</v>
      </c>
      <c r="G3066" s="29" t="s">
        <v>16</v>
      </c>
      <c r="H3066" s="29" t="s">
        <v>38</v>
      </c>
      <c r="I3066" s="120">
        <v>45965</v>
      </c>
      <c r="J3066" s="120">
        <f>WORKDAY(I3066, 3)</f>
        <v>45968</v>
      </c>
      <c r="K3066" s="120">
        <v>45995</v>
      </c>
      <c r="L3066" s="120"/>
      <c r="M3066" s="120"/>
      <c r="N3066" s="29"/>
      <c r="O3066" s="119" t="s">
        <v>197</v>
      </c>
      <c r="P3066" s="29"/>
      <c r="Q3066" s="156">
        <v>40</v>
      </c>
    </row>
    <row r="3067" spans="1:18">
      <c r="A3067" s="160" t="s">
        <v>1465</v>
      </c>
      <c r="C3067" s="88">
        <v>275502990</v>
      </c>
      <c r="D3067" s="29">
        <v>308500682</v>
      </c>
      <c r="F3067" s="29" t="s">
        <v>59</v>
      </c>
      <c r="G3067" s="29" t="s">
        <v>16</v>
      </c>
      <c r="H3067" s="29" t="s">
        <v>38</v>
      </c>
      <c r="I3067" s="120">
        <v>45965</v>
      </c>
      <c r="J3067" s="120">
        <f>WORKDAY(I3067, 3)</f>
        <v>45968</v>
      </c>
      <c r="K3067" s="120">
        <v>45995</v>
      </c>
      <c r="L3067" s="120"/>
      <c r="M3067" s="120"/>
      <c r="N3067" s="29"/>
      <c r="O3067" s="119" t="s">
        <v>197</v>
      </c>
      <c r="P3067" s="29"/>
      <c r="Q3067" s="156">
        <v>40</v>
      </c>
    </row>
    <row r="3068" spans="1:18">
      <c r="A3068" s="160" t="s">
        <v>1465</v>
      </c>
      <c r="C3068" s="88">
        <v>275502880</v>
      </c>
      <c r="D3068" s="29">
        <v>308500686</v>
      </c>
      <c r="F3068" s="29" t="s">
        <v>59</v>
      </c>
      <c r="G3068" s="29" t="s">
        <v>16</v>
      </c>
      <c r="H3068" s="29" t="s">
        <v>38</v>
      </c>
      <c r="I3068" s="120">
        <v>45965</v>
      </c>
      <c r="J3068" s="120">
        <f>WORKDAY(I3068, 3)</f>
        <v>45968</v>
      </c>
      <c r="K3068" s="120">
        <v>45995</v>
      </c>
      <c r="L3068" s="120"/>
      <c r="M3068" s="120"/>
      <c r="N3068" s="29"/>
      <c r="O3068" s="119" t="s">
        <v>197</v>
      </c>
      <c r="P3068" s="29"/>
      <c r="Q3068" s="156">
        <v>250</v>
      </c>
    </row>
    <row r="3069" spans="1:18">
      <c r="A3069" s="160" t="s">
        <v>1465</v>
      </c>
      <c r="C3069" s="88">
        <v>275502891</v>
      </c>
      <c r="D3069" s="29">
        <v>308500690</v>
      </c>
      <c r="F3069" s="29" t="s">
        <v>59</v>
      </c>
      <c r="G3069" s="29" t="s">
        <v>16</v>
      </c>
      <c r="H3069" s="29" t="s">
        <v>38</v>
      </c>
      <c r="I3069" s="120">
        <v>45965</v>
      </c>
      <c r="J3069" s="120">
        <f>WORKDAY(I3069, 3)</f>
        <v>45968</v>
      </c>
      <c r="K3069" s="120">
        <v>45995</v>
      </c>
      <c r="L3069" s="120"/>
      <c r="M3069" s="120"/>
      <c r="N3069" s="29"/>
      <c r="O3069" s="119" t="s">
        <v>197</v>
      </c>
      <c r="P3069" s="29"/>
      <c r="Q3069" s="156">
        <v>250</v>
      </c>
    </row>
    <row r="3070" spans="1:18">
      <c r="A3070" s="160" t="s">
        <v>1465</v>
      </c>
      <c r="C3070" s="88">
        <v>276500227</v>
      </c>
      <c r="D3070" s="29">
        <v>308500695</v>
      </c>
      <c r="F3070" s="29" t="s">
        <v>59</v>
      </c>
      <c r="G3070" s="29" t="s">
        <v>16</v>
      </c>
      <c r="H3070" s="29" t="s">
        <v>38</v>
      </c>
      <c r="I3070" s="120">
        <v>45965</v>
      </c>
      <c r="J3070" s="120">
        <f>WORKDAY(I3070, 3)</f>
        <v>45968</v>
      </c>
      <c r="K3070" s="120">
        <v>45995</v>
      </c>
      <c r="L3070" s="120"/>
      <c r="M3070" s="120"/>
      <c r="N3070" s="29"/>
      <c r="O3070" s="119" t="s">
        <v>197</v>
      </c>
      <c r="P3070" s="29"/>
      <c r="Q3070" s="156">
        <v>300</v>
      </c>
    </row>
    <row r="3071" spans="1:18">
      <c r="A3071" s="160" t="s">
        <v>1465</v>
      </c>
      <c r="C3071" s="88">
        <v>276500232</v>
      </c>
      <c r="D3071" s="29">
        <v>308500701</v>
      </c>
      <c r="F3071" s="29" t="s">
        <v>59</v>
      </c>
      <c r="G3071" s="29" t="s">
        <v>16</v>
      </c>
      <c r="H3071" s="29" t="s">
        <v>38</v>
      </c>
      <c r="I3071" s="120">
        <v>45965</v>
      </c>
      <c r="J3071" s="120">
        <f>WORKDAY(I3071, 3)</f>
        <v>45968</v>
      </c>
      <c r="K3071" s="120">
        <v>45995</v>
      </c>
      <c r="L3071" s="120"/>
      <c r="M3071" s="120"/>
      <c r="N3071" s="29"/>
      <c r="O3071" s="119" t="s">
        <v>197</v>
      </c>
      <c r="P3071" s="29"/>
      <c r="Q3071" s="156">
        <v>200</v>
      </c>
    </row>
    <row r="3072" spans="1:18">
      <c r="A3072" s="160" t="s">
        <v>1465</v>
      </c>
      <c r="C3072" s="88">
        <v>276500238</v>
      </c>
      <c r="D3072" s="29">
        <v>308500724</v>
      </c>
      <c r="F3072" s="29" t="s">
        <v>59</v>
      </c>
      <c r="G3072" s="29" t="s">
        <v>16</v>
      </c>
      <c r="H3072" s="29" t="s">
        <v>38</v>
      </c>
      <c r="I3072" s="120">
        <v>45965</v>
      </c>
      <c r="J3072" s="120">
        <f>WORKDAY(I3072, 3)</f>
        <v>45968</v>
      </c>
      <c r="K3072" s="120">
        <v>45995</v>
      </c>
      <c r="L3072" s="120"/>
      <c r="M3072" s="120"/>
      <c r="N3072" s="29"/>
      <c r="O3072" s="119" t="s">
        <v>197</v>
      </c>
      <c r="P3072" s="29"/>
      <c r="Q3072" s="156">
        <v>300</v>
      </c>
    </row>
    <row r="3073" spans="1:18">
      <c r="A3073" s="160" t="s">
        <v>1465</v>
      </c>
      <c r="C3073" s="88">
        <v>276500240</v>
      </c>
      <c r="D3073" s="29">
        <v>308500762</v>
      </c>
      <c r="F3073" s="29" t="s">
        <v>59</v>
      </c>
      <c r="G3073" s="29" t="s">
        <v>16</v>
      </c>
      <c r="H3073" s="29" t="s">
        <v>38</v>
      </c>
      <c r="I3073" s="120">
        <v>45965</v>
      </c>
      <c r="J3073" s="120">
        <f>WORKDAY(I3073, 3)</f>
        <v>45968</v>
      </c>
      <c r="K3073" s="120">
        <v>45995</v>
      </c>
      <c r="L3073" s="120"/>
      <c r="M3073" s="120"/>
      <c r="N3073" s="29"/>
      <c r="O3073" s="119" t="s">
        <v>197</v>
      </c>
      <c r="P3073" s="29"/>
      <c r="Q3073" s="156">
        <v>50</v>
      </c>
    </row>
    <row r="3074" spans="1:18">
      <c r="A3074" s="160" t="s">
        <v>1465</v>
      </c>
      <c r="C3074" s="88">
        <v>276500263</v>
      </c>
      <c r="D3074" s="29">
        <v>308500859</v>
      </c>
      <c r="F3074" s="29" t="s">
        <v>59</v>
      </c>
      <c r="G3074" s="29" t="s">
        <v>16</v>
      </c>
      <c r="H3074" s="29" t="s">
        <v>38</v>
      </c>
      <c r="I3074" s="120">
        <v>45965</v>
      </c>
      <c r="J3074" s="120">
        <f>WORKDAY(I3074, 3)</f>
        <v>45968</v>
      </c>
      <c r="K3074" s="120">
        <v>45995</v>
      </c>
      <c r="L3074" s="120"/>
      <c r="M3074" s="120"/>
      <c r="N3074" s="29"/>
      <c r="O3074" s="119" t="s">
        <v>197</v>
      </c>
      <c r="P3074" s="29"/>
      <c r="Q3074" s="156">
        <v>300</v>
      </c>
    </row>
    <row r="3075" spans="1:18">
      <c r="A3075" s="160" t="s">
        <v>1465</v>
      </c>
      <c r="C3075" s="88">
        <v>276500267</v>
      </c>
      <c r="D3075" s="29">
        <v>308500872</v>
      </c>
      <c r="F3075" s="29" t="s">
        <v>59</v>
      </c>
      <c r="G3075" s="29" t="s">
        <v>16</v>
      </c>
      <c r="H3075" s="29" t="s">
        <v>38</v>
      </c>
      <c r="I3075" s="120">
        <v>45965</v>
      </c>
      <c r="J3075" s="120">
        <f>WORKDAY(I3075, 3)</f>
        <v>45968</v>
      </c>
      <c r="K3075" s="120">
        <v>45995</v>
      </c>
      <c r="L3075" s="120"/>
      <c r="M3075" s="120"/>
      <c r="N3075" s="29"/>
      <c r="O3075" s="119" t="s">
        <v>197</v>
      </c>
      <c r="P3075" s="29"/>
      <c r="Q3075" s="156">
        <v>300</v>
      </c>
    </row>
    <row r="3076" spans="1:18">
      <c r="A3076" s="160" t="s">
        <v>1465</v>
      </c>
      <c r="C3076" s="88">
        <v>279505489</v>
      </c>
      <c r="D3076" s="29">
        <v>308500881</v>
      </c>
      <c r="F3076" s="29" t="s">
        <v>59</v>
      </c>
      <c r="G3076" s="29" t="s">
        <v>16</v>
      </c>
      <c r="H3076" s="29" t="s">
        <v>38</v>
      </c>
      <c r="I3076" s="120">
        <v>45965</v>
      </c>
      <c r="J3076" s="120">
        <f>WORKDAY(I3076, 3)</f>
        <v>45968</v>
      </c>
      <c r="K3076" s="120">
        <v>45995</v>
      </c>
      <c r="L3076" s="120"/>
      <c r="M3076" s="120"/>
      <c r="N3076" s="29"/>
      <c r="O3076" s="119" t="s">
        <v>197</v>
      </c>
      <c r="P3076" s="29"/>
      <c r="Q3076" s="156">
        <v>400</v>
      </c>
      <c r="R3076" s="134" t="s">
        <v>1445</v>
      </c>
    </row>
    <row r="3077" spans="1:18">
      <c r="A3077" s="160" t="s">
        <v>1465</v>
      </c>
      <c r="C3077" s="88">
        <v>280500610</v>
      </c>
      <c r="D3077" s="29">
        <v>308500892</v>
      </c>
      <c r="F3077" s="29" t="s">
        <v>59</v>
      </c>
      <c r="G3077" s="29" t="s">
        <v>16</v>
      </c>
      <c r="H3077" s="29" t="s">
        <v>38</v>
      </c>
      <c r="I3077" s="120">
        <v>45965</v>
      </c>
      <c r="J3077" s="120">
        <f>WORKDAY(I3077, 3)</f>
        <v>45968</v>
      </c>
      <c r="K3077" s="120">
        <v>45995</v>
      </c>
      <c r="L3077" s="120"/>
      <c r="M3077" s="120"/>
      <c r="N3077" s="29"/>
      <c r="O3077" s="119" t="s">
        <v>197</v>
      </c>
      <c r="P3077" s="29"/>
      <c r="Q3077" s="156">
        <v>300</v>
      </c>
      <c r="R3077" s="134" t="s">
        <v>1445</v>
      </c>
    </row>
    <row r="3078" spans="1:18">
      <c r="A3078" s="160" t="s">
        <v>1465</v>
      </c>
      <c r="C3078" s="88">
        <v>280500619</v>
      </c>
      <c r="D3078" s="29">
        <v>308500911</v>
      </c>
      <c r="F3078" s="29" t="s">
        <v>59</v>
      </c>
      <c r="G3078" s="29" t="s">
        <v>16</v>
      </c>
      <c r="H3078" s="29" t="s">
        <v>38</v>
      </c>
      <c r="I3078" s="120">
        <v>45965</v>
      </c>
      <c r="J3078" s="120">
        <f>WORKDAY(I3078, 3)</f>
        <v>45968</v>
      </c>
      <c r="K3078" s="120">
        <v>45995</v>
      </c>
      <c r="L3078" s="120"/>
      <c r="M3078" s="120"/>
      <c r="N3078" s="29"/>
      <c r="O3078" s="119" t="s">
        <v>197</v>
      </c>
      <c r="P3078" s="29"/>
      <c r="Q3078" s="156">
        <v>300</v>
      </c>
      <c r="R3078" s="134" t="s">
        <v>1445</v>
      </c>
    </row>
    <row r="3079" spans="1:18">
      <c r="A3079" s="160" t="s">
        <v>1465</v>
      </c>
      <c r="C3079" s="88">
        <v>280500634</v>
      </c>
      <c r="D3079" s="29">
        <v>308500923</v>
      </c>
      <c r="F3079" s="29" t="s">
        <v>59</v>
      </c>
      <c r="G3079" s="29" t="s">
        <v>16</v>
      </c>
      <c r="H3079" s="29" t="s">
        <v>38</v>
      </c>
      <c r="I3079" s="120">
        <v>45965</v>
      </c>
      <c r="J3079" s="120">
        <f>WORKDAY(I3079, 3)</f>
        <v>45968</v>
      </c>
      <c r="K3079" s="120">
        <v>45995</v>
      </c>
      <c r="L3079" s="120"/>
      <c r="M3079" s="120"/>
      <c r="N3079" s="29"/>
      <c r="O3079" s="119" t="s">
        <v>197</v>
      </c>
      <c r="P3079" s="29"/>
      <c r="Q3079" s="156">
        <v>300</v>
      </c>
      <c r="R3079" s="134" t="s">
        <v>1445</v>
      </c>
    </row>
    <row r="3080" spans="1:18">
      <c r="A3080" s="160" t="s">
        <v>1465</v>
      </c>
      <c r="C3080" s="88">
        <v>280500650</v>
      </c>
      <c r="D3080" s="29">
        <v>308500934</v>
      </c>
      <c r="F3080" s="29" t="s">
        <v>59</v>
      </c>
      <c r="G3080" s="29" t="s">
        <v>16</v>
      </c>
      <c r="H3080" s="29" t="s">
        <v>38</v>
      </c>
      <c r="I3080" s="120">
        <v>45965</v>
      </c>
      <c r="J3080" s="120">
        <f>WORKDAY(I3080, 3)</f>
        <v>45968</v>
      </c>
      <c r="K3080" s="120">
        <v>45995</v>
      </c>
      <c r="L3080" s="120"/>
      <c r="M3080" s="120"/>
      <c r="N3080" s="29"/>
      <c r="O3080" s="119" t="s">
        <v>197</v>
      </c>
      <c r="P3080" s="29"/>
      <c r="Q3080" s="156">
        <v>200</v>
      </c>
      <c r="R3080" s="134" t="s">
        <v>1445</v>
      </c>
    </row>
    <row r="3081" spans="1:18">
      <c r="A3081" s="160" t="s">
        <v>1465</v>
      </c>
      <c r="C3081" s="88">
        <v>280500671</v>
      </c>
      <c r="D3081" s="29">
        <v>308500949</v>
      </c>
      <c r="F3081" s="29" t="s">
        <v>59</v>
      </c>
      <c r="G3081" s="29" t="s">
        <v>16</v>
      </c>
      <c r="H3081" s="29" t="s">
        <v>38</v>
      </c>
      <c r="I3081" s="120">
        <v>45965</v>
      </c>
      <c r="J3081" s="120">
        <f>WORKDAY(I3081, 3)</f>
        <v>45968</v>
      </c>
      <c r="K3081" s="120">
        <v>45995</v>
      </c>
      <c r="L3081" s="120"/>
      <c r="M3081" s="120"/>
      <c r="N3081" s="29"/>
      <c r="O3081" s="119" t="s">
        <v>197</v>
      </c>
      <c r="P3081" s="29"/>
      <c r="Q3081" s="156">
        <v>400</v>
      </c>
      <c r="R3081" s="134" t="s">
        <v>1445</v>
      </c>
    </row>
    <row r="3082" spans="1:18">
      <c r="A3082" s="160" t="s">
        <v>1466</v>
      </c>
      <c r="C3082" s="88">
        <v>265503920</v>
      </c>
      <c r="D3082" s="29">
        <v>296504442</v>
      </c>
      <c r="F3082" s="29" t="s">
        <v>59</v>
      </c>
      <c r="G3082" s="29" t="s">
        <v>16</v>
      </c>
      <c r="H3082" s="29" t="s">
        <v>38</v>
      </c>
      <c r="I3082" s="120">
        <v>45922</v>
      </c>
      <c r="J3082" s="120">
        <f>WORKDAY(I3082, 3)</f>
        <v>45925</v>
      </c>
      <c r="K3082" s="120">
        <v>45952</v>
      </c>
      <c r="L3082" s="120"/>
      <c r="M3082" s="120"/>
      <c r="N3082" s="29"/>
      <c r="O3082" s="119" t="s">
        <v>197</v>
      </c>
      <c r="P3082" s="120"/>
      <c r="Q3082" s="156">
        <v>500</v>
      </c>
    </row>
    <row r="3083" spans="1:18">
      <c r="A3083" s="160" t="s">
        <v>1466</v>
      </c>
      <c r="C3083" s="88">
        <v>265503972</v>
      </c>
      <c r="D3083" s="29">
        <v>296504449</v>
      </c>
      <c r="F3083" s="29" t="s">
        <v>59</v>
      </c>
      <c r="G3083" s="29" t="s">
        <v>16</v>
      </c>
      <c r="H3083" s="29" t="s">
        <v>38</v>
      </c>
      <c r="I3083" s="120">
        <v>45922</v>
      </c>
      <c r="J3083" s="120">
        <f>WORKDAY(I3083, 3)</f>
        <v>45925</v>
      </c>
      <c r="K3083" s="120">
        <v>45952</v>
      </c>
      <c r="L3083" s="120"/>
      <c r="M3083" s="120"/>
      <c r="N3083" s="29"/>
      <c r="O3083" s="119" t="s">
        <v>197</v>
      </c>
      <c r="P3083" s="29"/>
      <c r="Q3083" s="156">
        <v>550</v>
      </c>
    </row>
    <row r="3084" spans="1:18">
      <c r="A3084" s="160" t="s">
        <v>1466</v>
      </c>
      <c r="C3084" s="88">
        <v>273500256</v>
      </c>
      <c r="D3084" s="29">
        <v>296504485</v>
      </c>
      <c r="F3084" s="29" t="s">
        <v>59</v>
      </c>
      <c r="G3084" s="29" t="s">
        <v>16</v>
      </c>
      <c r="H3084" s="29" t="s">
        <v>38</v>
      </c>
      <c r="I3084" s="120">
        <v>45930</v>
      </c>
      <c r="J3084" s="120">
        <f>WORKDAY(I3084, 3)</f>
        <v>45933</v>
      </c>
      <c r="K3084" s="120">
        <v>45960</v>
      </c>
      <c r="L3084" s="120"/>
      <c r="M3084" s="120"/>
      <c r="N3084" s="29"/>
      <c r="O3084" s="119" t="s">
        <v>197</v>
      </c>
      <c r="P3084" s="29"/>
      <c r="Q3084" s="156">
        <v>550</v>
      </c>
    </row>
    <row r="3085" spans="1:18">
      <c r="A3085" s="160" t="s">
        <v>1466</v>
      </c>
      <c r="C3085" s="88">
        <v>273500263</v>
      </c>
      <c r="D3085" s="29">
        <v>296504495</v>
      </c>
      <c r="F3085" s="29" t="s">
        <v>59</v>
      </c>
      <c r="G3085" s="29" t="s">
        <v>16</v>
      </c>
      <c r="H3085" s="29" t="s">
        <v>38</v>
      </c>
      <c r="I3085" s="120">
        <v>45930</v>
      </c>
      <c r="J3085" s="120">
        <f>WORKDAY(I3085, 3)</f>
        <v>45933</v>
      </c>
      <c r="K3085" s="120">
        <v>45960</v>
      </c>
      <c r="L3085" s="120"/>
      <c r="M3085" s="120"/>
      <c r="N3085" s="29"/>
      <c r="O3085" s="119" t="s">
        <v>197</v>
      </c>
      <c r="P3085" s="29"/>
      <c r="Q3085" s="156">
        <v>550</v>
      </c>
    </row>
    <row r="3086" spans="1:18">
      <c r="A3086" s="160" t="s">
        <v>1466</v>
      </c>
      <c r="C3086" s="88">
        <v>273500154</v>
      </c>
      <c r="D3086" s="29">
        <v>296504454</v>
      </c>
      <c r="F3086" s="29" t="s">
        <v>59</v>
      </c>
      <c r="G3086" s="29" t="s">
        <v>16</v>
      </c>
      <c r="H3086" s="29" t="s">
        <v>38</v>
      </c>
      <c r="I3086" s="120">
        <v>45930</v>
      </c>
      <c r="J3086" s="120">
        <f>WORKDAY(I3086, 3)</f>
        <v>45933</v>
      </c>
      <c r="K3086" s="120">
        <v>45960</v>
      </c>
      <c r="L3086" s="120"/>
      <c r="M3086" s="120"/>
      <c r="N3086" s="29"/>
      <c r="O3086" s="119" t="s">
        <v>197</v>
      </c>
      <c r="P3086" s="29"/>
      <c r="Q3086" s="156">
        <v>230</v>
      </c>
    </row>
    <row r="3087" spans="1:18">
      <c r="A3087" s="160" t="s">
        <v>1466</v>
      </c>
      <c r="C3087" s="88">
        <v>273500171</v>
      </c>
      <c r="D3087" s="29">
        <v>296504462</v>
      </c>
      <c r="F3087" s="29" t="s">
        <v>59</v>
      </c>
      <c r="G3087" s="29" t="s">
        <v>16</v>
      </c>
      <c r="H3087" s="29" t="s">
        <v>38</v>
      </c>
      <c r="I3087" s="120">
        <v>45930</v>
      </c>
      <c r="J3087" s="120">
        <f>WORKDAY(I3087, 3)</f>
        <v>45933</v>
      </c>
      <c r="K3087" s="120">
        <v>45960</v>
      </c>
      <c r="L3087" s="120"/>
      <c r="M3087" s="120"/>
      <c r="N3087" s="29"/>
      <c r="O3087" s="119" t="s">
        <v>197</v>
      </c>
      <c r="P3087" s="29"/>
      <c r="Q3087" s="156">
        <v>300</v>
      </c>
    </row>
    <row r="3088" spans="1:18">
      <c r="A3088" s="160" t="s">
        <v>1466</v>
      </c>
      <c r="C3088" s="88">
        <v>273500199</v>
      </c>
      <c r="D3088" s="29">
        <v>296504465</v>
      </c>
      <c r="F3088" s="29" t="s">
        <v>59</v>
      </c>
      <c r="G3088" s="29" t="s">
        <v>16</v>
      </c>
      <c r="H3088" s="29" t="s">
        <v>38</v>
      </c>
      <c r="I3088" s="120">
        <v>45930</v>
      </c>
      <c r="J3088" s="120">
        <f>WORKDAY(I3088, 3)</f>
        <v>45933</v>
      </c>
      <c r="K3088" s="120">
        <v>45960</v>
      </c>
      <c r="L3088" s="120"/>
      <c r="M3088" s="120"/>
      <c r="N3088" s="29"/>
      <c r="O3088" s="119" t="s">
        <v>197</v>
      </c>
      <c r="P3088" s="29"/>
      <c r="Q3088" s="156">
        <v>450</v>
      </c>
    </row>
    <row r="3089" spans="1:18">
      <c r="A3089" s="160" t="s">
        <v>1466</v>
      </c>
      <c r="C3089" s="88">
        <v>273500222</v>
      </c>
      <c r="D3089" s="29">
        <v>296504471</v>
      </c>
      <c r="F3089" s="29" t="s">
        <v>59</v>
      </c>
      <c r="G3089" s="29" t="s">
        <v>16</v>
      </c>
      <c r="H3089" s="29" t="s">
        <v>38</v>
      </c>
      <c r="I3089" s="120">
        <v>45930</v>
      </c>
      <c r="J3089" s="120">
        <f>WORKDAY(I3089, 3)</f>
        <v>45933</v>
      </c>
      <c r="K3089" s="120">
        <v>45960</v>
      </c>
      <c r="L3089" s="120"/>
      <c r="M3089" s="120"/>
      <c r="N3089" s="29"/>
      <c r="O3089" s="119" t="s">
        <v>197</v>
      </c>
      <c r="P3089" s="29"/>
      <c r="Q3089" s="156">
        <v>420</v>
      </c>
    </row>
    <row r="3090" spans="1:18">
      <c r="A3090" s="160" t="s">
        <v>1466</v>
      </c>
      <c r="C3090" s="88">
        <v>273500232</v>
      </c>
      <c r="D3090" s="29">
        <v>296504476</v>
      </c>
      <c r="F3090" s="29" t="s">
        <v>59</v>
      </c>
      <c r="G3090" s="29" t="s">
        <v>16</v>
      </c>
      <c r="H3090" s="29" t="s">
        <v>38</v>
      </c>
      <c r="I3090" s="120">
        <v>45930</v>
      </c>
      <c r="J3090" s="120">
        <f>WORKDAY(I3090, 3)</f>
        <v>45933</v>
      </c>
      <c r="K3090" s="120">
        <v>45960</v>
      </c>
      <c r="L3090" s="120"/>
      <c r="M3090" s="120"/>
      <c r="N3090" s="29"/>
      <c r="O3090" s="119" t="s">
        <v>197</v>
      </c>
      <c r="P3090" s="29"/>
      <c r="Q3090" s="156">
        <v>300</v>
      </c>
    </row>
    <row r="3091" spans="1:18">
      <c r="A3091" s="160" t="s">
        <v>1466</v>
      </c>
      <c r="C3091" s="88">
        <v>273500242</v>
      </c>
      <c r="D3091" s="29">
        <v>296504480</v>
      </c>
      <c r="F3091" s="29" t="s">
        <v>59</v>
      </c>
      <c r="G3091" s="29" t="s">
        <v>16</v>
      </c>
      <c r="H3091" s="29" t="s">
        <v>38</v>
      </c>
      <c r="I3091" s="120">
        <v>45930</v>
      </c>
      <c r="J3091" s="120">
        <f>WORKDAY(I3091, 3)</f>
        <v>45933</v>
      </c>
      <c r="K3091" s="120">
        <v>45960</v>
      </c>
      <c r="L3091" s="120"/>
      <c r="M3091" s="120"/>
      <c r="N3091" s="29"/>
      <c r="O3091" s="119" t="s">
        <v>197</v>
      </c>
      <c r="P3091" s="29"/>
      <c r="Q3091" s="156">
        <v>550</v>
      </c>
    </row>
    <row r="3092" spans="1:18">
      <c r="A3092" s="160" t="s">
        <v>1467</v>
      </c>
      <c r="C3092" s="88" t="s">
        <v>1468</v>
      </c>
      <c r="D3092" s="29">
        <v>272503397</v>
      </c>
      <c r="F3092" s="29" t="s">
        <v>1379</v>
      </c>
      <c r="G3092" s="29" t="s">
        <v>16</v>
      </c>
      <c r="H3092" s="29" t="s">
        <v>581</v>
      </c>
      <c r="I3092" s="120">
        <v>45929</v>
      </c>
      <c r="J3092" s="120">
        <f>WORKDAY(I3092, 3)</f>
        <v>45932</v>
      </c>
      <c r="K3092" s="120">
        <v>45959</v>
      </c>
      <c r="L3092" s="120"/>
      <c r="M3092" s="120"/>
      <c r="N3092" s="29"/>
      <c r="O3092" s="119" t="s">
        <v>197</v>
      </c>
      <c r="P3092" s="29"/>
      <c r="Q3092" s="156">
        <v>712</v>
      </c>
    </row>
    <row r="3093" spans="1:18">
      <c r="A3093" s="160" t="s">
        <v>1467</v>
      </c>
      <c r="C3093" s="88" t="s">
        <v>1469</v>
      </c>
      <c r="D3093" s="29">
        <v>272503684</v>
      </c>
      <c r="F3093" s="29" t="s">
        <v>1379</v>
      </c>
      <c r="G3093" s="29" t="s">
        <v>16</v>
      </c>
      <c r="H3093" s="29" t="s">
        <v>581</v>
      </c>
      <c r="I3093" s="120">
        <v>45929</v>
      </c>
      <c r="J3093" s="120">
        <f>WORKDAY(I3093, 3)</f>
        <v>45932</v>
      </c>
      <c r="K3093" s="120">
        <v>45959</v>
      </c>
      <c r="L3093" s="120"/>
      <c r="M3093" s="120"/>
      <c r="N3093" s="29"/>
      <c r="O3093" s="119" t="s">
        <v>197</v>
      </c>
      <c r="P3093" s="29"/>
      <c r="Q3093" s="156">
        <v>818</v>
      </c>
    </row>
    <row r="3094" spans="1:18">
      <c r="A3094" s="160" t="s">
        <v>1467</v>
      </c>
      <c r="C3094" s="88" t="s">
        <v>1470</v>
      </c>
      <c r="D3094" s="29">
        <v>272503709</v>
      </c>
      <c r="F3094" s="29" t="s">
        <v>1379</v>
      </c>
      <c r="G3094" s="29" t="s">
        <v>16</v>
      </c>
      <c r="H3094" s="29" t="s">
        <v>581</v>
      </c>
      <c r="I3094" s="120">
        <v>45929</v>
      </c>
      <c r="J3094" s="120">
        <f>WORKDAY(I3094, 3)</f>
        <v>45932</v>
      </c>
      <c r="K3094" s="120">
        <v>45959</v>
      </c>
      <c r="L3094" s="120"/>
      <c r="M3094" s="120"/>
      <c r="N3094" s="29"/>
      <c r="O3094" s="119" t="s">
        <v>197</v>
      </c>
      <c r="P3094" s="29"/>
      <c r="Q3094" s="156">
        <v>640</v>
      </c>
    </row>
    <row r="3095" spans="1:18">
      <c r="A3095" s="160" t="s">
        <v>1467</v>
      </c>
      <c r="C3095" s="88" t="s">
        <v>1471</v>
      </c>
      <c r="D3095" s="29">
        <v>272504152</v>
      </c>
      <c r="F3095" s="29" t="s">
        <v>1379</v>
      </c>
      <c r="G3095" s="29" t="s">
        <v>16</v>
      </c>
      <c r="H3095" s="29" t="s">
        <v>581</v>
      </c>
      <c r="I3095" s="120">
        <v>45929</v>
      </c>
      <c r="J3095" s="120">
        <f>WORKDAY(I3095, 3)</f>
        <v>45932</v>
      </c>
      <c r="K3095" s="120">
        <v>45959</v>
      </c>
      <c r="L3095" s="120"/>
      <c r="M3095" s="120"/>
      <c r="N3095" s="29"/>
      <c r="O3095" s="119" t="s">
        <v>197</v>
      </c>
      <c r="P3095" s="29"/>
      <c r="Q3095" s="156">
        <v>987</v>
      </c>
    </row>
    <row r="3096" spans="1:18">
      <c r="A3096" s="160" t="s">
        <v>1467</v>
      </c>
      <c r="C3096" s="88" t="s">
        <v>1472</v>
      </c>
      <c r="D3096" s="29">
        <v>272505878</v>
      </c>
      <c r="F3096" s="29" t="s">
        <v>1379</v>
      </c>
      <c r="G3096" s="29" t="s">
        <v>16</v>
      </c>
      <c r="H3096" s="29" t="s">
        <v>581</v>
      </c>
      <c r="I3096" s="120">
        <v>45929</v>
      </c>
      <c r="J3096" s="120">
        <f>WORKDAY(I3096, 3)</f>
        <v>45932</v>
      </c>
      <c r="K3096" s="120">
        <v>45959</v>
      </c>
      <c r="L3096" s="120"/>
      <c r="M3096" s="120"/>
      <c r="N3096" s="29"/>
      <c r="O3096" s="119" t="s">
        <v>197</v>
      </c>
      <c r="P3096" s="29"/>
      <c r="Q3096" s="156">
        <v>1420</v>
      </c>
    </row>
    <row r="3097" spans="1:18">
      <c r="A3097" s="160" t="s">
        <v>1467</v>
      </c>
      <c r="C3097" s="88" t="s">
        <v>1473</v>
      </c>
      <c r="D3097" s="29">
        <v>272503346</v>
      </c>
      <c r="F3097" s="29" t="s">
        <v>1379</v>
      </c>
      <c r="G3097" s="29" t="s">
        <v>16</v>
      </c>
      <c r="H3097" s="29" t="s">
        <v>581</v>
      </c>
      <c r="I3097" s="120">
        <v>45929</v>
      </c>
      <c r="J3097" s="120">
        <f>WORKDAY(I3097, 3)</f>
        <v>45932</v>
      </c>
      <c r="K3097" s="120">
        <v>45959</v>
      </c>
      <c r="L3097" s="120"/>
      <c r="M3097" s="120"/>
      <c r="N3097" s="29"/>
      <c r="O3097" s="119" t="s">
        <v>197</v>
      </c>
      <c r="P3097" s="29"/>
      <c r="Q3097" s="156">
        <v>1300</v>
      </c>
    </row>
    <row r="3098" spans="1:18">
      <c r="A3098" s="160" t="s">
        <v>1467</v>
      </c>
      <c r="C3098" s="88" t="s">
        <v>1474</v>
      </c>
      <c r="D3098" s="29">
        <v>272504308</v>
      </c>
      <c r="F3098" s="29" t="s">
        <v>1379</v>
      </c>
      <c r="G3098" s="29" t="s">
        <v>16</v>
      </c>
      <c r="H3098" s="29" t="s">
        <v>581</v>
      </c>
      <c r="I3098" s="120">
        <v>45929</v>
      </c>
      <c r="J3098" s="120">
        <f>WORKDAY(I3098, 3)</f>
        <v>45932</v>
      </c>
      <c r="K3098" s="120">
        <v>45959</v>
      </c>
      <c r="L3098" s="120"/>
      <c r="M3098" s="120"/>
      <c r="N3098" s="29"/>
      <c r="O3098" s="119" t="s">
        <v>197</v>
      </c>
      <c r="P3098" s="29"/>
      <c r="Q3098" s="156">
        <v>451</v>
      </c>
    </row>
    <row r="3099" spans="1:18">
      <c r="A3099" s="160" t="s">
        <v>1467</v>
      </c>
      <c r="C3099" s="88" t="s">
        <v>1475</v>
      </c>
      <c r="D3099" s="29">
        <v>272505856</v>
      </c>
      <c r="F3099" s="29" t="s">
        <v>1379</v>
      </c>
      <c r="G3099" s="29" t="s">
        <v>16</v>
      </c>
      <c r="H3099" s="29" t="s">
        <v>581</v>
      </c>
      <c r="I3099" s="120">
        <v>45929</v>
      </c>
      <c r="J3099" s="120">
        <f>WORKDAY(I3099, 3)</f>
        <v>45932</v>
      </c>
      <c r="K3099" s="120">
        <v>45959</v>
      </c>
      <c r="L3099" s="120"/>
      <c r="M3099" s="120"/>
      <c r="N3099" s="29"/>
      <c r="O3099" s="119" t="s">
        <v>197</v>
      </c>
      <c r="P3099" s="29"/>
      <c r="Q3099" s="156">
        <v>1742</v>
      </c>
    </row>
    <row r="3100" spans="1:18">
      <c r="A3100" s="160" t="s">
        <v>1476</v>
      </c>
      <c r="C3100" s="88">
        <v>275501890</v>
      </c>
      <c r="D3100" s="29">
        <v>308503995</v>
      </c>
      <c r="F3100" s="29" t="s">
        <v>59</v>
      </c>
      <c r="G3100" s="29" t="s">
        <v>16</v>
      </c>
      <c r="H3100" s="29" t="s">
        <v>38</v>
      </c>
      <c r="I3100" s="120">
        <v>45965</v>
      </c>
      <c r="J3100" s="120">
        <f>WORKDAY(I3100, 2)</f>
        <v>45967</v>
      </c>
      <c r="K3100" s="120">
        <v>45995</v>
      </c>
      <c r="L3100" s="120"/>
      <c r="M3100" s="120"/>
      <c r="N3100" s="29"/>
      <c r="O3100" s="119" t="s">
        <v>197</v>
      </c>
      <c r="P3100" s="29"/>
      <c r="Q3100" s="156">
        <v>300</v>
      </c>
      <c r="R3100" s="134" t="s">
        <v>1453</v>
      </c>
    </row>
    <row r="3101" spans="1:18">
      <c r="A3101" s="160" t="s">
        <v>1476</v>
      </c>
      <c r="C3101" s="88">
        <v>275501916</v>
      </c>
      <c r="D3101" s="29">
        <v>308504016</v>
      </c>
      <c r="F3101" s="29" t="s">
        <v>59</v>
      </c>
      <c r="G3101" s="29" t="s">
        <v>16</v>
      </c>
      <c r="H3101" s="29" t="s">
        <v>38</v>
      </c>
      <c r="I3101" s="120">
        <v>45965</v>
      </c>
      <c r="J3101" s="120">
        <f>WORKDAY(I3101, 2)</f>
        <v>45967</v>
      </c>
      <c r="K3101" s="120">
        <v>45995</v>
      </c>
      <c r="L3101" s="120"/>
      <c r="M3101" s="120"/>
      <c r="N3101" s="29"/>
      <c r="O3101" s="119" t="s">
        <v>197</v>
      </c>
      <c r="P3101" s="29"/>
      <c r="Q3101" s="156">
        <v>300</v>
      </c>
      <c r="R3101" s="134" t="s">
        <v>1477</v>
      </c>
    </row>
    <row r="3102" spans="1:18">
      <c r="A3102" s="160" t="s">
        <v>1476</v>
      </c>
      <c r="C3102" s="88">
        <v>275501942</v>
      </c>
      <c r="D3102" s="29">
        <v>308504061</v>
      </c>
      <c r="F3102" s="29" t="s">
        <v>59</v>
      </c>
      <c r="G3102" s="29" t="s">
        <v>16</v>
      </c>
      <c r="H3102" s="29" t="s">
        <v>38</v>
      </c>
      <c r="I3102" s="120">
        <v>45965</v>
      </c>
      <c r="J3102" s="120">
        <f>WORKDAY(I3102, 2)</f>
        <v>45967</v>
      </c>
      <c r="K3102" s="120">
        <v>45995</v>
      </c>
      <c r="L3102" s="120"/>
      <c r="M3102" s="120"/>
      <c r="N3102" s="29"/>
      <c r="O3102" s="119" t="s">
        <v>197</v>
      </c>
      <c r="P3102" s="29"/>
      <c r="Q3102" s="156">
        <v>250</v>
      </c>
      <c r="R3102" s="134" t="s">
        <v>1453</v>
      </c>
    </row>
    <row r="3103" spans="1:18">
      <c r="A3103" s="160" t="s">
        <v>1476</v>
      </c>
      <c r="C3103" s="88">
        <v>275501966</v>
      </c>
      <c r="D3103" s="29">
        <v>308504525</v>
      </c>
      <c r="F3103" s="29" t="s">
        <v>59</v>
      </c>
      <c r="G3103" s="29" t="s">
        <v>16</v>
      </c>
      <c r="H3103" s="29" t="s">
        <v>38</v>
      </c>
      <c r="I3103" s="120">
        <v>45965</v>
      </c>
      <c r="J3103" s="120">
        <f>WORKDAY(I3103, 2)</f>
        <v>45967</v>
      </c>
      <c r="K3103" s="120">
        <v>45995</v>
      </c>
      <c r="L3103" s="120"/>
      <c r="M3103" s="120"/>
      <c r="N3103" s="29"/>
      <c r="O3103" s="119" t="s">
        <v>197</v>
      </c>
      <c r="P3103" s="29"/>
      <c r="Q3103" s="156">
        <v>300</v>
      </c>
      <c r="R3103" s="134" t="s">
        <v>1453</v>
      </c>
    </row>
    <row r="3104" spans="1:18">
      <c r="A3104" s="160" t="s">
        <v>1476</v>
      </c>
      <c r="C3104" s="88">
        <v>275502019</v>
      </c>
      <c r="D3104" s="29">
        <v>308504542</v>
      </c>
      <c r="F3104" s="29" t="s">
        <v>59</v>
      </c>
      <c r="G3104" s="29" t="s">
        <v>16</v>
      </c>
      <c r="H3104" s="29" t="s">
        <v>38</v>
      </c>
      <c r="I3104" s="120">
        <v>45965</v>
      </c>
      <c r="J3104" s="120">
        <f>WORKDAY(I3104, 2)</f>
        <v>45967</v>
      </c>
      <c r="K3104" s="120">
        <v>45995</v>
      </c>
      <c r="L3104" s="120"/>
      <c r="M3104" s="120"/>
      <c r="N3104" s="29"/>
      <c r="O3104" s="119" t="s">
        <v>197</v>
      </c>
      <c r="P3104" s="29"/>
      <c r="Q3104" s="156">
        <v>300</v>
      </c>
    </row>
    <row r="3105" spans="1:18">
      <c r="A3105" s="160" t="s">
        <v>1476</v>
      </c>
      <c r="C3105" s="88">
        <v>275502030</v>
      </c>
      <c r="D3105" s="29">
        <v>308504562</v>
      </c>
      <c r="F3105" s="29" t="s">
        <v>59</v>
      </c>
      <c r="G3105" s="29" t="s">
        <v>16</v>
      </c>
      <c r="H3105" s="29" t="s">
        <v>38</v>
      </c>
      <c r="I3105" s="120">
        <v>45965</v>
      </c>
      <c r="J3105" s="120">
        <f>WORKDAY(I3105, 2)</f>
        <v>45967</v>
      </c>
      <c r="K3105" s="120">
        <v>45995</v>
      </c>
      <c r="L3105" s="120"/>
      <c r="M3105" s="120"/>
      <c r="N3105" s="29"/>
      <c r="O3105" s="119" t="s">
        <v>197</v>
      </c>
      <c r="P3105" s="29"/>
      <c r="Q3105" s="156">
        <v>175</v>
      </c>
    </row>
    <row r="3106" spans="1:18">
      <c r="A3106" s="160" t="s">
        <v>1476</v>
      </c>
      <c r="C3106" s="88">
        <v>276500088</v>
      </c>
      <c r="D3106" s="29">
        <v>308504574</v>
      </c>
      <c r="F3106" s="29" t="s">
        <v>59</v>
      </c>
      <c r="G3106" s="29" t="s">
        <v>16</v>
      </c>
      <c r="H3106" s="29" t="s">
        <v>38</v>
      </c>
      <c r="I3106" s="120">
        <v>45965</v>
      </c>
      <c r="J3106" s="120">
        <f>WORKDAY(I3106, 2)</f>
        <v>45967</v>
      </c>
      <c r="K3106" s="120">
        <v>45995</v>
      </c>
      <c r="L3106" s="120"/>
      <c r="M3106" s="120"/>
      <c r="N3106" s="29"/>
      <c r="O3106" s="119" t="s">
        <v>197</v>
      </c>
      <c r="P3106" s="29"/>
      <c r="Q3106" s="156">
        <v>300</v>
      </c>
    </row>
    <row r="3107" spans="1:18">
      <c r="A3107" s="160" t="s">
        <v>1476</v>
      </c>
      <c r="C3107" s="88">
        <v>276500093</v>
      </c>
      <c r="D3107" s="29">
        <v>308504586</v>
      </c>
      <c r="F3107" s="29" t="s">
        <v>59</v>
      </c>
      <c r="G3107" s="29" t="s">
        <v>16</v>
      </c>
      <c r="H3107" s="29" t="s">
        <v>38</v>
      </c>
      <c r="I3107" s="120">
        <v>45965</v>
      </c>
      <c r="J3107" s="120">
        <f>WORKDAY(I3107, 2)</f>
        <v>45967</v>
      </c>
      <c r="K3107" s="120">
        <v>45995</v>
      </c>
      <c r="L3107" s="120"/>
      <c r="M3107" s="120"/>
      <c r="N3107" s="29"/>
      <c r="O3107" s="119" t="s">
        <v>197</v>
      </c>
      <c r="P3107" s="29"/>
      <c r="Q3107" s="156">
        <v>300</v>
      </c>
    </row>
    <row r="3108" spans="1:18">
      <c r="A3108" s="160" t="s">
        <v>1476</v>
      </c>
      <c r="C3108" s="88">
        <v>276500095</v>
      </c>
      <c r="D3108" s="29">
        <v>308504598</v>
      </c>
      <c r="F3108" s="29" t="s">
        <v>59</v>
      </c>
      <c r="G3108" s="29" t="s">
        <v>16</v>
      </c>
      <c r="H3108" s="29" t="s">
        <v>38</v>
      </c>
      <c r="I3108" s="120">
        <v>45965</v>
      </c>
      <c r="J3108" s="120">
        <f>WORKDAY(I3108, 2)</f>
        <v>45967</v>
      </c>
      <c r="K3108" s="120">
        <v>45995</v>
      </c>
      <c r="L3108" s="120"/>
      <c r="M3108" s="120"/>
      <c r="N3108" s="29"/>
      <c r="O3108" s="119" t="s">
        <v>197</v>
      </c>
      <c r="P3108" s="29"/>
      <c r="Q3108" s="156">
        <v>200</v>
      </c>
    </row>
    <row r="3109" spans="1:18">
      <c r="A3109" s="160" t="s">
        <v>1476</v>
      </c>
      <c r="C3109" s="88">
        <v>276500099</v>
      </c>
      <c r="D3109" s="29">
        <v>308504608</v>
      </c>
      <c r="F3109" s="29" t="s">
        <v>59</v>
      </c>
      <c r="G3109" s="29" t="s">
        <v>16</v>
      </c>
      <c r="H3109" s="29" t="s">
        <v>38</v>
      </c>
      <c r="I3109" s="120">
        <v>45965</v>
      </c>
      <c r="J3109" s="120">
        <f>WORKDAY(I3109, 2)</f>
        <v>45967</v>
      </c>
      <c r="K3109" s="120">
        <v>45995</v>
      </c>
      <c r="L3109" s="120"/>
      <c r="M3109" s="120"/>
      <c r="N3109" s="29"/>
      <c r="O3109" s="119" t="s">
        <v>197</v>
      </c>
      <c r="P3109" s="29"/>
      <c r="Q3109" s="156">
        <v>270</v>
      </c>
    </row>
    <row r="3110" spans="1:18">
      <c r="A3110" s="160" t="s">
        <v>1476</v>
      </c>
      <c r="C3110" s="88">
        <v>276500105</v>
      </c>
      <c r="D3110" s="29">
        <v>308504643</v>
      </c>
      <c r="F3110" s="29" t="s">
        <v>59</v>
      </c>
      <c r="G3110" s="29" t="s">
        <v>16</v>
      </c>
      <c r="H3110" s="29" t="s">
        <v>38</v>
      </c>
      <c r="I3110" s="120">
        <v>45965</v>
      </c>
      <c r="J3110" s="120">
        <f>WORKDAY(I3110, 2)</f>
        <v>45967</v>
      </c>
      <c r="K3110" s="120">
        <v>45995</v>
      </c>
      <c r="L3110" s="120"/>
      <c r="M3110" s="120"/>
      <c r="N3110" s="29"/>
      <c r="O3110" s="119" t="s">
        <v>197</v>
      </c>
      <c r="P3110" s="29"/>
      <c r="Q3110" s="156">
        <v>160</v>
      </c>
    </row>
    <row r="3111" spans="1:18">
      <c r="A3111" s="160" t="s">
        <v>1146</v>
      </c>
      <c r="C3111" s="88">
        <v>308503277</v>
      </c>
      <c r="F3111" s="29" t="s">
        <v>59</v>
      </c>
      <c r="G3111" s="29" t="s">
        <v>1045</v>
      </c>
      <c r="H3111" s="29" t="s">
        <v>38</v>
      </c>
      <c r="I3111" s="120">
        <v>45965</v>
      </c>
      <c r="J3111" s="120">
        <f>WORKDAY(I3111, 3)</f>
        <v>45968</v>
      </c>
      <c r="K3111" s="120">
        <v>45995</v>
      </c>
      <c r="L3111" s="120"/>
      <c r="M3111" s="120"/>
      <c r="N3111" s="29"/>
      <c r="O3111" s="119" t="s">
        <v>105</v>
      </c>
      <c r="P3111" s="29"/>
      <c r="Q3111" s="156"/>
    </row>
    <row r="3112" spans="1:18">
      <c r="A3112" s="160" t="s">
        <v>1146</v>
      </c>
      <c r="C3112" s="88">
        <v>308504866</v>
      </c>
      <c r="F3112" s="29" t="s">
        <v>59</v>
      </c>
      <c r="G3112" s="29" t="s">
        <v>1045</v>
      </c>
      <c r="H3112" s="29" t="s">
        <v>38</v>
      </c>
      <c r="I3112" s="120">
        <v>45965</v>
      </c>
      <c r="J3112" s="120">
        <v>45969</v>
      </c>
      <c r="K3112" s="120">
        <v>45995</v>
      </c>
      <c r="L3112" s="120"/>
      <c r="M3112" s="120"/>
      <c r="N3112" s="29"/>
      <c r="O3112" s="119" t="s">
        <v>105</v>
      </c>
      <c r="P3112" s="29"/>
      <c r="Q3112" s="156"/>
    </row>
    <row r="3113" spans="1:18">
      <c r="A3113" s="160" t="s">
        <v>1146</v>
      </c>
      <c r="C3113" s="88">
        <v>308504920</v>
      </c>
      <c r="F3113" s="29" t="s">
        <v>59</v>
      </c>
      <c r="G3113" s="29" t="s">
        <v>1045</v>
      </c>
      <c r="H3113" s="29" t="s">
        <v>38</v>
      </c>
      <c r="I3113" s="120">
        <v>45965</v>
      </c>
      <c r="J3113" s="120">
        <v>45969</v>
      </c>
      <c r="K3113" s="120">
        <v>45995</v>
      </c>
      <c r="L3113" s="120"/>
      <c r="M3113" s="120"/>
      <c r="N3113" s="29"/>
      <c r="O3113" s="119" t="s">
        <v>105</v>
      </c>
      <c r="P3113" s="29"/>
      <c r="Q3113" s="156"/>
    </row>
    <row r="3114" spans="1:18">
      <c r="A3114" s="160" t="s">
        <v>1146</v>
      </c>
      <c r="C3114" s="88">
        <v>280500374</v>
      </c>
      <c r="F3114" s="29" t="s">
        <v>59</v>
      </c>
      <c r="G3114" s="29" t="s">
        <v>1045</v>
      </c>
      <c r="H3114" s="29" t="s">
        <v>38</v>
      </c>
      <c r="I3114" s="120">
        <v>45937</v>
      </c>
      <c r="J3114" s="120">
        <f>WORKDAY(I3114, 3)</f>
        <v>45940</v>
      </c>
      <c r="K3114" s="120">
        <v>45968</v>
      </c>
      <c r="L3114" s="120"/>
      <c r="M3114" s="120"/>
      <c r="N3114" s="29"/>
      <c r="O3114" s="119" t="s">
        <v>105</v>
      </c>
      <c r="P3114" s="120"/>
      <c r="Q3114" s="156">
        <v>50</v>
      </c>
      <c r="R3114" s="134" t="s">
        <v>1445</v>
      </c>
    </row>
    <row r="3115" spans="1:18">
      <c r="A3115" s="160" t="s">
        <v>1146</v>
      </c>
      <c r="C3115" s="88">
        <v>280500384</v>
      </c>
      <c r="F3115" s="29" t="s">
        <v>59</v>
      </c>
      <c r="G3115" s="29" t="s">
        <v>1045</v>
      </c>
      <c r="H3115" s="29" t="s">
        <v>38</v>
      </c>
      <c r="I3115" s="120">
        <v>45937</v>
      </c>
      <c r="J3115" s="120">
        <f>WORKDAY(I3115, 3)</f>
        <v>45940</v>
      </c>
      <c r="K3115" s="120">
        <v>45968</v>
      </c>
      <c r="L3115" s="120"/>
      <c r="M3115" s="120"/>
      <c r="N3115" s="29"/>
      <c r="O3115" s="119" t="s">
        <v>105</v>
      </c>
      <c r="P3115" s="120"/>
      <c r="Q3115" s="156">
        <v>50</v>
      </c>
      <c r="R3115" s="134" t="s">
        <v>1445</v>
      </c>
    </row>
    <row r="3116" spans="1:18">
      <c r="A3116" s="160" t="s">
        <v>1146</v>
      </c>
      <c r="C3116" s="88">
        <v>280500406</v>
      </c>
      <c r="F3116" s="29" t="s">
        <v>59</v>
      </c>
      <c r="G3116" s="29" t="s">
        <v>1045</v>
      </c>
      <c r="H3116" s="29" t="s">
        <v>38</v>
      </c>
      <c r="I3116" s="120">
        <v>45937</v>
      </c>
      <c r="J3116" s="120">
        <f>WORKDAY(I3116, 3)</f>
        <v>45940</v>
      </c>
      <c r="K3116" s="120">
        <v>45968</v>
      </c>
      <c r="L3116" s="120"/>
      <c r="M3116" s="120"/>
      <c r="N3116" s="29"/>
      <c r="O3116" s="119" t="s">
        <v>105</v>
      </c>
      <c r="P3116" s="120"/>
      <c r="Q3116" s="156">
        <v>50</v>
      </c>
      <c r="R3116" s="134" t="s">
        <v>1445</v>
      </c>
    </row>
    <row r="3117" spans="1:18">
      <c r="A3117" s="160" t="s">
        <v>1478</v>
      </c>
      <c r="C3117" s="88">
        <v>301501776</v>
      </c>
      <c r="F3117" s="29" t="s">
        <v>59</v>
      </c>
      <c r="G3117" s="29" t="s">
        <v>1045</v>
      </c>
      <c r="H3117" s="29" t="s">
        <v>38</v>
      </c>
      <c r="I3117" s="120">
        <v>45958</v>
      </c>
      <c r="J3117" s="120">
        <f>WORKDAY(I3117, 3)</f>
        <v>45961</v>
      </c>
      <c r="K3117" s="120">
        <v>45989</v>
      </c>
      <c r="L3117" s="120"/>
      <c r="M3117" s="120"/>
      <c r="N3117" s="29"/>
      <c r="O3117" s="119" t="s">
        <v>105</v>
      </c>
      <c r="P3117" s="29"/>
      <c r="Q3117" s="156"/>
    </row>
    <row r="3118" spans="1:18">
      <c r="A3118" s="160" t="s">
        <v>1478</v>
      </c>
      <c r="C3118" s="88">
        <v>301501818</v>
      </c>
      <c r="F3118" s="29" t="s">
        <v>59</v>
      </c>
      <c r="G3118" s="29" t="s">
        <v>1045</v>
      </c>
      <c r="H3118" s="29" t="s">
        <v>38</v>
      </c>
      <c r="I3118" s="120">
        <v>45958</v>
      </c>
      <c r="J3118" s="120">
        <f>WORKDAY(I3118, 3)</f>
        <v>45961</v>
      </c>
      <c r="K3118" s="120">
        <v>45989</v>
      </c>
      <c r="L3118" s="120"/>
      <c r="M3118" s="120"/>
      <c r="N3118" s="29"/>
      <c r="O3118" s="119" t="s">
        <v>105</v>
      </c>
      <c r="P3118" s="29"/>
      <c r="Q3118" s="156"/>
    </row>
    <row r="3119" spans="1:18">
      <c r="A3119" s="160" t="s">
        <v>1478</v>
      </c>
      <c r="C3119" s="88">
        <v>301502019</v>
      </c>
      <c r="F3119" s="29" t="s">
        <v>59</v>
      </c>
      <c r="G3119" s="29" t="s">
        <v>1045</v>
      </c>
      <c r="H3119" s="29" t="s">
        <v>38</v>
      </c>
      <c r="I3119" s="120">
        <v>45958</v>
      </c>
      <c r="J3119" s="120">
        <f>WORKDAY(I3119, 3)</f>
        <v>45961</v>
      </c>
      <c r="K3119" s="120">
        <v>45989</v>
      </c>
      <c r="L3119" s="120"/>
      <c r="M3119" s="120"/>
      <c r="N3119" s="29"/>
      <c r="O3119" s="119" t="s">
        <v>105</v>
      </c>
      <c r="P3119" s="29"/>
      <c r="Q3119" s="156"/>
    </row>
    <row r="3120" spans="1:18">
      <c r="A3120" s="160" t="s">
        <v>1478</v>
      </c>
      <c r="C3120" s="88">
        <v>301502037</v>
      </c>
      <c r="F3120" s="29" t="s">
        <v>59</v>
      </c>
      <c r="G3120" s="29" t="s">
        <v>1045</v>
      </c>
      <c r="H3120" s="29" t="s">
        <v>38</v>
      </c>
      <c r="I3120" s="120">
        <v>45958</v>
      </c>
      <c r="J3120" s="120">
        <f>WORKDAY(I3120, 3)</f>
        <v>45961</v>
      </c>
      <c r="K3120" s="120">
        <v>45989</v>
      </c>
      <c r="L3120" s="120"/>
      <c r="M3120" s="120"/>
      <c r="N3120" s="29"/>
      <c r="O3120" s="119" t="s">
        <v>105</v>
      </c>
      <c r="P3120" s="29"/>
      <c r="Q3120" s="156"/>
    </row>
    <row r="3121" spans="1:18">
      <c r="A3121" s="160" t="s">
        <v>1478</v>
      </c>
      <c r="C3121" s="88">
        <v>301502057</v>
      </c>
      <c r="F3121" s="29" t="s">
        <v>59</v>
      </c>
      <c r="G3121" s="29" t="s">
        <v>1045</v>
      </c>
      <c r="H3121" s="29" t="s">
        <v>38</v>
      </c>
      <c r="I3121" s="120">
        <v>45958</v>
      </c>
      <c r="J3121" s="120">
        <f>WORKDAY(I3121, 3)</f>
        <v>45961</v>
      </c>
      <c r="K3121" s="120">
        <v>45989</v>
      </c>
      <c r="L3121" s="120"/>
      <c r="M3121" s="120"/>
      <c r="N3121" s="29"/>
      <c r="O3121" s="119" t="s">
        <v>105</v>
      </c>
      <c r="P3121" s="29"/>
      <c r="Q3121" s="156"/>
    </row>
    <row r="3122" spans="1:18">
      <c r="A3122" s="160" t="s">
        <v>1478</v>
      </c>
      <c r="C3122" s="88">
        <v>301502101</v>
      </c>
      <c r="F3122" s="29" t="s">
        <v>59</v>
      </c>
      <c r="G3122" s="29" t="s">
        <v>1045</v>
      </c>
      <c r="H3122" s="29" t="s">
        <v>38</v>
      </c>
      <c r="I3122" s="120">
        <v>45958</v>
      </c>
      <c r="J3122" s="120">
        <f>WORKDAY(I3122, 3)</f>
        <v>45961</v>
      </c>
      <c r="K3122" s="120">
        <v>45989</v>
      </c>
      <c r="L3122" s="120"/>
      <c r="M3122" s="120"/>
      <c r="N3122" s="29"/>
      <c r="O3122" s="119" t="s">
        <v>105</v>
      </c>
      <c r="P3122" s="120"/>
      <c r="Q3122" s="156"/>
    </row>
    <row r="3123" spans="1:18">
      <c r="A3123" s="160" t="s">
        <v>1478</v>
      </c>
      <c r="C3123" s="88">
        <v>301502195</v>
      </c>
      <c r="F3123" s="29" t="s">
        <v>59</v>
      </c>
      <c r="G3123" s="29" t="s">
        <v>1045</v>
      </c>
      <c r="H3123" s="29" t="s">
        <v>38</v>
      </c>
      <c r="I3123" s="120">
        <v>45958</v>
      </c>
      <c r="J3123" s="120">
        <f>WORKDAY(I3123, 3)</f>
        <v>45961</v>
      </c>
      <c r="K3123" s="120">
        <v>45989</v>
      </c>
      <c r="L3123" s="120"/>
      <c r="M3123" s="120"/>
      <c r="N3123" s="29"/>
      <c r="O3123" s="119" t="s">
        <v>105</v>
      </c>
      <c r="P3123" s="120"/>
      <c r="Q3123" s="156"/>
    </row>
    <row r="3124" spans="1:18">
      <c r="A3124" s="160" t="s">
        <v>1478</v>
      </c>
      <c r="C3124" s="88">
        <v>301502255</v>
      </c>
      <c r="F3124" s="29" t="s">
        <v>59</v>
      </c>
      <c r="G3124" s="29" t="s">
        <v>1045</v>
      </c>
      <c r="H3124" s="29" t="s">
        <v>38</v>
      </c>
      <c r="I3124" s="120">
        <v>45958</v>
      </c>
      <c r="J3124" s="120">
        <f>WORKDAY(I3124, 3)</f>
        <v>45961</v>
      </c>
      <c r="K3124" s="120">
        <v>45989</v>
      </c>
      <c r="L3124" s="120"/>
      <c r="M3124" s="120"/>
      <c r="N3124" s="29"/>
      <c r="O3124" s="119" t="s">
        <v>105</v>
      </c>
      <c r="P3124" s="29"/>
      <c r="Q3124" s="156"/>
    </row>
    <row r="3125" spans="1:18">
      <c r="A3125" s="160" t="s">
        <v>1478</v>
      </c>
      <c r="C3125" s="88">
        <v>301502282</v>
      </c>
      <c r="F3125" s="29" t="s">
        <v>59</v>
      </c>
      <c r="G3125" s="29" t="s">
        <v>1045</v>
      </c>
      <c r="H3125" s="29" t="s">
        <v>38</v>
      </c>
      <c r="I3125" s="120">
        <v>45958</v>
      </c>
      <c r="J3125" s="120">
        <f>WORKDAY(I3125, 3)</f>
        <v>45961</v>
      </c>
      <c r="K3125" s="120">
        <v>45989</v>
      </c>
      <c r="L3125" s="120"/>
      <c r="M3125" s="120"/>
      <c r="N3125" s="29"/>
      <c r="O3125" s="119" t="s">
        <v>105</v>
      </c>
      <c r="P3125" s="29"/>
      <c r="Q3125" s="156"/>
    </row>
    <row r="3126" spans="1:18">
      <c r="A3126" s="160" t="s">
        <v>1478</v>
      </c>
      <c r="C3126" s="88">
        <v>301502345</v>
      </c>
      <c r="F3126" s="29" t="s">
        <v>59</v>
      </c>
      <c r="G3126" s="29" t="s">
        <v>1045</v>
      </c>
      <c r="H3126" s="29" t="s">
        <v>38</v>
      </c>
      <c r="I3126" s="120">
        <v>45958</v>
      </c>
      <c r="J3126" s="120">
        <f>WORKDAY(I3126, 3)</f>
        <v>45961</v>
      </c>
      <c r="K3126" s="120">
        <v>45989</v>
      </c>
      <c r="L3126" s="120"/>
      <c r="M3126" s="120"/>
      <c r="N3126" s="29"/>
      <c r="O3126" s="119" t="s">
        <v>105</v>
      </c>
      <c r="P3126" s="29"/>
      <c r="Q3126" s="156"/>
    </row>
    <row r="3127" spans="1:18">
      <c r="A3127" s="160" t="s">
        <v>1478</v>
      </c>
      <c r="C3127" s="88">
        <v>301502384</v>
      </c>
      <c r="F3127" s="29" t="s">
        <v>59</v>
      </c>
      <c r="G3127" s="29" t="s">
        <v>1045</v>
      </c>
      <c r="H3127" s="29" t="s">
        <v>38</v>
      </c>
      <c r="I3127" s="120">
        <v>45958</v>
      </c>
      <c r="J3127" s="120">
        <f>WORKDAY(I3127, 3)</f>
        <v>45961</v>
      </c>
      <c r="K3127" s="120">
        <v>45989</v>
      </c>
      <c r="L3127" s="120"/>
      <c r="M3127" s="120"/>
      <c r="N3127" s="29"/>
      <c r="O3127" s="119" t="s">
        <v>105</v>
      </c>
      <c r="P3127" s="29"/>
      <c r="Q3127" s="156"/>
    </row>
    <row r="3128" spans="1:18">
      <c r="A3128" s="160" t="s">
        <v>1478</v>
      </c>
      <c r="C3128" s="88">
        <v>302501396</v>
      </c>
      <c r="F3128" s="29" t="s">
        <v>59</v>
      </c>
      <c r="G3128" s="29" t="s">
        <v>1045</v>
      </c>
      <c r="H3128" s="29" t="s">
        <v>38</v>
      </c>
      <c r="I3128" s="120">
        <v>45959</v>
      </c>
      <c r="J3128" s="120">
        <f>WORKDAY(I3128, 3)</f>
        <v>45964</v>
      </c>
      <c r="K3128" s="120">
        <v>45970</v>
      </c>
      <c r="L3128" s="120"/>
      <c r="M3128" s="120"/>
      <c r="N3128" s="29"/>
      <c r="O3128" s="119" t="s">
        <v>105</v>
      </c>
      <c r="P3128" s="120"/>
      <c r="Q3128" s="156"/>
    </row>
    <row r="3129" spans="1:18">
      <c r="A3129" s="160" t="s">
        <v>1478</v>
      </c>
      <c r="C3129" s="88">
        <v>302501449</v>
      </c>
      <c r="F3129" s="29" t="s">
        <v>59</v>
      </c>
      <c r="G3129" s="29" t="s">
        <v>1045</v>
      </c>
      <c r="H3129" s="29" t="s">
        <v>38</v>
      </c>
      <c r="I3129" s="120">
        <v>45959</v>
      </c>
      <c r="J3129" s="120">
        <f>WORKDAY(I3129, 3)</f>
        <v>45964</v>
      </c>
      <c r="K3129" s="120">
        <v>45970</v>
      </c>
      <c r="L3129" s="120"/>
      <c r="M3129" s="120"/>
      <c r="N3129" s="29"/>
      <c r="O3129" s="119" t="s">
        <v>105</v>
      </c>
      <c r="P3129" s="120"/>
      <c r="Q3129" s="156"/>
    </row>
    <row r="3130" spans="1:18">
      <c r="A3130" s="160" t="s">
        <v>1478</v>
      </c>
      <c r="C3130" s="88">
        <v>302501489</v>
      </c>
      <c r="F3130" s="29" t="s">
        <v>59</v>
      </c>
      <c r="G3130" s="29" t="s">
        <v>1045</v>
      </c>
      <c r="H3130" s="29" t="s">
        <v>38</v>
      </c>
      <c r="I3130" s="120">
        <v>45959</v>
      </c>
      <c r="J3130" s="120">
        <f>WORKDAY(I3130, 3)</f>
        <v>45964</v>
      </c>
      <c r="K3130" s="120">
        <v>45970</v>
      </c>
      <c r="L3130" s="120"/>
      <c r="M3130" s="120"/>
      <c r="N3130" s="29"/>
      <c r="O3130" s="119" t="s">
        <v>105</v>
      </c>
      <c r="P3130" s="29"/>
      <c r="Q3130" s="156"/>
    </row>
    <row r="3131" spans="1:18">
      <c r="A3131" s="160" t="s">
        <v>1478</v>
      </c>
      <c r="C3131" s="88">
        <v>302501519</v>
      </c>
      <c r="F3131" s="29" t="s">
        <v>59</v>
      </c>
      <c r="G3131" s="29" t="s">
        <v>1045</v>
      </c>
      <c r="H3131" s="29" t="s">
        <v>38</v>
      </c>
      <c r="I3131" s="120">
        <v>45959</v>
      </c>
      <c r="J3131" s="120">
        <f>WORKDAY(I3131, 3)</f>
        <v>45964</v>
      </c>
      <c r="K3131" s="120">
        <v>45970</v>
      </c>
      <c r="L3131" s="120"/>
      <c r="M3131" s="120"/>
      <c r="N3131" s="29"/>
      <c r="O3131" s="119" t="s">
        <v>105</v>
      </c>
      <c r="P3131" s="29"/>
      <c r="Q3131" s="156"/>
    </row>
    <row r="3132" spans="1:18">
      <c r="A3132" s="160" t="s">
        <v>1423</v>
      </c>
      <c r="C3132" s="88">
        <v>210501445</v>
      </c>
      <c r="D3132" s="29">
        <v>245500642</v>
      </c>
      <c r="E3132" s="29">
        <v>269506037</v>
      </c>
      <c r="F3132" s="29" t="s">
        <v>1379</v>
      </c>
      <c r="G3132" s="29" t="s">
        <v>16</v>
      </c>
      <c r="H3132" s="29" t="s">
        <v>38</v>
      </c>
      <c r="I3132" s="120">
        <v>45957</v>
      </c>
      <c r="J3132" s="120">
        <v>45959</v>
      </c>
      <c r="K3132" s="120">
        <v>45987</v>
      </c>
      <c r="L3132" s="120"/>
      <c r="M3132" s="120"/>
      <c r="N3132" s="120"/>
      <c r="O3132" s="119" t="s">
        <v>85</v>
      </c>
      <c r="P3132" s="29"/>
      <c r="Q3132" s="156">
        <v>785</v>
      </c>
    </row>
    <row r="3133" spans="1:18">
      <c r="A3133" s="160" t="s">
        <v>1423</v>
      </c>
      <c r="C3133" s="88">
        <v>210501545</v>
      </c>
      <c r="D3133" s="29">
        <v>245500728</v>
      </c>
      <c r="E3133" s="29">
        <v>269505975</v>
      </c>
      <c r="F3133" s="29" t="s">
        <v>1379</v>
      </c>
      <c r="G3133" s="29" t="s">
        <v>16</v>
      </c>
      <c r="H3133" s="29" t="s">
        <v>38</v>
      </c>
      <c r="I3133" s="120">
        <v>45999</v>
      </c>
      <c r="J3133" s="120">
        <v>46002</v>
      </c>
      <c r="K3133" s="120">
        <v>45664</v>
      </c>
      <c r="L3133" s="120"/>
      <c r="M3133" s="120"/>
      <c r="N3133" s="120"/>
      <c r="O3133" s="119" t="s">
        <v>1455</v>
      </c>
      <c r="P3133" s="29"/>
      <c r="Q3133" s="156">
        <v>40</v>
      </c>
      <c r="R3133" s="134" t="s">
        <v>1453</v>
      </c>
    </row>
    <row r="3134" spans="1:18">
      <c r="A3134" s="160" t="s">
        <v>1423</v>
      </c>
      <c r="C3134" s="88">
        <v>301503075</v>
      </c>
      <c r="D3134" s="29">
        <v>342500173</v>
      </c>
      <c r="F3134" s="29" t="s">
        <v>59</v>
      </c>
      <c r="G3134" s="29" t="s">
        <v>16</v>
      </c>
      <c r="H3134" s="29" t="s">
        <v>38</v>
      </c>
      <c r="I3134" s="120">
        <v>45999</v>
      </c>
      <c r="J3134" s="120">
        <f>WORKDAY(I3134, 3)</f>
        <v>46002</v>
      </c>
      <c r="K3134" s="120">
        <v>46029</v>
      </c>
      <c r="L3134" s="120"/>
      <c r="M3134" s="120"/>
      <c r="N3134" s="29"/>
      <c r="O3134" s="119" t="s">
        <v>1455</v>
      </c>
      <c r="P3134" s="29"/>
      <c r="Q3134" s="156">
        <v>100</v>
      </c>
      <c r="R3134" s="134" t="s">
        <v>1453</v>
      </c>
    </row>
    <row r="3135" spans="1:18">
      <c r="A3135" s="160" t="s">
        <v>1479</v>
      </c>
      <c r="C3135" s="88">
        <v>261503879</v>
      </c>
      <c r="F3135" s="29" t="s">
        <v>59</v>
      </c>
      <c r="G3135" s="29" t="s">
        <v>16</v>
      </c>
      <c r="H3135" s="29" t="s">
        <v>38</v>
      </c>
      <c r="I3135" s="120">
        <v>45918</v>
      </c>
      <c r="J3135" s="120">
        <f>WORKDAY(I3135, 3)</f>
        <v>45923</v>
      </c>
      <c r="K3135" s="120">
        <v>45948</v>
      </c>
      <c r="L3135" s="120"/>
      <c r="M3135" s="120"/>
      <c r="N3135" s="29"/>
      <c r="O3135" s="119" t="s">
        <v>85</v>
      </c>
      <c r="P3135" s="120"/>
      <c r="Q3135" s="156">
        <v>1350</v>
      </c>
      <c r="R3135" s="162"/>
    </row>
    <row r="3136" spans="1:18">
      <c r="A3136" s="160" t="s">
        <v>1479</v>
      </c>
      <c r="C3136" s="88">
        <v>262500139</v>
      </c>
      <c r="F3136" s="29" t="s">
        <v>59</v>
      </c>
      <c r="G3136" s="29" t="s">
        <v>16</v>
      </c>
      <c r="H3136" s="29" t="s">
        <v>38</v>
      </c>
      <c r="I3136" s="120">
        <v>45919</v>
      </c>
      <c r="J3136" s="120">
        <f>WORKDAY(I3136, 3)</f>
        <v>45924</v>
      </c>
      <c r="K3136" s="120">
        <v>45949</v>
      </c>
      <c r="L3136" s="120"/>
      <c r="M3136" s="120"/>
      <c r="N3136" s="29"/>
      <c r="O3136" s="119" t="s">
        <v>85</v>
      </c>
      <c r="P3136" s="120"/>
      <c r="Q3136" s="156">
        <v>1300</v>
      </c>
    </row>
    <row r="3137" spans="1:18">
      <c r="A3137" s="160" t="s">
        <v>1479</v>
      </c>
      <c r="C3137" s="88">
        <v>265500193</v>
      </c>
      <c r="F3137" s="29" t="s">
        <v>59</v>
      </c>
      <c r="G3137" s="29" t="s">
        <v>16</v>
      </c>
      <c r="H3137" s="29" t="s">
        <v>38</v>
      </c>
      <c r="I3137" s="120">
        <v>45922</v>
      </c>
      <c r="J3137" s="120">
        <f>WORKDAY(I3137, 3)</f>
        <v>45925</v>
      </c>
      <c r="K3137" s="120">
        <v>45952</v>
      </c>
      <c r="L3137" s="120"/>
      <c r="M3137" s="120"/>
      <c r="N3137" s="29"/>
      <c r="O3137" s="119" t="s">
        <v>85</v>
      </c>
      <c r="P3137" s="120"/>
      <c r="Q3137" s="156">
        <v>1300</v>
      </c>
    </row>
    <row r="3138" spans="1:18">
      <c r="A3138" s="160" t="s">
        <v>1479</v>
      </c>
      <c r="C3138" s="88">
        <v>270500516</v>
      </c>
      <c r="F3138" s="29" t="s">
        <v>1379</v>
      </c>
      <c r="G3138" s="29" t="s">
        <v>16</v>
      </c>
      <c r="H3138" s="29" t="s">
        <v>38</v>
      </c>
      <c r="I3138" s="120">
        <v>45927</v>
      </c>
      <c r="J3138" s="120">
        <f>WORKDAY(I3138, 3)</f>
        <v>45931</v>
      </c>
      <c r="K3138" s="120">
        <v>45960</v>
      </c>
      <c r="L3138" s="120"/>
      <c r="M3138" s="120"/>
      <c r="N3138" s="29"/>
      <c r="O3138" s="119" t="s">
        <v>197</v>
      </c>
      <c r="P3138" s="29"/>
      <c r="Q3138" s="156">
        <v>1360</v>
      </c>
    </row>
    <row r="3139" spans="1:18">
      <c r="A3139" s="160" t="s">
        <v>1479</v>
      </c>
      <c r="C3139" s="88">
        <v>272504716</v>
      </c>
      <c r="F3139" s="29" t="s">
        <v>1379</v>
      </c>
      <c r="G3139" s="29" t="s">
        <v>16</v>
      </c>
      <c r="H3139" s="29" t="s">
        <v>38</v>
      </c>
      <c r="I3139" s="120">
        <v>45927</v>
      </c>
      <c r="J3139" s="120">
        <f>WORKDAY(I3139, 3)</f>
        <v>45931</v>
      </c>
      <c r="K3139" s="120">
        <v>45960</v>
      </c>
      <c r="L3139" s="120"/>
      <c r="M3139" s="120"/>
      <c r="N3139" s="29"/>
      <c r="O3139" s="119" t="s">
        <v>197</v>
      </c>
      <c r="P3139" s="29"/>
      <c r="Q3139" s="156">
        <v>2805</v>
      </c>
    </row>
    <row r="3140" spans="1:18">
      <c r="A3140" s="160" t="s">
        <v>1479</v>
      </c>
      <c r="C3140" s="88">
        <v>272504827</v>
      </c>
      <c r="F3140" s="29" t="s">
        <v>1379</v>
      </c>
      <c r="G3140" s="29" t="s">
        <v>16</v>
      </c>
      <c r="H3140" s="29" t="s">
        <v>38</v>
      </c>
      <c r="I3140" s="120">
        <v>45929</v>
      </c>
      <c r="J3140" s="120">
        <f>WORKDAY(I3140, 3)</f>
        <v>45932</v>
      </c>
      <c r="K3140" s="120">
        <v>45960</v>
      </c>
      <c r="L3140" s="120"/>
      <c r="M3140" s="120"/>
      <c r="N3140" s="29"/>
      <c r="O3140" s="119" t="s">
        <v>197</v>
      </c>
      <c r="P3140" s="29"/>
      <c r="Q3140" s="156">
        <v>205</v>
      </c>
    </row>
    <row r="3141" spans="1:18">
      <c r="A3141" s="160" t="s">
        <v>1480</v>
      </c>
      <c r="C3141" s="88">
        <v>289502098</v>
      </c>
      <c r="F3141" s="29" t="s">
        <v>59</v>
      </c>
      <c r="G3141" s="29" t="s">
        <v>1045</v>
      </c>
      <c r="H3141" s="29" t="s">
        <v>38</v>
      </c>
      <c r="I3141" s="120">
        <v>45946</v>
      </c>
      <c r="J3141" s="120">
        <f>WORKDAY(I3141, 3)</f>
        <v>45951</v>
      </c>
      <c r="K3141" s="29"/>
      <c r="L3141" s="29"/>
      <c r="M3141" s="29"/>
      <c r="N3141" s="29"/>
      <c r="O3141" s="119" t="s">
        <v>105</v>
      </c>
      <c r="P3141" s="120"/>
      <c r="Q3141" s="156"/>
      <c r="R3141" s="162"/>
    </row>
    <row r="3142" spans="1:18">
      <c r="A3142" s="160" t="s">
        <v>1480</v>
      </c>
      <c r="C3142" s="88">
        <v>289502114</v>
      </c>
      <c r="F3142" s="29" t="s">
        <v>59</v>
      </c>
      <c r="G3142" s="29" t="s">
        <v>1045</v>
      </c>
      <c r="H3142" s="29" t="s">
        <v>38</v>
      </c>
      <c r="I3142" s="120">
        <v>45946</v>
      </c>
      <c r="J3142" s="120">
        <f>WORKDAY(I3142, 3)</f>
        <v>45951</v>
      </c>
      <c r="K3142" s="29"/>
      <c r="L3142" s="29"/>
      <c r="M3142" s="29"/>
      <c r="N3142" s="29"/>
      <c r="O3142" s="119" t="s">
        <v>105</v>
      </c>
      <c r="P3142" s="120"/>
      <c r="Q3142" s="156"/>
      <c r="R3142" s="162"/>
    </row>
    <row r="3143" spans="1:18">
      <c r="A3143" s="160" t="s">
        <v>1480</v>
      </c>
      <c r="C3143" s="88">
        <v>289502161</v>
      </c>
      <c r="F3143" s="29" t="s">
        <v>59</v>
      </c>
      <c r="G3143" s="29" t="s">
        <v>1045</v>
      </c>
      <c r="H3143" s="29" t="s">
        <v>38</v>
      </c>
      <c r="I3143" s="120">
        <v>45946</v>
      </c>
      <c r="J3143" s="120">
        <f>WORKDAY(I3143, 3)</f>
        <v>45951</v>
      </c>
      <c r="K3143" s="29"/>
      <c r="L3143" s="29"/>
      <c r="M3143" s="29"/>
      <c r="N3143" s="29"/>
      <c r="O3143" s="119" t="s">
        <v>105</v>
      </c>
      <c r="P3143" s="29"/>
      <c r="Q3143" s="156"/>
      <c r="R3143" s="162"/>
    </row>
    <row r="3144" spans="1:18">
      <c r="A3144" s="160" t="s">
        <v>1480</v>
      </c>
      <c r="C3144" s="88">
        <v>289502170</v>
      </c>
      <c r="F3144" s="29" t="s">
        <v>59</v>
      </c>
      <c r="G3144" s="29" t="s">
        <v>1045</v>
      </c>
      <c r="H3144" s="29" t="s">
        <v>38</v>
      </c>
      <c r="I3144" s="120">
        <v>45946</v>
      </c>
      <c r="J3144" s="120">
        <f>WORKDAY(I3144, 3)</f>
        <v>45951</v>
      </c>
      <c r="K3144" s="29"/>
      <c r="L3144" s="29"/>
      <c r="M3144" s="29"/>
      <c r="N3144" s="29"/>
      <c r="O3144" s="119" t="s">
        <v>105</v>
      </c>
      <c r="P3144" s="29"/>
      <c r="Q3144" s="156"/>
    </row>
    <row r="3145" spans="1:18">
      <c r="A3145" s="160" t="s">
        <v>1480</v>
      </c>
      <c r="C3145" s="88">
        <v>289502198</v>
      </c>
      <c r="F3145" s="29" t="s">
        <v>59</v>
      </c>
      <c r="G3145" s="29" t="s">
        <v>1045</v>
      </c>
      <c r="H3145" s="29" t="s">
        <v>38</v>
      </c>
      <c r="I3145" s="120">
        <v>45946</v>
      </c>
      <c r="J3145" s="120">
        <f>WORKDAY(I3145, 3)</f>
        <v>45951</v>
      </c>
      <c r="K3145" s="29"/>
      <c r="L3145" s="29"/>
      <c r="M3145" s="29"/>
      <c r="N3145" s="29"/>
      <c r="O3145" s="119" t="s">
        <v>105</v>
      </c>
      <c r="P3145" s="120"/>
      <c r="Q3145" s="156"/>
    </row>
    <row r="3146" spans="1:18">
      <c r="A3146" s="160" t="s">
        <v>1480</v>
      </c>
      <c r="C3146" s="88">
        <v>289502258</v>
      </c>
      <c r="F3146" s="29" t="s">
        <v>59</v>
      </c>
      <c r="G3146" s="29" t="s">
        <v>1045</v>
      </c>
      <c r="H3146" s="29" t="s">
        <v>38</v>
      </c>
      <c r="I3146" s="120">
        <v>45946</v>
      </c>
      <c r="J3146" s="120">
        <f>WORKDAY(I3146, 3)</f>
        <v>45951</v>
      </c>
      <c r="K3146" s="29"/>
      <c r="L3146" s="29"/>
      <c r="M3146" s="29"/>
      <c r="N3146" s="29"/>
      <c r="O3146" s="119" t="s">
        <v>105</v>
      </c>
      <c r="P3146" s="120"/>
      <c r="Q3146" s="156"/>
    </row>
    <row r="3147" spans="1:18">
      <c r="A3147" s="160" t="s">
        <v>1480</v>
      </c>
      <c r="C3147" s="88">
        <v>289502278</v>
      </c>
      <c r="F3147" s="29" t="s">
        <v>59</v>
      </c>
      <c r="G3147" s="29" t="s">
        <v>1045</v>
      </c>
      <c r="H3147" s="29" t="s">
        <v>38</v>
      </c>
      <c r="I3147" s="120">
        <v>45946</v>
      </c>
      <c r="J3147" s="120">
        <f>WORKDAY(I3147, 3)</f>
        <v>45951</v>
      </c>
      <c r="K3147" s="29"/>
      <c r="L3147" s="29"/>
      <c r="M3147" s="29"/>
      <c r="N3147" s="29"/>
      <c r="O3147" s="119" t="s">
        <v>105</v>
      </c>
      <c r="P3147" s="120"/>
      <c r="Q3147" s="156"/>
    </row>
    <row r="3148" spans="1:18">
      <c r="A3148" s="160" t="s">
        <v>1480</v>
      </c>
      <c r="C3148" s="88">
        <v>289502380</v>
      </c>
      <c r="F3148" s="29" t="s">
        <v>59</v>
      </c>
      <c r="G3148" s="29" t="s">
        <v>1045</v>
      </c>
      <c r="H3148" s="29" t="s">
        <v>38</v>
      </c>
      <c r="I3148" s="120">
        <v>45946</v>
      </c>
      <c r="J3148" s="120">
        <f>WORKDAY(I3148, 3)</f>
        <v>45951</v>
      </c>
      <c r="K3148" s="29"/>
      <c r="L3148" s="29"/>
      <c r="M3148" s="29"/>
      <c r="N3148" s="29"/>
      <c r="O3148" s="119" t="s">
        <v>105</v>
      </c>
      <c r="P3148" s="120"/>
      <c r="Q3148" s="156"/>
    </row>
    <row r="3149" spans="1:18">
      <c r="A3149" s="160" t="s">
        <v>1480</v>
      </c>
      <c r="C3149" s="88">
        <v>289502393</v>
      </c>
      <c r="F3149" s="29" t="s">
        <v>59</v>
      </c>
      <c r="G3149" s="29" t="s">
        <v>1045</v>
      </c>
      <c r="H3149" s="29" t="s">
        <v>38</v>
      </c>
      <c r="I3149" s="120">
        <v>45946</v>
      </c>
      <c r="J3149" s="120">
        <f>WORKDAY(I3149, 3)</f>
        <v>45951</v>
      </c>
      <c r="K3149" s="29"/>
      <c r="L3149" s="29"/>
      <c r="M3149" s="29"/>
      <c r="N3149" s="29"/>
      <c r="O3149" s="119" t="s">
        <v>105</v>
      </c>
      <c r="P3149" s="120"/>
      <c r="Q3149" s="156"/>
    </row>
    <row r="3150" spans="1:18">
      <c r="A3150" s="160" t="s">
        <v>1480</v>
      </c>
      <c r="C3150" s="88">
        <v>289502420</v>
      </c>
      <c r="F3150" s="29" t="s">
        <v>59</v>
      </c>
      <c r="G3150" s="29" t="s">
        <v>1045</v>
      </c>
      <c r="H3150" s="29" t="s">
        <v>38</v>
      </c>
      <c r="I3150" s="120">
        <v>45946</v>
      </c>
      <c r="J3150" s="120">
        <f>WORKDAY(I3150, 3)</f>
        <v>45951</v>
      </c>
      <c r="K3150" s="29"/>
      <c r="L3150" s="29"/>
      <c r="M3150" s="29"/>
      <c r="N3150" s="29"/>
      <c r="O3150" s="119" t="s">
        <v>105</v>
      </c>
      <c r="P3150" s="120"/>
      <c r="Q3150" s="156"/>
    </row>
    <row r="3151" spans="1:18">
      <c r="A3151" s="160" t="s">
        <v>1480</v>
      </c>
      <c r="C3151" s="88">
        <v>289502408</v>
      </c>
      <c r="F3151" s="29" t="s">
        <v>59</v>
      </c>
      <c r="G3151" s="29" t="s">
        <v>1045</v>
      </c>
      <c r="H3151" s="29" t="s">
        <v>38</v>
      </c>
      <c r="I3151" s="120">
        <v>45946</v>
      </c>
      <c r="J3151" s="120">
        <f>WORKDAY(I3151, 3)</f>
        <v>45951</v>
      </c>
      <c r="K3151" s="29"/>
      <c r="L3151" s="29"/>
      <c r="M3151" s="29"/>
      <c r="N3151" s="29"/>
      <c r="O3151" s="119" t="s">
        <v>105</v>
      </c>
      <c r="P3151" s="120"/>
      <c r="Q3151" s="156"/>
    </row>
    <row r="3152" spans="1:18">
      <c r="A3152" s="160" t="s">
        <v>1480</v>
      </c>
      <c r="C3152" s="88">
        <v>289502433</v>
      </c>
      <c r="F3152" s="29" t="s">
        <v>59</v>
      </c>
      <c r="G3152" s="29" t="s">
        <v>1045</v>
      </c>
      <c r="H3152" s="29" t="s">
        <v>38</v>
      </c>
      <c r="I3152" s="120">
        <v>45946</v>
      </c>
      <c r="J3152" s="120">
        <f>WORKDAY(I3152, 3)</f>
        <v>45951</v>
      </c>
      <c r="K3152" s="29"/>
      <c r="L3152" s="29"/>
      <c r="M3152" s="29"/>
      <c r="N3152" s="29"/>
      <c r="O3152" s="119" t="s">
        <v>105</v>
      </c>
      <c r="P3152" s="120"/>
      <c r="Q3152" s="156"/>
    </row>
    <row r="3153" spans="1:18">
      <c r="A3153" s="160" t="s">
        <v>1480</v>
      </c>
      <c r="C3153" s="88">
        <v>289502450</v>
      </c>
      <c r="F3153" s="29" t="s">
        <v>59</v>
      </c>
      <c r="G3153" s="29" t="s">
        <v>1045</v>
      </c>
      <c r="H3153" s="29" t="s">
        <v>38</v>
      </c>
      <c r="I3153" s="120">
        <v>45946</v>
      </c>
      <c r="J3153" s="120">
        <f>WORKDAY(I3153, 3)</f>
        <v>45951</v>
      </c>
      <c r="K3153" s="29"/>
      <c r="L3153" s="29"/>
      <c r="M3153" s="29"/>
      <c r="N3153" s="29"/>
      <c r="O3153" s="119" t="s">
        <v>105</v>
      </c>
      <c r="P3153" s="120"/>
      <c r="Q3153" s="156"/>
    </row>
    <row r="3154" spans="1:18">
      <c r="A3154" s="160" t="s">
        <v>1480</v>
      </c>
      <c r="C3154" s="88">
        <v>289502461</v>
      </c>
      <c r="F3154" s="29" t="s">
        <v>59</v>
      </c>
      <c r="G3154" s="29" t="s">
        <v>1045</v>
      </c>
      <c r="H3154" s="29" t="s">
        <v>38</v>
      </c>
      <c r="I3154" s="120">
        <v>45946</v>
      </c>
      <c r="J3154" s="120">
        <f>WORKDAY(I3154, 3)</f>
        <v>45951</v>
      </c>
      <c r="K3154" s="29"/>
      <c r="L3154" s="29"/>
      <c r="M3154" s="29"/>
      <c r="N3154" s="29"/>
      <c r="O3154" s="119" t="s">
        <v>105</v>
      </c>
      <c r="P3154" s="120"/>
      <c r="Q3154" s="156"/>
    </row>
    <row r="3155" spans="1:18">
      <c r="A3155" s="160" t="s">
        <v>1480</v>
      </c>
      <c r="C3155" s="88">
        <v>289502469</v>
      </c>
      <c r="F3155" s="29" t="s">
        <v>59</v>
      </c>
      <c r="G3155" s="29" t="s">
        <v>1045</v>
      </c>
      <c r="H3155" s="29" t="s">
        <v>38</v>
      </c>
      <c r="I3155" s="120">
        <v>45946</v>
      </c>
      <c r="J3155" s="120">
        <f>WORKDAY(I3155, 3)</f>
        <v>45951</v>
      </c>
      <c r="K3155" s="29"/>
      <c r="L3155" s="29"/>
      <c r="M3155" s="29"/>
      <c r="N3155" s="29"/>
      <c r="O3155" s="119" t="s">
        <v>105</v>
      </c>
      <c r="P3155" s="120"/>
      <c r="Q3155" s="156"/>
    </row>
    <row r="3156" spans="1:18">
      <c r="A3156" s="160" t="s">
        <v>1480</v>
      </c>
      <c r="C3156" s="88">
        <v>289502480</v>
      </c>
      <c r="F3156" s="29" t="s">
        <v>59</v>
      </c>
      <c r="G3156" s="29" t="s">
        <v>1045</v>
      </c>
      <c r="H3156" s="29" t="s">
        <v>38</v>
      </c>
      <c r="I3156" s="120">
        <v>45946</v>
      </c>
      <c r="J3156" s="120">
        <f>WORKDAY(I3156, 3)</f>
        <v>45951</v>
      </c>
      <c r="K3156" s="29"/>
      <c r="L3156" s="29"/>
      <c r="M3156" s="29"/>
      <c r="N3156" s="29"/>
      <c r="O3156" s="119" t="s">
        <v>105</v>
      </c>
      <c r="P3156" s="120"/>
      <c r="Q3156" s="156"/>
    </row>
    <row r="3157" spans="1:18">
      <c r="A3157" s="160" t="s">
        <v>1480</v>
      </c>
      <c r="C3157" s="88">
        <v>289502751</v>
      </c>
      <c r="F3157" s="29" t="s">
        <v>59</v>
      </c>
      <c r="G3157" s="29" t="s">
        <v>1045</v>
      </c>
      <c r="H3157" s="29" t="s">
        <v>38</v>
      </c>
      <c r="I3157" s="120">
        <v>45946</v>
      </c>
      <c r="J3157" s="120">
        <f>WORKDAY(I3157, 3)</f>
        <v>45951</v>
      </c>
      <c r="K3157" s="29"/>
      <c r="L3157" s="29"/>
      <c r="M3157" s="29"/>
      <c r="N3157" s="29"/>
      <c r="O3157" s="119" t="s">
        <v>105</v>
      </c>
      <c r="P3157" s="120"/>
      <c r="Q3157" s="156"/>
    </row>
    <row r="3158" spans="1:18">
      <c r="A3158" s="160" t="s">
        <v>1480</v>
      </c>
      <c r="C3158" s="88">
        <v>289502759</v>
      </c>
      <c r="F3158" s="29" t="s">
        <v>59</v>
      </c>
      <c r="G3158" s="29" t="s">
        <v>1045</v>
      </c>
      <c r="H3158" s="29" t="s">
        <v>38</v>
      </c>
      <c r="I3158" s="120">
        <v>45946</v>
      </c>
      <c r="J3158" s="120">
        <f>WORKDAY(I3158, 3)</f>
        <v>45951</v>
      </c>
      <c r="K3158" s="29"/>
      <c r="L3158" s="29"/>
      <c r="M3158" s="29"/>
      <c r="N3158" s="29"/>
      <c r="O3158" s="119" t="s">
        <v>105</v>
      </c>
      <c r="P3158" s="120"/>
      <c r="Q3158" s="156"/>
    </row>
    <row r="3159" spans="1:18">
      <c r="A3159" s="160" t="s">
        <v>1480</v>
      </c>
      <c r="C3159" s="88">
        <v>289502813</v>
      </c>
      <c r="F3159" s="29" t="s">
        <v>59</v>
      </c>
      <c r="G3159" s="29" t="s">
        <v>1045</v>
      </c>
      <c r="H3159" s="29" t="s">
        <v>38</v>
      </c>
      <c r="I3159" s="120">
        <v>45946</v>
      </c>
      <c r="J3159" s="120">
        <f>WORKDAY(I3159, 3)</f>
        <v>45951</v>
      </c>
      <c r="K3159" s="29"/>
      <c r="L3159" s="29"/>
      <c r="M3159" s="29"/>
      <c r="N3159" s="29"/>
      <c r="O3159" s="119" t="s">
        <v>105</v>
      </c>
      <c r="P3159" s="120"/>
      <c r="Q3159" s="156"/>
    </row>
    <row r="3160" spans="1:18">
      <c r="A3160" s="160" t="s">
        <v>1480</v>
      </c>
      <c r="C3160" s="88">
        <v>289502872</v>
      </c>
      <c r="F3160" s="29" t="s">
        <v>59</v>
      </c>
      <c r="G3160" s="29" t="s">
        <v>1045</v>
      </c>
      <c r="H3160" s="29" t="s">
        <v>38</v>
      </c>
      <c r="I3160" s="120">
        <v>45946</v>
      </c>
      <c r="J3160" s="120">
        <f>WORKDAY(I3160, 3)</f>
        <v>45951</v>
      </c>
      <c r="K3160" s="29"/>
      <c r="L3160" s="29"/>
      <c r="M3160" s="29"/>
      <c r="N3160" s="29"/>
      <c r="O3160" s="119" t="s">
        <v>105</v>
      </c>
      <c r="P3160" s="120"/>
      <c r="Q3160" s="156"/>
    </row>
    <row r="3161" spans="1:18">
      <c r="A3161" s="160" t="s">
        <v>1480</v>
      </c>
      <c r="C3161" s="88">
        <v>289502884</v>
      </c>
      <c r="F3161" s="29" t="s">
        <v>59</v>
      </c>
      <c r="G3161" s="29" t="s">
        <v>1045</v>
      </c>
      <c r="H3161" s="29" t="s">
        <v>38</v>
      </c>
      <c r="I3161" s="120">
        <v>45946</v>
      </c>
      <c r="J3161" s="120">
        <f>WORKDAY(I3161, 3)</f>
        <v>45951</v>
      </c>
      <c r="K3161" s="29"/>
      <c r="L3161" s="29"/>
      <c r="M3161" s="29"/>
      <c r="N3161" s="29"/>
      <c r="O3161" s="119" t="s">
        <v>105</v>
      </c>
      <c r="P3161" s="29"/>
      <c r="Q3161" s="156"/>
    </row>
    <row r="3162" spans="1:18">
      <c r="A3162" s="160" t="s">
        <v>1480</v>
      </c>
      <c r="C3162" s="88">
        <v>289502901</v>
      </c>
      <c r="F3162" s="29" t="s">
        <v>59</v>
      </c>
      <c r="G3162" s="29" t="s">
        <v>1045</v>
      </c>
      <c r="H3162" s="29" t="s">
        <v>38</v>
      </c>
      <c r="I3162" s="120">
        <v>45946</v>
      </c>
      <c r="J3162" s="120">
        <f>WORKDAY(I3162, 3)</f>
        <v>45951</v>
      </c>
      <c r="K3162" s="29"/>
      <c r="L3162" s="29"/>
      <c r="M3162" s="29"/>
      <c r="N3162" s="29"/>
      <c r="O3162" s="119" t="s">
        <v>105</v>
      </c>
      <c r="P3162" s="120"/>
      <c r="Q3162" s="156"/>
    </row>
    <row r="3163" spans="1:18">
      <c r="A3163" s="160" t="s">
        <v>1480</v>
      </c>
      <c r="C3163" s="88">
        <v>289502915</v>
      </c>
      <c r="F3163" s="29" t="s">
        <v>59</v>
      </c>
      <c r="G3163" s="29" t="s">
        <v>1045</v>
      </c>
      <c r="H3163" s="29" t="s">
        <v>38</v>
      </c>
      <c r="I3163" s="120">
        <v>45946</v>
      </c>
      <c r="J3163" s="120">
        <f>WORKDAY(I3163, 3)</f>
        <v>45951</v>
      </c>
      <c r="K3163" s="29"/>
      <c r="L3163" s="29"/>
      <c r="M3163" s="29"/>
      <c r="N3163" s="29"/>
      <c r="O3163" s="119" t="s">
        <v>105</v>
      </c>
      <c r="P3163" s="120"/>
      <c r="Q3163" s="156"/>
    </row>
    <row r="3164" spans="1:18">
      <c r="A3164" s="160" t="s">
        <v>1480</v>
      </c>
      <c r="C3164" s="88">
        <v>289502941</v>
      </c>
      <c r="F3164" s="29" t="s">
        <v>59</v>
      </c>
      <c r="G3164" s="29" t="s">
        <v>1045</v>
      </c>
      <c r="H3164" s="29" t="s">
        <v>38</v>
      </c>
      <c r="I3164" s="120">
        <v>45946</v>
      </c>
      <c r="J3164" s="120">
        <f>WORKDAY(I3164, 3)</f>
        <v>45951</v>
      </c>
      <c r="K3164" s="29"/>
      <c r="L3164" s="29"/>
      <c r="M3164" s="29"/>
      <c r="N3164" s="29"/>
      <c r="O3164" s="119" t="s">
        <v>105</v>
      </c>
      <c r="P3164" s="120"/>
      <c r="Q3164" s="156"/>
    </row>
    <row r="3165" spans="1:18">
      <c r="A3165" s="160" t="s">
        <v>1480</v>
      </c>
      <c r="C3165" s="88">
        <v>289502951</v>
      </c>
      <c r="F3165" s="29" t="s">
        <v>59</v>
      </c>
      <c r="G3165" s="29" t="s">
        <v>1045</v>
      </c>
      <c r="H3165" s="29" t="s">
        <v>38</v>
      </c>
      <c r="I3165" s="120">
        <v>45946</v>
      </c>
      <c r="J3165" s="120">
        <f>WORKDAY(I3165, 3)</f>
        <v>45951</v>
      </c>
      <c r="K3165" s="29"/>
      <c r="L3165" s="29"/>
      <c r="M3165" s="29"/>
      <c r="N3165" s="29"/>
      <c r="O3165" s="119" t="s">
        <v>105</v>
      </c>
      <c r="P3165" s="120"/>
      <c r="Q3165" s="156"/>
    </row>
    <row r="3166" spans="1:18">
      <c r="A3166" s="160" t="s">
        <v>1480</v>
      </c>
      <c r="C3166" s="88">
        <v>289501747</v>
      </c>
      <c r="F3166" s="29" t="s">
        <v>59</v>
      </c>
      <c r="G3166" s="29" t="s">
        <v>1045</v>
      </c>
      <c r="H3166" s="29" t="s">
        <v>38</v>
      </c>
      <c r="I3166" s="120">
        <v>45946</v>
      </c>
      <c r="J3166" s="120">
        <f>WORKDAY(I3166, 3)</f>
        <v>45951</v>
      </c>
      <c r="K3166" s="29"/>
      <c r="L3166" s="29"/>
      <c r="M3166" s="29"/>
      <c r="N3166" s="29"/>
      <c r="O3166" s="119" t="s">
        <v>105</v>
      </c>
      <c r="P3166" s="120"/>
      <c r="Q3166" s="156"/>
      <c r="R3166" s="162"/>
    </row>
    <row r="3167" spans="1:18">
      <c r="A3167" s="160" t="s">
        <v>1480</v>
      </c>
      <c r="C3167" s="88">
        <v>289501754</v>
      </c>
      <c r="F3167" s="29" t="s">
        <v>59</v>
      </c>
      <c r="G3167" s="29" t="s">
        <v>1045</v>
      </c>
      <c r="H3167" s="29" t="s">
        <v>38</v>
      </c>
      <c r="I3167" s="120">
        <v>45946</v>
      </c>
      <c r="J3167" s="120">
        <f>WORKDAY(I3167, 3)</f>
        <v>45951</v>
      </c>
      <c r="K3167" s="29"/>
      <c r="L3167" s="29"/>
      <c r="M3167" s="29"/>
      <c r="N3167" s="29"/>
      <c r="O3167" s="119" t="s">
        <v>105</v>
      </c>
      <c r="P3167" s="120"/>
      <c r="Q3167" s="156"/>
      <c r="R3167" s="162"/>
    </row>
    <row r="3168" spans="1:18">
      <c r="A3168" s="160" t="s">
        <v>1480</v>
      </c>
      <c r="C3168" s="88">
        <v>289501759</v>
      </c>
      <c r="F3168" s="29" t="s">
        <v>59</v>
      </c>
      <c r="G3168" s="29" t="s">
        <v>1045</v>
      </c>
      <c r="H3168" s="29" t="s">
        <v>38</v>
      </c>
      <c r="I3168" s="120">
        <v>45946</v>
      </c>
      <c r="J3168" s="120">
        <f>WORKDAY(I3168, 3)</f>
        <v>45951</v>
      </c>
      <c r="K3168" s="29"/>
      <c r="L3168" s="29"/>
      <c r="M3168" s="29"/>
      <c r="N3168" s="29"/>
      <c r="O3168" s="119" t="s">
        <v>105</v>
      </c>
      <c r="P3168" s="29"/>
      <c r="Q3168" s="156"/>
      <c r="R3168" s="162"/>
    </row>
    <row r="3169" spans="1:18">
      <c r="A3169" s="160" t="s">
        <v>1480</v>
      </c>
      <c r="C3169" s="88">
        <v>289501777</v>
      </c>
      <c r="F3169" s="29" t="s">
        <v>59</v>
      </c>
      <c r="G3169" s="29" t="s">
        <v>1045</v>
      </c>
      <c r="H3169" s="29" t="s">
        <v>38</v>
      </c>
      <c r="I3169" s="120">
        <v>45946</v>
      </c>
      <c r="J3169" s="120">
        <f>WORKDAY(I3169, 3)</f>
        <v>45951</v>
      </c>
      <c r="K3169" s="29"/>
      <c r="L3169" s="29"/>
      <c r="M3169" s="29"/>
      <c r="N3169" s="29"/>
      <c r="O3169" s="119" t="s">
        <v>105</v>
      </c>
      <c r="P3169" s="29"/>
      <c r="Q3169" s="156"/>
      <c r="R3169" s="162"/>
    </row>
    <row r="3170" spans="1:18">
      <c r="A3170" s="160" t="s">
        <v>1480</v>
      </c>
      <c r="C3170" s="88">
        <v>289501814</v>
      </c>
      <c r="F3170" s="29" t="s">
        <v>59</v>
      </c>
      <c r="G3170" s="29" t="s">
        <v>1045</v>
      </c>
      <c r="H3170" s="29" t="s">
        <v>38</v>
      </c>
      <c r="I3170" s="120">
        <v>45946</v>
      </c>
      <c r="J3170" s="120">
        <f>WORKDAY(I3170, 3)</f>
        <v>45951</v>
      </c>
      <c r="K3170" s="29"/>
      <c r="L3170" s="29"/>
      <c r="M3170" s="29"/>
      <c r="N3170" s="29"/>
      <c r="O3170" s="119" t="s">
        <v>105</v>
      </c>
      <c r="P3170" s="29"/>
      <c r="Q3170" s="156"/>
      <c r="R3170" s="162"/>
    </row>
    <row r="3171" spans="1:18">
      <c r="A3171" s="160" t="s">
        <v>1480</v>
      </c>
      <c r="C3171" s="88">
        <v>289501836</v>
      </c>
      <c r="F3171" s="29" t="s">
        <v>59</v>
      </c>
      <c r="G3171" s="29" t="s">
        <v>1045</v>
      </c>
      <c r="H3171" s="29" t="s">
        <v>38</v>
      </c>
      <c r="I3171" s="120">
        <v>45946</v>
      </c>
      <c r="J3171" s="120">
        <f>WORKDAY(I3171, 3)</f>
        <v>45951</v>
      </c>
      <c r="K3171" s="29"/>
      <c r="L3171" s="29"/>
      <c r="M3171" s="29"/>
      <c r="N3171" s="29"/>
      <c r="O3171" s="119" t="s">
        <v>105</v>
      </c>
      <c r="P3171" s="29"/>
      <c r="Q3171" s="156"/>
      <c r="R3171" s="162"/>
    </row>
    <row r="3172" spans="1:18">
      <c r="A3172" s="160" t="s">
        <v>1480</v>
      </c>
      <c r="C3172" s="88">
        <v>289501868</v>
      </c>
      <c r="F3172" s="29" t="s">
        <v>59</v>
      </c>
      <c r="G3172" s="29" t="s">
        <v>1045</v>
      </c>
      <c r="H3172" s="29" t="s">
        <v>38</v>
      </c>
      <c r="I3172" s="120">
        <v>45946</v>
      </c>
      <c r="J3172" s="120">
        <f>WORKDAY(I3172, 3)</f>
        <v>45951</v>
      </c>
      <c r="K3172" s="29"/>
      <c r="L3172" s="29"/>
      <c r="M3172" s="29"/>
      <c r="N3172" s="29"/>
      <c r="O3172" s="119" t="s">
        <v>105</v>
      </c>
      <c r="P3172" s="29"/>
      <c r="Q3172" s="156"/>
      <c r="R3172" s="162"/>
    </row>
    <row r="3173" spans="1:18">
      <c r="A3173" s="160" t="s">
        <v>1480</v>
      </c>
      <c r="C3173" s="88">
        <v>289501878</v>
      </c>
      <c r="F3173" s="29" t="s">
        <v>59</v>
      </c>
      <c r="G3173" s="29" t="s">
        <v>1045</v>
      </c>
      <c r="H3173" s="29" t="s">
        <v>38</v>
      </c>
      <c r="I3173" s="120">
        <v>45946</v>
      </c>
      <c r="J3173" s="120">
        <f>WORKDAY(I3173, 3)</f>
        <v>45951</v>
      </c>
      <c r="K3173" s="29"/>
      <c r="L3173" s="29"/>
      <c r="M3173" s="29"/>
      <c r="N3173" s="29"/>
      <c r="O3173" s="119" t="s">
        <v>105</v>
      </c>
      <c r="P3173" s="29"/>
      <c r="Q3173" s="156"/>
      <c r="R3173" s="162"/>
    </row>
    <row r="3174" spans="1:18">
      <c r="A3174" s="160" t="s">
        <v>1480</v>
      </c>
      <c r="C3174" s="88">
        <v>289501909</v>
      </c>
      <c r="F3174" s="29" t="s">
        <v>59</v>
      </c>
      <c r="G3174" s="29" t="s">
        <v>1045</v>
      </c>
      <c r="H3174" s="29" t="s">
        <v>38</v>
      </c>
      <c r="I3174" s="120">
        <v>45946</v>
      </c>
      <c r="J3174" s="120">
        <f>WORKDAY(I3174, 3)</f>
        <v>45951</v>
      </c>
      <c r="K3174" s="29"/>
      <c r="L3174" s="29"/>
      <c r="M3174" s="29"/>
      <c r="N3174" s="29"/>
      <c r="O3174" s="119" t="s">
        <v>105</v>
      </c>
      <c r="P3174" s="29"/>
      <c r="Q3174" s="156"/>
      <c r="R3174" s="162"/>
    </row>
    <row r="3175" spans="1:18">
      <c r="A3175" s="160" t="s">
        <v>1480</v>
      </c>
      <c r="C3175" s="88">
        <v>289501917</v>
      </c>
      <c r="F3175" s="29" t="s">
        <v>59</v>
      </c>
      <c r="G3175" s="29" t="s">
        <v>1045</v>
      </c>
      <c r="H3175" s="29" t="s">
        <v>38</v>
      </c>
      <c r="I3175" s="120">
        <v>45946</v>
      </c>
      <c r="J3175" s="120">
        <f>WORKDAY(I3175, 3)</f>
        <v>45951</v>
      </c>
      <c r="K3175" s="29"/>
      <c r="L3175" s="29"/>
      <c r="M3175" s="29"/>
      <c r="N3175" s="29"/>
      <c r="O3175" s="119" t="s">
        <v>105</v>
      </c>
      <c r="P3175" s="29"/>
      <c r="Q3175" s="156"/>
      <c r="R3175" s="162"/>
    </row>
    <row r="3176" spans="1:18">
      <c r="A3176" s="160" t="s">
        <v>1480</v>
      </c>
      <c r="C3176" s="88">
        <v>289501960</v>
      </c>
      <c r="F3176" s="29" t="s">
        <v>59</v>
      </c>
      <c r="G3176" s="29" t="s">
        <v>1045</v>
      </c>
      <c r="H3176" s="29" t="s">
        <v>38</v>
      </c>
      <c r="I3176" s="120">
        <v>45946</v>
      </c>
      <c r="J3176" s="120">
        <f>WORKDAY(I3176, 3)</f>
        <v>45951</v>
      </c>
      <c r="K3176" s="29"/>
      <c r="L3176" s="29"/>
      <c r="M3176" s="29"/>
      <c r="N3176" s="29"/>
      <c r="O3176" s="119" t="s">
        <v>105</v>
      </c>
      <c r="P3176" s="120"/>
      <c r="Q3176" s="156"/>
      <c r="R3176" s="162"/>
    </row>
    <row r="3177" spans="1:18">
      <c r="A3177" s="160" t="s">
        <v>1480</v>
      </c>
      <c r="C3177" s="88">
        <v>289501973</v>
      </c>
      <c r="F3177" s="29" t="s">
        <v>59</v>
      </c>
      <c r="G3177" s="29" t="s">
        <v>1045</v>
      </c>
      <c r="H3177" s="29" t="s">
        <v>38</v>
      </c>
      <c r="I3177" s="120">
        <v>45946</v>
      </c>
      <c r="J3177" s="120">
        <f>WORKDAY(I3177, 3)</f>
        <v>45951</v>
      </c>
      <c r="K3177" s="29"/>
      <c r="L3177" s="29"/>
      <c r="M3177" s="29"/>
      <c r="N3177" s="29"/>
      <c r="O3177" s="119" t="s">
        <v>105</v>
      </c>
      <c r="P3177" s="120"/>
      <c r="Q3177" s="156"/>
      <c r="R3177" s="162"/>
    </row>
    <row r="3178" spans="1:18">
      <c r="A3178" s="160" t="s">
        <v>1480</v>
      </c>
      <c r="C3178" s="88">
        <v>289501984</v>
      </c>
      <c r="F3178" s="29" t="s">
        <v>59</v>
      </c>
      <c r="G3178" s="29" t="s">
        <v>1045</v>
      </c>
      <c r="H3178" s="29" t="s">
        <v>38</v>
      </c>
      <c r="I3178" s="120">
        <v>45946</v>
      </c>
      <c r="J3178" s="120">
        <f>WORKDAY(I3178, 3)</f>
        <v>45951</v>
      </c>
      <c r="K3178" s="29"/>
      <c r="L3178" s="29"/>
      <c r="M3178" s="29"/>
      <c r="N3178" s="29"/>
      <c r="O3178" s="119" t="s">
        <v>105</v>
      </c>
      <c r="P3178" s="120"/>
      <c r="Q3178" s="156"/>
      <c r="R3178" s="162"/>
    </row>
    <row r="3179" spans="1:18">
      <c r="A3179" s="160" t="s">
        <v>1480</v>
      </c>
      <c r="C3179" s="88">
        <v>289502006</v>
      </c>
      <c r="F3179" s="29" t="s">
        <v>59</v>
      </c>
      <c r="G3179" s="29" t="s">
        <v>1045</v>
      </c>
      <c r="H3179" s="29" t="s">
        <v>38</v>
      </c>
      <c r="I3179" s="120">
        <v>45946</v>
      </c>
      <c r="J3179" s="120">
        <f>WORKDAY(I3179, 3)</f>
        <v>45951</v>
      </c>
      <c r="K3179" s="29"/>
      <c r="L3179" s="29"/>
      <c r="M3179" s="29"/>
      <c r="N3179" s="29"/>
      <c r="O3179" s="119" t="s">
        <v>105</v>
      </c>
      <c r="P3179" s="120"/>
      <c r="Q3179" s="156"/>
      <c r="R3179" s="162"/>
    </row>
    <row r="3180" spans="1:18">
      <c r="A3180" s="160" t="s">
        <v>1480</v>
      </c>
      <c r="C3180" s="88">
        <v>289502016</v>
      </c>
      <c r="F3180" s="29" t="s">
        <v>59</v>
      </c>
      <c r="G3180" s="29" t="s">
        <v>1045</v>
      </c>
      <c r="H3180" s="29" t="s">
        <v>38</v>
      </c>
      <c r="I3180" s="120">
        <v>45946</v>
      </c>
      <c r="J3180" s="120">
        <f>WORKDAY(I3180, 3)</f>
        <v>45951</v>
      </c>
      <c r="K3180" s="29"/>
      <c r="L3180" s="29"/>
      <c r="M3180" s="29"/>
      <c r="N3180" s="29"/>
      <c r="O3180" s="119" t="s">
        <v>105</v>
      </c>
      <c r="P3180" s="120"/>
      <c r="Q3180" s="156"/>
      <c r="R3180" s="162"/>
    </row>
    <row r="3181" spans="1:18">
      <c r="A3181" s="160" t="s">
        <v>1480</v>
      </c>
      <c r="C3181" s="88">
        <v>289502036</v>
      </c>
      <c r="F3181" s="29" t="s">
        <v>59</v>
      </c>
      <c r="G3181" s="29" t="s">
        <v>1045</v>
      </c>
      <c r="H3181" s="29" t="s">
        <v>38</v>
      </c>
      <c r="I3181" s="120">
        <v>45946</v>
      </c>
      <c r="J3181" s="120">
        <f>WORKDAY(I3181, 3)</f>
        <v>45951</v>
      </c>
      <c r="K3181" s="29"/>
      <c r="L3181" s="29"/>
      <c r="M3181" s="29"/>
      <c r="N3181" s="29"/>
      <c r="O3181" s="119" t="s">
        <v>105</v>
      </c>
      <c r="P3181" s="120"/>
      <c r="Q3181" s="156"/>
      <c r="R3181" s="162"/>
    </row>
    <row r="3182" spans="1:18">
      <c r="A3182" s="160" t="s">
        <v>1480</v>
      </c>
      <c r="C3182" s="88">
        <v>289502080</v>
      </c>
      <c r="F3182" s="29" t="s">
        <v>59</v>
      </c>
      <c r="G3182" s="29" t="s">
        <v>1045</v>
      </c>
      <c r="H3182" s="29" t="s">
        <v>38</v>
      </c>
      <c r="I3182" s="120">
        <v>45946</v>
      </c>
      <c r="J3182" s="120">
        <f>WORKDAY(I3182, 3)</f>
        <v>45951</v>
      </c>
      <c r="K3182" s="29"/>
      <c r="L3182" s="29"/>
      <c r="M3182" s="29"/>
      <c r="N3182" s="29"/>
      <c r="O3182" s="119" t="s">
        <v>105</v>
      </c>
      <c r="P3182" s="120"/>
      <c r="Q3182" s="156"/>
      <c r="R3182" s="162"/>
    </row>
    <row r="3183" spans="1:18">
      <c r="A3183" s="160" t="s">
        <v>1480</v>
      </c>
      <c r="C3183" s="88">
        <v>304500633</v>
      </c>
      <c r="F3183" s="29" t="s">
        <v>59</v>
      </c>
      <c r="G3183" s="29" t="s">
        <v>1045</v>
      </c>
      <c r="H3183" s="29" t="s">
        <v>38</v>
      </c>
      <c r="I3183" s="120">
        <v>45961</v>
      </c>
      <c r="J3183" s="120">
        <f>WORKDAY(I3183, 3)</f>
        <v>45966</v>
      </c>
      <c r="K3183" s="120">
        <v>45992</v>
      </c>
      <c r="L3183" s="120"/>
      <c r="M3183" s="120"/>
      <c r="N3183" s="29"/>
      <c r="O3183" s="119" t="s">
        <v>105</v>
      </c>
      <c r="P3183" s="29"/>
      <c r="Q3183" s="156"/>
    </row>
    <row r="3184" spans="1:18">
      <c r="A3184" s="160" t="s">
        <v>1480</v>
      </c>
      <c r="C3184" s="88">
        <v>304500638</v>
      </c>
      <c r="F3184" s="29" t="s">
        <v>59</v>
      </c>
      <c r="G3184" s="29" t="s">
        <v>1045</v>
      </c>
      <c r="H3184" s="29" t="s">
        <v>38</v>
      </c>
      <c r="I3184" s="120">
        <v>45961</v>
      </c>
      <c r="J3184" s="120">
        <f>WORKDAY(I3184, 3)</f>
        <v>45966</v>
      </c>
      <c r="K3184" s="120">
        <v>45992</v>
      </c>
      <c r="L3184" s="120"/>
      <c r="M3184" s="120"/>
      <c r="N3184" s="29"/>
      <c r="O3184" s="119" t="s">
        <v>105</v>
      </c>
      <c r="P3184" s="29"/>
      <c r="Q3184" s="156"/>
    </row>
    <row r="3185" spans="1:17">
      <c r="A3185" s="160" t="s">
        <v>1480</v>
      </c>
      <c r="C3185" s="88">
        <v>304500648</v>
      </c>
      <c r="F3185" s="29" t="s">
        <v>59</v>
      </c>
      <c r="G3185" s="29" t="s">
        <v>1045</v>
      </c>
      <c r="H3185" s="29" t="s">
        <v>38</v>
      </c>
      <c r="I3185" s="120">
        <v>45961</v>
      </c>
      <c r="J3185" s="120">
        <f>WORKDAY(I3185, 3)</f>
        <v>45966</v>
      </c>
      <c r="K3185" s="120">
        <v>45992</v>
      </c>
      <c r="L3185" s="120"/>
      <c r="M3185" s="120"/>
      <c r="N3185" s="29"/>
      <c r="O3185" s="119" t="s">
        <v>105</v>
      </c>
      <c r="P3185" s="29"/>
      <c r="Q3185" s="156"/>
    </row>
    <row r="3186" spans="1:17">
      <c r="A3186" s="160" t="s">
        <v>1480</v>
      </c>
      <c r="C3186" s="88">
        <v>304500654</v>
      </c>
      <c r="F3186" s="29" t="s">
        <v>59</v>
      </c>
      <c r="G3186" s="29" t="s">
        <v>1045</v>
      </c>
      <c r="H3186" s="29" t="s">
        <v>38</v>
      </c>
      <c r="I3186" s="120">
        <v>45961</v>
      </c>
      <c r="J3186" s="120">
        <f>WORKDAY(I3186, 3)</f>
        <v>45966</v>
      </c>
      <c r="K3186" s="120">
        <v>45992</v>
      </c>
      <c r="L3186" s="120"/>
      <c r="M3186" s="120"/>
      <c r="N3186" s="29"/>
      <c r="O3186" s="119" t="s">
        <v>105</v>
      </c>
      <c r="P3186" s="29"/>
      <c r="Q3186" s="156"/>
    </row>
    <row r="3187" spans="1:17">
      <c r="A3187" s="160" t="s">
        <v>1480</v>
      </c>
      <c r="C3187" s="88">
        <v>304500658</v>
      </c>
      <c r="F3187" s="29" t="s">
        <v>59</v>
      </c>
      <c r="G3187" s="29" t="s">
        <v>1045</v>
      </c>
      <c r="H3187" s="29" t="s">
        <v>38</v>
      </c>
      <c r="I3187" s="120">
        <v>45961</v>
      </c>
      <c r="J3187" s="120">
        <f>WORKDAY(I3187, 3)</f>
        <v>45966</v>
      </c>
      <c r="K3187" s="120">
        <v>45992</v>
      </c>
      <c r="L3187" s="120"/>
      <c r="M3187" s="120"/>
      <c r="N3187" s="29"/>
      <c r="O3187" s="119" t="s">
        <v>105</v>
      </c>
      <c r="P3187" s="29"/>
      <c r="Q3187" s="156"/>
    </row>
    <row r="3188" spans="1:17">
      <c r="A3188" s="160" t="s">
        <v>1480</v>
      </c>
      <c r="C3188" s="88">
        <v>304500483</v>
      </c>
      <c r="F3188" s="29" t="s">
        <v>59</v>
      </c>
      <c r="G3188" s="29" t="s">
        <v>1045</v>
      </c>
      <c r="H3188" s="29" t="s">
        <v>38</v>
      </c>
      <c r="I3188" s="120">
        <v>45961</v>
      </c>
      <c r="J3188" s="120">
        <f>WORKDAY(I3188, 3)</f>
        <v>45966</v>
      </c>
      <c r="K3188" s="120">
        <v>45992</v>
      </c>
      <c r="L3188" s="120"/>
      <c r="M3188" s="120"/>
      <c r="N3188" s="29"/>
      <c r="O3188" s="119" t="s">
        <v>105</v>
      </c>
      <c r="P3188" s="29"/>
      <c r="Q3188" s="156"/>
    </row>
    <row r="3189" spans="1:17">
      <c r="A3189" s="160" t="s">
        <v>1480</v>
      </c>
      <c r="C3189" s="88">
        <v>304500493</v>
      </c>
      <c r="F3189" s="29" t="s">
        <v>59</v>
      </c>
      <c r="G3189" s="29" t="s">
        <v>1045</v>
      </c>
      <c r="H3189" s="29" t="s">
        <v>38</v>
      </c>
      <c r="I3189" s="120">
        <v>45961</v>
      </c>
      <c r="J3189" s="120">
        <f>WORKDAY(I3189, 3)</f>
        <v>45966</v>
      </c>
      <c r="K3189" s="120">
        <v>45992</v>
      </c>
      <c r="L3189" s="120"/>
      <c r="M3189" s="120"/>
      <c r="N3189" s="29"/>
      <c r="O3189" s="119" t="s">
        <v>105</v>
      </c>
      <c r="P3189" s="29"/>
      <c r="Q3189" s="156"/>
    </row>
    <row r="3190" spans="1:17">
      <c r="A3190" s="160" t="s">
        <v>1480</v>
      </c>
      <c r="C3190" s="88">
        <v>304500503</v>
      </c>
      <c r="F3190" s="29" t="s">
        <v>59</v>
      </c>
      <c r="G3190" s="29" t="s">
        <v>1045</v>
      </c>
      <c r="H3190" s="29" t="s">
        <v>38</v>
      </c>
      <c r="I3190" s="120">
        <v>45961</v>
      </c>
      <c r="J3190" s="120">
        <f>WORKDAY(I3190, 3)</f>
        <v>45966</v>
      </c>
      <c r="K3190" s="120">
        <v>45992</v>
      </c>
      <c r="L3190" s="120"/>
      <c r="M3190" s="120"/>
      <c r="N3190" s="29"/>
      <c r="O3190" s="119" t="s">
        <v>105</v>
      </c>
      <c r="P3190" s="29"/>
      <c r="Q3190" s="156"/>
    </row>
    <row r="3191" spans="1:17">
      <c r="A3191" s="160" t="s">
        <v>1480</v>
      </c>
      <c r="C3191" s="88">
        <v>304500510</v>
      </c>
      <c r="F3191" s="29" t="s">
        <v>59</v>
      </c>
      <c r="G3191" s="29" t="s">
        <v>1045</v>
      </c>
      <c r="H3191" s="29" t="s">
        <v>38</v>
      </c>
      <c r="I3191" s="120">
        <v>45961</v>
      </c>
      <c r="J3191" s="120">
        <f>WORKDAY(I3191, 3)</f>
        <v>45966</v>
      </c>
      <c r="K3191" s="120">
        <v>45992</v>
      </c>
      <c r="L3191" s="120"/>
      <c r="M3191" s="120"/>
      <c r="N3191" s="29"/>
      <c r="O3191" s="119" t="s">
        <v>105</v>
      </c>
      <c r="P3191" s="29"/>
      <c r="Q3191" s="156"/>
    </row>
    <row r="3192" spans="1:17">
      <c r="A3192" s="160" t="s">
        <v>1480</v>
      </c>
      <c r="C3192" s="88">
        <v>304500519</v>
      </c>
      <c r="F3192" s="29" t="s">
        <v>59</v>
      </c>
      <c r="G3192" s="29" t="s">
        <v>1045</v>
      </c>
      <c r="H3192" s="29" t="s">
        <v>38</v>
      </c>
      <c r="I3192" s="120">
        <v>45961</v>
      </c>
      <c r="J3192" s="120">
        <f>WORKDAY(I3192, 3)</f>
        <v>45966</v>
      </c>
      <c r="K3192" s="120">
        <v>45992</v>
      </c>
      <c r="L3192" s="120"/>
      <c r="M3192" s="120"/>
      <c r="N3192" s="29"/>
      <c r="O3192" s="119" t="s">
        <v>105</v>
      </c>
      <c r="P3192" s="29"/>
      <c r="Q3192" s="156"/>
    </row>
    <row r="3193" spans="1:17">
      <c r="A3193" s="160" t="s">
        <v>1480</v>
      </c>
      <c r="C3193" s="88">
        <v>304500526</v>
      </c>
      <c r="F3193" s="29" t="s">
        <v>59</v>
      </c>
      <c r="G3193" s="29" t="s">
        <v>1045</v>
      </c>
      <c r="H3193" s="29" t="s">
        <v>38</v>
      </c>
      <c r="I3193" s="120">
        <v>45961</v>
      </c>
      <c r="J3193" s="120">
        <f>WORKDAY(I3193, 3)</f>
        <v>45966</v>
      </c>
      <c r="K3193" s="120">
        <v>45992</v>
      </c>
      <c r="L3193" s="120"/>
      <c r="M3193" s="120"/>
      <c r="N3193" s="29"/>
      <c r="O3193" s="119" t="s">
        <v>105</v>
      </c>
      <c r="P3193" s="29"/>
      <c r="Q3193" s="156"/>
    </row>
    <row r="3194" spans="1:17">
      <c r="A3194" s="160" t="s">
        <v>1480</v>
      </c>
      <c r="C3194" s="88">
        <v>304500534</v>
      </c>
      <c r="F3194" s="29" t="s">
        <v>59</v>
      </c>
      <c r="G3194" s="29" t="s">
        <v>1045</v>
      </c>
      <c r="H3194" s="29" t="s">
        <v>38</v>
      </c>
      <c r="I3194" s="120">
        <v>45961</v>
      </c>
      <c r="J3194" s="120">
        <f>WORKDAY(I3194, 3)</f>
        <v>45966</v>
      </c>
      <c r="K3194" s="120">
        <v>45992</v>
      </c>
      <c r="L3194" s="120"/>
      <c r="M3194" s="120"/>
      <c r="N3194" s="29"/>
      <c r="O3194" s="119" t="s">
        <v>105</v>
      </c>
      <c r="P3194" s="29"/>
      <c r="Q3194" s="156"/>
    </row>
    <row r="3195" spans="1:17">
      <c r="A3195" s="160" t="s">
        <v>1480</v>
      </c>
      <c r="C3195" s="88">
        <v>304500538</v>
      </c>
      <c r="F3195" s="29" t="s">
        <v>59</v>
      </c>
      <c r="G3195" s="29" t="s">
        <v>1045</v>
      </c>
      <c r="H3195" s="29" t="s">
        <v>38</v>
      </c>
      <c r="I3195" s="120">
        <v>45961</v>
      </c>
      <c r="J3195" s="120">
        <f>WORKDAY(I3195, 3)</f>
        <v>45966</v>
      </c>
      <c r="K3195" s="120">
        <v>45992</v>
      </c>
      <c r="L3195" s="120"/>
      <c r="M3195" s="120"/>
      <c r="N3195" s="29"/>
      <c r="O3195" s="119" t="s">
        <v>105</v>
      </c>
      <c r="P3195" s="29"/>
      <c r="Q3195" s="156"/>
    </row>
    <row r="3196" spans="1:17">
      <c r="A3196" s="160" t="s">
        <v>1480</v>
      </c>
      <c r="C3196" s="88">
        <v>304500544</v>
      </c>
      <c r="F3196" s="29" t="s">
        <v>59</v>
      </c>
      <c r="G3196" s="29" t="s">
        <v>1045</v>
      </c>
      <c r="H3196" s="29" t="s">
        <v>38</v>
      </c>
      <c r="I3196" s="120">
        <v>45961</v>
      </c>
      <c r="J3196" s="120">
        <f>WORKDAY(I3196, 3)</f>
        <v>45966</v>
      </c>
      <c r="K3196" s="120">
        <v>45992</v>
      </c>
      <c r="L3196" s="120"/>
      <c r="M3196" s="120"/>
      <c r="N3196" s="29"/>
      <c r="O3196" s="119" t="s">
        <v>105</v>
      </c>
      <c r="P3196" s="29"/>
      <c r="Q3196" s="156"/>
    </row>
    <row r="3197" spans="1:17">
      <c r="A3197" s="160" t="s">
        <v>1480</v>
      </c>
      <c r="C3197" s="88">
        <v>304500555</v>
      </c>
      <c r="F3197" s="29" t="s">
        <v>59</v>
      </c>
      <c r="G3197" s="29" t="s">
        <v>1045</v>
      </c>
      <c r="H3197" s="29" t="s">
        <v>38</v>
      </c>
      <c r="I3197" s="120">
        <v>45961</v>
      </c>
      <c r="J3197" s="120">
        <f>WORKDAY(I3197, 3)</f>
        <v>45966</v>
      </c>
      <c r="K3197" s="120">
        <v>45992</v>
      </c>
      <c r="L3197" s="120"/>
      <c r="M3197" s="120"/>
      <c r="N3197" s="29"/>
      <c r="O3197" s="119" t="s">
        <v>105</v>
      </c>
      <c r="P3197" s="29"/>
      <c r="Q3197" s="156"/>
    </row>
    <row r="3198" spans="1:17">
      <c r="A3198" s="160" t="s">
        <v>1480</v>
      </c>
      <c r="C3198" s="88">
        <v>304500560</v>
      </c>
      <c r="F3198" s="29" t="s">
        <v>59</v>
      </c>
      <c r="G3198" s="29" t="s">
        <v>1045</v>
      </c>
      <c r="H3198" s="29" t="s">
        <v>38</v>
      </c>
      <c r="I3198" s="120">
        <v>45961</v>
      </c>
      <c r="J3198" s="120">
        <f>WORKDAY(I3198, 3)</f>
        <v>45966</v>
      </c>
      <c r="K3198" s="120">
        <v>45992</v>
      </c>
      <c r="L3198" s="120"/>
      <c r="M3198" s="120"/>
      <c r="N3198" s="29"/>
      <c r="O3198" s="119" t="s">
        <v>105</v>
      </c>
      <c r="P3198" s="29"/>
      <c r="Q3198" s="156"/>
    </row>
    <row r="3199" spans="1:17">
      <c r="A3199" s="160" t="s">
        <v>1480</v>
      </c>
      <c r="C3199" s="88">
        <v>304500565</v>
      </c>
      <c r="F3199" s="29" t="s">
        <v>59</v>
      </c>
      <c r="G3199" s="29" t="s">
        <v>1045</v>
      </c>
      <c r="H3199" s="29" t="s">
        <v>38</v>
      </c>
      <c r="I3199" s="120">
        <v>45961</v>
      </c>
      <c r="J3199" s="120">
        <f>WORKDAY(I3199, 3)</f>
        <v>45966</v>
      </c>
      <c r="K3199" s="120">
        <v>45992</v>
      </c>
      <c r="L3199" s="120"/>
      <c r="M3199" s="120"/>
      <c r="N3199" s="29"/>
      <c r="O3199" s="119" t="s">
        <v>105</v>
      </c>
      <c r="P3199" s="29"/>
      <c r="Q3199" s="156"/>
    </row>
    <row r="3200" spans="1:17">
      <c r="A3200" s="160" t="s">
        <v>1480</v>
      </c>
      <c r="C3200" s="88">
        <v>304500575</v>
      </c>
      <c r="F3200" s="29" t="s">
        <v>59</v>
      </c>
      <c r="G3200" s="29" t="s">
        <v>1045</v>
      </c>
      <c r="H3200" s="29" t="s">
        <v>38</v>
      </c>
      <c r="I3200" s="120">
        <v>45961</v>
      </c>
      <c r="J3200" s="120">
        <f>WORKDAY(I3200, 3)</f>
        <v>45966</v>
      </c>
      <c r="K3200" s="120">
        <v>45992</v>
      </c>
      <c r="L3200" s="120"/>
      <c r="M3200" s="120"/>
      <c r="N3200" s="29"/>
      <c r="O3200" s="119" t="s">
        <v>105</v>
      </c>
      <c r="P3200" s="29"/>
      <c r="Q3200" s="156"/>
    </row>
    <row r="3201" spans="1:17">
      <c r="A3201" s="160" t="s">
        <v>1480</v>
      </c>
      <c r="C3201" s="88">
        <v>304500582</v>
      </c>
      <c r="F3201" s="29" t="s">
        <v>59</v>
      </c>
      <c r="G3201" s="29" t="s">
        <v>1045</v>
      </c>
      <c r="H3201" s="29" t="s">
        <v>38</v>
      </c>
      <c r="I3201" s="120">
        <v>45961</v>
      </c>
      <c r="J3201" s="120">
        <f>WORKDAY(I3201, 3)</f>
        <v>45966</v>
      </c>
      <c r="K3201" s="120">
        <v>45992</v>
      </c>
      <c r="L3201" s="120"/>
      <c r="M3201" s="120"/>
      <c r="N3201" s="29"/>
      <c r="O3201" s="119" t="s">
        <v>105</v>
      </c>
      <c r="P3201" s="29"/>
      <c r="Q3201" s="156"/>
    </row>
    <row r="3202" spans="1:17">
      <c r="A3202" s="160" t="s">
        <v>1480</v>
      </c>
      <c r="C3202" s="88">
        <v>304500590</v>
      </c>
      <c r="F3202" s="29" t="s">
        <v>59</v>
      </c>
      <c r="G3202" s="29" t="s">
        <v>1045</v>
      </c>
      <c r="H3202" s="29" t="s">
        <v>38</v>
      </c>
      <c r="I3202" s="120">
        <v>45961</v>
      </c>
      <c r="J3202" s="120">
        <f>WORKDAY(I3202, 3)</f>
        <v>45966</v>
      </c>
      <c r="K3202" s="120">
        <v>45992</v>
      </c>
      <c r="L3202" s="120"/>
      <c r="M3202" s="120"/>
      <c r="N3202" s="29"/>
      <c r="O3202" s="119" t="s">
        <v>105</v>
      </c>
      <c r="P3202" s="29"/>
      <c r="Q3202" s="156"/>
    </row>
    <row r="3203" spans="1:17">
      <c r="A3203" s="160" t="s">
        <v>1480</v>
      </c>
      <c r="C3203" s="88">
        <v>309501953</v>
      </c>
      <c r="F3203" s="29" t="s">
        <v>59</v>
      </c>
      <c r="G3203" s="29" t="s">
        <v>1045</v>
      </c>
      <c r="H3203" s="29" t="s">
        <v>38</v>
      </c>
      <c r="I3203" s="120">
        <v>45966</v>
      </c>
      <c r="J3203" s="120">
        <v>45969</v>
      </c>
      <c r="K3203" s="120">
        <v>45996</v>
      </c>
      <c r="L3203" s="120"/>
      <c r="M3203" s="120"/>
      <c r="N3203" s="29"/>
      <c r="O3203" s="119" t="s">
        <v>105</v>
      </c>
      <c r="P3203" s="29"/>
      <c r="Q3203" s="156"/>
    </row>
    <row r="3204" spans="1:17">
      <c r="A3204" s="160" t="s">
        <v>1480</v>
      </c>
      <c r="C3204" s="88">
        <v>304500624</v>
      </c>
      <c r="F3204" s="29" t="s">
        <v>59</v>
      </c>
      <c r="G3204" s="29" t="s">
        <v>1045</v>
      </c>
      <c r="H3204" s="29" t="s">
        <v>38</v>
      </c>
      <c r="I3204" s="120">
        <v>45961</v>
      </c>
      <c r="J3204" s="120">
        <f>WORKDAY(I3204, 3)</f>
        <v>45966</v>
      </c>
      <c r="K3204" s="120">
        <v>45992</v>
      </c>
      <c r="L3204" s="120"/>
      <c r="M3204" s="120"/>
      <c r="N3204" s="29"/>
      <c r="O3204" s="119" t="s">
        <v>105</v>
      </c>
      <c r="P3204" s="29"/>
      <c r="Q3204" s="156"/>
    </row>
    <row r="3205" spans="1:17">
      <c r="A3205" s="160" t="s">
        <v>1481</v>
      </c>
      <c r="C3205" s="88">
        <v>308506314</v>
      </c>
      <c r="F3205" s="29" t="s">
        <v>153</v>
      </c>
      <c r="G3205" s="29" t="s">
        <v>80</v>
      </c>
      <c r="H3205" s="29" t="s">
        <v>29</v>
      </c>
      <c r="I3205" s="120">
        <v>45965</v>
      </c>
      <c r="J3205" s="120">
        <f>WORKDAY(I3205, 3)</f>
        <v>45968</v>
      </c>
      <c r="K3205" s="120">
        <v>45995</v>
      </c>
      <c r="L3205" s="120"/>
      <c r="M3205" s="120"/>
      <c r="N3205" s="29"/>
      <c r="O3205" s="119" t="s">
        <v>197</v>
      </c>
      <c r="P3205" s="29"/>
      <c r="Q3205" s="156"/>
    </row>
    <row r="3206" spans="1:17">
      <c r="A3206" s="160" t="s">
        <v>1481</v>
      </c>
      <c r="C3206" s="88">
        <v>308506538</v>
      </c>
      <c r="F3206" s="29" t="s">
        <v>153</v>
      </c>
      <c r="G3206" s="29" t="s">
        <v>80</v>
      </c>
      <c r="H3206" s="29" t="s">
        <v>29</v>
      </c>
      <c r="I3206" s="120">
        <v>45965</v>
      </c>
      <c r="J3206" s="120">
        <f>WORKDAY(I3206, 3)</f>
        <v>45968</v>
      </c>
      <c r="K3206" s="120">
        <v>45995</v>
      </c>
      <c r="L3206" s="120"/>
      <c r="M3206" s="120"/>
      <c r="N3206" s="29"/>
      <c r="O3206" s="119" t="s">
        <v>197</v>
      </c>
      <c r="P3206" s="29"/>
      <c r="Q3206" s="156"/>
    </row>
    <row r="3207" spans="1:17">
      <c r="A3207" s="160" t="s">
        <v>1481</v>
      </c>
      <c r="C3207" s="88">
        <v>308506652</v>
      </c>
      <c r="F3207" s="29" t="s">
        <v>153</v>
      </c>
      <c r="G3207" s="29" t="s">
        <v>80</v>
      </c>
      <c r="H3207" s="29" t="s">
        <v>29</v>
      </c>
      <c r="I3207" s="120">
        <v>45965</v>
      </c>
      <c r="J3207" s="120">
        <f>WORKDAY(I3207, 3)</f>
        <v>45968</v>
      </c>
      <c r="K3207" s="120">
        <v>45995</v>
      </c>
      <c r="L3207" s="120"/>
      <c r="M3207" s="120"/>
      <c r="N3207" s="29"/>
      <c r="O3207" s="119" t="s">
        <v>197</v>
      </c>
      <c r="P3207" s="29"/>
      <c r="Q3207" s="156"/>
    </row>
    <row r="3208" spans="1:17">
      <c r="A3208" s="160" t="s">
        <v>1481</v>
      </c>
      <c r="C3208" s="88">
        <v>308506705</v>
      </c>
      <c r="F3208" s="29" t="s">
        <v>153</v>
      </c>
      <c r="G3208" s="29" t="s">
        <v>80</v>
      </c>
      <c r="H3208" s="29" t="s">
        <v>29</v>
      </c>
      <c r="I3208" s="120">
        <v>45965</v>
      </c>
      <c r="J3208" s="120">
        <f>WORKDAY(I3208, 3)</f>
        <v>45968</v>
      </c>
      <c r="K3208" s="120">
        <v>45995</v>
      </c>
      <c r="L3208" s="120"/>
      <c r="M3208" s="120"/>
      <c r="N3208" s="29"/>
      <c r="O3208" s="119" t="s">
        <v>197</v>
      </c>
      <c r="P3208" s="29"/>
      <c r="Q3208" s="156"/>
    </row>
    <row r="3209" spans="1:17">
      <c r="A3209" s="160" t="s">
        <v>1481</v>
      </c>
      <c r="C3209" s="88">
        <v>308506754</v>
      </c>
      <c r="F3209" s="29" t="s">
        <v>153</v>
      </c>
      <c r="G3209" s="29" t="s">
        <v>80</v>
      </c>
      <c r="H3209" s="29" t="s">
        <v>29</v>
      </c>
      <c r="I3209" s="120">
        <v>45965</v>
      </c>
      <c r="J3209" s="120">
        <f>WORKDAY(I3209, 3)</f>
        <v>45968</v>
      </c>
      <c r="K3209" s="120">
        <v>45995</v>
      </c>
      <c r="L3209" s="120"/>
      <c r="M3209" s="120"/>
      <c r="N3209" s="29"/>
      <c r="O3209" s="119" t="s">
        <v>197</v>
      </c>
      <c r="P3209" s="29"/>
      <c r="Q3209" s="156"/>
    </row>
    <row r="3210" spans="1:17">
      <c r="A3210" s="160" t="s">
        <v>1481</v>
      </c>
      <c r="C3210" s="88">
        <v>308506833</v>
      </c>
      <c r="F3210" s="29" t="s">
        <v>153</v>
      </c>
      <c r="G3210" s="29" t="s">
        <v>80</v>
      </c>
      <c r="H3210" s="29" t="s">
        <v>29</v>
      </c>
      <c r="I3210" s="120">
        <v>45965</v>
      </c>
      <c r="J3210" s="120">
        <f>WORKDAY(I3210, 3)</f>
        <v>45968</v>
      </c>
      <c r="K3210" s="120">
        <v>45995</v>
      </c>
      <c r="L3210" s="120"/>
      <c r="M3210" s="120"/>
      <c r="N3210" s="29"/>
      <c r="O3210" s="119" t="s">
        <v>197</v>
      </c>
      <c r="P3210" s="29"/>
      <c r="Q3210" s="156"/>
    </row>
    <row r="3211" spans="1:17">
      <c r="A3211" s="160" t="s">
        <v>1481</v>
      </c>
      <c r="C3211" s="88">
        <v>308506891</v>
      </c>
      <c r="F3211" s="29" t="s">
        <v>153</v>
      </c>
      <c r="G3211" s="29" t="s">
        <v>80</v>
      </c>
      <c r="H3211" s="29" t="s">
        <v>29</v>
      </c>
      <c r="I3211" s="120">
        <v>45965</v>
      </c>
      <c r="J3211" s="120">
        <f>WORKDAY(I3211, 3)</f>
        <v>45968</v>
      </c>
      <c r="K3211" s="120">
        <v>45995</v>
      </c>
      <c r="L3211" s="120"/>
      <c r="M3211" s="120"/>
      <c r="N3211" s="29"/>
      <c r="O3211" s="119" t="s">
        <v>197</v>
      </c>
      <c r="P3211" s="29"/>
      <c r="Q3211" s="156"/>
    </row>
    <row r="3212" spans="1:17">
      <c r="A3212" s="160" t="s">
        <v>1481</v>
      </c>
      <c r="C3212" s="88">
        <v>308506968</v>
      </c>
      <c r="F3212" s="29" t="s">
        <v>153</v>
      </c>
      <c r="G3212" s="29" t="s">
        <v>80</v>
      </c>
      <c r="H3212" s="29" t="s">
        <v>29</v>
      </c>
      <c r="I3212" s="120">
        <v>45965</v>
      </c>
      <c r="J3212" s="120">
        <f>WORKDAY(I3212, 3)</f>
        <v>45968</v>
      </c>
      <c r="K3212" s="120">
        <v>45995</v>
      </c>
      <c r="L3212" s="120"/>
      <c r="M3212" s="120"/>
      <c r="N3212" s="29"/>
      <c r="O3212" s="119" t="s">
        <v>197</v>
      </c>
      <c r="P3212" s="29"/>
      <c r="Q3212" s="156"/>
    </row>
    <row r="3213" spans="1:17">
      <c r="A3213" s="160" t="s">
        <v>1481</v>
      </c>
      <c r="C3213" s="88">
        <v>308507040</v>
      </c>
      <c r="F3213" s="29" t="s">
        <v>153</v>
      </c>
      <c r="G3213" s="29" t="s">
        <v>80</v>
      </c>
      <c r="H3213" s="29" t="s">
        <v>29</v>
      </c>
      <c r="I3213" s="120">
        <v>45965</v>
      </c>
      <c r="J3213" s="120">
        <f>WORKDAY(I3213, 3)</f>
        <v>45968</v>
      </c>
      <c r="K3213" s="120">
        <v>45995</v>
      </c>
      <c r="L3213" s="120"/>
      <c r="M3213" s="120"/>
      <c r="N3213" s="29"/>
      <c r="O3213" s="119" t="s">
        <v>197</v>
      </c>
      <c r="P3213" s="29"/>
      <c r="Q3213" s="156"/>
    </row>
    <row r="3214" spans="1:17">
      <c r="A3214" s="160" t="s">
        <v>1481</v>
      </c>
      <c r="C3214" s="88">
        <v>308507148</v>
      </c>
      <c r="F3214" s="29" t="s">
        <v>153</v>
      </c>
      <c r="G3214" s="29" t="s">
        <v>80</v>
      </c>
      <c r="H3214" s="29" t="s">
        <v>29</v>
      </c>
      <c r="I3214" s="120">
        <v>45965</v>
      </c>
      <c r="J3214" s="120">
        <f>WORKDAY(I3214, 3)</f>
        <v>45968</v>
      </c>
      <c r="K3214" s="120">
        <v>45995</v>
      </c>
      <c r="L3214" s="120"/>
      <c r="M3214" s="120"/>
      <c r="N3214" s="29"/>
      <c r="O3214" s="119" t="s">
        <v>197</v>
      </c>
      <c r="P3214" s="29"/>
      <c r="Q3214" s="156"/>
    </row>
    <row r="3215" spans="1:17">
      <c r="A3215" s="160" t="s">
        <v>1481</v>
      </c>
      <c r="C3215" s="88">
        <v>308507283</v>
      </c>
      <c r="F3215" s="29" t="s">
        <v>153</v>
      </c>
      <c r="G3215" s="29" t="s">
        <v>80</v>
      </c>
      <c r="H3215" s="29" t="s">
        <v>29</v>
      </c>
      <c r="I3215" s="120">
        <v>45965</v>
      </c>
      <c r="J3215" s="120">
        <f>WORKDAY(I3215, 3)</f>
        <v>45968</v>
      </c>
      <c r="K3215" s="120">
        <v>45995</v>
      </c>
      <c r="L3215" s="120"/>
      <c r="M3215" s="120"/>
      <c r="N3215" s="29"/>
      <c r="O3215" s="119" t="s">
        <v>197</v>
      </c>
      <c r="P3215" s="29"/>
      <c r="Q3215" s="156"/>
    </row>
    <row r="3216" spans="1:17">
      <c r="A3216" s="160" t="s">
        <v>1481</v>
      </c>
      <c r="C3216" s="88">
        <v>308507377</v>
      </c>
      <c r="F3216" s="29" t="s">
        <v>153</v>
      </c>
      <c r="G3216" s="29" t="s">
        <v>80</v>
      </c>
      <c r="H3216" s="29" t="s">
        <v>29</v>
      </c>
      <c r="I3216" s="120">
        <v>45965</v>
      </c>
      <c r="J3216" s="120">
        <f>WORKDAY(I3216, 3)</f>
        <v>45968</v>
      </c>
      <c r="K3216" s="120">
        <v>45995</v>
      </c>
      <c r="L3216" s="120"/>
      <c r="M3216" s="120"/>
      <c r="N3216" s="29"/>
      <c r="O3216" s="119" t="s">
        <v>197</v>
      </c>
      <c r="P3216" s="29"/>
      <c r="Q3216" s="156"/>
    </row>
    <row r="3217" spans="1:17">
      <c r="A3217" s="160" t="s">
        <v>1481</v>
      </c>
      <c r="C3217" s="88">
        <v>308507442</v>
      </c>
      <c r="F3217" s="29" t="s">
        <v>153</v>
      </c>
      <c r="G3217" s="29" t="s">
        <v>80</v>
      </c>
      <c r="H3217" s="29" t="s">
        <v>29</v>
      </c>
      <c r="I3217" s="120">
        <v>45965</v>
      </c>
      <c r="J3217" s="120">
        <f>WORKDAY(I3217, 3)</f>
        <v>45968</v>
      </c>
      <c r="K3217" s="120">
        <v>45995</v>
      </c>
      <c r="L3217" s="120"/>
      <c r="M3217" s="120"/>
      <c r="N3217" s="29"/>
      <c r="O3217" s="119" t="s">
        <v>197</v>
      </c>
      <c r="P3217" s="29"/>
      <c r="Q3217" s="156"/>
    </row>
    <row r="3218" spans="1:17">
      <c r="A3218" s="160" t="s">
        <v>1481</v>
      </c>
      <c r="C3218" s="88">
        <v>308507505</v>
      </c>
      <c r="F3218" s="29" t="s">
        <v>153</v>
      </c>
      <c r="G3218" s="29" t="s">
        <v>80</v>
      </c>
      <c r="H3218" s="29" t="s">
        <v>29</v>
      </c>
      <c r="I3218" s="120">
        <v>45965</v>
      </c>
      <c r="J3218" s="120">
        <f>WORKDAY(I3218, 3)</f>
        <v>45968</v>
      </c>
      <c r="K3218" s="120">
        <v>45995</v>
      </c>
      <c r="L3218" s="120"/>
      <c r="M3218" s="120"/>
      <c r="N3218" s="29"/>
      <c r="O3218" s="119" t="s">
        <v>197</v>
      </c>
      <c r="P3218" s="29"/>
      <c r="Q3218" s="156"/>
    </row>
    <row r="3219" spans="1:17">
      <c r="A3219" s="160" t="s">
        <v>1481</v>
      </c>
      <c r="C3219" s="88">
        <v>308507540</v>
      </c>
      <c r="F3219" s="29" t="s">
        <v>153</v>
      </c>
      <c r="G3219" s="29" t="s">
        <v>80</v>
      </c>
      <c r="H3219" s="29" t="s">
        <v>29</v>
      </c>
      <c r="I3219" s="120">
        <v>45965</v>
      </c>
      <c r="J3219" s="120">
        <f>WORKDAY(I3219, 3)</f>
        <v>45968</v>
      </c>
      <c r="K3219" s="120">
        <v>45995</v>
      </c>
      <c r="L3219" s="120"/>
      <c r="M3219" s="120"/>
      <c r="N3219" s="29"/>
      <c r="O3219" s="119" t="s">
        <v>197</v>
      </c>
      <c r="P3219" s="29"/>
      <c r="Q3219" s="156"/>
    </row>
    <row r="3220" spans="1:17">
      <c r="A3220" s="160" t="s">
        <v>1481</v>
      </c>
      <c r="C3220" s="88">
        <v>308507591</v>
      </c>
      <c r="F3220" s="29" t="s">
        <v>153</v>
      </c>
      <c r="G3220" s="29" t="s">
        <v>80</v>
      </c>
      <c r="H3220" s="29" t="s">
        <v>29</v>
      </c>
      <c r="I3220" s="120">
        <v>45965</v>
      </c>
      <c r="J3220" s="120">
        <f>WORKDAY(I3220, 3)</f>
        <v>45968</v>
      </c>
      <c r="K3220" s="120">
        <v>45995</v>
      </c>
      <c r="L3220" s="120"/>
      <c r="M3220" s="120"/>
      <c r="N3220" s="29"/>
      <c r="O3220" s="119" t="s">
        <v>197</v>
      </c>
      <c r="P3220" s="29"/>
      <c r="Q3220" s="156"/>
    </row>
    <row r="3221" spans="1:17">
      <c r="A3221" s="160" t="s">
        <v>1481</v>
      </c>
      <c r="C3221" s="88">
        <v>308507651</v>
      </c>
      <c r="F3221" s="29" t="s">
        <v>153</v>
      </c>
      <c r="G3221" s="29" t="s">
        <v>80</v>
      </c>
      <c r="H3221" s="29" t="s">
        <v>29</v>
      </c>
      <c r="I3221" s="120">
        <v>45965</v>
      </c>
      <c r="J3221" s="120">
        <f>WORKDAY(I3221, 3)</f>
        <v>45968</v>
      </c>
      <c r="K3221" s="120">
        <v>45995</v>
      </c>
      <c r="L3221" s="120"/>
      <c r="M3221" s="120"/>
      <c r="N3221" s="29"/>
      <c r="O3221" s="119" t="s">
        <v>197</v>
      </c>
      <c r="P3221" s="29"/>
      <c r="Q3221" s="156"/>
    </row>
    <row r="3222" spans="1:17">
      <c r="A3222" s="160" t="s">
        <v>1481</v>
      </c>
      <c r="C3222" s="88">
        <v>308507711</v>
      </c>
      <c r="F3222" s="29" t="s">
        <v>153</v>
      </c>
      <c r="G3222" s="29" t="s">
        <v>80</v>
      </c>
      <c r="H3222" s="29" t="s">
        <v>29</v>
      </c>
      <c r="I3222" s="120">
        <v>45965</v>
      </c>
      <c r="J3222" s="120">
        <f>WORKDAY(I3222, 3)</f>
        <v>45968</v>
      </c>
      <c r="K3222" s="120">
        <v>45995</v>
      </c>
      <c r="L3222" s="120"/>
      <c r="M3222" s="120"/>
      <c r="N3222" s="29"/>
      <c r="O3222" s="119" t="s">
        <v>197</v>
      </c>
      <c r="P3222" s="29"/>
      <c r="Q3222" s="156"/>
    </row>
    <row r="3223" spans="1:17">
      <c r="A3223" s="160" t="s">
        <v>1481</v>
      </c>
      <c r="C3223" s="88">
        <v>308507737</v>
      </c>
      <c r="F3223" s="29" t="s">
        <v>153</v>
      </c>
      <c r="G3223" s="29" t="s">
        <v>80</v>
      </c>
      <c r="H3223" s="29" t="s">
        <v>29</v>
      </c>
      <c r="I3223" s="120">
        <v>45965</v>
      </c>
      <c r="J3223" s="120">
        <f>WORKDAY(I3223, 3)</f>
        <v>45968</v>
      </c>
      <c r="K3223" s="120">
        <v>45995</v>
      </c>
      <c r="L3223" s="120"/>
      <c r="M3223" s="120"/>
      <c r="N3223" s="29"/>
      <c r="O3223" s="119" t="s">
        <v>197</v>
      </c>
      <c r="P3223" s="29"/>
      <c r="Q3223" s="156"/>
    </row>
    <row r="3224" spans="1:17">
      <c r="A3224" s="160" t="s">
        <v>1481</v>
      </c>
      <c r="C3224" s="88">
        <v>308507770</v>
      </c>
      <c r="F3224" s="29" t="s">
        <v>153</v>
      </c>
      <c r="G3224" s="29" t="s">
        <v>80</v>
      </c>
      <c r="H3224" s="29" t="s">
        <v>29</v>
      </c>
      <c r="I3224" s="120">
        <v>45965</v>
      </c>
      <c r="J3224" s="120">
        <f>WORKDAY(I3224, 3)</f>
        <v>45968</v>
      </c>
      <c r="K3224" s="120">
        <v>45995</v>
      </c>
      <c r="L3224" s="120"/>
      <c r="M3224" s="120"/>
      <c r="N3224" s="29"/>
      <c r="O3224" s="119" t="s">
        <v>197</v>
      </c>
      <c r="P3224" s="29"/>
      <c r="Q3224" s="156"/>
    </row>
    <row r="3225" spans="1:17">
      <c r="A3225" s="160" t="s">
        <v>1481</v>
      </c>
      <c r="C3225" s="88">
        <v>308507804</v>
      </c>
      <c r="F3225" s="29" t="s">
        <v>153</v>
      </c>
      <c r="G3225" s="29" t="s">
        <v>80</v>
      </c>
      <c r="H3225" s="29" t="s">
        <v>29</v>
      </c>
      <c r="I3225" s="120">
        <v>45965</v>
      </c>
      <c r="J3225" s="120">
        <f>WORKDAY(I3225, 3)</f>
        <v>45968</v>
      </c>
      <c r="K3225" s="120">
        <v>45995</v>
      </c>
      <c r="L3225" s="120"/>
      <c r="M3225" s="120"/>
      <c r="N3225" s="29"/>
      <c r="O3225" s="119" t="s">
        <v>197</v>
      </c>
      <c r="P3225" s="29"/>
      <c r="Q3225" s="156"/>
    </row>
    <row r="3226" spans="1:17">
      <c r="A3226" s="160" t="s">
        <v>1481</v>
      </c>
      <c r="C3226" s="88">
        <v>308509380</v>
      </c>
      <c r="F3226" s="29" t="s">
        <v>153</v>
      </c>
      <c r="G3226" s="29" t="s">
        <v>80</v>
      </c>
      <c r="H3226" s="29" t="s">
        <v>29</v>
      </c>
      <c r="I3226" s="120">
        <v>45965</v>
      </c>
      <c r="J3226" s="120">
        <f>WORKDAY(I3226, 3)</f>
        <v>45968</v>
      </c>
      <c r="K3226" s="120">
        <v>45995</v>
      </c>
      <c r="L3226" s="120"/>
      <c r="M3226" s="120"/>
      <c r="N3226" s="29"/>
      <c r="O3226" s="119" t="s">
        <v>197</v>
      </c>
      <c r="P3226" s="29"/>
      <c r="Q3226" s="156"/>
    </row>
    <row r="3227" spans="1:17">
      <c r="A3227" s="160" t="s">
        <v>1481</v>
      </c>
      <c r="C3227" s="88">
        <v>308509386</v>
      </c>
      <c r="F3227" s="29" t="s">
        <v>153</v>
      </c>
      <c r="G3227" s="29" t="s">
        <v>80</v>
      </c>
      <c r="H3227" s="29" t="s">
        <v>29</v>
      </c>
      <c r="I3227" s="120">
        <v>45965</v>
      </c>
      <c r="J3227" s="120">
        <f>WORKDAY(I3227, 3)</f>
        <v>45968</v>
      </c>
      <c r="K3227" s="120">
        <v>45995</v>
      </c>
      <c r="L3227" s="120"/>
      <c r="M3227" s="120"/>
      <c r="N3227" s="29"/>
      <c r="O3227" s="119" t="s">
        <v>197</v>
      </c>
      <c r="P3227" s="29"/>
      <c r="Q3227" s="156"/>
    </row>
    <row r="3228" spans="1:17">
      <c r="A3228" s="160" t="s">
        <v>1481</v>
      </c>
      <c r="C3228" s="88">
        <v>308509396</v>
      </c>
      <c r="F3228" s="29" t="s">
        <v>153</v>
      </c>
      <c r="G3228" s="29" t="s">
        <v>80</v>
      </c>
      <c r="H3228" s="29" t="s">
        <v>29</v>
      </c>
      <c r="I3228" s="120">
        <v>45965</v>
      </c>
      <c r="J3228" s="120">
        <f>WORKDAY(I3228, 3)</f>
        <v>45968</v>
      </c>
      <c r="K3228" s="120">
        <v>45995</v>
      </c>
      <c r="L3228" s="120"/>
      <c r="M3228" s="120"/>
      <c r="N3228" s="29"/>
      <c r="O3228" s="119" t="s">
        <v>197</v>
      </c>
      <c r="P3228" s="29"/>
      <c r="Q3228" s="156"/>
    </row>
    <row r="3229" spans="1:17">
      <c r="A3229" s="160" t="s">
        <v>1481</v>
      </c>
      <c r="C3229" s="88">
        <v>308509415</v>
      </c>
      <c r="F3229" s="29" t="s">
        <v>153</v>
      </c>
      <c r="G3229" s="29" t="s">
        <v>80</v>
      </c>
      <c r="H3229" s="29" t="s">
        <v>29</v>
      </c>
      <c r="I3229" s="120">
        <v>45965</v>
      </c>
      <c r="J3229" s="120">
        <f>WORKDAY(I3229, 3)</f>
        <v>45968</v>
      </c>
      <c r="K3229" s="120">
        <v>45995</v>
      </c>
      <c r="L3229" s="120"/>
      <c r="M3229" s="120"/>
      <c r="N3229" s="29"/>
      <c r="O3229" s="119" t="s">
        <v>197</v>
      </c>
      <c r="P3229" s="29"/>
      <c r="Q3229" s="156"/>
    </row>
    <row r="3230" spans="1:17">
      <c r="A3230" s="160" t="s">
        <v>1482</v>
      </c>
      <c r="C3230" s="88">
        <v>310500142</v>
      </c>
      <c r="F3230" s="29" t="s">
        <v>59</v>
      </c>
      <c r="G3230" s="29" t="s">
        <v>80</v>
      </c>
      <c r="H3230" s="29" t="s">
        <v>38</v>
      </c>
      <c r="I3230" s="120">
        <v>45967</v>
      </c>
      <c r="J3230" s="120">
        <f>WORKDAY(I3230, 3)</f>
        <v>45972</v>
      </c>
      <c r="K3230" s="120">
        <v>45997</v>
      </c>
      <c r="L3230" s="120"/>
      <c r="M3230" s="120"/>
      <c r="N3230" s="29"/>
      <c r="O3230" s="119" t="s">
        <v>197</v>
      </c>
      <c r="P3230" s="29"/>
      <c r="Q3230" s="156">
        <v>510</v>
      </c>
    </row>
    <row r="3231" spans="1:17">
      <c r="A3231" s="160" t="s">
        <v>1482</v>
      </c>
      <c r="C3231" s="88">
        <v>310500146</v>
      </c>
      <c r="F3231" s="29" t="s">
        <v>59</v>
      </c>
      <c r="G3231" s="29" t="s">
        <v>80</v>
      </c>
      <c r="H3231" s="29" t="s">
        <v>38</v>
      </c>
      <c r="I3231" s="120">
        <v>45967</v>
      </c>
      <c r="J3231" s="120">
        <f>WORKDAY(I3231, 3)</f>
        <v>45972</v>
      </c>
      <c r="K3231" s="120">
        <v>45997</v>
      </c>
      <c r="L3231" s="120"/>
      <c r="M3231" s="120"/>
      <c r="N3231" s="29"/>
      <c r="O3231" s="119" t="s">
        <v>197</v>
      </c>
      <c r="P3231" s="29"/>
      <c r="Q3231" s="156">
        <v>215</v>
      </c>
    </row>
    <row r="3232" spans="1:17">
      <c r="A3232" s="160" t="s">
        <v>1482</v>
      </c>
      <c r="C3232" s="88">
        <v>310500156</v>
      </c>
      <c r="F3232" s="29" t="s">
        <v>59</v>
      </c>
      <c r="G3232" s="29" t="s">
        <v>80</v>
      </c>
      <c r="H3232" s="29" t="s">
        <v>38</v>
      </c>
      <c r="I3232" s="120">
        <v>45967</v>
      </c>
      <c r="J3232" s="120">
        <f>WORKDAY(I3232, 3)</f>
        <v>45972</v>
      </c>
      <c r="K3232" s="120">
        <v>45997</v>
      </c>
      <c r="L3232" s="120"/>
      <c r="M3232" s="120"/>
      <c r="N3232" s="29"/>
      <c r="O3232" s="119" t="s">
        <v>197</v>
      </c>
      <c r="P3232" s="29"/>
      <c r="Q3232" s="156">
        <v>275</v>
      </c>
    </row>
    <row r="3233" spans="1:17">
      <c r="A3233" s="160" t="s">
        <v>1482</v>
      </c>
      <c r="C3233" s="88">
        <v>310500159</v>
      </c>
      <c r="F3233" s="29" t="s">
        <v>59</v>
      </c>
      <c r="G3233" s="29" t="s">
        <v>80</v>
      </c>
      <c r="H3233" s="29" t="s">
        <v>38</v>
      </c>
      <c r="I3233" s="120">
        <v>45967</v>
      </c>
      <c r="J3233" s="120">
        <f>WORKDAY(I3233, 3)</f>
        <v>45972</v>
      </c>
      <c r="K3233" s="120">
        <v>45997</v>
      </c>
      <c r="L3233" s="120"/>
      <c r="M3233" s="120"/>
      <c r="N3233" s="29"/>
      <c r="O3233" s="119" t="s">
        <v>197</v>
      </c>
      <c r="P3233" s="29"/>
      <c r="Q3233" s="156">
        <v>120</v>
      </c>
    </row>
    <row r="3234" spans="1:17">
      <c r="A3234" s="160" t="s">
        <v>1482</v>
      </c>
      <c r="C3234" s="88">
        <v>310500178</v>
      </c>
      <c r="F3234" s="29" t="s">
        <v>59</v>
      </c>
      <c r="G3234" s="29" t="s">
        <v>80</v>
      </c>
      <c r="H3234" s="29" t="s">
        <v>38</v>
      </c>
      <c r="I3234" s="120">
        <v>45967</v>
      </c>
      <c r="J3234" s="120">
        <f>WORKDAY(I3234, 3)</f>
        <v>45972</v>
      </c>
      <c r="K3234" s="120">
        <v>45997</v>
      </c>
      <c r="L3234" s="120"/>
      <c r="M3234" s="120"/>
      <c r="N3234" s="29"/>
      <c r="O3234" s="119" t="s">
        <v>197</v>
      </c>
      <c r="P3234" s="29"/>
      <c r="Q3234" s="156">
        <v>650</v>
      </c>
    </row>
    <row r="3235" spans="1:17">
      <c r="A3235" s="160" t="s">
        <v>1482</v>
      </c>
      <c r="C3235" s="88">
        <v>310500186</v>
      </c>
      <c r="F3235" s="29" t="s">
        <v>59</v>
      </c>
      <c r="G3235" s="29" t="s">
        <v>80</v>
      </c>
      <c r="H3235" s="29" t="s">
        <v>38</v>
      </c>
      <c r="I3235" s="120">
        <v>45967</v>
      </c>
      <c r="J3235" s="120">
        <f>WORKDAY(I3235, 3)</f>
        <v>45972</v>
      </c>
      <c r="K3235" s="120">
        <v>45997</v>
      </c>
      <c r="L3235" s="120"/>
      <c r="M3235" s="120"/>
      <c r="N3235" s="29"/>
      <c r="O3235" s="119" t="s">
        <v>197</v>
      </c>
      <c r="P3235" s="29"/>
      <c r="Q3235" s="156">
        <v>75</v>
      </c>
    </row>
    <row r="3236" spans="1:17">
      <c r="A3236" s="160" t="s">
        <v>1482</v>
      </c>
      <c r="C3236" s="88">
        <v>310500198</v>
      </c>
      <c r="F3236" s="29" t="s">
        <v>59</v>
      </c>
      <c r="G3236" s="29" t="s">
        <v>80</v>
      </c>
      <c r="H3236" s="29" t="s">
        <v>38</v>
      </c>
      <c r="I3236" s="120">
        <v>45967</v>
      </c>
      <c r="J3236" s="120">
        <f>WORKDAY(I3236, 3)</f>
        <v>45972</v>
      </c>
      <c r="K3236" s="120">
        <v>45997</v>
      </c>
      <c r="L3236" s="120"/>
      <c r="M3236" s="120"/>
      <c r="N3236" s="29"/>
      <c r="O3236" s="119" t="s">
        <v>197</v>
      </c>
      <c r="P3236" s="29"/>
      <c r="Q3236" s="156">
        <v>650</v>
      </c>
    </row>
    <row r="3237" spans="1:17">
      <c r="A3237" s="160" t="s">
        <v>1482</v>
      </c>
      <c r="C3237" s="88">
        <v>310500207</v>
      </c>
      <c r="F3237" s="29" t="s">
        <v>59</v>
      </c>
      <c r="G3237" s="29" t="s">
        <v>80</v>
      </c>
      <c r="H3237" s="29" t="s">
        <v>38</v>
      </c>
      <c r="I3237" s="120">
        <v>45967</v>
      </c>
      <c r="J3237" s="120">
        <f>WORKDAY(I3237, 3)</f>
        <v>45972</v>
      </c>
      <c r="K3237" s="120">
        <v>45997</v>
      </c>
      <c r="L3237" s="120"/>
      <c r="M3237" s="120"/>
      <c r="N3237" s="29"/>
      <c r="O3237" s="119" t="s">
        <v>197</v>
      </c>
      <c r="P3237" s="29"/>
      <c r="Q3237" s="156">
        <v>300</v>
      </c>
    </row>
    <row r="3238" spans="1:17">
      <c r="A3238" s="160" t="s">
        <v>1482</v>
      </c>
      <c r="C3238" s="88">
        <v>310500222</v>
      </c>
      <c r="F3238" s="29" t="s">
        <v>59</v>
      </c>
      <c r="G3238" s="29" t="s">
        <v>80</v>
      </c>
      <c r="H3238" s="29" t="s">
        <v>38</v>
      </c>
      <c r="I3238" s="120">
        <v>45967</v>
      </c>
      <c r="J3238" s="120">
        <f>WORKDAY(I3238, 3)</f>
        <v>45972</v>
      </c>
      <c r="K3238" s="120">
        <v>45997</v>
      </c>
      <c r="L3238" s="120"/>
      <c r="M3238" s="120"/>
      <c r="N3238" s="29"/>
      <c r="O3238" s="119" t="s">
        <v>197</v>
      </c>
      <c r="P3238" s="29"/>
      <c r="Q3238" s="156">
        <v>400</v>
      </c>
    </row>
    <row r="3239" spans="1:17">
      <c r="A3239" s="160" t="s">
        <v>1482</v>
      </c>
      <c r="C3239" s="88">
        <v>310500227</v>
      </c>
      <c r="F3239" s="29" t="s">
        <v>59</v>
      </c>
      <c r="G3239" s="29" t="s">
        <v>80</v>
      </c>
      <c r="H3239" s="29" t="s">
        <v>38</v>
      </c>
      <c r="I3239" s="120">
        <v>45967</v>
      </c>
      <c r="J3239" s="120">
        <f>WORKDAY(I3239, 3)</f>
        <v>45972</v>
      </c>
      <c r="K3239" s="120">
        <v>45997</v>
      </c>
      <c r="L3239" s="120"/>
      <c r="M3239" s="120"/>
      <c r="N3239" s="29"/>
      <c r="O3239" s="119" t="s">
        <v>197</v>
      </c>
      <c r="P3239" s="29"/>
      <c r="Q3239" s="156">
        <v>250</v>
      </c>
    </row>
    <row r="3240" spans="1:17">
      <c r="A3240" s="160" t="s">
        <v>1482</v>
      </c>
      <c r="C3240" s="88">
        <v>310500239</v>
      </c>
      <c r="F3240" s="29" t="s">
        <v>59</v>
      </c>
      <c r="G3240" s="29" t="s">
        <v>80</v>
      </c>
      <c r="H3240" s="29" t="s">
        <v>38</v>
      </c>
      <c r="I3240" s="120">
        <v>45967</v>
      </c>
      <c r="J3240" s="120">
        <f>WORKDAY(I3240, 3)</f>
        <v>45972</v>
      </c>
      <c r="K3240" s="120">
        <v>45997</v>
      </c>
      <c r="L3240" s="120"/>
      <c r="M3240" s="120"/>
      <c r="N3240" s="29"/>
      <c r="O3240" s="119" t="s">
        <v>197</v>
      </c>
      <c r="P3240" s="29"/>
      <c r="Q3240" s="156">
        <v>50</v>
      </c>
    </row>
    <row r="3241" spans="1:17">
      <c r="A3241" s="160" t="s">
        <v>1482</v>
      </c>
      <c r="C3241" s="88">
        <v>310500302</v>
      </c>
      <c r="F3241" s="29" t="s">
        <v>59</v>
      </c>
      <c r="G3241" s="29" t="s">
        <v>80</v>
      </c>
      <c r="H3241" s="29" t="s">
        <v>38</v>
      </c>
      <c r="I3241" s="120">
        <v>45967</v>
      </c>
      <c r="J3241" s="120">
        <f>WORKDAY(I3241, 3)</f>
        <v>45972</v>
      </c>
      <c r="K3241" s="120">
        <v>45997</v>
      </c>
      <c r="L3241" s="120"/>
      <c r="M3241" s="120"/>
      <c r="N3241" s="29"/>
      <c r="O3241" s="119" t="s">
        <v>197</v>
      </c>
      <c r="P3241" s="29"/>
      <c r="Q3241" s="156">
        <v>550</v>
      </c>
    </row>
    <row r="3242" spans="1:17">
      <c r="A3242" s="160" t="s">
        <v>1482</v>
      </c>
      <c r="C3242" s="88">
        <v>310500312</v>
      </c>
      <c r="F3242" s="29" t="s">
        <v>59</v>
      </c>
      <c r="G3242" s="29" t="s">
        <v>80</v>
      </c>
      <c r="H3242" s="29" t="s">
        <v>38</v>
      </c>
      <c r="I3242" s="120">
        <v>45967</v>
      </c>
      <c r="J3242" s="120">
        <f>WORKDAY(I3242, 3)</f>
        <v>45972</v>
      </c>
      <c r="K3242" s="120">
        <v>45997</v>
      </c>
      <c r="L3242" s="120"/>
      <c r="M3242" s="120"/>
      <c r="N3242" s="29"/>
      <c r="O3242" s="119" t="s">
        <v>197</v>
      </c>
      <c r="P3242" s="29"/>
      <c r="Q3242" s="156">
        <v>220</v>
      </c>
    </row>
    <row r="3243" spans="1:17">
      <c r="A3243" s="160" t="s">
        <v>1482</v>
      </c>
      <c r="C3243" s="88">
        <v>310500392</v>
      </c>
      <c r="F3243" s="29" t="s">
        <v>59</v>
      </c>
      <c r="G3243" s="29" t="s">
        <v>80</v>
      </c>
      <c r="H3243" s="29" t="s">
        <v>38</v>
      </c>
      <c r="I3243" s="120">
        <v>45967</v>
      </c>
      <c r="J3243" s="120">
        <f>WORKDAY(I3243, 3)</f>
        <v>45972</v>
      </c>
      <c r="K3243" s="120">
        <v>45997</v>
      </c>
      <c r="L3243" s="120"/>
      <c r="M3243" s="120"/>
      <c r="N3243" s="29"/>
      <c r="O3243" s="119" t="s">
        <v>197</v>
      </c>
      <c r="P3243" s="29"/>
      <c r="Q3243" s="156">
        <v>330</v>
      </c>
    </row>
    <row r="3244" spans="1:17">
      <c r="A3244" s="160" t="s">
        <v>1482</v>
      </c>
      <c r="C3244" s="88">
        <v>310500411</v>
      </c>
      <c r="F3244" s="29" t="s">
        <v>59</v>
      </c>
      <c r="G3244" s="29" t="s">
        <v>80</v>
      </c>
      <c r="H3244" s="29" t="s">
        <v>38</v>
      </c>
      <c r="I3244" s="120">
        <v>45967</v>
      </c>
      <c r="J3244" s="120">
        <f>WORKDAY(I3244, 3)</f>
        <v>45972</v>
      </c>
      <c r="K3244" s="120">
        <v>45997</v>
      </c>
      <c r="L3244" s="120"/>
      <c r="M3244" s="120"/>
      <c r="N3244" s="29"/>
      <c r="O3244" s="119" t="s">
        <v>197</v>
      </c>
      <c r="P3244" s="29"/>
      <c r="Q3244" s="156">
        <v>750</v>
      </c>
    </row>
    <row r="3245" spans="1:17">
      <c r="A3245" s="160" t="s">
        <v>1482</v>
      </c>
      <c r="C3245" s="88">
        <v>310500420</v>
      </c>
      <c r="F3245" s="29" t="s">
        <v>59</v>
      </c>
      <c r="G3245" s="29" t="s">
        <v>80</v>
      </c>
      <c r="H3245" s="29" t="s">
        <v>38</v>
      </c>
      <c r="I3245" s="120">
        <v>45967</v>
      </c>
      <c r="J3245" s="120">
        <f>WORKDAY(I3245, 3)</f>
        <v>45972</v>
      </c>
      <c r="K3245" s="120">
        <v>45997</v>
      </c>
      <c r="L3245" s="120"/>
      <c r="M3245" s="120"/>
      <c r="N3245" s="29"/>
      <c r="O3245" s="119" t="s">
        <v>197</v>
      </c>
      <c r="P3245" s="29"/>
      <c r="Q3245" s="156">
        <v>450</v>
      </c>
    </row>
    <row r="3246" spans="1:17">
      <c r="A3246" s="160" t="s">
        <v>1482</v>
      </c>
      <c r="C3246" s="88">
        <v>310500455</v>
      </c>
      <c r="F3246" s="29" t="s">
        <v>59</v>
      </c>
      <c r="G3246" s="29" t="s">
        <v>80</v>
      </c>
      <c r="H3246" s="29" t="s">
        <v>38</v>
      </c>
      <c r="I3246" s="120">
        <v>45967</v>
      </c>
      <c r="J3246" s="120">
        <f>WORKDAY(I3246, 3)</f>
        <v>45972</v>
      </c>
      <c r="K3246" s="120">
        <v>45997</v>
      </c>
      <c r="L3246" s="120"/>
      <c r="M3246" s="120"/>
      <c r="N3246" s="29"/>
      <c r="O3246" s="119" t="s">
        <v>197</v>
      </c>
      <c r="P3246" s="29"/>
      <c r="Q3246" s="156">
        <v>250</v>
      </c>
    </row>
    <row r="3247" spans="1:17">
      <c r="A3247" s="160" t="s">
        <v>1482</v>
      </c>
      <c r="C3247" s="88">
        <v>310500467</v>
      </c>
      <c r="F3247" s="29" t="s">
        <v>59</v>
      </c>
      <c r="G3247" s="29" t="s">
        <v>80</v>
      </c>
      <c r="H3247" s="29" t="s">
        <v>38</v>
      </c>
      <c r="I3247" s="120">
        <v>45967</v>
      </c>
      <c r="J3247" s="120">
        <f>WORKDAY(I3247, 3)</f>
        <v>45972</v>
      </c>
      <c r="K3247" s="120">
        <v>45997</v>
      </c>
      <c r="L3247" s="120"/>
      <c r="M3247" s="120"/>
      <c r="N3247" s="29"/>
      <c r="O3247" s="119" t="s">
        <v>197</v>
      </c>
      <c r="P3247" s="29"/>
      <c r="Q3247" s="156">
        <v>450</v>
      </c>
    </row>
    <row r="3248" spans="1:17">
      <c r="A3248" s="160" t="s">
        <v>1482</v>
      </c>
      <c r="C3248" s="88">
        <v>310500479</v>
      </c>
      <c r="F3248" s="29" t="s">
        <v>59</v>
      </c>
      <c r="G3248" s="29" t="s">
        <v>80</v>
      </c>
      <c r="H3248" s="29" t="s">
        <v>38</v>
      </c>
      <c r="I3248" s="120">
        <v>45967</v>
      </c>
      <c r="J3248" s="120">
        <f>WORKDAY(I3248, 3)</f>
        <v>45972</v>
      </c>
      <c r="K3248" s="120">
        <v>45997</v>
      </c>
      <c r="L3248" s="120"/>
      <c r="M3248" s="120"/>
      <c r="N3248" s="29"/>
      <c r="O3248" s="119" t="s">
        <v>197</v>
      </c>
      <c r="P3248" s="29"/>
      <c r="Q3248" s="156">
        <v>450</v>
      </c>
    </row>
    <row r="3249" spans="1:17">
      <c r="A3249" s="160" t="s">
        <v>1482</v>
      </c>
      <c r="C3249" s="88">
        <v>310500493</v>
      </c>
      <c r="F3249" s="29" t="s">
        <v>59</v>
      </c>
      <c r="G3249" s="29" t="s">
        <v>80</v>
      </c>
      <c r="H3249" s="29" t="s">
        <v>38</v>
      </c>
      <c r="I3249" s="120">
        <v>45967</v>
      </c>
      <c r="J3249" s="120">
        <f>WORKDAY(I3249, 3)</f>
        <v>45972</v>
      </c>
      <c r="K3249" s="120">
        <v>45997</v>
      </c>
      <c r="L3249" s="120"/>
      <c r="M3249" s="120"/>
      <c r="N3249" s="29"/>
      <c r="O3249" s="119" t="s">
        <v>197</v>
      </c>
      <c r="P3249" s="29"/>
      <c r="Q3249" s="156">
        <v>450</v>
      </c>
    </row>
    <row r="3250" spans="1:17">
      <c r="A3250" s="160" t="s">
        <v>1483</v>
      </c>
      <c r="C3250" s="88">
        <v>310500638</v>
      </c>
      <c r="F3250" s="29" t="s">
        <v>59</v>
      </c>
      <c r="G3250" s="29" t="s">
        <v>80</v>
      </c>
      <c r="H3250" s="29" t="s">
        <v>38</v>
      </c>
      <c r="I3250" s="120">
        <v>45967</v>
      </c>
      <c r="J3250" s="120">
        <f>WORKDAY(I3250, 3)</f>
        <v>45972</v>
      </c>
      <c r="K3250" s="120">
        <v>45997</v>
      </c>
      <c r="L3250" s="120"/>
      <c r="M3250" s="120"/>
      <c r="N3250" s="29"/>
      <c r="O3250" s="119" t="s">
        <v>197</v>
      </c>
      <c r="P3250" s="29"/>
      <c r="Q3250" s="156">
        <v>530</v>
      </c>
    </row>
    <row r="3251" spans="1:17">
      <c r="A3251" s="160" t="s">
        <v>1483</v>
      </c>
      <c r="C3251" s="88">
        <v>310500656</v>
      </c>
      <c r="F3251" s="29" t="s">
        <v>59</v>
      </c>
      <c r="G3251" s="29" t="s">
        <v>80</v>
      </c>
      <c r="H3251" s="29" t="s">
        <v>38</v>
      </c>
      <c r="I3251" s="120">
        <v>45967</v>
      </c>
      <c r="J3251" s="120">
        <f>WORKDAY(I3251, 3)</f>
        <v>45972</v>
      </c>
      <c r="K3251" s="120">
        <v>45997</v>
      </c>
      <c r="L3251" s="120"/>
      <c r="M3251" s="120"/>
      <c r="N3251" s="29"/>
      <c r="O3251" s="119" t="s">
        <v>197</v>
      </c>
      <c r="P3251" s="29"/>
      <c r="Q3251" s="156">
        <v>500</v>
      </c>
    </row>
    <row r="3252" spans="1:17">
      <c r="A3252" s="160" t="s">
        <v>1483</v>
      </c>
      <c r="C3252" s="88">
        <v>310500686</v>
      </c>
      <c r="F3252" s="29" t="s">
        <v>59</v>
      </c>
      <c r="G3252" s="29" t="s">
        <v>80</v>
      </c>
      <c r="H3252" s="29" t="s">
        <v>38</v>
      </c>
      <c r="I3252" s="120">
        <v>45967</v>
      </c>
      <c r="J3252" s="120">
        <f>WORKDAY(I3252, 3)</f>
        <v>45972</v>
      </c>
      <c r="K3252" s="120">
        <v>45997</v>
      </c>
      <c r="L3252" s="120"/>
      <c r="M3252" s="120"/>
      <c r="N3252" s="29"/>
      <c r="O3252" s="119" t="s">
        <v>197</v>
      </c>
      <c r="P3252" s="29"/>
      <c r="Q3252" s="156">
        <v>500</v>
      </c>
    </row>
    <row r="3253" spans="1:17">
      <c r="A3253" s="160" t="s">
        <v>1483</v>
      </c>
      <c r="C3253" s="88">
        <v>310500705</v>
      </c>
      <c r="F3253" s="29" t="s">
        <v>59</v>
      </c>
      <c r="G3253" s="29" t="s">
        <v>80</v>
      </c>
      <c r="H3253" s="29" t="s">
        <v>38</v>
      </c>
      <c r="I3253" s="120">
        <v>45967</v>
      </c>
      <c r="J3253" s="120">
        <f>WORKDAY(I3253, 3)</f>
        <v>45972</v>
      </c>
      <c r="K3253" s="120">
        <v>45997</v>
      </c>
      <c r="L3253" s="120"/>
      <c r="M3253" s="120"/>
      <c r="N3253" s="29"/>
      <c r="O3253" s="119" t="s">
        <v>197</v>
      </c>
      <c r="P3253" s="29"/>
      <c r="Q3253" s="156">
        <v>300</v>
      </c>
    </row>
    <row r="3254" spans="1:17">
      <c r="A3254" s="160" t="s">
        <v>1483</v>
      </c>
      <c r="C3254" s="88">
        <v>310500827</v>
      </c>
      <c r="F3254" s="29" t="s">
        <v>59</v>
      </c>
      <c r="G3254" s="29" t="s">
        <v>80</v>
      </c>
      <c r="H3254" s="29" t="s">
        <v>38</v>
      </c>
      <c r="I3254" s="120">
        <v>45967</v>
      </c>
      <c r="J3254" s="120">
        <f>WORKDAY(I3254, 3)</f>
        <v>45972</v>
      </c>
      <c r="K3254" s="120">
        <v>45997</v>
      </c>
      <c r="L3254" s="120"/>
      <c r="M3254" s="120"/>
      <c r="N3254" s="29"/>
      <c r="O3254" s="119" t="s">
        <v>197</v>
      </c>
      <c r="P3254" s="29"/>
      <c r="Q3254" s="156">
        <v>50</v>
      </c>
    </row>
    <row r="3255" spans="1:17">
      <c r="A3255" s="160" t="s">
        <v>1483</v>
      </c>
      <c r="C3255" s="88">
        <v>310500891</v>
      </c>
      <c r="F3255" s="29" t="s">
        <v>59</v>
      </c>
      <c r="G3255" s="29" t="s">
        <v>80</v>
      </c>
      <c r="H3255" s="29" t="s">
        <v>38</v>
      </c>
      <c r="I3255" s="120">
        <v>45967</v>
      </c>
      <c r="J3255" s="120">
        <f>WORKDAY(I3255, 3)</f>
        <v>45972</v>
      </c>
      <c r="K3255" s="120">
        <v>45997</v>
      </c>
      <c r="L3255" s="120"/>
      <c r="M3255" s="120"/>
      <c r="N3255" s="29"/>
      <c r="O3255" s="119" t="s">
        <v>197</v>
      </c>
      <c r="P3255" s="29"/>
      <c r="Q3255" s="156">
        <v>500</v>
      </c>
    </row>
    <row r="3256" spans="1:17">
      <c r="A3256" s="160" t="s">
        <v>1483</v>
      </c>
      <c r="C3256" s="88">
        <v>310500902</v>
      </c>
      <c r="F3256" s="29" t="s">
        <v>59</v>
      </c>
      <c r="G3256" s="29" t="s">
        <v>80</v>
      </c>
      <c r="H3256" s="29" t="s">
        <v>38</v>
      </c>
      <c r="I3256" s="120">
        <v>45967</v>
      </c>
      <c r="J3256" s="120">
        <f>WORKDAY(I3256, 3)</f>
        <v>45972</v>
      </c>
      <c r="K3256" s="120">
        <v>45997</v>
      </c>
      <c r="L3256" s="120"/>
      <c r="M3256" s="120"/>
      <c r="N3256" s="29"/>
      <c r="O3256" s="119" t="s">
        <v>197</v>
      </c>
      <c r="P3256" s="29"/>
      <c r="Q3256" s="156">
        <v>400</v>
      </c>
    </row>
    <row r="3257" spans="1:17">
      <c r="A3257" s="160" t="s">
        <v>1483</v>
      </c>
      <c r="C3257" s="88">
        <v>310500953</v>
      </c>
      <c r="F3257" s="29" t="s">
        <v>59</v>
      </c>
      <c r="G3257" s="29" t="s">
        <v>80</v>
      </c>
      <c r="H3257" s="29" t="s">
        <v>38</v>
      </c>
      <c r="I3257" s="120">
        <v>45967</v>
      </c>
      <c r="J3257" s="120">
        <f>WORKDAY(I3257, 3)</f>
        <v>45972</v>
      </c>
      <c r="K3257" s="120">
        <v>45997</v>
      </c>
      <c r="L3257" s="120"/>
      <c r="M3257" s="120"/>
      <c r="N3257" s="29"/>
      <c r="O3257" s="119" t="s">
        <v>197</v>
      </c>
      <c r="P3257" s="29"/>
      <c r="Q3257" s="156">
        <v>500</v>
      </c>
    </row>
    <row r="3258" spans="1:17">
      <c r="A3258" s="160" t="s">
        <v>1483</v>
      </c>
      <c r="C3258" s="88">
        <v>310501011</v>
      </c>
      <c r="F3258" s="29" t="s">
        <v>59</v>
      </c>
      <c r="G3258" s="29" t="s">
        <v>80</v>
      </c>
      <c r="H3258" s="29" t="s">
        <v>38</v>
      </c>
      <c r="I3258" s="120">
        <v>45967</v>
      </c>
      <c r="J3258" s="120">
        <f>WORKDAY(I3258, 3)</f>
        <v>45972</v>
      </c>
      <c r="K3258" s="120">
        <v>45997</v>
      </c>
      <c r="L3258" s="120"/>
      <c r="M3258" s="120"/>
      <c r="N3258" s="29"/>
      <c r="O3258" s="119" t="s">
        <v>197</v>
      </c>
      <c r="P3258" s="29"/>
      <c r="Q3258" s="156">
        <v>150</v>
      </c>
    </row>
    <row r="3259" spans="1:17">
      <c r="A3259" s="160" t="s">
        <v>1483</v>
      </c>
      <c r="C3259" s="88">
        <v>310501031</v>
      </c>
      <c r="F3259" s="29" t="s">
        <v>59</v>
      </c>
      <c r="G3259" s="29" t="s">
        <v>80</v>
      </c>
      <c r="H3259" s="29" t="s">
        <v>38</v>
      </c>
      <c r="I3259" s="120">
        <v>45967</v>
      </c>
      <c r="J3259" s="120">
        <f>WORKDAY(I3259, 3)</f>
        <v>45972</v>
      </c>
      <c r="K3259" s="120">
        <v>45997</v>
      </c>
      <c r="L3259" s="120"/>
      <c r="M3259" s="120"/>
      <c r="N3259" s="29"/>
      <c r="O3259" s="119" t="s">
        <v>197</v>
      </c>
      <c r="P3259" s="29"/>
      <c r="Q3259" s="156">
        <v>150</v>
      </c>
    </row>
    <row r="3260" spans="1:17">
      <c r="A3260" s="160" t="s">
        <v>1483</v>
      </c>
      <c r="C3260" s="88">
        <v>310501073</v>
      </c>
      <c r="F3260" s="29" t="s">
        <v>59</v>
      </c>
      <c r="G3260" s="29" t="s">
        <v>80</v>
      </c>
      <c r="H3260" s="29" t="s">
        <v>38</v>
      </c>
      <c r="I3260" s="120">
        <v>45967</v>
      </c>
      <c r="J3260" s="120">
        <f>WORKDAY(I3260, 3)</f>
        <v>45972</v>
      </c>
      <c r="K3260" s="120">
        <v>45997</v>
      </c>
      <c r="L3260" s="120"/>
      <c r="M3260" s="120"/>
      <c r="N3260" s="29"/>
      <c r="O3260" s="119" t="s">
        <v>197</v>
      </c>
      <c r="P3260" s="29"/>
      <c r="Q3260" s="156">
        <v>850</v>
      </c>
    </row>
    <row r="3261" spans="1:17">
      <c r="A3261" s="160" t="s">
        <v>1483</v>
      </c>
      <c r="C3261" s="88">
        <v>310501107</v>
      </c>
      <c r="F3261" s="29" t="s">
        <v>59</v>
      </c>
      <c r="G3261" s="29" t="s">
        <v>80</v>
      </c>
      <c r="H3261" s="29" t="s">
        <v>38</v>
      </c>
      <c r="I3261" s="120">
        <v>45967</v>
      </c>
      <c r="J3261" s="120">
        <f>WORKDAY(I3261, 3)</f>
        <v>45972</v>
      </c>
      <c r="K3261" s="120">
        <v>45997</v>
      </c>
      <c r="L3261" s="120"/>
      <c r="M3261" s="120"/>
      <c r="N3261" s="29"/>
      <c r="O3261" s="119" t="s">
        <v>197</v>
      </c>
      <c r="P3261" s="29"/>
      <c r="Q3261" s="156">
        <v>400</v>
      </c>
    </row>
    <row r="3262" spans="1:17">
      <c r="A3262" s="160" t="s">
        <v>1483</v>
      </c>
      <c r="C3262" s="88">
        <v>310501135</v>
      </c>
      <c r="F3262" s="29" t="s">
        <v>59</v>
      </c>
      <c r="G3262" s="29" t="s">
        <v>80</v>
      </c>
      <c r="H3262" s="29" t="s">
        <v>38</v>
      </c>
      <c r="I3262" s="120">
        <v>45967</v>
      </c>
      <c r="J3262" s="120">
        <f>WORKDAY(I3262, 3)</f>
        <v>45972</v>
      </c>
      <c r="K3262" s="120">
        <v>45997</v>
      </c>
      <c r="L3262" s="120"/>
      <c r="M3262" s="120"/>
      <c r="N3262" s="29"/>
      <c r="O3262" s="119" t="s">
        <v>197</v>
      </c>
      <c r="P3262" s="29"/>
      <c r="Q3262" s="156">
        <v>400</v>
      </c>
    </row>
    <row r="3263" spans="1:17">
      <c r="A3263" s="160" t="s">
        <v>1483</v>
      </c>
      <c r="C3263" s="88">
        <v>310501154</v>
      </c>
      <c r="F3263" s="29" t="s">
        <v>59</v>
      </c>
      <c r="G3263" s="29" t="s">
        <v>80</v>
      </c>
      <c r="H3263" s="29" t="s">
        <v>38</v>
      </c>
      <c r="I3263" s="120">
        <v>45967</v>
      </c>
      <c r="J3263" s="120">
        <f>WORKDAY(I3263, 3)</f>
        <v>45972</v>
      </c>
      <c r="K3263" s="120">
        <v>45997</v>
      </c>
      <c r="L3263" s="120"/>
      <c r="M3263" s="120"/>
      <c r="N3263" s="29"/>
      <c r="O3263" s="119" t="s">
        <v>197</v>
      </c>
      <c r="P3263" s="29"/>
      <c r="Q3263" s="156">
        <v>400</v>
      </c>
    </row>
    <row r="3264" spans="1:17">
      <c r="A3264" s="160" t="s">
        <v>1483</v>
      </c>
      <c r="C3264" s="88">
        <v>310501187</v>
      </c>
      <c r="F3264" s="29" t="s">
        <v>59</v>
      </c>
      <c r="G3264" s="29" t="s">
        <v>80</v>
      </c>
      <c r="H3264" s="29" t="s">
        <v>38</v>
      </c>
      <c r="I3264" s="120">
        <v>45967</v>
      </c>
      <c r="J3264" s="120">
        <f>WORKDAY(I3264, 3)</f>
        <v>45972</v>
      </c>
      <c r="K3264" s="120">
        <v>45997</v>
      </c>
      <c r="L3264" s="120"/>
      <c r="M3264" s="120"/>
      <c r="N3264" s="29"/>
      <c r="O3264" s="119" t="s">
        <v>197</v>
      </c>
      <c r="P3264" s="29"/>
      <c r="Q3264" s="156">
        <v>400</v>
      </c>
    </row>
    <row r="3265" spans="1:18">
      <c r="A3265" s="160" t="s">
        <v>1483</v>
      </c>
      <c r="C3265" s="88">
        <v>310501226</v>
      </c>
      <c r="F3265" s="29" t="s">
        <v>59</v>
      </c>
      <c r="G3265" s="29" t="s">
        <v>80</v>
      </c>
      <c r="H3265" s="29" t="s">
        <v>38</v>
      </c>
      <c r="I3265" s="120">
        <v>45967</v>
      </c>
      <c r="J3265" s="120">
        <f>WORKDAY(I3265, 3)</f>
        <v>45972</v>
      </c>
      <c r="K3265" s="120">
        <v>45997</v>
      </c>
      <c r="L3265" s="120"/>
      <c r="M3265" s="120"/>
      <c r="N3265" s="29"/>
      <c r="O3265" s="119" t="s">
        <v>197</v>
      </c>
      <c r="P3265" s="29"/>
      <c r="Q3265" s="156">
        <v>300</v>
      </c>
    </row>
    <row r="3266" spans="1:18">
      <c r="A3266" s="160" t="s">
        <v>1483</v>
      </c>
      <c r="C3266" s="88">
        <v>310501238</v>
      </c>
      <c r="F3266" s="29" t="s">
        <v>59</v>
      </c>
      <c r="G3266" s="29" t="s">
        <v>80</v>
      </c>
      <c r="H3266" s="29" t="s">
        <v>38</v>
      </c>
      <c r="I3266" s="120">
        <v>45967</v>
      </c>
      <c r="J3266" s="120">
        <f>WORKDAY(I3266, 3)</f>
        <v>45972</v>
      </c>
      <c r="K3266" s="120">
        <v>45997</v>
      </c>
      <c r="L3266" s="120"/>
      <c r="M3266" s="120"/>
      <c r="N3266" s="29"/>
      <c r="O3266" s="119" t="s">
        <v>197</v>
      </c>
      <c r="P3266" s="29"/>
      <c r="Q3266" s="156">
        <v>200</v>
      </c>
    </row>
    <row r="3267" spans="1:18">
      <c r="A3267" s="160" t="s">
        <v>1484</v>
      </c>
      <c r="C3267" s="88">
        <v>310501705</v>
      </c>
      <c r="F3267" s="29" t="s">
        <v>59</v>
      </c>
      <c r="G3267" s="29" t="s">
        <v>828</v>
      </c>
      <c r="H3267" s="29" t="s">
        <v>38</v>
      </c>
      <c r="I3267" s="120">
        <v>45967</v>
      </c>
      <c r="J3267" s="120">
        <f>WORKDAY(I3267, 3)</f>
        <v>45972</v>
      </c>
      <c r="K3267" s="120">
        <v>45997</v>
      </c>
      <c r="L3267" s="120"/>
      <c r="M3267" s="120"/>
      <c r="N3267" s="29"/>
      <c r="O3267" s="119" t="s">
        <v>105</v>
      </c>
      <c r="P3267" s="29"/>
      <c r="Q3267" s="156"/>
      <c r="R3267" s="134" t="s">
        <v>1485</v>
      </c>
    </row>
    <row r="3268" spans="1:18">
      <c r="A3268" s="160" t="s">
        <v>1484</v>
      </c>
      <c r="C3268" s="88">
        <v>310501711</v>
      </c>
      <c r="F3268" s="29" t="s">
        <v>59</v>
      </c>
      <c r="G3268" s="29" t="s">
        <v>828</v>
      </c>
      <c r="H3268" s="29" t="s">
        <v>38</v>
      </c>
      <c r="I3268" s="120">
        <v>45967</v>
      </c>
      <c r="J3268" s="120">
        <f>WORKDAY(I3268, 3)</f>
        <v>45972</v>
      </c>
      <c r="K3268" s="120">
        <v>45997</v>
      </c>
      <c r="L3268" s="120"/>
      <c r="M3268" s="120"/>
      <c r="N3268" s="29"/>
      <c r="O3268" s="119" t="s">
        <v>105</v>
      </c>
      <c r="P3268" s="29"/>
      <c r="Q3268" s="156"/>
      <c r="R3268" s="134" t="s">
        <v>1485</v>
      </c>
    </row>
    <row r="3269" spans="1:18">
      <c r="A3269" s="160" t="s">
        <v>1484</v>
      </c>
      <c r="C3269" s="88">
        <v>310501718</v>
      </c>
      <c r="F3269" s="29" t="s">
        <v>59</v>
      </c>
      <c r="G3269" s="29" t="s">
        <v>828</v>
      </c>
      <c r="H3269" s="29" t="s">
        <v>38</v>
      </c>
      <c r="I3269" s="120">
        <v>45967</v>
      </c>
      <c r="J3269" s="120">
        <f>WORKDAY(I3269, 3)</f>
        <v>45972</v>
      </c>
      <c r="K3269" s="120">
        <v>45997</v>
      </c>
      <c r="L3269" s="120"/>
      <c r="M3269" s="120"/>
      <c r="N3269" s="29"/>
      <c r="O3269" s="119" t="s">
        <v>105</v>
      </c>
      <c r="P3269" s="29"/>
      <c r="Q3269" s="156"/>
      <c r="R3269" s="134" t="s">
        <v>1485</v>
      </c>
    </row>
    <row r="3270" spans="1:18">
      <c r="A3270" s="160" t="s">
        <v>1484</v>
      </c>
      <c r="C3270" s="88">
        <v>310501724</v>
      </c>
      <c r="F3270" s="29" t="s">
        <v>59</v>
      </c>
      <c r="G3270" s="29" t="s">
        <v>828</v>
      </c>
      <c r="H3270" s="29" t="s">
        <v>38</v>
      </c>
      <c r="I3270" s="120">
        <v>45967</v>
      </c>
      <c r="J3270" s="120">
        <f>WORKDAY(I3270, 3)</f>
        <v>45972</v>
      </c>
      <c r="K3270" s="120">
        <v>45997</v>
      </c>
      <c r="L3270" s="120"/>
      <c r="M3270" s="120"/>
      <c r="N3270" s="29"/>
      <c r="O3270" s="119" t="s">
        <v>105</v>
      </c>
      <c r="P3270" s="29"/>
      <c r="Q3270" s="156"/>
      <c r="R3270" s="134" t="s">
        <v>1485</v>
      </c>
    </row>
    <row r="3271" spans="1:18">
      <c r="A3271" s="160" t="s">
        <v>1484</v>
      </c>
      <c r="C3271" s="88">
        <v>310501734</v>
      </c>
      <c r="F3271" s="29" t="s">
        <v>59</v>
      </c>
      <c r="G3271" s="29" t="s">
        <v>828</v>
      </c>
      <c r="H3271" s="29" t="s">
        <v>38</v>
      </c>
      <c r="I3271" s="120">
        <v>45967</v>
      </c>
      <c r="J3271" s="120">
        <f>WORKDAY(I3271, 3)</f>
        <v>45972</v>
      </c>
      <c r="K3271" s="120">
        <v>45997</v>
      </c>
      <c r="L3271" s="120"/>
      <c r="M3271" s="120"/>
      <c r="N3271" s="29"/>
      <c r="O3271" s="119" t="s">
        <v>105</v>
      </c>
      <c r="P3271" s="29"/>
      <c r="Q3271" s="156"/>
      <c r="R3271" s="134" t="s">
        <v>1485</v>
      </c>
    </row>
    <row r="3272" spans="1:18">
      <c r="A3272" s="160" t="s">
        <v>1484</v>
      </c>
      <c r="C3272" s="88">
        <v>310501738</v>
      </c>
      <c r="F3272" s="29" t="s">
        <v>59</v>
      </c>
      <c r="G3272" s="29" t="s">
        <v>828</v>
      </c>
      <c r="H3272" s="29" t="s">
        <v>38</v>
      </c>
      <c r="I3272" s="120">
        <v>45967</v>
      </c>
      <c r="J3272" s="120">
        <f>WORKDAY(I3272, 3)</f>
        <v>45972</v>
      </c>
      <c r="K3272" s="120">
        <v>45997</v>
      </c>
      <c r="L3272" s="120"/>
      <c r="M3272" s="120"/>
      <c r="N3272" s="29"/>
      <c r="O3272" s="119" t="s">
        <v>105</v>
      </c>
      <c r="P3272" s="29"/>
      <c r="Q3272" s="156"/>
      <c r="R3272" s="134" t="s">
        <v>1485</v>
      </c>
    </row>
    <row r="3273" spans="1:18">
      <c r="A3273" s="160" t="s">
        <v>1484</v>
      </c>
      <c r="C3273" s="88">
        <v>310501747</v>
      </c>
      <c r="F3273" s="29" t="s">
        <v>59</v>
      </c>
      <c r="G3273" s="29" t="s">
        <v>828</v>
      </c>
      <c r="H3273" s="29" t="s">
        <v>38</v>
      </c>
      <c r="I3273" s="120">
        <v>45967</v>
      </c>
      <c r="J3273" s="120">
        <f>WORKDAY(I3273, 3)</f>
        <v>45972</v>
      </c>
      <c r="K3273" s="120">
        <v>45997</v>
      </c>
      <c r="L3273" s="120"/>
      <c r="M3273" s="120"/>
      <c r="N3273" s="29"/>
      <c r="O3273" s="119" t="s">
        <v>105</v>
      </c>
      <c r="P3273" s="29"/>
      <c r="Q3273" s="156"/>
      <c r="R3273" s="134" t="s">
        <v>1485</v>
      </c>
    </row>
    <row r="3274" spans="1:18">
      <c r="A3274" s="160" t="s">
        <v>1484</v>
      </c>
      <c r="C3274" s="88">
        <v>310501757</v>
      </c>
      <c r="F3274" s="29" t="s">
        <v>59</v>
      </c>
      <c r="G3274" s="29" t="s">
        <v>828</v>
      </c>
      <c r="H3274" s="29" t="s">
        <v>38</v>
      </c>
      <c r="I3274" s="120">
        <v>45967</v>
      </c>
      <c r="J3274" s="120">
        <f>WORKDAY(I3274, 3)</f>
        <v>45972</v>
      </c>
      <c r="K3274" s="120">
        <v>45997</v>
      </c>
      <c r="L3274" s="120"/>
      <c r="M3274" s="120"/>
      <c r="N3274" s="29"/>
      <c r="O3274" s="119" t="s">
        <v>105</v>
      </c>
      <c r="P3274" s="29"/>
      <c r="Q3274" s="156"/>
      <c r="R3274" s="134" t="s">
        <v>1485</v>
      </c>
    </row>
    <row r="3275" spans="1:18">
      <c r="A3275" s="160" t="s">
        <v>1484</v>
      </c>
      <c r="C3275" s="88">
        <v>310501762</v>
      </c>
      <c r="F3275" s="29" t="s">
        <v>59</v>
      </c>
      <c r="G3275" s="29" t="s">
        <v>828</v>
      </c>
      <c r="H3275" s="29" t="s">
        <v>38</v>
      </c>
      <c r="I3275" s="120">
        <v>45967</v>
      </c>
      <c r="J3275" s="120">
        <f>WORKDAY(I3275, 3)</f>
        <v>45972</v>
      </c>
      <c r="K3275" s="120">
        <v>45997</v>
      </c>
      <c r="L3275" s="120"/>
      <c r="M3275" s="120"/>
      <c r="N3275" s="29"/>
      <c r="O3275" s="119" t="s">
        <v>105</v>
      </c>
      <c r="P3275" s="29"/>
      <c r="Q3275" s="156"/>
      <c r="R3275" s="134" t="s">
        <v>1485</v>
      </c>
    </row>
    <row r="3276" spans="1:18">
      <c r="A3276" s="160" t="s">
        <v>1484</v>
      </c>
      <c r="C3276" s="88">
        <v>310501768</v>
      </c>
      <c r="F3276" s="29" t="s">
        <v>59</v>
      </c>
      <c r="G3276" s="29" t="s">
        <v>828</v>
      </c>
      <c r="H3276" s="29" t="s">
        <v>38</v>
      </c>
      <c r="I3276" s="120">
        <v>45967</v>
      </c>
      <c r="J3276" s="120">
        <f>WORKDAY(I3276, 3)</f>
        <v>45972</v>
      </c>
      <c r="K3276" s="120">
        <v>45997</v>
      </c>
      <c r="L3276" s="120"/>
      <c r="M3276" s="120"/>
      <c r="N3276" s="29"/>
      <c r="O3276" s="119" t="s">
        <v>105</v>
      </c>
      <c r="P3276" s="29"/>
      <c r="Q3276" s="156"/>
      <c r="R3276" s="134" t="s">
        <v>1485</v>
      </c>
    </row>
    <row r="3277" spans="1:18">
      <c r="A3277" s="160" t="s">
        <v>1484</v>
      </c>
      <c r="C3277" s="88">
        <v>310501773</v>
      </c>
      <c r="F3277" s="29" t="s">
        <v>59</v>
      </c>
      <c r="G3277" s="29" t="s">
        <v>828</v>
      </c>
      <c r="H3277" s="29" t="s">
        <v>38</v>
      </c>
      <c r="I3277" s="120">
        <v>45967</v>
      </c>
      <c r="J3277" s="120">
        <f>WORKDAY(I3277, 3)</f>
        <v>45972</v>
      </c>
      <c r="K3277" s="120">
        <v>45997</v>
      </c>
      <c r="L3277" s="120"/>
      <c r="M3277" s="120"/>
      <c r="N3277" s="29"/>
      <c r="O3277" s="119" t="s">
        <v>105</v>
      </c>
      <c r="P3277" s="29"/>
      <c r="Q3277" s="156"/>
      <c r="R3277" s="134" t="s">
        <v>1485</v>
      </c>
    </row>
    <row r="3278" spans="1:18">
      <c r="A3278" s="160" t="s">
        <v>1484</v>
      </c>
      <c r="C3278" s="88">
        <v>310501779</v>
      </c>
      <c r="F3278" s="29" t="s">
        <v>59</v>
      </c>
      <c r="G3278" s="29" t="s">
        <v>828</v>
      </c>
      <c r="H3278" s="29" t="s">
        <v>38</v>
      </c>
      <c r="I3278" s="120">
        <v>45967</v>
      </c>
      <c r="J3278" s="120">
        <f>WORKDAY(I3278, 3)</f>
        <v>45972</v>
      </c>
      <c r="K3278" s="120">
        <v>45997</v>
      </c>
      <c r="L3278" s="120"/>
      <c r="M3278" s="120"/>
      <c r="N3278" s="29"/>
      <c r="O3278" s="119" t="s">
        <v>105</v>
      </c>
      <c r="P3278" s="29"/>
      <c r="Q3278" s="156"/>
      <c r="R3278" s="134" t="s">
        <v>1485</v>
      </c>
    </row>
    <row r="3279" spans="1:18">
      <c r="A3279" s="160" t="s">
        <v>1484</v>
      </c>
      <c r="C3279" s="88">
        <v>318501467</v>
      </c>
      <c r="F3279" s="29" t="s">
        <v>59</v>
      </c>
      <c r="G3279" s="29" t="s">
        <v>828</v>
      </c>
      <c r="H3279" s="29" t="s">
        <v>38</v>
      </c>
      <c r="I3279" s="120">
        <v>45967</v>
      </c>
      <c r="J3279" s="120">
        <f>WORKDAY(I3279, 3)</f>
        <v>45972</v>
      </c>
      <c r="K3279" s="120">
        <v>45997</v>
      </c>
      <c r="L3279" s="120"/>
      <c r="M3279" s="120"/>
      <c r="N3279" s="29"/>
      <c r="O3279" s="119" t="s">
        <v>105</v>
      </c>
      <c r="P3279" s="29"/>
      <c r="Q3279" s="156"/>
      <c r="R3279" s="134" t="s">
        <v>1485</v>
      </c>
    </row>
    <row r="3280" spans="1:18">
      <c r="A3280" s="160" t="s">
        <v>1486</v>
      </c>
      <c r="C3280" s="88">
        <v>310502331</v>
      </c>
      <c r="F3280" s="29" t="s">
        <v>59</v>
      </c>
      <c r="G3280" s="29" t="s">
        <v>828</v>
      </c>
      <c r="H3280" s="29" t="s">
        <v>38</v>
      </c>
      <c r="I3280" s="120">
        <v>45967</v>
      </c>
      <c r="J3280" s="120">
        <f>WORKDAY(I3280, 3)</f>
        <v>45972</v>
      </c>
      <c r="K3280" s="120">
        <v>45997</v>
      </c>
      <c r="L3280" s="120"/>
      <c r="M3280" s="120"/>
      <c r="N3280" s="29"/>
      <c r="O3280" s="119" t="s">
        <v>105</v>
      </c>
      <c r="P3280" s="29"/>
      <c r="Q3280" s="156"/>
    </row>
    <row r="3281" spans="1:17">
      <c r="A3281" s="160" t="s">
        <v>1486</v>
      </c>
      <c r="C3281" s="88">
        <v>310502336</v>
      </c>
      <c r="F3281" s="29" t="s">
        <v>59</v>
      </c>
      <c r="G3281" s="29" t="s">
        <v>828</v>
      </c>
      <c r="H3281" s="29" t="s">
        <v>38</v>
      </c>
      <c r="I3281" s="120">
        <v>45967</v>
      </c>
      <c r="J3281" s="120">
        <f>WORKDAY(I3281, 3)</f>
        <v>45972</v>
      </c>
      <c r="K3281" s="120">
        <v>45997</v>
      </c>
      <c r="L3281" s="120"/>
      <c r="M3281" s="120"/>
      <c r="N3281" s="29"/>
      <c r="O3281" s="119" t="s">
        <v>105</v>
      </c>
      <c r="P3281" s="29"/>
      <c r="Q3281" s="156"/>
    </row>
    <row r="3282" spans="1:17">
      <c r="A3282" s="160" t="s">
        <v>1486</v>
      </c>
      <c r="C3282" s="88">
        <v>310502340</v>
      </c>
      <c r="F3282" s="29" t="s">
        <v>59</v>
      </c>
      <c r="G3282" s="29" t="s">
        <v>828</v>
      </c>
      <c r="H3282" s="29" t="s">
        <v>38</v>
      </c>
      <c r="I3282" s="120">
        <v>45967</v>
      </c>
      <c r="J3282" s="120">
        <f>WORKDAY(I3282, 3)</f>
        <v>45972</v>
      </c>
      <c r="K3282" s="120">
        <v>45997</v>
      </c>
      <c r="L3282" s="120"/>
      <c r="M3282" s="120"/>
      <c r="N3282" s="29"/>
      <c r="O3282" s="119" t="s">
        <v>105</v>
      </c>
      <c r="P3282" s="29"/>
      <c r="Q3282" s="156"/>
    </row>
    <row r="3283" spans="1:17">
      <c r="A3283" s="160" t="s">
        <v>1486</v>
      </c>
      <c r="C3283" s="88">
        <v>310502345</v>
      </c>
      <c r="F3283" s="29" t="s">
        <v>59</v>
      </c>
      <c r="G3283" s="29" t="s">
        <v>828</v>
      </c>
      <c r="H3283" s="29" t="s">
        <v>38</v>
      </c>
      <c r="I3283" s="120">
        <v>45967</v>
      </c>
      <c r="J3283" s="120">
        <f>WORKDAY(I3283, 3)</f>
        <v>45972</v>
      </c>
      <c r="K3283" s="120">
        <v>45997</v>
      </c>
      <c r="L3283" s="120"/>
      <c r="M3283" s="120"/>
      <c r="N3283" s="29"/>
      <c r="O3283" s="119" t="s">
        <v>105</v>
      </c>
      <c r="P3283" s="29"/>
      <c r="Q3283" s="156"/>
    </row>
    <row r="3284" spans="1:17">
      <c r="A3284" s="160" t="s">
        <v>1486</v>
      </c>
      <c r="C3284" s="88">
        <v>310502353</v>
      </c>
      <c r="F3284" s="29" t="s">
        <v>59</v>
      </c>
      <c r="G3284" s="29" t="s">
        <v>828</v>
      </c>
      <c r="H3284" s="29" t="s">
        <v>38</v>
      </c>
      <c r="I3284" s="120">
        <v>45967</v>
      </c>
      <c r="J3284" s="120">
        <f>WORKDAY(I3284, 3)</f>
        <v>45972</v>
      </c>
      <c r="K3284" s="120">
        <v>45997</v>
      </c>
      <c r="L3284" s="120"/>
      <c r="M3284" s="120"/>
      <c r="N3284" s="29"/>
      <c r="O3284" s="119" t="s">
        <v>105</v>
      </c>
      <c r="P3284" s="29"/>
      <c r="Q3284" s="156"/>
    </row>
    <row r="3285" spans="1:17">
      <c r="A3285" s="160" t="s">
        <v>1486</v>
      </c>
      <c r="C3285" s="88">
        <v>310502357</v>
      </c>
      <c r="F3285" s="29" t="s">
        <v>59</v>
      </c>
      <c r="G3285" s="29" t="s">
        <v>828</v>
      </c>
      <c r="H3285" s="29" t="s">
        <v>38</v>
      </c>
      <c r="I3285" s="120">
        <v>45967</v>
      </c>
      <c r="J3285" s="120">
        <f>WORKDAY(I3285, 3)</f>
        <v>45972</v>
      </c>
      <c r="K3285" s="120">
        <v>45997</v>
      </c>
      <c r="L3285" s="120"/>
      <c r="M3285" s="120"/>
      <c r="N3285" s="29"/>
      <c r="O3285" s="119" t="s">
        <v>105</v>
      </c>
      <c r="P3285" s="29"/>
      <c r="Q3285" s="156"/>
    </row>
    <row r="3286" spans="1:17">
      <c r="A3286" s="160" t="s">
        <v>1486</v>
      </c>
      <c r="C3286" s="88">
        <v>310502365</v>
      </c>
      <c r="F3286" s="29" t="s">
        <v>59</v>
      </c>
      <c r="G3286" s="29" t="s">
        <v>828</v>
      </c>
      <c r="H3286" s="29" t="s">
        <v>38</v>
      </c>
      <c r="I3286" s="120">
        <v>45967</v>
      </c>
      <c r="J3286" s="120">
        <f>WORKDAY(I3286, 3)</f>
        <v>45972</v>
      </c>
      <c r="K3286" s="120">
        <v>45997</v>
      </c>
      <c r="L3286" s="120"/>
      <c r="M3286" s="120"/>
      <c r="N3286" s="29"/>
      <c r="O3286" s="119" t="s">
        <v>105</v>
      </c>
      <c r="P3286" s="29"/>
      <c r="Q3286" s="156"/>
    </row>
    <row r="3287" spans="1:17">
      <c r="A3287" s="160" t="s">
        <v>1486</v>
      </c>
      <c r="C3287" s="88">
        <v>310502375</v>
      </c>
      <c r="F3287" s="29" t="s">
        <v>59</v>
      </c>
      <c r="G3287" s="29" t="s">
        <v>828</v>
      </c>
      <c r="H3287" s="29" t="s">
        <v>38</v>
      </c>
      <c r="I3287" s="120">
        <v>45967</v>
      </c>
      <c r="J3287" s="120">
        <f>WORKDAY(I3287, 3)</f>
        <v>45972</v>
      </c>
      <c r="K3287" s="120">
        <v>45997</v>
      </c>
      <c r="L3287" s="120"/>
      <c r="M3287" s="120"/>
      <c r="N3287" s="29"/>
      <c r="O3287" s="119" t="s">
        <v>105</v>
      </c>
      <c r="P3287" s="29"/>
      <c r="Q3287" s="156"/>
    </row>
    <row r="3288" spans="1:17">
      <c r="A3288" s="160" t="s">
        <v>1486</v>
      </c>
      <c r="C3288" s="88">
        <v>310502383</v>
      </c>
      <c r="F3288" s="29" t="s">
        <v>59</v>
      </c>
      <c r="G3288" s="29" t="s">
        <v>828</v>
      </c>
      <c r="H3288" s="29" t="s">
        <v>38</v>
      </c>
      <c r="I3288" s="120">
        <v>45967</v>
      </c>
      <c r="J3288" s="120">
        <f>WORKDAY(I3288, 3)</f>
        <v>45972</v>
      </c>
      <c r="K3288" s="120">
        <v>45997</v>
      </c>
      <c r="L3288" s="120"/>
      <c r="M3288" s="120"/>
      <c r="N3288" s="29"/>
      <c r="O3288" s="119" t="s">
        <v>105</v>
      </c>
      <c r="P3288" s="29"/>
      <c r="Q3288" s="156"/>
    </row>
    <row r="3289" spans="1:17">
      <c r="A3289" s="160" t="s">
        <v>1486</v>
      </c>
      <c r="C3289" s="88">
        <v>310502391</v>
      </c>
      <c r="F3289" s="29" t="s">
        <v>59</v>
      </c>
      <c r="G3289" s="29" t="s">
        <v>828</v>
      </c>
      <c r="H3289" s="29" t="s">
        <v>38</v>
      </c>
      <c r="I3289" s="120">
        <v>45967</v>
      </c>
      <c r="J3289" s="120">
        <f>WORKDAY(I3289, 3)</f>
        <v>45972</v>
      </c>
      <c r="K3289" s="120">
        <v>45997</v>
      </c>
      <c r="L3289" s="120"/>
      <c r="M3289" s="120"/>
      <c r="N3289" s="29"/>
      <c r="O3289" s="119" t="s">
        <v>105</v>
      </c>
      <c r="P3289" s="29"/>
      <c r="Q3289" s="156"/>
    </row>
    <row r="3290" spans="1:17">
      <c r="A3290" s="160" t="s">
        <v>1486</v>
      </c>
      <c r="C3290" s="88">
        <v>310502394</v>
      </c>
      <c r="F3290" s="29" t="s">
        <v>59</v>
      </c>
      <c r="G3290" s="29" t="s">
        <v>828</v>
      </c>
      <c r="H3290" s="29" t="s">
        <v>38</v>
      </c>
      <c r="I3290" s="120">
        <v>45967</v>
      </c>
      <c r="J3290" s="120">
        <f>WORKDAY(I3290, 3)</f>
        <v>45972</v>
      </c>
      <c r="K3290" s="120">
        <v>45997</v>
      </c>
      <c r="L3290" s="120"/>
      <c r="M3290" s="120"/>
      <c r="N3290" s="29"/>
      <c r="O3290" s="119" t="s">
        <v>105</v>
      </c>
      <c r="P3290" s="29"/>
      <c r="Q3290" s="156"/>
    </row>
    <row r="3291" spans="1:17">
      <c r="A3291" s="160" t="s">
        <v>1486</v>
      </c>
      <c r="C3291" s="88">
        <v>310502400</v>
      </c>
      <c r="F3291" s="29" t="s">
        <v>59</v>
      </c>
      <c r="G3291" s="29" t="s">
        <v>828</v>
      </c>
      <c r="H3291" s="29" t="s">
        <v>38</v>
      </c>
      <c r="I3291" s="120">
        <v>45967</v>
      </c>
      <c r="J3291" s="120">
        <f>WORKDAY(I3291, 3)</f>
        <v>45972</v>
      </c>
      <c r="K3291" s="120">
        <v>45997</v>
      </c>
      <c r="L3291" s="120"/>
      <c r="M3291" s="120"/>
      <c r="N3291" s="29"/>
      <c r="O3291" s="119" t="s">
        <v>105</v>
      </c>
      <c r="P3291" s="29"/>
      <c r="Q3291" s="156"/>
    </row>
    <row r="3292" spans="1:17">
      <c r="A3292" s="160" t="s">
        <v>1487</v>
      </c>
      <c r="C3292" s="88">
        <v>322501457</v>
      </c>
      <c r="F3292" s="29" t="s">
        <v>59</v>
      </c>
      <c r="G3292" s="29" t="s">
        <v>16</v>
      </c>
      <c r="H3292" s="29" t="s">
        <v>38</v>
      </c>
      <c r="I3292" s="120">
        <v>45979</v>
      </c>
      <c r="J3292" s="120">
        <f>WORKDAY(I3292, 3)</f>
        <v>45982</v>
      </c>
      <c r="K3292" s="120">
        <v>46009</v>
      </c>
      <c r="L3292" s="120"/>
      <c r="M3292" s="120"/>
      <c r="N3292" s="29"/>
      <c r="O3292" s="119" t="s">
        <v>197</v>
      </c>
      <c r="P3292" s="29"/>
      <c r="Q3292" s="156"/>
    </row>
    <row r="3293" spans="1:17">
      <c r="A3293" s="160" t="s">
        <v>1488</v>
      </c>
      <c r="C3293" s="88">
        <v>322501616</v>
      </c>
      <c r="F3293" s="29" t="s">
        <v>59</v>
      </c>
      <c r="G3293" s="29" t="s">
        <v>16</v>
      </c>
      <c r="H3293" s="29" t="s">
        <v>38</v>
      </c>
      <c r="I3293" s="120">
        <v>45979</v>
      </c>
      <c r="J3293" s="120">
        <f>WORKDAY(I3293, 3)</f>
        <v>45982</v>
      </c>
      <c r="K3293" s="120">
        <v>46009</v>
      </c>
      <c r="L3293" s="120"/>
      <c r="M3293" s="120"/>
      <c r="N3293" s="29"/>
      <c r="O3293" s="119" t="s">
        <v>197</v>
      </c>
      <c r="P3293" s="29"/>
      <c r="Q3293" s="156"/>
    </row>
    <row r="3294" spans="1:17">
      <c r="A3294" s="160" t="s">
        <v>1489</v>
      </c>
      <c r="C3294" s="88">
        <v>322501799</v>
      </c>
      <c r="F3294" s="29" t="s">
        <v>59</v>
      </c>
      <c r="G3294" s="29" t="s">
        <v>16</v>
      </c>
      <c r="H3294" s="29" t="s">
        <v>38</v>
      </c>
      <c r="I3294" s="120">
        <v>45979</v>
      </c>
      <c r="J3294" s="120">
        <f>WORKDAY(I3294, 3)</f>
        <v>45982</v>
      </c>
      <c r="K3294" s="120">
        <v>46009</v>
      </c>
      <c r="L3294" s="120"/>
      <c r="M3294" s="120"/>
      <c r="N3294" s="29"/>
      <c r="O3294" s="119" t="s">
        <v>197</v>
      </c>
      <c r="P3294" s="29"/>
      <c r="Q3294" s="156"/>
    </row>
    <row r="3295" spans="1:17">
      <c r="A3295" s="160" t="s">
        <v>1489</v>
      </c>
      <c r="C3295" s="88">
        <v>322501858</v>
      </c>
      <c r="F3295" s="29" t="s">
        <v>59</v>
      </c>
      <c r="G3295" s="29" t="s">
        <v>16</v>
      </c>
      <c r="H3295" s="29" t="s">
        <v>38</v>
      </c>
      <c r="I3295" s="120">
        <v>45979</v>
      </c>
      <c r="J3295" s="120">
        <f>WORKDAY(I3295, 3)</f>
        <v>45982</v>
      </c>
      <c r="K3295" s="120">
        <v>46009</v>
      </c>
      <c r="L3295" s="120"/>
      <c r="M3295" s="120"/>
      <c r="N3295" s="29"/>
      <c r="O3295" s="119" t="s">
        <v>197</v>
      </c>
      <c r="P3295" s="29"/>
      <c r="Q3295" s="156"/>
    </row>
    <row r="3296" spans="1:17">
      <c r="A3296" s="160" t="s">
        <v>1489</v>
      </c>
      <c r="C3296" s="88">
        <v>322501893</v>
      </c>
      <c r="F3296" s="29" t="s">
        <v>59</v>
      </c>
      <c r="G3296" s="29" t="s">
        <v>16</v>
      </c>
      <c r="H3296" s="29" t="s">
        <v>38</v>
      </c>
      <c r="I3296" s="120">
        <v>45979</v>
      </c>
      <c r="J3296" s="120">
        <f>WORKDAY(I3296, 3)</f>
        <v>45982</v>
      </c>
      <c r="K3296" s="120">
        <v>46009</v>
      </c>
      <c r="L3296" s="120"/>
      <c r="M3296" s="120"/>
      <c r="N3296" s="29"/>
      <c r="O3296" s="119" t="s">
        <v>197</v>
      </c>
      <c r="P3296" s="29"/>
      <c r="Q3296" s="156"/>
    </row>
    <row r="3297" spans="1:17">
      <c r="A3297" s="160" t="s">
        <v>1490</v>
      </c>
      <c r="C3297" s="88">
        <v>322502022</v>
      </c>
      <c r="F3297" s="29" t="s">
        <v>59</v>
      </c>
      <c r="G3297" s="29" t="s">
        <v>16</v>
      </c>
      <c r="H3297" s="29" t="s">
        <v>38</v>
      </c>
      <c r="I3297" s="120">
        <v>45979</v>
      </c>
      <c r="J3297" s="120">
        <f>WORKDAY(I3297, 3)</f>
        <v>45982</v>
      </c>
      <c r="K3297" s="120">
        <v>46009</v>
      </c>
      <c r="L3297" s="120"/>
      <c r="M3297" s="120"/>
      <c r="N3297" s="29"/>
      <c r="O3297" s="119" t="s">
        <v>197</v>
      </c>
      <c r="P3297" s="29"/>
      <c r="Q3297" s="156"/>
    </row>
    <row r="3298" spans="1:17" ht="15.75">
      <c r="A3298" s="163" t="s">
        <v>1491</v>
      </c>
      <c r="B3298" s="373"/>
      <c r="C3298" s="88">
        <v>322505213</v>
      </c>
      <c r="F3298" s="29" t="s">
        <v>153</v>
      </c>
      <c r="G3298" s="29" t="s">
        <v>80</v>
      </c>
      <c r="H3298" s="29" t="s">
        <v>29</v>
      </c>
      <c r="I3298" s="120">
        <v>45979</v>
      </c>
      <c r="J3298" s="120">
        <f>WORKDAY(I3298, 3)</f>
        <v>45982</v>
      </c>
      <c r="K3298" s="120">
        <v>46009</v>
      </c>
      <c r="L3298" s="120"/>
      <c r="M3298" s="120"/>
      <c r="N3298" s="29"/>
      <c r="O3298" s="119" t="s">
        <v>10</v>
      </c>
      <c r="P3298" s="29"/>
      <c r="Q3298" s="156"/>
    </row>
    <row r="3299" spans="1:17" ht="15.75">
      <c r="A3299" s="163" t="s">
        <v>1491</v>
      </c>
      <c r="B3299" s="373"/>
      <c r="C3299" s="88">
        <v>322505515</v>
      </c>
      <c r="F3299" s="29" t="s">
        <v>153</v>
      </c>
      <c r="G3299" s="29" t="s">
        <v>80</v>
      </c>
      <c r="H3299" s="29" t="s">
        <v>29</v>
      </c>
      <c r="I3299" s="120">
        <v>45979</v>
      </c>
      <c r="J3299" s="120">
        <f>WORKDAY(I3299, 3)</f>
        <v>45982</v>
      </c>
      <c r="K3299" s="120">
        <v>46009</v>
      </c>
      <c r="L3299" s="120"/>
      <c r="M3299" s="120"/>
      <c r="N3299" s="29"/>
      <c r="O3299" s="119" t="s">
        <v>10</v>
      </c>
      <c r="P3299" s="29"/>
      <c r="Q3299" s="156"/>
    </row>
    <row r="3300" spans="1:17" ht="15.75">
      <c r="A3300" s="163" t="s">
        <v>1491</v>
      </c>
      <c r="B3300" s="373"/>
      <c r="C3300" s="88">
        <v>322505684</v>
      </c>
      <c r="F3300" s="29" t="s">
        <v>153</v>
      </c>
      <c r="G3300" s="29" t="s">
        <v>80</v>
      </c>
      <c r="H3300" s="29" t="s">
        <v>29</v>
      </c>
      <c r="I3300" s="120">
        <v>45979</v>
      </c>
      <c r="J3300" s="120">
        <f>WORKDAY(I3300, 3)</f>
        <v>45982</v>
      </c>
      <c r="K3300" s="120">
        <v>46009</v>
      </c>
      <c r="L3300" s="120"/>
      <c r="M3300" s="120"/>
      <c r="N3300" s="29"/>
      <c r="O3300" s="119" t="s">
        <v>10</v>
      </c>
      <c r="P3300" s="29"/>
      <c r="Q3300" s="156"/>
    </row>
    <row r="3301" spans="1:17" ht="15.75">
      <c r="A3301" s="163" t="s">
        <v>1491</v>
      </c>
      <c r="B3301" s="373"/>
      <c r="C3301" s="88">
        <v>322505757</v>
      </c>
      <c r="F3301" s="29" t="s">
        <v>153</v>
      </c>
      <c r="G3301" s="29" t="s">
        <v>80</v>
      </c>
      <c r="H3301" s="29" t="s">
        <v>29</v>
      </c>
      <c r="I3301" s="120">
        <v>45979</v>
      </c>
      <c r="J3301" s="120">
        <f>WORKDAY(I3301, 3)</f>
        <v>45982</v>
      </c>
      <c r="K3301" s="120">
        <v>46009</v>
      </c>
      <c r="L3301" s="120"/>
      <c r="M3301" s="120"/>
      <c r="N3301" s="29"/>
      <c r="O3301" s="119" t="s">
        <v>10</v>
      </c>
      <c r="P3301" s="29"/>
      <c r="Q3301" s="156"/>
    </row>
    <row r="3302" spans="1:17" ht="15.75">
      <c r="A3302" s="163" t="s">
        <v>1491</v>
      </c>
      <c r="B3302" s="373"/>
      <c r="C3302" s="88">
        <v>322505832</v>
      </c>
      <c r="F3302" s="29" t="s">
        <v>153</v>
      </c>
      <c r="G3302" s="29" t="s">
        <v>80</v>
      </c>
      <c r="H3302" s="29" t="s">
        <v>29</v>
      </c>
      <c r="I3302" s="120">
        <v>45979</v>
      </c>
      <c r="J3302" s="120">
        <f>WORKDAY(I3302, 3)</f>
        <v>45982</v>
      </c>
      <c r="K3302" s="120">
        <v>46009</v>
      </c>
      <c r="L3302" s="120"/>
      <c r="M3302" s="120"/>
      <c r="N3302" s="29"/>
      <c r="O3302" s="119" t="s">
        <v>10</v>
      </c>
      <c r="P3302" s="29"/>
      <c r="Q3302" s="156"/>
    </row>
    <row r="3303" spans="1:17" ht="15.75">
      <c r="A3303" s="163" t="s">
        <v>1491</v>
      </c>
      <c r="B3303" s="373"/>
      <c r="C3303" s="88">
        <v>322505887</v>
      </c>
      <c r="F3303" s="29" t="s">
        <v>153</v>
      </c>
      <c r="G3303" s="29" t="s">
        <v>80</v>
      </c>
      <c r="H3303" s="29" t="s">
        <v>29</v>
      </c>
      <c r="I3303" s="120">
        <v>45979</v>
      </c>
      <c r="J3303" s="120">
        <f>WORKDAY(I3303, 3)</f>
        <v>45982</v>
      </c>
      <c r="K3303" s="120">
        <v>46009</v>
      </c>
      <c r="L3303" s="120"/>
      <c r="M3303" s="120"/>
      <c r="N3303" s="29"/>
      <c r="O3303" s="119" t="s">
        <v>10</v>
      </c>
      <c r="P3303" s="29"/>
      <c r="Q3303" s="156"/>
    </row>
    <row r="3304" spans="1:17" ht="15.75">
      <c r="A3304" s="163" t="s">
        <v>1491</v>
      </c>
      <c r="B3304" s="373"/>
      <c r="C3304" s="88">
        <v>322505937</v>
      </c>
      <c r="F3304" s="29" t="s">
        <v>153</v>
      </c>
      <c r="G3304" s="29" t="s">
        <v>80</v>
      </c>
      <c r="H3304" s="29" t="s">
        <v>29</v>
      </c>
      <c r="I3304" s="120">
        <v>45979</v>
      </c>
      <c r="J3304" s="120">
        <f>WORKDAY(I3304, 3)</f>
        <v>45982</v>
      </c>
      <c r="K3304" s="120">
        <v>46009</v>
      </c>
      <c r="L3304" s="120"/>
      <c r="M3304" s="120"/>
      <c r="N3304" s="29"/>
      <c r="O3304" s="119" t="s">
        <v>10</v>
      </c>
      <c r="P3304" s="29"/>
      <c r="Q3304" s="156"/>
    </row>
    <row r="3305" spans="1:17" ht="15.75">
      <c r="A3305" s="163" t="s">
        <v>1491</v>
      </c>
      <c r="B3305" s="373"/>
      <c r="C3305" s="88">
        <v>322506059</v>
      </c>
      <c r="F3305" s="29" t="s">
        <v>153</v>
      </c>
      <c r="G3305" s="29" t="s">
        <v>80</v>
      </c>
      <c r="H3305" s="29" t="s">
        <v>29</v>
      </c>
      <c r="I3305" s="120">
        <v>45979</v>
      </c>
      <c r="J3305" s="120">
        <f>WORKDAY(I3305, 3)</f>
        <v>45982</v>
      </c>
      <c r="K3305" s="120">
        <v>46009</v>
      </c>
      <c r="L3305" s="120"/>
      <c r="M3305" s="120"/>
      <c r="N3305" s="29"/>
      <c r="O3305" s="119" t="s">
        <v>10</v>
      </c>
      <c r="P3305" s="29"/>
      <c r="Q3305" s="156"/>
    </row>
    <row r="3306" spans="1:17" ht="15.75">
      <c r="A3306" s="163" t="s">
        <v>1491</v>
      </c>
      <c r="B3306" s="373"/>
      <c r="C3306" s="88">
        <v>322506236</v>
      </c>
      <c r="F3306" s="29" t="s">
        <v>153</v>
      </c>
      <c r="G3306" s="29" t="s">
        <v>80</v>
      </c>
      <c r="H3306" s="29" t="s">
        <v>29</v>
      </c>
      <c r="I3306" s="120">
        <v>45979</v>
      </c>
      <c r="J3306" s="120">
        <f>WORKDAY(I3306, 3)</f>
        <v>45982</v>
      </c>
      <c r="K3306" s="120">
        <v>46009</v>
      </c>
      <c r="L3306" s="120"/>
      <c r="M3306" s="120"/>
      <c r="N3306" s="29"/>
      <c r="O3306" s="119" t="s">
        <v>10</v>
      </c>
      <c r="P3306" s="29"/>
      <c r="Q3306" s="156"/>
    </row>
    <row r="3307" spans="1:17" ht="15.75">
      <c r="A3307" s="163" t="s">
        <v>1491</v>
      </c>
      <c r="B3307" s="373"/>
      <c r="C3307" s="88">
        <v>322506358</v>
      </c>
      <c r="F3307" s="29" t="s">
        <v>153</v>
      </c>
      <c r="G3307" s="29" t="s">
        <v>80</v>
      </c>
      <c r="H3307" s="29" t="s">
        <v>29</v>
      </c>
      <c r="I3307" s="120">
        <v>45979</v>
      </c>
      <c r="J3307" s="120">
        <f>WORKDAY(I3307, 3)</f>
        <v>45982</v>
      </c>
      <c r="K3307" s="120">
        <v>46009</v>
      </c>
      <c r="L3307" s="120"/>
      <c r="M3307" s="120"/>
      <c r="N3307" s="29"/>
      <c r="O3307" s="119" t="s">
        <v>10</v>
      </c>
      <c r="P3307" s="29"/>
      <c r="Q3307" s="156"/>
    </row>
    <row r="3308" spans="1:17" ht="15.75">
      <c r="A3308" s="163" t="s">
        <v>1491</v>
      </c>
      <c r="B3308" s="373"/>
      <c r="C3308" s="88">
        <v>322506422</v>
      </c>
      <c r="F3308" s="29" t="s">
        <v>153</v>
      </c>
      <c r="G3308" s="29" t="s">
        <v>80</v>
      </c>
      <c r="H3308" s="29" t="s">
        <v>29</v>
      </c>
      <c r="I3308" s="120">
        <v>45979</v>
      </c>
      <c r="J3308" s="120">
        <f>WORKDAY(I3308, 3)</f>
        <v>45982</v>
      </c>
      <c r="K3308" s="120">
        <v>46009</v>
      </c>
      <c r="L3308" s="120"/>
      <c r="M3308" s="120"/>
      <c r="N3308" s="29"/>
      <c r="O3308" s="119" t="s">
        <v>10</v>
      </c>
      <c r="P3308" s="29"/>
      <c r="Q3308" s="156"/>
    </row>
    <row r="3309" spans="1:17" ht="15.75">
      <c r="A3309" s="163" t="s">
        <v>1491</v>
      </c>
      <c r="B3309" s="373"/>
      <c r="C3309" s="88">
        <v>322506515</v>
      </c>
      <c r="F3309" s="29" t="s">
        <v>153</v>
      </c>
      <c r="G3309" s="29" t="s">
        <v>80</v>
      </c>
      <c r="H3309" s="29" t="s">
        <v>29</v>
      </c>
      <c r="I3309" s="120">
        <v>45979</v>
      </c>
      <c r="J3309" s="120">
        <f>WORKDAY(I3309, 3)</f>
        <v>45982</v>
      </c>
      <c r="K3309" s="120">
        <v>46009</v>
      </c>
      <c r="L3309" s="120"/>
      <c r="M3309" s="120"/>
      <c r="N3309" s="29"/>
      <c r="O3309" s="119" t="s">
        <v>10</v>
      </c>
      <c r="P3309" s="29"/>
      <c r="Q3309" s="156"/>
    </row>
    <row r="3310" spans="1:17" ht="15.75">
      <c r="A3310" s="163" t="s">
        <v>1491</v>
      </c>
      <c r="B3310" s="373"/>
      <c r="C3310" s="88">
        <v>322506557</v>
      </c>
      <c r="F3310" s="29" t="s">
        <v>153</v>
      </c>
      <c r="G3310" s="29" t="s">
        <v>80</v>
      </c>
      <c r="H3310" s="29" t="s">
        <v>29</v>
      </c>
      <c r="I3310" s="120">
        <v>45979</v>
      </c>
      <c r="J3310" s="120">
        <f>WORKDAY(I3310, 3)</f>
        <v>45982</v>
      </c>
      <c r="K3310" s="120">
        <v>46009</v>
      </c>
      <c r="L3310" s="120"/>
      <c r="M3310" s="120"/>
      <c r="N3310" s="29"/>
      <c r="O3310" s="119" t="s">
        <v>10</v>
      </c>
      <c r="P3310" s="29"/>
      <c r="Q3310" s="156"/>
    </row>
    <row r="3311" spans="1:17" ht="15.75">
      <c r="A3311" s="163" t="s">
        <v>1491</v>
      </c>
      <c r="B3311" s="373"/>
      <c r="C3311" s="88">
        <v>322506648</v>
      </c>
      <c r="F3311" s="29" t="s">
        <v>153</v>
      </c>
      <c r="G3311" s="29" t="s">
        <v>80</v>
      </c>
      <c r="H3311" s="29" t="s">
        <v>29</v>
      </c>
      <c r="I3311" s="120">
        <v>45979</v>
      </c>
      <c r="J3311" s="120">
        <f>WORKDAY(I3311, 3)</f>
        <v>45982</v>
      </c>
      <c r="K3311" s="120">
        <v>46009</v>
      </c>
      <c r="L3311" s="120"/>
      <c r="M3311" s="120"/>
      <c r="N3311" s="29"/>
      <c r="O3311" s="119" t="s">
        <v>10</v>
      </c>
      <c r="P3311" s="29"/>
      <c r="Q3311" s="156"/>
    </row>
    <row r="3312" spans="1:17" ht="15.75">
      <c r="A3312" s="163" t="s">
        <v>1491</v>
      </c>
      <c r="B3312" s="373"/>
      <c r="C3312" s="88">
        <v>322506689</v>
      </c>
      <c r="F3312" s="29" t="s">
        <v>153</v>
      </c>
      <c r="G3312" s="29" t="s">
        <v>80</v>
      </c>
      <c r="H3312" s="29" t="s">
        <v>29</v>
      </c>
      <c r="I3312" s="120">
        <v>45979</v>
      </c>
      <c r="J3312" s="120">
        <f>WORKDAY(I3312, 3)</f>
        <v>45982</v>
      </c>
      <c r="K3312" s="120">
        <v>46009</v>
      </c>
      <c r="L3312" s="120"/>
      <c r="M3312" s="120"/>
      <c r="N3312" s="29"/>
      <c r="O3312" s="119" t="s">
        <v>10</v>
      </c>
      <c r="P3312" s="29"/>
      <c r="Q3312" s="156"/>
    </row>
    <row r="3313" spans="1:17" ht="15.75">
      <c r="A3313" s="163" t="s">
        <v>1491</v>
      </c>
      <c r="B3313" s="373"/>
      <c r="C3313" s="88">
        <v>322506742</v>
      </c>
      <c r="F3313" s="29" t="s">
        <v>153</v>
      </c>
      <c r="G3313" s="29" t="s">
        <v>80</v>
      </c>
      <c r="H3313" s="29" t="s">
        <v>29</v>
      </c>
      <c r="I3313" s="120">
        <v>45979</v>
      </c>
      <c r="J3313" s="120">
        <f>WORKDAY(I3313, 3)</f>
        <v>45982</v>
      </c>
      <c r="K3313" s="120">
        <v>46009</v>
      </c>
      <c r="L3313" s="120"/>
      <c r="M3313" s="120"/>
      <c r="N3313" s="29"/>
      <c r="O3313" s="119" t="s">
        <v>10</v>
      </c>
      <c r="P3313" s="29"/>
      <c r="Q3313" s="156"/>
    </row>
    <row r="3314" spans="1:17" ht="15.75">
      <c r="A3314" s="163" t="s">
        <v>1491</v>
      </c>
      <c r="B3314" s="373"/>
      <c r="C3314" s="88">
        <v>322506775</v>
      </c>
      <c r="F3314" s="29" t="s">
        <v>153</v>
      </c>
      <c r="G3314" s="29" t="s">
        <v>80</v>
      </c>
      <c r="H3314" s="29" t="s">
        <v>29</v>
      </c>
      <c r="I3314" s="120">
        <v>45979</v>
      </c>
      <c r="J3314" s="120">
        <f>WORKDAY(I3314, 3)</f>
        <v>45982</v>
      </c>
      <c r="K3314" s="120">
        <v>46009</v>
      </c>
      <c r="L3314" s="120"/>
      <c r="M3314" s="120"/>
      <c r="N3314" s="29"/>
      <c r="O3314" s="119" t="s">
        <v>10</v>
      </c>
      <c r="P3314" s="29"/>
      <c r="Q3314" s="156"/>
    </row>
    <row r="3315" spans="1:17" ht="15.75">
      <c r="A3315" s="163" t="s">
        <v>1491</v>
      </c>
      <c r="B3315" s="373"/>
      <c r="C3315" s="88">
        <v>322506836</v>
      </c>
      <c r="F3315" s="29" t="s">
        <v>153</v>
      </c>
      <c r="G3315" s="29" t="s">
        <v>80</v>
      </c>
      <c r="H3315" s="29" t="s">
        <v>29</v>
      </c>
      <c r="I3315" s="120">
        <v>45979</v>
      </c>
      <c r="J3315" s="120">
        <f>WORKDAY(I3315, 3)</f>
        <v>45982</v>
      </c>
      <c r="K3315" s="120">
        <v>46009</v>
      </c>
      <c r="L3315" s="120"/>
      <c r="M3315" s="120"/>
      <c r="N3315" s="29"/>
      <c r="O3315" s="119" t="s">
        <v>10</v>
      </c>
      <c r="P3315" s="29"/>
      <c r="Q3315" s="156"/>
    </row>
    <row r="3316" spans="1:17" ht="15.75">
      <c r="A3316" s="163" t="s">
        <v>1491</v>
      </c>
      <c r="B3316" s="373"/>
      <c r="C3316" s="88">
        <v>322506906</v>
      </c>
      <c r="F3316" s="29" t="s">
        <v>153</v>
      </c>
      <c r="G3316" s="29" t="s">
        <v>80</v>
      </c>
      <c r="H3316" s="29" t="s">
        <v>29</v>
      </c>
      <c r="I3316" s="120">
        <v>45979</v>
      </c>
      <c r="J3316" s="120">
        <f>WORKDAY(I3316, 3)</f>
        <v>45982</v>
      </c>
      <c r="K3316" s="120">
        <v>46009</v>
      </c>
      <c r="L3316" s="120"/>
      <c r="M3316" s="120"/>
      <c r="N3316" s="29"/>
      <c r="O3316" s="119" t="s">
        <v>10</v>
      </c>
      <c r="P3316" s="29"/>
      <c r="Q3316" s="156"/>
    </row>
    <row r="3317" spans="1:17" ht="15.75">
      <c r="A3317" s="163" t="s">
        <v>1491</v>
      </c>
      <c r="B3317" s="373"/>
      <c r="C3317" s="88">
        <v>322506950</v>
      </c>
      <c r="F3317" s="29" t="s">
        <v>153</v>
      </c>
      <c r="G3317" s="29" t="s">
        <v>80</v>
      </c>
      <c r="H3317" s="29" t="s">
        <v>29</v>
      </c>
      <c r="I3317" s="120">
        <v>45979</v>
      </c>
      <c r="J3317" s="120">
        <f>WORKDAY(I3317, 3)</f>
        <v>45982</v>
      </c>
      <c r="K3317" s="120">
        <v>46009</v>
      </c>
      <c r="L3317" s="120"/>
      <c r="M3317" s="120"/>
      <c r="N3317" s="29"/>
      <c r="O3317" s="119" t="s">
        <v>10</v>
      </c>
      <c r="P3317" s="29"/>
      <c r="Q3317" s="156"/>
    </row>
    <row r="3318" spans="1:17" ht="15.75">
      <c r="A3318" s="163" t="s">
        <v>1491</v>
      </c>
      <c r="B3318" s="373"/>
      <c r="C3318" s="88">
        <v>322507091</v>
      </c>
      <c r="F3318" s="29" t="s">
        <v>153</v>
      </c>
      <c r="G3318" s="29" t="s">
        <v>80</v>
      </c>
      <c r="H3318" s="29" t="s">
        <v>29</v>
      </c>
      <c r="I3318" s="120">
        <v>45979</v>
      </c>
      <c r="J3318" s="120">
        <f>WORKDAY(I3318, 3)</f>
        <v>45982</v>
      </c>
      <c r="K3318" s="120">
        <v>46009</v>
      </c>
      <c r="L3318" s="120"/>
      <c r="M3318" s="120"/>
      <c r="N3318" s="29"/>
      <c r="O3318" s="119" t="s">
        <v>10</v>
      </c>
      <c r="P3318" s="29"/>
      <c r="Q3318" s="156"/>
    </row>
    <row r="3319" spans="1:17" ht="15.75">
      <c r="A3319" s="163" t="s">
        <v>1491</v>
      </c>
      <c r="B3319" s="373"/>
      <c r="C3319" s="88">
        <v>322507167</v>
      </c>
      <c r="F3319" s="29" t="s">
        <v>153</v>
      </c>
      <c r="G3319" s="29" t="s">
        <v>80</v>
      </c>
      <c r="H3319" s="29" t="s">
        <v>29</v>
      </c>
      <c r="I3319" s="120">
        <v>45979</v>
      </c>
      <c r="J3319" s="120">
        <f>WORKDAY(I3319, 3)</f>
        <v>45982</v>
      </c>
      <c r="K3319" s="120">
        <v>46009</v>
      </c>
      <c r="L3319" s="120"/>
      <c r="M3319" s="120"/>
      <c r="N3319" s="29"/>
      <c r="O3319" s="119" t="s">
        <v>10</v>
      </c>
      <c r="P3319" s="29"/>
      <c r="Q3319" s="156"/>
    </row>
    <row r="3320" spans="1:17" ht="15.75">
      <c r="A3320" s="163" t="s">
        <v>1491</v>
      </c>
      <c r="B3320" s="373"/>
      <c r="C3320" s="88">
        <v>322507207</v>
      </c>
      <c r="F3320" s="29" t="s">
        <v>153</v>
      </c>
      <c r="G3320" s="29" t="s">
        <v>80</v>
      </c>
      <c r="H3320" s="29" t="s">
        <v>29</v>
      </c>
      <c r="I3320" s="120">
        <v>45979</v>
      </c>
      <c r="J3320" s="120">
        <f>WORKDAY(I3320, 3)</f>
        <v>45982</v>
      </c>
      <c r="K3320" s="120">
        <v>46009</v>
      </c>
      <c r="L3320" s="120"/>
      <c r="M3320" s="120"/>
      <c r="N3320" s="29"/>
      <c r="O3320" s="119" t="s">
        <v>10</v>
      </c>
      <c r="P3320" s="29"/>
      <c r="Q3320" s="156"/>
    </row>
    <row r="3321" spans="1:17" ht="15.75">
      <c r="A3321" s="163" t="s">
        <v>1491</v>
      </c>
      <c r="B3321" s="373"/>
      <c r="C3321" s="88">
        <v>322507232</v>
      </c>
      <c r="F3321" s="29" t="s">
        <v>153</v>
      </c>
      <c r="G3321" s="29" t="s">
        <v>80</v>
      </c>
      <c r="H3321" s="29" t="s">
        <v>29</v>
      </c>
      <c r="I3321" s="120">
        <v>45979</v>
      </c>
      <c r="J3321" s="120">
        <f>WORKDAY(I3321, 3)</f>
        <v>45982</v>
      </c>
      <c r="K3321" s="120">
        <v>46009</v>
      </c>
      <c r="L3321" s="120"/>
      <c r="M3321" s="120"/>
      <c r="N3321" s="29"/>
      <c r="O3321" s="119" t="s">
        <v>10</v>
      </c>
      <c r="P3321" s="29"/>
      <c r="Q3321" s="156"/>
    </row>
    <row r="3322" spans="1:17" ht="15.75">
      <c r="A3322" s="163" t="s">
        <v>1491</v>
      </c>
      <c r="B3322" s="373"/>
      <c r="C3322" s="88">
        <v>322507269</v>
      </c>
      <c r="F3322" s="29" t="s">
        <v>153</v>
      </c>
      <c r="G3322" s="29" t="s">
        <v>80</v>
      </c>
      <c r="H3322" s="29" t="s">
        <v>29</v>
      </c>
      <c r="I3322" s="120">
        <v>45979</v>
      </c>
      <c r="J3322" s="120">
        <f>WORKDAY(I3322, 3)</f>
        <v>45982</v>
      </c>
      <c r="K3322" s="120">
        <v>46009</v>
      </c>
      <c r="L3322" s="120"/>
      <c r="M3322" s="120"/>
      <c r="N3322" s="29"/>
      <c r="O3322" s="119" t="s">
        <v>10</v>
      </c>
      <c r="P3322" s="29"/>
      <c r="Q3322" s="156"/>
    </row>
    <row r="3323" spans="1:17" ht="15.75">
      <c r="A3323" s="163" t="s">
        <v>1491</v>
      </c>
      <c r="B3323" s="373"/>
      <c r="C3323" s="88">
        <v>322507301</v>
      </c>
      <c r="F3323" s="29" t="s">
        <v>153</v>
      </c>
      <c r="G3323" s="29" t="s">
        <v>80</v>
      </c>
      <c r="H3323" s="29" t="s">
        <v>29</v>
      </c>
      <c r="I3323" s="120">
        <v>45979</v>
      </c>
      <c r="J3323" s="120">
        <f>WORKDAY(I3323, 3)</f>
        <v>45982</v>
      </c>
      <c r="K3323" s="120">
        <v>46009</v>
      </c>
      <c r="L3323" s="120"/>
      <c r="M3323" s="120"/>
      <c r="N3323" s="29"/>
      <c r="O3323" s="119" t="s">
        <v>10</v>
      </c>
      <c r="P3323" s="29"/>
      <c r="Q3323" s="156"/>
    </row>
    <row r="3324" spans="1:17" ht="15.75">
      <c r="A3324" s="163" t="s">
        <v>1491</v>
      </c>
      <c r="B3324" s="373"/>
      <c r="C3324" s="88">
        <v>322507329</v>
      </c>
      <c r="F3324" s="29" t="s">
        <v>153</v>
      </c>
      <c r="G3324" s="29" t="s">
        <v>80</v>
      </c>
      <c r="H3324" s="29" t="s">
        <v>29</v>
      </c>
      <c r="I3324" s="120">
        <v>45979</v>
      </c>
      <c r="J3324" s="120">
        <f>WORKDAY(I3324, 3)</f>
        <v>45982</v>
      </c>
      <c r="K3324" s="120">
        <v>46009</v>
      </c>
      <c r="L3324" s="120"/>
      <c r="M3324" s="120"/>
      <c r="N3324" s="29"/>
      <c r="O3324" s="119" t="s">
        <v>10</v>
      </c>
      <c r="P3324" s="29"/>
      <c r="Q3324" s="156"/>
    </row>
    <row r="3325" spans="1:17">
      <c r="A3325" s="160" t="s">
        <v>1492</v>
      </c>
      <c r="C3325" s="88">
        <v>328503088</v>
      </c>
      <c r="F3325" s="29" t="s">
        <v>110</v>
      </c>
      <c r="G3325" s="29" t="s">
        <v>828</v>
      </c>
      <c r="H3325" s="29" t="s">
        <v>38</v>
      </c>
      <c r="I3325" s="120">
        <v>45985</v>
      </c>
      <c r="J3325" s="120">
        <f>WORKDAY(I3325, 3)</f>
        <v>45988</v>
      </c>
      <c r="K3325" s="120">
        <v>46017</v>
      </c>
      <c r="L3325" s="120"/>
      <c r="M3325" s="120"/>
      <c r="N3325" s="29"/>
      <c r="O3325" s="119" t="s">
        <v>105</v>
      </c>
      <c r="P3325" s="120"/>
      <c r="Q3325" s="156">
        <v>250</v>
      </c>
    </row>
    <row r="3326" spans="1:17">
      <c r="A3326" s="160" t="s">
        <v>1492</v>
      </c>
      <c r="C3326" s="88">
        <v>328503418</v>
      </c>
      <c r="F3326" s="29" t="s">
        <v>110</v>
      </c>
      <c r="G3326" s="29" t="s">
        <v>828</v>
      </c>
      <c r="H3326" s="29" t="s">
        <v>38</v>
      </c>
      <c r="I3326" s="120">
        <v>45985</v>
      </c>
      <c r="J3326" s="120">
        <f>WORKDAY(I3326, 3)</f>
        <v>45988</v>
      </c>
      <c r="K3326" s="120">
        <v>46017</v>
      </c>
      <c r="L3326" s="120"/>
      <c r="M3326" s="120"/>
      <c r="N3326" s="29"/>
      <c r="O3326" s="119" t="s">
        <v>105</v>
      </c>
      <c r="P3326" s="120"/>
      <c r="Q3326" s="156">
        <v>815</v>
      </c>
    </row>
    <row r="3327" spans="1:17">
      <c r="A3327" s="160" t="s">
        <v>1492</v>
      </c>
      <c r="C3327" s="88">
        <v>328503680</v>
      </c>
      <c r="F3327" s="29" t="s">
        <v>110</v>
      </c>
      <c r="G3327" s="29" t="s">
        <v>828</v>
      </c>
      <c r="H3327" s="29" t="s">
        <v>38</v>
      </c>
      <c r="I3327" s="120">
        <v>45985</v>
      </c>
      <c r="J3327" s="120">
        <f>WORKDAY(I3327, 3)</f>
        <v>45988</v>
      </c>
      <c r="K3327" s="120">
        <v>46017</v>
      </c>
      <c r="L3327" s="120"/>
      <c r="M3327" s="120"/>
      <c r="N3327" s="29"/>
      <c r="O3327" s="119" t="s">
        <v>105</v>
      </c>
      <c r="P3327" s="120"/>
      <c r="Q3327" s="156">
        <v>90</v>
      </c>
    </row>
    <row r="3328" spans="1:17">
      <c r="A3328" s="160" t="s">
        <v>1492</v>
      </c>
      <c r="C3328" s="88">
        <v>328503998</v>
      </c>
      <c r="F3328" s="29" t="s">
        <v>110</v>
      </c>
      <c r="G3328" s="29" t="s">
        <v>828</v>
      </c>
      <c r="H3328" s="29" t="s">
        <v>38</v>
      </c>
      <c r="I3328" s="120">
        <v>45985</v>
      </c>
      <c r="J3328" s="120">
        <f>WORKDAY(I3328, 3)</f>
        <v>45988</v>
      </c>
      <c r="K3328" s="120">
        <v>46017</v>
      </c>
      <c r="L3328" s="120"/>
      <c r="M3328" s="120"/>
      <c r="N3328" s="29"/>
      <c r="O3328" s="119" t="s">
        <v>105</v>
      </c>
      <c r="P3328" s="120"/>
      <c r="Q3328" s="156">
        <v>175</v>
      </c>
    </row>
    <row r="3329" spans="1:17">
      <c r="A3329" s="160" t="s">
        <v>1493</v>
      </c>
      <c r="C3329" s="88">
        <v>328504234</v>
      </c>
      <c r="F3329" s="29" t="s">
        <v>110</v>
      </c>
      <c r="G3329" s="29" t="s">
        <v>828</v>
      </c>
      <c r="H3329" s="29" t="s">
        <v>38</v>
      </c>
      <c r="I3329" s="120">
        <v>45985</v>
      </c>
      <c r="J3329" s="120">
        <f>WORKDAY(I3329, 3)</f>
        <v>45988</v>
      </c>
      <c r="K3329" s="120">
        <v>46017</v>
      </c>
      <c r="L3329" s="120"/>
      <c r="M3329" s="120"/>
      <c r="N3329" s="29"/>
      <c r="O3329" s="119" t="s">
        <v>105</v>
      </c>
      <c r="P3329" s="120"/>
      <c r="Q3329" s="156">
        <v>390</v>
      </c>
    </row>
    <row r="3330" spans="1:17">
      <c r="A3330" s="160" t="s">
        <v>1493</v>
      </c>
      <c r="C3330" s="88">
        <v>328504840</v>
      </c>
      <c r="F3330" s="29" t="s">
        <v>110</v>
      </c>
      <c r="G3330" s="29" t="s">
        <v>828</v>
      </c>
      <c r="H3330" s="29" t="s">
        <v>38</v>
      </c>
      <c r="I3330" s="120">
        <v>45985</v>
      </c>
      <c r="J3330" s="120">
        <f>WORKDAY(I3330, 3)</f>
        <v>45988</v>
      </c>
      <c r="K3330" s="120">
        <v>46017</v>
      </c>
      <c r="L3330" s="120"/>
      <c r="M3330" s="120"/>
      <c r="N3330" s="29"/>
      <c r="O3330" s="119" t="s">
        <v>105</v>
      </c>
      <c r="P3330" s="120"/>
      <c r="Q3330" s="156">
        <v>375</v>
      </c>
    </row>
    <row r="3331" spans="1:17">
      <c r="A3331" s="160" t="s">
        <v>1493</v>
      </c>
      <c r="C3331" s="88">
        <v>328504792</v>
      </c>
      <c r="F3331" s="29" t="s">
        <v>110</v>
      </c>
      <c r="G3331" s="29" t="s">
        <v>828</v>
      </c>
      <c r="H3331" s="29" t="s">
        <v>38</v>
      </c>
      <c r="I3331" s="120">
        <v>45985</v>
      </c>
      <c r="J3331" s="120">
        <f>WORKDAY(I3331, 3)</f>
        <v>45988</v>
      </c>
      <c r="K3331" s="120">
        <v>46017</v>
      </c>
      <c r="L3331" s="120"/>
      <c r="M3331" s="120"/>
      <c r="N3331" s="29"/>
      <c r="O3331" s="119" t="s">
        <v>105</v>
      </c>
      <c r="P3331" s="120"/>
      <c r="Q3331" s="156" t="s">
        <v>1494</v>
      </c>
    </row>
    <row r="3332" spans="1:17">
      <c r="A3332" s="160" t="s">
        <v>1495</v>
      </c>
      <c r="C3332" s="88">
        <v>328505276</v>
      </c>
      <c r="F3332" s="29" t="s">
        <v>110</v>
      </c>
      <c r="G3332" s="29" t="s">
        <v>16</v>
      </c>
      <c r="H3332" s="29" t="s">
        <v>38</v>
      </c>
      <c r="I3332" s="120">
        <v>45985</v>
      </c>
      <c r="J3332" s="120">
        <f>WORKDAY(I3332, 3)</f>
        <v>45988</v>
      </c>
      <c r="K3332" s="120">
        <v>46017</v>
      </c>
      <c r="L3332" s="120"/>
      <c r="M3332" s="120"/>
      <c r="N3332" s="29"/>
      <c r="O3332" s="119" t="s">
        <v>9</v>
      </c>
      <c r="P3332" s="120"/>
      <c r="Q3332" s="156">
        <v>645</v>
      </c>
    </row>
    <row r="3333" spans="1:17">
      <c r="A3333" s="160" t="s">
        <v>1495</v>
      </c>
      <c r="C3333" s="88">
        <v>328505130</v>
      </c>
      <c r="F3333" s="29" t="s">
        <v>110</v>
      </c>
      <c r="G3333" s="29" t="s">
        <v>16</v>
      </c>
      <c r="H3333" s="29" t="s">
        <v>38</v>
      </c>
      <c r="I3333" s="120">
        <v>45985</v>
      </c>
      <c r="J3333" s="120">
        <f>WORKDAY(I3333, 3)</f>
        <v>45988</v>
      </c>
      <c r="K3333" s="120">
        <v>46017</v>
      </c>
      <c r="L3333" s="120"/>
      <c r="M3333" s="120"/>
      <c r="N3333" s="29"/>
      <c r="O3333" s="119" t="s">
        <v>9</v>
      </c>
      <c r="P3333" s="120"/>
      <c r="Q3333" s="156">
        <v>317</v>
      </c>
    </row>
    <row r="3334" spans="1:17">
      <c r="A3334" s="160" t="s">
        <v>1495</v>
      </c>
      <c r="C3334" s="88">
        <v>328505537</v>
      </c>
      <c r="F3334" s="29" t="s">
        <v>110</v>
      </c>
      <c r="G3334" s="29" t="s">
        <v>16</v>
      </c>
      <c r="H3334" s="29" t="s">
        <v>38</v>
      </c>
      <c r="I3334" s="120">
        <v>45985</v>
      </c>
      <c r="J3334" s="120">
        <f>WORKDAY(I3334, 3)</f>
        <v>45988</v>
      </c>
      <c r="K3334" s="120">
        <v>46017</v>
      </c>
      <c r="L3334" s="120"/>
      <c r="M3334" s="120"/>
      <c r="N3334" s="29"/>
      <c r="O3334" s="119" t="s">
        <v>9</v>
      </c>
      <c r="P3334" s="120"/>
      <c r="Q3334" s="156">
        <v>288</v>
      </c>
    </row>
    <row r="3335" spans="1:17">
      <c r="A3335" s="160" t="s">
        <v>1495</v>
      </c>
      <c r="C3335" s="88">
        <v>328505311</v>
      </c>
      <c r="F3335" s="29" t="s">
        <v>110</v>
      </c>
      <c r="G3335" s="29" t="s">
        <v>16</v>
      </c>
      <c r="H3335" s="29" t="s">
        <v>38</v>
      </c>
      <c r="I3335" s="120">
        <v>45985</v>
      </c>
      <c r="J3335" s="120">
        <f>WORKDAY(I3335, 3)</f>
        <v>45988</v>
      </c>
      <c r="K3335" s="120">
        <v>46017</v>
      </c>
      <c r="L3335" s="120"/>
      <c r="M3335" s="120"/>
      <c r="N3335" s="29"/>
      <c r="O3335" s="119" t="s">
        <v>9</v>
      </c>
      <c r="P3335" s="120"/>
      <c r="Q3335" s="156">
        <v>100</v>
      </c>
    </row>
    <row r="3336" spans="1:17">
      <c r="A3336" s="160" t="s">
        <v>1495</v>
      </c>
      <c r="C3336" s="88">
        <v>328505445</v>
      </c>
      <c r="F3336" s="29" t="s">
        <v>1496</v>
      </c>
      <c r="G3336" s="29" t="s">
        <v>16</v>
      </c>
      <c r="H3336" s="29" t="s">
        <v>38</v>
      </c>
      <c r="I3336" s="120">
        <v>45985</v>
      </c>
      <c r="J3336" s="120">
        <f>WORKDAY(I3336, 3)</f>
        <v>45988</v>
      </c>
      <c r="K3336" s="120">
        <v>46017</v>
      </c>
      <c r="L3336" s="120"/>
      <c r="M3336" s="120"/>
      <c r="N3336" s="29"/>
      <c r="O3336" s="119" t="s">
        <v>9</v>
      </c>
      <c r="P3336" s="120"/>
      <c r="Q3336" s="156">
        <v>1200</v>
      </c>
    </row>
    <row r="3337" spans="1:17">
      <c r="A3337" s="160" t="s">
        <v>1495</v>
      </c>
      <c r="C3337" s="88">
        <v>328505715</v>
      </c>
      <c r="F3337" s="29" t="s">
        <v>1496</v>
      </c>
      <c r="G3337" s="29" t="s">
        <v>16</v>
      </c>
      <c r="H3337" s="29" t="s">
        <v>38</v>
      </c>
      <c r="I3337" s="120">
        <v>45985</v>
      </c>
      <c r="J3337" s="120">
        <f>WORKDAY(I3337, 3)</f>
        <v>45988</v>
      </c>
      <c r="K3337" s="120">
        <v>46017</v>
      </c>
      <c r="L3337" s="120"/>
      <c r="M3337" s="120"/>
      <c r="N3337" s="29"/>
      <c r="O3337" s="119" t="s">
        <v>9</v>
      </c>
      <c r="P3337" s="120"/>
      <c r="Q3337" s="156">
        <v>200</v>
      </c>
    </row>
    <row r="3338" spans="1:17">
      <c r="A3338" s="160" t="s">
        <v>1495</v>
      </c>
      <c r="C3338" s="88">
        <v>328505837</v>
      </c>
      <c r="F3338" s="29" t="s">
        <v>1496</v>
      </c>
      <c r="G3338" s="29" t="s">
        <v>16</v>
      </c>
      <c r="H3338" s="29" t="s">
        <v>38</v>
      </c>
      <c r="I3338" s="120">
        <v>45985</v>
      </c>
      <c r="J3338" s="120">
        <f>WORKDAY(I3338, 3)</f>
        <v>45988</v>
      </c>
      <c r="K3338" s="120">
        <v>46017</v>
      </c>
      <c r="L3338" s="120"/>
      <c r="M3338" s="120"/>
      <c r="N3338" s="29"/>
      <c r="O3338" s="119" t="s">
        <v>9</v>
      </c>
      <c r="P3338" s="120"/>
      <c r="Q3338" s="156">
        <v>900</v>
      </c>
    </row>
    <row r="3339" spans="1:17">
      <c r="A3339" s="160" t="s">
        <v>1495</v>
      </c>
      <c r="C3339" s="88">
        <v>328506104</v>
      </c>
      <c r="F3339" s="29" t="s">
        <v>1496</v>
      </c>
      <c r="G3339" s="29" t="s">
        <v>16</v>
      </c>
      <c r="H3339" s="29" t="s">
        <v>38</v>
      </c>
      <c r="I3339" s="120">
        <v>45985</v>
      </c>
      <c r="J3339" s="120">
        <f>WORKDAY(I3339, 3)</f>
        <v>45988</v>
      </c>
      <c r="K3339" s="120">
        <v>46017</v>
      </c>
      <c r="L3339" s="120"/>
      <c r="M3339" s="120"/>
      <c r="N3339" s="29"/>
      <c r="O3339" s="119" t="s">
        <v>9</v>
      </c>
      <c r="P3339" s="120"/>
      <c r="Q3339" s="156">
        <v>1900</v>
      </c>
    </row>
    <row r="3340" spans="1:17">
      <c r="A3340" s="160" t="s">
        <v>1495</v>
      </c>
      <c r="C3340" s="88">
        <v>328506212</v>
      </c>
      <c r="F3340" s="29" t="s">
        <v>1496</v>
      </c>
      <c r="G3340" s="29" t="s">
        <v>16</v>
      </c>
      <c r="H3340" s="29" t="s">
        <v>38</v>
      </c>
      <c r="I3340" s="120">
        <v>45985</v>
      </c>
      <c r="J3340" s="120">
        <f>WORKDAY(I3340, 3)</f>
        <v>45988</v>
      </c>
      <c r="K3340" s="120">
        <v>46017</v>
      </c>
      <c r="L3340" s="120"/>
      <c r="M3340" s="120"/>
      <c r="N3340" s="29"/>
      <c r="O3340" s="119" t="s">
        <v>9</v>
      </c>
      <c r="P3340" s="120"/>
      <c r="Q3340" s="156">
        <v>1800</v>
      </c>
    </row>
    <row r="3341" spans="1:17">
      <c r="A3341" s="160" t="s">
        <v>1495</v>
      </c>
      <c r="C3341" s="88">
        <v>328506334</v>
      </c>
      <c r="F3341" s="29" t="s">
        <v>1496</v>
      </c>
      <c r="G3341" s="29" t="s">
        <v>16</v>
      </c>
      <c r="H3341" s="29" t="s">
        <v>38</v>
      </c>
      <c r="I3341" s="120">
        <v>45985</v>
      </c>
      <c r="J3341" s="120">
        <f>WORKDAY(I3341, 3)</f>
        <v>45988</v>
      </c>
      <c r="K3341" s="120">
        <v>46017</v>
      </c>
      <c r="L3341" s="120"/>
      <c r="M3341" s="120"/>
      <c r="N3341" s="29"/>
      <c r="O3341" s="119" t="s">
        <v>9</v>
      </c>
      <c r="P3341" s="120"/>
      <c r="Q3341" s="156">
        <v>300</v>
      </c>
    </row>
    <row r="3342" spans="1:17">
      <c r="A3342" s="160" t="s">
        <v>1497</v>
      </c>
      <c r="C3342" s="88">
        <v>324501377</v>
      </c>
      <c r="F3342" s="29" t="s">
        <v>121</v>
      </c>
      <c r="G3342" s="29" t="s">
        <v>16</v>
      </c>
      <c r="H3342" s="29" t="s">
        <v>22</v>
      </c>
      <c r="I3342" s="120">
        <v>45981</v>
      </c>
      <c r="J3342" s="120">
        <v>45983</v>
      </c>
      <c r="K3342" s="120">
        <v>46013</v>
      </c>
      <c r="L3342" s="120"/>
      <c r="M3342" s="120"/>
      <c r="N3342" s="29"/>
      <c r="O3342" s="119" t="s">
        <v>10</v>
      </c>
      <c r="P3342" s="120"/>
      <c r="Q3342" s="156"/>
    </row>
    <row r="3343" spans="1:17">
      <c r="A3343" s="129" t="s">
        <v>1497</v>
      </c>
      <c r="B3343" s="374"/>
      <c r="C3343" s="88">
        <v>324501458</v>
      </c>
      <c r="F3343" s="29" t="s">
        <v>121</v>
      </c>
      <c r="G3343" s="29" t="s">
        <v>16</v>
      </c>
      <c r="H3343" s="29" t="s">
        <v>22</v>
      </c>
      <c r="I3343" s="120">
        <v>45981</v>
      </c>
      <c r="J3343" s="120">
        <v>45983</v>
      </c>
      <c r="K3343" s="120">
        <v>46013</v>
      </c>
      <c r="L3343" s="120"/>
      <c r="M3343" s="120"/>
      <c r="N3343" s="29"/>
      <c r="O3343" s="119" t="s">
        <v>10</v>
      </c>
      <c r="P3343" s="120"/>
      <c r="Q3343" s="156"/>
    </row>
    <row r="3344" spans="1:17">
      <c r="A3344" s="129" t="s">
        <v>1497</v>
      </c>
      <c r="B3344" s="374"/>
      <c r="C3344" s="88">
        <v>324501533</v>
      </c>
      <c r="F3344" s="29" t="s">
        <v>121</v>
      </c>
      <c r="G3344" s="29" t="s">
        <v>16</v>
      </c>
      <c r="H3344" s="29" t="s">
        <v>22</v>
      </c>
      <c r="I3344" s="120">
        <v>45981</v>
      </c>
      <c r="J3344" s="120">
        <v>45983</v>
      </c>
      <c r="K3344" s="120">
        <v>46013</v>
      </c>
      <c r="L3344" s="120"/>
      <c r="M3344" s="120"/>
      <c r="N3344" s="29"/>
      <c r="O3344" s="119" t="s">
        <v>10</v>
      </c>
      <c r="P3344" s="120"/>
      <c r="Q3344" s="156"/>
    </row>
    <row r="3345" spans="1:18">
      <c r="A3345" s="129" t="s">
        <v>1497</v>
      </c>
      <c r="B3345" s="374"/>
      <c r="C3345" s="88">
        <v>324501584</v>
      </c>
      <c r="F3345" s="29" t="s">
        <v>121</v>
      </c>
      <c r="G3345" s="29" t="s">
        <v>16</v>
      </c>
      <c r="H3345" s="29" t="s">
        <v>22</v>
      </c>
      <c r="I3345" s="120">
        <v>45981</v>
      </c>
      <c r="J3345" s="120">
        <v>45983</v>
      </c>
      <c r="K3345" s="120">
        <v>46013</v>
      </c>
      <c r="L3345" s="120"/>
      <c r="M3345" s="120"/>
      <c r="N3345" s="29"/>
      <c r="O3345" s="119" t="s">
        <v>10</v>
      </c>
      <c r="P3345" s="120"/>
      <c r="Q3345" s="156"/>
    </row>
    <row r="3346" spans="1:18">
      <c r="A3346" s="129" t="s">
        <v>1497</v>
      </c>
      <c r="B3346" s="374"/>
      <c r="C3346" s="88">
        <v>324501618</v>
      </c>
      <c r="F3346" s="29" t="s">
        <v>121</v>
      </c>
      <c r="G3346" s="29" t="s">
        <v>16</v>
      </c>
      <c r="H3346" s="29" t="s">
        <v>22</v>
      </c>
      <c r="I3346" s="120">
        <v>45981</v>
      </c>
      <c r="J3346" s="120">
        <v>45983</v>
      </c>
      <c r="K3346" s="120">
        <v>46013</v>
      </c>
      <c r="L3346" s="120"/>
      <c r="M3346" s="120"/>
      <c r="N3346" s="29"/>
      <c r="O3346" s="119" t="s">
        <v>10</v>
      </c>
      <c r="P3346" s="120"/>
      <c r="Q3346" s="156"/>
    </row>
    <row r="3347" spans="1:18">
      <c r="A3347" s="129" t="s">
        <v>1497</v>
      </c>
      <c r="B3347" s="374"/>
      <c r="C3347" s="88">
        <v>324501676</v>
      </c>
      <c r="F3347" s="29" t="s">
        <v>121</v>
      </c>
      <c r="G3347" s="29" t="s">
        <v>16</v>
      </c>
      <c r="H3347" s="29" t="s">
        <v>22</v>
      </c>
      <c r="I3347" s="120">
        <v>45981</v>
      </c>
      <c r="J3347" s="120">
        <v>45983</v>
      </c>
      <c r="K3347" s="120">
        <v>46013</v>
      </c>
      <c r="L3347" s="120"/>
      <c r="M3347" s="120"/>
      <c r="N3347" s="29"/>
      <c r="O3347" s="119" t="s">
        <v>9</v>
      </c>
      <c r="P3347" s="120"/>
      <c r="Q3347" s="156"/>
      <c r="R3347" s="134" t="s">
        <v>1498</v>
      </c>
    </row>
    <row r="3348" spans="1:18">
      <c r="A3348" s="129" t="s">
        <v>1497</v>
      </c>
      <c r="B3348" s="374"/>
      <c r="C3348" s="88">
        <v>324501724</v>
      </c>
      <c r="F3348" s="29" t="s">
        <v>121</v>
      </c>
      <c r="G3348" s="29" t="s">
        <v>16</v>
      </c>
      <c r="H3348" s="29" t="s">
        <v>22</v>
      </c>
      <c r="I3348" s="120">
        <v>45981</v>
      </c>
      <c r="J3348" s="120">
        <v>45983</v>
      </c>
      <c r="K3348" s="120">
        <v>46013</v>
      </c>
      <c r="L3348" s="120"/>
      <c r="M3348" s="120"/>
      <c r="N3348" s="29"/>
      <c r="O3348" s="119" t="s">
        <v>10</v>
      </c>
      <c r="P3348" s="120"/>
      <c r="Q3348" s="156"/>
    </row>
    <row r="3349" spans="1:18">
      <c r="A3349" s="160" t="s">
        <v>1493</v>
      </c>
      <c r="C3349" s="88">
        <v>332500295</v>
      </c>
      <c r="F3349" s="29" t="s">
        <v>110</v>
      </c>
      <c r="G3349" s="29" t="s">
        <v>828</v>
      </c>
      <c r="H3349" s="29" t="s">
        <v>38</v>
      </c>
      <c r="I3349" s="120">
        <v>45989</v>
      </c>
      <c r="J3349" s="120">
        <v>45993</v>
      </c>
      <c r="K3349" s="120">
        <v>46020</v>
      </c>
      <c r="L3349" s="120"/>
      <c r="M3349" s="120"/>
      <c r="N3349" s="29"/>
      <c r="O3349" s="119" t="s">
        <v>105</v>
      </c>
      <c r="P3349" s="120"/>
      <c r="Q3349" s="156" t="s">
        <v>1499</v>
      </c>
    </row>
    <row r="3350" spans="1:18">
      <c r="A3350" s="160" t="s">
        <v>1493</v>
      </c>
      <c r="C3350" s="88">
        <v>332500315</v>
      </c>
      <c r="F3350" s="29" t="s">
        <v>110</v>
      </c>
      <c r="G3350" s="29" t="s">
        <v>828</v>
      </c>
      <c r="H3350" s="29" t="s">
        <v>38</v>
      </c>
      <c r="I3350" s="120">
        <v>45989</v>
      </c>
      <c r="J3350" s="120">
        <v>45993</v>
      </c>
      <c r="K3350" s="120">
        <v>46020</v>
      </c>
      <c r="L3350" s="120"/>
      <c r="M3350" s="120"/>
      <c r="N3350" s="29"/>
      <c r="O3350" s="119" t="s">
        <v>105</v>
      </c>
      <c r="P3350" s="120"/>
      <c r="Q3350" s="156" t="s">
        <v>1500</v>
      </c>
    </row>
    <row r="3351" spans="1:18">
      <c r="A3351" s="160" t="s">
        <v>1493</v>
      </c>
      <c r="C3351" s="88">
        <v>332500324</v>
      </c>
      <c r="F3351" s="29" t="s">
        <v>110</v>
      </c>
      <c r="G3351" s="29" t="s">
        <v>828</v>
      </c>
      <c r="H3351" s="29" t="s">
        <v>38</v>
      </c>
      <c r="I3351" s="120">
        <v>45989</v>
      </c>
      <c r="J3351" s="120">
        <v>45993</v>
      </c>
      <c r="K3351" s="120">
        <v>46020</v>
      </c>
      <c r="L3351" s="120"/>
      <c r="M3351" s="120"/>
      <c r="N3351" s="29"/>
      <c r="O3351" s="119" t="s">
        <v>105</v>
      </c>
      <c r="P3351" s="120"/>
      <c r="Q3351" s="156" t="s">
        <v>1501</v>
      </c>
    </row>
    <row r="3352" spans="1:18">
      <c r="A3352" s="160" t="s">
        <v>1493</v>
      </c>
      <c r="C3352" s="88">
        <v>332500334</v>
      </c>
      <c r="F3352" s="29" t="s">
        <v>110</v>
      </c>
      <c r="G3352" s="29" t="s">
        <v>828</v>
      </c>
      <c r="H3352" s="29" t="s">
        <v>38</v>
      </c>
      <c r="I3352" s="120">
        <v>45989</v>
      </c>
      <c r="J3352" s="120">
        <v>45993</v>
      </c>
      <c r="K3352" s="120">
        <v>46020</v>
      </c>
      <c r="L3352" s="120"/>
      <c r="M3352" s="120"/>
      <c r="N3352" s="29"/>
      <c r="O3352" s="119" t="s">
        <v>105</v>
      </c>
      <c r="P3352" s="120"/>
      <c r="Q3352" s="156" t="s">
        <v>1502</v>
      </c>
    </row>
    <row r="3353" spans="1:18">
      <c r="A3353" s="160" t="s">
        <v>1493</v>
      </c>
      <c r="C3353" s="88">
        <v>332500342</v>
      </c>
      <c r="F3353" s="29" t="s">
        <v>110</v>
      </c>
      <c r="G3353" s="29" t="s">
        <v>828</v>
      </c>
      <c r="H3353" s="29" t="s">
        <v>38</v>
      </c>
      <c r="I3353" s="120">
        <v>45989</v>
      </c>
      <c r="J3353" s="120">
        <v>45993</v>
      </c>
      <c r="K3353" s="120">
        <v>46020</v>
      </c>
      <c r="L3353" s="120"/>
      <c r="M3353" s="120"/>
      <c r="N3353" s="29"/>
      <c r="O3353" s="119" t="s">
        <v>105</v>
      </c>
      <c r="P3353" s="120"/>
      <c r="Q3353" s="156" t="s">
        <v>1503</v>
      </c>
    </row>
    <row r="3354" spans="1:18">
      <c r="A3354" s="160" t="s">
        <v>1504</v>
      </c>
      <c r="C3354" s="88">
        <v>338503318</v>
      </c>
      <c r="F3354" s="29" t="s">
        <v>1496</v>
      </c>
      <c r="G3354" s="29" t="s">
        <v>80</v>
      </c>
      <c r="H3354" s="29" t="s">
        <v>38</v>
      </c>
      <c r="I3354" s="120">
        <v>45995</v>
      </c>
      <c r="J3354" s="120">
        <v>45999</v>
      </c>
      <c r="K3354" s="120">
        <v>46026</v>
      </c>
      <c r="L3354" s="120"/>
      <c r="M3354" s="120"/>
      <c r="N3354" s="29"/>
      <c r="O3354" s="119" t="s">
        <v>10</v>
      </c>
      <c r="P3354" s="29"/>
      <c r="Q3354" s="156">
        <v>1200</v>
      </c>
      <c r="R3354" s="134" t="s">
        <v>1505</v>
      </c>
    </row>
    <row r="3355" spans="1:18">
      <c r="A3355" s="160" t="s">
        <v>1504</v>
      </c>
      <c r="C3355" s="88">
        <v>338503699</v>
      </c>
      <c r="F3355" s="29" t="s">
        <v>1496</v>
      </c>
      <c r="G3355" s="29" t="s">
        <v>80</v>
      </c>
      <c r="H3355" s="29" t="s">
        <v>38</v>
      </c>
      <c r="I3355" s="120">
        <v>45995</v>
      </c>
      <c r="J3355" s="120">
        <v>45999</v>
      </c>
      <c r="K3355" s="120">
        <v>46026</v>
      </c>
      <c r="L3355" s="120"/>
      <c r="M3355" s="120"/>
      <c r="N3355" s="29"/>
      <c r="O3355" s="119" t="s">
        <v>197</v>
      </c>
      <c r="P3355" s="29"/>
      <c r="Q3355" s="156"/>
      <c r="R3355" s="134" t="s">
        <v>1506</v>
      </c>
    </row>
    <row r="3356" spans="1:18">
      <c r="A3356" s="160" t="s">
        <v>1504</v>
      </c>
      <c r="C3356" s="88">
        <v>338504632</v>
      </c>
      <c r="F3356" s="29" t="s">
        <v>1496</v>
      </c>
      <c r="G3356" s="29" t="s">
        <v>80</v>
      </c>
      <c r="H3356" s="29" t="s">
        <v>38</v>
      </c>
      <c r="I3356" s="120">
        <v>45995</v>
      </c>
      <c r="J3356" s="120">
        <v>45999</v>
      </c>
      <c r="K3356" s="120">
        <v>46026</v>
      </c>
      <c r="L3356" s="120"/>
      <c r="M3356" s="120"/>
      <c r="N3356" s="29"/>
      <c r="O3356" s="119" t="s">
        <v>197</v>
      </c>
      <c r="P3356" s="29"/>
      <c r="Q3356" s="156"/>
      <c r="R3356" s="134" t="s">
        <v>1506</v>
      </c>
    </row>
    <row r="3357" spans="1:18">
      <c r="A3357" s="160" t="s">
        <v>1504</v>
      </c>
      <c r="C3357" s="29">
        <v>338504667</v>
      </c>
      <c r="F3357" s="29" t="s">
        <v>1496</v>
      </c>
      <c r="G3357" s="29" t="s">
        <v>80</v>
      </c>
      <c r="H3357" s="29" t="s">
        <v>38</v>
      </c>
      <c r="I3357" s="120">
        <v>45995</v>
      </c>
      <c r="J3357" s="120">
        <v>45999</v>
      </c>
      <c r="K3357" s="120">
        <v>46026</v>
      </c>
      <c r="L3357" s="120"/>
      <c r="M3357" s="120"/>
      <c r="N3357" s="29"/>
      <c r="O3357" s="119" t="s">
        <v>197</v>
      </c>
      <c r="P3357" s="29"/>
      <c r="Q3357" s="156"/>
      <c r="R3357" s="134" t="s">
        <v>1506</v>
      </c>
    </row>
    <row r="3358" spans="1:18">
      <c r="A3358" s="160" t="s">
        <v>1504</v>
      </c>
      <c r="C3358" s="88">
        <v>338504100</v>
      </c>
      <c r="F3358" s="29" t="s">
        <v>1496</v>
      </c>
      <c r="G3358" s="29" t="s">
        <v>80</v>
      </c>
      <c r="H3358" s="29" t="s">
        <v>38</v>
      </c>
      <c r="I3358" s="120">
        <v>45995</v>
      </c>
      <c r="J3358" s="120">
        <v>45999</v>
      </c>
      <c r="K3358" s="120">
        <v>46026</v>
      </c>
      <c r="L3358" s="120"/>
      <c r="M3358" s="120"/>
      <c r="N3358" s="29"/>
      <c r="O3358" s="119" t="s">
        <v>197</v>
      </c>
      <c r="P3358" s="29"/>
      <c r="Q3358" s="156"/>
      <c r="R3358" s="134" t="s">
        <v>1506</v>
      </c>
    </row>
    <row r="3359" spans="1:18">
      <c r="A3359" s="160" t="s">
        <v>1504</v>
      </c>
      <c r="C3359" s="29">
        <v>338504693</v>
      </c>
      <c r="F3359" s="29" t="s">
        <v>1496</v>
      </c>
      <c r="G3359" s="29" t="s">
        <v>80</v>
      </c>
      <c r="H3359" s="29" t="s">
        <v>38</v>
      </c>
      <c r="I3359" s="120">
        <v>45995</v>
      </c>
      <c r="J3359" s="120">
        <v>45999</v>
      </c>
      <c r="K3359" s="120">
        <v>46026</v>
      </c>
      <c r="L3359" s="120"/>
      <c r="M3359" s="120"/>
      <c r="N3359" s="29"/>
      <c r="O3359" s="119" t="s">
        <v>197</v>
      </c>
      <c r="P3359" s="29"/>
      <c r="Q3359" s="156"/>
      <c r="R3359" s="134" t="s">
        <v>1506</v>
      </c>
    </row>
    <row r="3360" spans="1:18">
      <c r="A3360" s="160" t="s">
        <v>1504</v>
      </c>
      <c r="C3360" s="29">
        <v>338504719</v>
      </c>
      <c r="F3360" s="29" t="s">
        <v>1496</v>
      </c>
      <c r="G3360" s="29" t="s">
        <v>80</v>
      </c>
      <c r="H3360" s="29" t="s">
        <v>38</v>
      </c>
      <c r="I3360" s="120">
        <v>45995</v>
      </c>
      <c r="J3360" s="120">
        <v>45999</v>
      </c>
      <c r="K3360" s="120">
        <v>46026</v>
      </c>
      <c r="L3360" s="120"/>
      <c r="M3360" s="120"/>
      <c r="N3360" s="29"/>
      <c r="O3360" s="119" t="s">
        <v>197</v>
      </c>
      <c r="P3360" s="29"/>
      <c r="Q3360" s="156" t="s">
        <v>1507</v>
      </c>
      <c r="R3360" s="134" t="s">
        <v>1506</v>
      </c>
    </row>
    <row r="3361" spans="1:18">
      <c r="A3361" s="160" t="s">
        <v>1504</v>
      </c>
      <c r="C3361" s="29">
        <v>338504719</v>
      </c>
      <c r="F3361" s="29" t="s">
        <v>1496</v>
      </c>
      <c r="G3361" s="29" t="s">
        <v>80</v>
      </c>
      <c r="H3361" s="29" t="s">
        <v>38</v>
      </c>
      <c r="I3361" s="120">
        <v>45995</v>
      </c>
      <c r="J3361" s="120">
        <v>45999</v>
      </c>
      <c r="K3361" s="120">
        <v>46026</v>
      </c>
      <c r="L3361" s="120"/>
      <c r="M3361" s="120"/>
      <c r="N3361" s="29"/>
      <c r="O3361" s="119" t="s">
        <v>197</v>
      </c>
      <c r="P3361" s="29"/>
      <c r="Q3361" s="156" t="s">
        <v>1508</v>
      </c>
      <c r="R3361" s="134" t="s">
        <v>1506</v>
      </c>
    </row>
    <row r="3362" spans="1:18">
      <c r="A3362" s="160" t="s">
        <v>1504</v>
      </c>
      <c r="C3362" s="29">
        <v>338504917</v>
      </c>
      <c r="F3362" s="29" t="s">
        <v>1496</v>
      </c>
      <c r="G3362" s="29" t="s">
        <v>80</v>
      </c>
      <c r="H3362" s="29" t="s">
        <v>38</v>
      </c>
      <c r="I3362" s="120">
        <v>45995</v>
      </c>
      <c r="J3362" s="120">
        <v>45999</v>
      </c>
      <c r="K3362" s="120">
        <v>46026</v>
      </c>
      <c r="L3362" s="120"/>
      <c r="M3362" s="120"/>
      <c r="N3362" s="29"/>
      <c r="O3362" s="119" t="s">
        <v>197</v>
      </c>
      <c r="P3362" s="29"/>
      <c r="Q3362" s="156" t="s">
        <v>1508</v>
      </c>
      <c r="R3362" s="134" t="s">
        <v>1506</v>
      </c>
    </row>
    <row r="3363" spans="1:18">
      <c r="A3363" s="160" t="s">
        <v>1449</v>
      </c>
      <c r="C3363" s="88">
        <v>342500387</v>
      </c>
      <c r="F3363" s="29" t="s">
        <v>1379</v>
      </c>
      <c r="G3363" s="29" t="s">
        <v>16</v>
      </c>
      <c r="H3363" s="29" t="s">
        <v>38</v>
      </c>
      <c r="I3363" s="120">
        <v>45999</v>
      </c>
      <c r="J3363" s="120">
        <f>WORKDAY(I3363, 3)</f>
        <v>46002</v>
      </c>
      <c r="K3363" s="120">
        <v>45664</v>
      </c>
      <c r="L3363" s="120"/>
      <c r="M3363" s="120"/>
      <c r="N3363" s="29"/>
      <c r="O3363" s="119" t="s">
        <v>1509</v>
      </c>
      <c r="P3363" s="29"/>
      <c r="Q3363" s="156">
        <v>90</v>
      </c>
    </row>
    <row r="3364" spans="1:18">
      <c r="A3364" s="160" t="s">
        <v>1145</v>
      </c>
      <c r="C3364" s="88">
        <v>342503399</v>
      </c>
      <c r="D3364" s="29">
        <v>342504646</v>
      </c>
      <c r="F3364" s="29" t="s">
        <v>110</v>
      </c>
      <c r="G3364" s="29" t="s">
        <v>828</v>
      </c>
      <c r="H3364" s="29" t="s">
        <v>38</v>
      </c>
      <c r="I3364" s="120">
        <v>45999</v>
      </c>
      <c r="J3364" s="120">
        <v>46001</v>
      </c>
      <c r="K3364" s="120">
        <v>45665</v>
      </c>
      <c r="L3364" s="120"/>
      <c r="M3364" s="120"/>
      <c r="N3364" s="29"/>
      <c r="O3364" s="119" t="s">
        <v>1509</v>
      </c>
      <c r="P3364" s="120"/>
      <c r="Q3364" s="156" t="s">
        <v>1510</v>
      </c>
    </row>
    <row r="3365" spans="1:18">
      <c r="A3365" s="160" t="s">
        <v>1145</v>
      </c>
      <c r="C3365" s="88">
        <v>342503704</v>
      </c>
      <c r="F3365" s="29" t="s">
        <v>110</v>
      </c>
      <c r="G3365" s="29" t="s">
        <v>828</v>
      </c>
      <c r="H3365" s="29" t="s">
        <v>38</v>
      </c>
      <c r="I3365" s="120">
        <v>45999</v>
      </c>
      <c r="J3365" s="120">
        <v>46001</v>
      </c>
      <c r="K3365" s="120">
        <v>45665</v>
      </c>
      <c r="L3365" s="120"/>
      <c r="M3365" s="120"/>
      <c r="N3365" s="29"/>
      <c r="O3365" s="119" t="s">
        <v>1509</v>
      </c>
      <c r="P3365" s="120"/>
      <c r="Q3365" s="156"/>
    </row>
    <row r="3366" spans="1:18">
      <c r="A3366" s="160" t="s">
        <v>1145</v>
      </c>
      <c r="C3366" s="88">
        <v>342503901</v>
      </c>
      <c r="F3366" s="29" t="s">
        <v>110</v>
      </c>
      <c r="G3366" s="29" t="s">
        <v>828</v>
      </c>
      <c r="H3366" s="29" t="s">
        <v>38</v>
      </c>
      <c r="I3366" s="120">
        <v>45999</v>
      </c>
      <c r="J3366" s="120">
        <v>46001</v>
      </c>
      <c r="K3366" s="120">
        <v>45665</v>
      </c>
      <c r="L3366" s="120"/>
      <c r="M3366" s="120"/>
      <c r="N3366" s="29"/>
      <c r="O3366" s="119" t="s">
        <v>1509</v>
      </c>
      <c r="P3366" s="120"/>
      <c r="Q3366" s="156"/>
    </row>
    <row r="3367" spans="1:18">
      <c r="A3367" s="160" t="s">
        <v>1145</v>
      </c>
      <c r="C3367" s="88">
        <v>342503997</v>
      </c>
      <c r="F3367" s="29" t="s">
        <v>110</v>
      </c>
      <c r="G3367" s="29" t="s">
        <v>828</v>
      </c>
      <c r="H3367" s="29" t="s">
        <v>38</v>
      </c>
      <c r="I3367" s="120">
        <v>45999</v>
      </c>
      <c r="J3367" s="120">
        <v>46001</v>
      </c>
      <c r="K3367" s="120">
        <v>45665</v>
      </c>
      <c r="L3367" s="120"/>
      <c r="M3367" s="120"/>
      <c r="N3367" s="29"/>
      <c r="O3367" s="119" t="s">
        <v>1509</v>
      </c>
      <c r="P3367" s="120"/>
      <c r="Q3367" s="156"/>
    </row>
    <row r="3368" spans="1:18">
      <c r="A3368" s="160" t="s">
        <v>1145</v>
      </c>
      <c r="C3368" s="88">
        <v>342504448</v>
      </c>
      <c r="F3368" s="29" t="s">
        <v>110</v>
      </c>
      <c r="G3368" s="29" t="s">
        <v>828</v>
      </c>
      <c r="H3368" s="29" t="s">
        <v>38</v>
      </c>
      <c r="I3368" s="120">
        <v>45999</v>
      </c>
      <c r="J3368" s="120">
        <v>46001</v>
      </c>
      <c r="K3368" s="120">
        <v>45665</v>
      </c>
      <c r="L3368" s="120"/>
      <c r="M3368" s="120"/>
      <c r="N3368" s="29"/>
      <c r="O3368" s="119" t="s">
        <v>1509</v>
      </c>
      <c r="P3368" s="120"/>
      <c r="Q3368" s="156" t="s">
        <v>1511</v>
      </c>
    </row>
    <row r="3369" spans="1:18">
      <c r="A3369" s="160" t="s">
        <v>1145</v>
      </c>
      <c r="C3369" s="88">
        <v>342504546</v>
      </c>
      <c r="F3369" s="29" t="s">
        <v>110</v>
      </c>
      <c r="G3369" s="29" t="s">
        <v>828</v>
      </c>
      <c r="H3369" s="29" t="s">
        <v>38</v>
      </c>
      <c r="I3369" s="120">
        <v>45999</v>
      </c>
      <c r="J3369" s="120">
        <v>46001</v>
      </c>
      <c r="K3369" s="120">
        <v>45665</v>
      </c>
      <c r="L3369" s="120"/>
      <c r="M3369" s="120"/>
      <c r="N3369" s="29"/>
      <c r="O3369" s="119" t="s">
        <v>1509</v>
      </c>
      <c r="P3369" s="120"/>
      <c r="Q3369" s="156" t="s">
        <v>1510</v>
      </c>
    </row>
    <row r="3370" spans="1:18">
      <c r="A3370" s="160" t="s">
        <v>1512</v>
      </c>
      <c r="C3370" s="88">
        <v>337504899</v>
      </c>
      <c r="F3370" s="29" t="s">
        <v>153</v>
      </c>
      <c r="G3370" s="29" t="s">
        <v>80</v>
      </c>
      <c r="H3370" s="29" t="s">
        <v>29</v>
      </c>
      <c r="I3370" s="120">
        <v>45994</v>
      </c>
      <c r="J3370" s="120">
        <v>45996</v>
      </c>
      <c r="K3370" s="120">
        <v>45659</v>
      </c>
      <c r="L3370" s="120"/>
      <c r="M3370" s="120"/>
      <c r="N3370" s="29"/>
      <c r="O3370" s="119" t="s">
        <v>1509</v>
      </c>
      <c r="P3370" s="120"/>
      <c r="Q3370" s="156"/>
      <c r="R3370" s="134" t="s">
        <v>1513</v>
      </c>
    </row>
    <row r="3371" spans="1:18">
      <c r="A3371" s="160" t="s">
        <v>1512</v>
      </c>
      <c r="C3371" s="88">
        <v>337504970</v>
      </c>
      <c r="F3371" s="29" t="s">
        <v>153</v>
      </c>
      <c r="G3371" s="29" t="s">
        <v>80</v>
      </c>
      <c r="H3371" s="29" t="s">
        <v>29</v>
      </c>
      <c r="I3371" s="120">
        <v>45994</v>
      </c>
      <c r="J3371" s="120">
        <v>45996</v>
      </c>
      <c r="K3371" s="120">
        <v>45659</v>
      </c>
      <c r="L3371" s="120"/>
      <c r="M3371" s="120"/>
      <c r="N3371" s="29"/>
      <c r="O3371" s="119" t="s">
        <v>1509</v>
      </c>
      <c r="P3371" s="120"/>
      <c r="Q3371" s="156"/>
      <c r="R3371" s="134" t="s">
        <v>1513</v>
      </c>
    </row>
    <row r="3372" spans="1:18">
      <c r="A3372" s="160" t="s">
        <v>1512</v>
      </c>
      <c r="C3372" s="88">
        <v>337504991</v>
      </c>
      <c r="F3372" s="29" t="s">
        <v>153</v>
      </c>
      <c r="G3372" s="29" t="s">
        <v>80</v>
      </c>
      <c r="H3372" s="29" t="s">
        <v>29</v>
      </c>
      <c r="I3372" s="120">
        <v>45994</v>
      </c>
      <c r="J3372" s="120">
        <v>45996</v>
      </c>
      <c r="K3372" s="120">
        <v>45659</v>
      </c>
      <c r="L3372" s="120"/>
      <c r="M3372" s="120"/>
      <c r="N3372" s="29"/>
      <c r="O3372" s="119" t="s">
        <v>1509</v>
      </c>
      <c r="P3372" s="120"/>
      <c r="Q3372" s="156"/>
      <c r="R3372" s="134" t="s">
        <v>1513</v>
      </c>
    </row>
    <row r="3373" spans="1:18">
      <c r="A3373" s="160" t="s">
        <v>1512</v>
      </c>
      <c r="C3373" s="88">
        <v>337505058</v>
      </c>
      <c r="F3373" s="29" t="s">
        <v>153</v>
      </c>
      <c r="G3373" s="29" t="s">
        <v>80</v>
      </c>
      <c r="H3373" s="29" t="s">
        <v>29</v>
      </c>
      <c r="I3373" s="120">
        <v>45994</v>
      </c>
      <c r="J3373" s="120">
        <v>45996</v>
      </c>
      <c r="K3373" s="120">
        <v>45659</v>
      </c>
      <c r="L3373" s="120"/>
      <c r="M3373" s="120"/>
      <c r="N3373" s="29"/>
      <c r="O3373" s="119" t="s">
        <v>1509</v>
      </c>
      <c r="P3373" s="120"/>
      <c r="Q3373" s="156"/>
      <c r="R3373" s="134" t="s">
        <v>1513</v>
      </c>
    </row>
    <row r="3374" spans="1:18">
      <c r="A3374" s="160" t="s">
        <v>1512</v>
      </c>
      <c r="C3374" s="88">
        <v>337505095</v>
      </c>
      <c r="F3374" s="29" t="s">
        <v>153</v>
      </c>
      <c r="G3374" s="29" t="s">
        <v>80</v>
      </c>
      <c r="H3374" s="29" t="s">
        <v>29</v>
      </c>
      <c r="I3374" s="120">
        <v>45994</v>
      </c>
      <c r="J3374" s="120">
        <v>45996</v>
      </c>
      <c r="K3374" s="120">
        <v>45659</v>
      </c>
      <c r="L3374" s="120"/>
      <c r="M3374" s="120"/>
      <c r="N3374" s="29"/>
      <c r="O3374" s="119" t="s">
        <v>1509</v>
      </c>
      <c r="P3374" s="120"/>
      <c r="Q3374" s="156"/>
      <c r="R3374" s="134" t="s">
        <v>1513</v>
      </c>
    </row>
    <row r="3375" spans="1:18">
      <c r="A3375" s="160" t="s">
        <v>1512</v>
      </c>
      <c r="C3375" s="88">
        <v>337505131</v>
      </c>
      <c r="F3375" s="29" t="s">
        <v>153</v>
      </c>
      <c r="G3375" s="29" t="s">
        <v>80</v>
      </c>
      <c r="H3375" s="29" t="s">
        <v>29</v>
      </c>
      <c r="I3375" s="120">
        <v>45994</v>
      </c>
      <c r="J3375" s="120">
        <v>45996</v>
      </c>
      <c r="K3375" s="120">
        <v>45659</v>
      </c>
      <c r="L3375" s="120"/>
      <c r="M3375" s="120"/>
      <c r="N3375" s="29"/>
      <c r="O3375" s="119" t="s">
        <v>1509</v>
      </c>
      <c r="P3375" s="120"/>
      <c r="Q3375" s="156"/>
      <c r="R3375" s="134" t="s">
        <v>1513</v>
      </c>
    </row>
    <row r="3376" spans="1:18">
      <c r="A3376" s="160" t="s">
        <v>1512</v>
      </c>
      <c r="C3376" s="88">
        <v>337505169</v>
      </c>
      <c r="F3376" s="29" t="s">
        <v>153</v>
      </c>
      <c r="G3376" s="29" t="s">
        <v>80</v>
      </c>
      <c r="H3376" s="29" t="s">
        <v>29</v>
      </c>
      <c r="I3376" s="120">
        <v>45994</v>
      </c>
      <c r="J3376" s="120">
        <v>45996</v>
      </c>
      <c r="K3376" s="120">
        <v>45659</v>
      </c>
      <c r="L3376" s="120"/>
      <c r="M3376" s="120"/>
      <c r="N3376" s="29"/>
      <c r="O3376" s="119" t="s">
        <v>1509</v>
      </c>
      <c r="P3376" s="120"/>
      <c r="Q3376" s="156"/>
      <c r="R3376" s="134" t="s">
        <v>1513</v>
      </c>
    </row>
    <row r="3377" spans="1:18">
      <c r="A3377" s="160" t="s">
        <v>1514</v>
      </c>
      <c r="C3377" s="88">
        <v>335511634</v>
      </c>
      <c r="F3377" s="29" t="s">
        <v>153</v>
      </c>
      <c r="G3377" s="29" t="s">
        <v>80</v>
      </c>
      <c r="H3377" s="29" t="s">
        <v>29</v>
      </c>
      <c r="I3377" s="120">
        <v>45992</v>
      </c>
      <c r="J3377" s="120">
        <v>45994</v>
      </c>
      <c r="K3377" s="120">
        <v>46022</v>
      </c>
      <c r="L3377" s="120"/>
      <c r="M3377" s="120"/>
      <c r="N3377" s="29"/>
      <c r="O3377" s="119" t="s">
        <v>1509</v>
      </c>
      <c r="P3377" s="120"/>
      <c r="Q3377" s="156"/>
      <c r="R3377" s="134" t="s">
        <v>1513</v>
      </c>
    </row>
    <row r="3378" spans="1:18">
      <c r="A3378" s="160" t="s">
        <v>1514</v>
      </c>
      <c r="C3378" s="88">
        <v>335511645</v>
      </c>
      <c r="F3378" s="29" t="s">
        <v>153</v>
      </c>
      <c r="G3378" s="29" t="s">
        <v>80</v>
      </c>
      <c r="H3378" s="29" t="s">
        <v>29</v>
      </c>
      <c r="I3378" s="120">
        <v>45992</v>
      </c>
      <c r="J3378" s="120">
        <v>45994</v>
      </c>
      <c r="K3378" s="120">
        <v>46022</v>
      </c>
      <c r="L3378" s="120"/>
      <c r="M3378" s="120"/>
      <c r="N3378" s="29"/>
      <c r="O3378" s="119" t="s">
        <v>1509</v>
      </c>
      <c r="P3378" s="120"/>
      <c r="Q3378" s="156"/>
      <c r="R3378" s="134" t="s">
        <v>1513</v>
      </c>
    </row>
    <row r="3379" spans="1:18">
      <c r="A3379" s="160" t="s">
        <v>1514</v>
      </c>
      <c r="C3379" s="88">
        <v>335511654</v>
      </c>
      <c r="F3379" s="29" t="s">
        <v>153</v>
      </c>
      <c r="G3379" s="29" t="s">
        <v>80</v>
      </c>
      <c r="H3379" s="29" t="s">
        <v>29</v>
      </c>
      <c r="I3379" s="120">
        <v>45992</v>
      </c>
      <c r="J3379" s="120">
        <v>45994</v>
      </c>
      <c r="K3379" s="120">
        <v>46022</v>
      </c>
      <c r="L3379" s="120"/>
      <c r="M3379" s="120"/>
      <c r="N3379" s="29"/>
      <c r="O3379" s="119" t="s">
        <v>1509</v>
      </c>
      <c r="P3379" s="120"/>
      <c r="Q3379" s="156"/>
      <c r="R3379" s="134" t="s">
        <v>1513</v>
      </c>
    </row>
    <row r="3380" spans="1:18">
      <c r="A3380" s="160" t="s">
        <v>1514</v>
      </c>
      <c r="C3380" s="88">
        <v>335511659</v>
      </c>
      <c r="F3380" s="29" t="s">
        <v>153</v>
      </c>
      <c r="G3380" s="29" t="s">
        <v>80</v>
      </c>
      <c r="H3380" s="29" t="s">
        <v>29</v>
      </c>
      <c r="I3380" s="120">
        <v>45992</v>
      </c>
      <c r="J3380" s="120">
        <v>45994</v>
      </c>
      <c r="K3380" s="120">
        <v>46022</v>
      </c>
      <c r="L3380" s="120"/>
      <c r="M3380" s="120"/>
      <c r="N3380" s="29"/>
      <c r="O3380" s="119" t="s">
        <v>1509</v>
      </c>
      <c r="P3380" s="120"/>
      <c r="Q3380" s="156"/>
      <c r="R3380" s="134" t="s">
        <v>1513</v>
      </c>
    </row>
    <row r="3381" spans="1:18">
      <c r="A3381" s="160" t="s">
        <v>1514</v>
      </c>
      <c r="C3381" s="88">
        <v>335511661</v>
      </c>
      <c r="F3381" s="29" t="s">
        <v>153</v>
      </c>
      <c r="G3381" s="29" t="s">
        <v>80</v>
      </c>
      <c r="H3381" s="29" t="s">
        <v>29</v>
      </c>
      <c r="I3381" s="120">
        <v>45992</v>
      </c>
      <c r="J3381" s="120">
        <v>45994</v>
      </c>
      <c r="K3381" s="120">
        <v>46022</v>
      </c>
      <c r="L3381" s="120"/>
      <c r="M3381" s="120"/>
      <c r="N3381" s="29"/>
      <c r="O3381" s="119" t="s">
        <v>1509</v>
      </c>
      <c r="P3381" s="120"/>
      <c r="Q3381" s="156"/>
      <c r="R3381" s="134" t="s">
        <v>1513</v>
      </c>
    </row>
    <row r="3382" spans="1:18">
      <c r="A3382" s="160" t="s">
        <v>1514</v>
      </c>
      <c r="C3382" s="88">
        <v>336500005</v>
      </c>
      <c r="F3382" s="29" t="s">
        <v>153</v>
      </c>
      <c r="G3382" s="29" t="s">
        <v>80</v>
      </c>
      <c r="H3382" s="29" t="s">
        <v>29</v>
      </c>
      <c r="I3382" s="120">
        <v>45992</v>
      </c>
      <c r="J3382" s="120">
        <v>45994</v>
      </c>
      <c r="K3382" s="120">
        <v>46022</v>
      </c>
      <c r="L3382" s="120"/>
      <c r="M3382" s="120"/>
      <c r="N3382" s="29"/>
      <c r="O3382" s="119" t="s">
        <v>1509</v>
      </c>
      <c r="P3382" s="120"/>
      <c r="Q3382" s="156"/>
      <c r="R3382" s="134" t="s">
        <v>1513</v>
      </c>
    </row>
    <row r="3383" spans="1:18">
      <c r="A3383" s="160" t="s">
        <v>1514</v>
      </c>
      <c r="C3383" s="88">
        <v>336500007</v>
      </c>
      <c r="F3383" s="29" t="s">
        <v>153</v>
      </c>
      <c r="G3383" s="29" t="s">
        <v>80</v>
      </c>
      <c r="H3383" s="29" t="s">
        <v>29</v>
      </c>
      <c r="I3383" s="120">
        <v>45992</v>
      </c>
      <c r="J3383" s="120">
        <v>45994</v>
      </c>
      <c r="K3383" s="120">
        <v>46022</v>
      </c>
      <c r="L3383" s="120"/>
      <c r="M3383" s="120"/>
      <c r="N3383" s="29"/>
      <c r="O3383" s="119" t="s">
        <v>1509</v>
      </c>
      <c r="P3383" s="120"/>
      <c r="Q3383" s="156"/>
      <c r="R3383" s="134" t="s">
        <v>1513</v>
      </c>
    </row>
    <row r="3384" spans="1:18">
      <c r="A3384" s="160" t="s">
        <v>1514</v>
      </c>
      <c r="C3384" s="88">
        <v>336500008</v>
      </c>
      <c r="F3384" s="29" t="s">
        <v>153</v>
      </c>
      <c r="G3384" s="29" t="s">
        <v>80</v>
      </c>
      <c r="H3384" s="29" t="s">
        <v>29</v>
      </c>
      <c r="I3384" s="120">
        <v>45992</v>
      </c>
      <c r="J3384" s="120">
        <v>45994</v>
      </c>
      <c r="K3384" s="120">
        <v>46022</v>
      </c>
      <c r="L3384" s="120"/>
      <c r="M3384" s="120"/>
      <c r="N3384" s="29"/>
      <c r="O3384" s="119" t="s">
        <v>1509</v>
      </c>
      <c r="P3384" s="120"/>
      <c r="Q3384" s="156"/>
      <c r="R3384" s="134" t="s">
        <v>1513</v>
      </c>
    </row>
    <row r="3385" spans="1:18">
      <c r="A3385" s="160" t="s">
        <v>1514</v>
      </c>
      <c r="C3385" s="88">
        <v>336500010</v>
      </c>
      <c r="F3385" s="29" t="s">
        <v>153</v>
      </c>
      <c r="G3385" s="29" t="s">
        <v>80</v>
      </c>
      <c r="H3385" s="29" t="s">
        <v>29</v>
      </c>
      <c r="I3385" s="120">
        <v>45992</v>
      </c>
      <c r="J3385" s="120">
        <v>45994</v>
      </c>
      <c r="K3385" s="120">
        <v>46022</v>
      </c>
      <c r="L3385" s="120"/>
      <c r="M3385" s="120"/>
      <c r="N3385" s="29"/>
      <c r="O3385" s="119" t="s">
        <v>1509</v>
      </c>
      <c r="P3385" s="120"/>
      <c r="Q3385" s="156"/>
      <c r="R3385" s="134" t="s">
        <v>1513</v>
      </c>
    </row>
    <row r="3386" spans="1:18">
      <c r="A3386" s="160" t="s">
        <v>1514</v>
      </c>
      <c r="C3386" s="88">
        <v>336500011</v>
      </c>
      <c r="F3386" s="29" t="s">
        <v>153</v>
      </c>
      <c r="G3386" s="29" t="s">
        <v>80</v>
      </c>
      <c r="H3386" s="29" t="s">
        <v>29</v>
      </c>
      <c r="I3386" s="120">
        <v>45992</v>
      </c>
      <c r="J3386" s="120">
        <v>45994</v>
      </c>
      <c r="K3386" s="120">
        <v>46022</v>
      </c>
      <c r="L3386" s="120"/>
      <c r="M3386" s="120"/>
      <c r="N3386" s="29"/>
      <c r="O3386" s="119" t="s">
        <v>1509</v>
      </c>
      <c r="P3386" s="120"/>
      <c r="Q3386" s="156"/>
      <c r="R3386" s="134" t="s">
        <v>1513</v>
      </c>
    </row>
    <row r="3387" spans="1:18">
      <c r="A3387" s="160" t="s">
        <v>1514</v>
      </c>
      <c r="C3387" s="88">
        <v>336500013</v>
      </c>
      <c r="F3387" s="29" t="s">
        <v>153</v>
      </c>
      <c r="G3387" s="29" t="s">
        <v>80</v>
      </c>
      <c r="H3387" s="29" t="s">
        <v>29</v>
      </c>
      <c r="I3387" s="120">
        <v>45992</v>
      </c>
      <c r="J3387" s="120">
        <v>45994</v>
      </c>
      <c r="K3387" s="120">
        <v>46022</v>
      </c>
      <c r="L3387" s="120"/>
      <c r="M3387" s="120"/>
      <c r="N3387" s="29"/>
      <c r="O3387" s="119" t="s">
        <v>1509</v>
      </c>
      <c r="P3387" s="120"/>
      <c r="Q3387" s="156"/>
      <c r="R3387" s="134" t="s">
        <v>1513</v>
      </c>
    </row>
    <row r="3388" spans="1:18">
      <c r="A3388" s="160" t="s">
        <v>1514</v>
      </c>
      <c r="C3388" s="88">
        <v>336500016</v>
      </c>
      <c r="F3388" s="29" t="s">
        <v>153</v>
      </c>
      <c r="G3388" s="29" t="s">
        <v>80</v>
      </c>
      <c r="H3388" s="29" t="s">
        <v>29</v>
      </c>
      <c r="I3388" s="120">
        <v>45992</v>
      </c>
      <c r="J3388" s="120">
        <v>45994</v>
      </c>
      <c r="K3388" s="120">
        <v>46022</v>
      </c>
      <c r="L3388" s="120"/>
      <c r="M3388" s="120"/>
      <c r="N3388" s="29"/>
      <c r="O3388" s="119" t="s">
        <v>1509</v>
      </c>
      <c r="P3388" s="120"/>
      <c r="Q3388" s="156"/>
      <c r="R3388" s="134" t="s">
        <v>1513</v>
      </c>
    </row>
    <row r="3389" spans="1:18">
      <c r="A3389" s="160" t="s">
        <v>1449</v>
      </c>
      <c r="C3389" s="88">
        <v>343506316</v>
      </c>
      <c r="F3389" s="29" t="s">
        <v>1379</v>
      </c>
      <c r="G3389" s="29" t="s">
        <v>16</v>
      </c>
      <c r="H3389" s="29" t="s">
        <v>38</v>
      </c>
      <c r="I3389" s="120">
        <v>46000</v>
      </c>
      <c r="J3389" s="120">
        <f>WORKDAY(I3389, 3)</f>
        <v>46003</v>
      </c>
      <c r="K3389" s="120">
        <v>45665</v>
      </c>
      <c r="L3389" s="120"/>
      <c r="M3389" s="120"/>
      <c r="N3389" s="29"/>
      <c r="O3389" s="119" t="s">
        <v>1509</v>
      </c>
      <c r="P3389" s="29"/>
      <c r="Q3389" s="156">
        <v>1300</v>
      </c>
    </row>
    <row r="3390" spans="1:18">
      <c r="A3390" s="160" t="s">
        <v>1145</v>
      </c>
      <c r="C3390" s="88">
        <v>350503165</v>
      </c>
      <c r="F3390" s="29" t="s">
        <v>1496</v>
      </c>
      <c r="G3390" s="29" t="s">
        <v>828</v>
      </c>
      <c r="H3390" s="29" t="s">
        <v>22</v>
      </c>
      <c r="I3390" s="120">
        <v>46007</v>
      </c>
      <c r="J3390" s="120">
        <v>46009</v>
      </c>
      <c r="K3390" s="120">
        <v>45672</v>
      </c>
      <c r="L3390" s="120"/>
      <c r="M3390" s="120"/>
      <c r="N3390" s="29"/>
      <c r="O3390" s="119" t="s">
        <v>9</v>
      </c>
      <c r="P3390" s="120"/>
      <c r="Q3390" s="156">
        <v>120</v>
      </c>
    </row>
    <row r="3391" spans="1:18">
      <c r="A3391" s="160" t="s">
        <v>1145</v>
      </c>
      <c r="C3391" s="88">
        <v>350503324</v>
      </c>
      <c r="F3391" s="29" t="s">
        <v>1496</v>
      </c>
      <c r="G3391" s="29" t="s">
        <v>828</v>
      </c>
      <c r="H3391" s="29" t="s">
        <v>22</v>
      </c>
      <c r="I3391" s="120">
        <v>46007</v>
      </c>
      <c r="J3391" s="120">
        <v>46009</v>
      </c>
      <c r="K3391" s="120">
        <v>45672</v>
      </c>
      <c r="L3391" s="120"/>
      <c r="M3391" s="120"/>
      <c r="N3391" s="29"/>
      <c r="O3391" s="119" t="s">
        <v>9</v>
      </c>
      <c r="P3391" s="120"/>
      <c r="Q3391" s="156" t="s">
        <v>1511</v>
      </c>
    </row>
    <row r="3392" spans="1:18">
      <c r="A3392" s="160" t="s">
        <v>1145</v>
      </c>
      <c r="C3392" s="88">
        <v>350503483</v>
      </c>
      <c r="F3392" s="29" t="s">
        <v>1496</v>
      </c>
      <c r="G3392" s="29" t="s">
        <v>828</v>
      </c>
      <c r="H3392" s="29" t="s">
        <v>22</v>
      </c>
      <c r="I3392" s="120">
        <v>46007</v>
      </c>
      <c r="J3392" s="120">
        <v>46009</v>
      </c>
      <c r="K3392" s="120">
        <v>45672</v>
      </c>
      <c r="L3392" s="120"/>
      <c r="M3392" s="120"/>
      <c r="N3392" s="29"/>
      <c r="O3392" s="119" t="s">
        <v>9</v>
      </c>
      <c r="P3392" s="120"/>
      <c r="Q3392" s="156" t="s">
        <v>1515</v>
      </c>
    </row>
    <row r="3393" spans="1:17">
      <c r="A3393" s="160" t="s">
        <v>1145</v>
      </c>
      <c r="C3393" s="88">
        <v>350503720</v>
      </c>
      <c r="F3393" s="29" t="s">
        <v>1496</v>
      </c>
      <c r="G3393" s="29" t="s">
        <v>828</v>
      </c>
      <c r="H3393" s="29" t="s">
        <v>22</v>
      </c>
      <c r="I3393" s="120">
        <v>46007</v>
      </c>
      <c r="J3393" s="120">
        <v>46009</v>
      </c>
      <c r="K3393" s="120">
        <v>45672</v>
      </c>
      <c r="L3393" s="120"/>
      <c r="M3393" s="120"/>
      <c r="N3393" s="29"/>
      <c r="O3393" s="119" t="s">
        <v>9</v>
      </c>
      <c r="P3393" s="120"/>
      <c r="Q3393" s="156" t="s">
        <v>1516</v>
      </c>
    </row>
    <row r="3394" spans="1:17">
      <c r="A3394" s="160" t="s">
        <v>1146</v>
      </c>
      <c r="C3394" s="88">
        <v>350503840</v>
      </c>
      <c r="F3394" s="29" t="s">
        <v>1496</v>
      </c>
      <c r="G3394" s="29" t="s">
        <v>828</v>
      </c>
      <c r="H3394" s="29" t="s">
        <v>22</v>
      </c>
      <c r="I3394" s="120">
        <v>46007</v>
      </c>
      <c r="J3394" s="120">
        <v>46009</v>
      </c>
      <c r="K3394" s="120">
        <v>45672</v>
      </c>
      <c r="L3394" s="120"/>
      <c r="M3394" s="120"/>
      <c r="N3394" s="29"/>
      <c r="O3394" s="119" t="s">
        <v>9</v>
      </c>
      <c r="P3394" s="120"/>
      <c r="Q3394" s="156" t="s">
        <v>1325</v>
      </c>
    </row>
    <row r="3395" spans="1:17">
      <c r="A3395" s="160" t="s">
        <v>1064</v>
      </c>
      <c r="C3395" s="88">
        <v>350504020</v>
      </c>
      <c r="F3395" s="29" t="s">
        <v>1496</v>
      </c>
      <c r="G3395" s="29" t="s">
        <v>828</v>
      </c>
      <c r="H3395" s="29" t="s">
        <v>22</v>
      </c>
      <c r="I3395" s="120">
        <v>46007</v>
      </c>
      <c r="J3395" s="120">
        <v>46009</v>
      </c>
      <c r="K3395" s="120">
        <v>45672</v>
      </c>
      <c r="L3395" s="120"/>
      <c r="M3395" s="120"/>
      <c r="N3395" s="29"/>
      <c r="O3395" s="119" t="s">
        <v>9</v>
      </c>
      <c r="P3395" s="120"/>
      <c r="Q3395" s="156" t="s">
        <v>1517</v>
      </c>
    </row>
    <row r="3396" spans="1:17">
      <c r="A3396" s="160" t="s">
        <v>1064</v>
      </c>
      <c r="C3396" s="88">
        <v>350504194</v>
      </c>
      <c r="F3396" s="29" t="s">
        <v>1496</v>
      </c>
      <c r="G3396" s="29" t="s">
        <v>828</v>
      </c>
      <c r="H3396" s="29" t="s">
        <v>22</v>
      </c>
      <c r="I3396" s="120">
        <v>46007</v>
      </c>
      <c r="J3396" s="120">
        <v>46009</v>
      </c>
      <c r="K3396" s="120">
        <v>45672</v>
      </c>
      <c r="L3396" s="120"/>
      <c r="M3396" s="120"/>
      <c r="N3396" s="29"/>
      <c r="O3396" s="119" t="s">
        <v>9</v>
      </c>
      <c r="P3396" s="120"/>
      <c r="Q3396" s="156" t="s">
        <v>1518</v>
      </c>
    </row>
    <row r="3397" spans="1:17">
      <c r="A3397" s="160" t="s">
        <v>1064</v>
      </c>
      <c r="C3397" s="88">
        <v>350504912</v>
      </c>
      <c r="F3397" s="29" t="s">
        <v>1496</v>
      </c>
      <c r="G3397" s="29" t="s">
        <v>828</v>
      </c>
      <c r="H3397" s="29" t="s">
        <v>22</v>
      </c>
      <c r="I3397" s="120">
        <v>46007</v>
      </c>
      <c r="J3397" s="120">
        <v>46009</v>
      </c>
      <c r="K3397" s="120">
        <v>45672</v>
      </c>
      <c r="L3397" s="120"/>
      <c r="M3397" s="120"/>
      <c r="N3397" s="29"/>
      <c r="O3397" s="119" t="s">
        <v>9</v>
      </c>
      <c r="P3397" s="120"/>
      <c r="Q3397" s="156" t="s">
        <v>1519</v>
      </c>
    </row>
    <row r="3398" spans="1:17">
      <c r="A3398" s="160" t="s">
        <v>1064</v>
      </c>
      <c r="C3398" s="88">
        <v>350505009</v>
      </c>
      <c r="F3398" s="29" t="s">
        <v>1496</v>
      </c>
      <c r="G3398" s="29" t="s">
        <v>828</v>
      </c>
      <c r="H3398" s="29" t="s">
        <v>22</v>
      </c>
      <c r="I3398" s="120">
        <v>46007</v>
      </c>
      <c r="J3398" s="120">
        <v>46009</v>
      </c>
      <c r="K3398" s="120">
        <v>45672</v>
      </c>
      <c r="L3398" s="120"/>
      <c r="M3398" s="120"/>
      <c r="N3398" s="29"/>
      <c r="O3398" s="119" t="s">
        <v>9</v>
      </c>
      <c r="P3398" s="120"/>
      <c r="Q3398" s="156" t="s">
        <v>1519</v>
      </c>
    </row>
    <row r="3399" spans="1:17">
      <c r="A3399" s="160" t="s">
        <v>1064</v>
      </c>
      <c r="C3399" s="88">
        <v>351505959</v>
      </c>
      <c r="F3399" s="29" t="s">
        <v>1496</v>
      </c>
      <c r="G3399" s="29" t="s">
        <v>828</v>
      </c>
      <c r="H3399" s="29" t="s">
        <v>22</v>
      </c>
      <c r="I3399" s="120">
        <v>46008</v>
      </c>
      <c r="J3399" s="120">
        <v>46013</v>
      </c>
      <c r="K3399" s="120">
        <v>45674</v>
      </c>
      <c r="L3399" s="120"/>
      <c r="M3399" s="120"/>
      <c r="N3399" s="29"/>
      <c r="O3399" s="119" t="s">
        <v>9</v>
      </c>
      <c r="P3399" s="120"/>
      <c r="Q3399" s="156"/>
    </row>
    <row r="3400" spans="1:17">
      <c r="A3400" s="160" t="s">
        <v>1064</v>
      </c>
      <c r="C3400" s="88">
        <v>351505847</v>
      </c>
      <c r="F3400" s="29" t="s">
        <v>1496</v>
      </c>
      <c r="G3400" s="29" t="s">
        <v>828</v>
      </c>
      <c r="H3400" s="29" t="s">
        <v>22</v>
      </c>
      <c r="I3400" s="120">
        <v>46008</v>
      </c>
      <c r="J3400" s="120">
        <v>46013</v>
      </c>
      <c r="K3400" s="120">
        <v>45674</v>
      </c>
      <c r="L3400" s="120"/>
      <c r="M3400" s="120"/>
      <c r="N3400" s="29"/>
      <c r="O3400" s="119" t="s">
        <v>9</v>
      </c>
      <c r="P3400" s="120"/>
      <c r="Q3400" s="156"/>
    </row>
    <row r="3401" spans="1:17">
      <c r="A3401" s="160" t="s">
        <v>1064</v>
      </c>
      <c r="C3401" s="88">
        <v>351505754</v>
      </c>
      <c r="F3401" s="29" t="s">
        <v>1496</v>
      </c>
      <c r="G3401" s="29" t="s">
        <v>828</v>
      </c>
      <c r="H3401" s="29" t="s">
        <v>22</v>
      </c>
      <c r="I3401" s="120">
        <v>46008</v>
      </c>
      <c r="J3401" s="120">
        <v>46013</v>
      </c>
      <c r="K3401" s="120">
        <v>45674</v>
      </c>
      <c r="L3401" s="120"/>
      <c r="M3401" s="120"/>
      <c r="N3401" s="29"/>
      <c r="O3401" s="119" t="s">
        <v>9</v>
      </c>
      <c r="P3401" s="120"/>
      <c r="Q3401" s="156"/>
    </row>
    <row r="3402" spans="1:17">
      <c r="A3402" s="160" t="s">
        <v>1064</v>
      </c>
      <c r="C3402" s="88">
        <v>351505593</v>
      </c>
      <c r="F3402" s="29" t="s">
        <v>1496</v>
      </c>
      <c r="G3402" s="29" t="s">
        <v>828</v>
      </c>
      <c r="H3402" s="29" t="s">
        <v>22</v>
      </c>
      <c r="I3402" s="120">
        <v>46008</v>
      </c>
      <c r="J3402" s="120">
        <v>46013</v>
      </c>
      <c r="K3402" s="120">
        <v>45674</v>
      </c>
      <c r="L3402" s="120"/>
      <c r="M3402" s="120"/>
      <c r="N3402" s="29"/>
      <c r="O3402" s="119" t="s">
        <v>9</v>
      </c>
      <c r="P3402" s="120"/>
      <c r="Q3402" s="156"/>
    </row>
    <row r="3403" spans="1:17">
      <c r="A3403" s="160" t="s">
        <v>1064</v>
      </c>
      <c r="C3403" s="88">
        <v>351505289</v>
      </c>
      <c r="F3403" s="29" t="s">
        <v>1496</v>
      </c>
      <c r="G3403" s="29" t="s">
        <v>828</v>
      </c>
      <c r="H3403" s="29" t="s">
        <v>22</v>
      </c>
      <c r="I3403" s="120">
        <v>46008</v>
      </c>
      <c r="J3403" s="120">
        <v>46013</v>
      </c>
      <c r="K3403" s="120">
        <v>45674</v>
      </c>
      <c r="L3403" s="120"/>
      <c r="M3403" s="120"/>
      <c r="N3403" s="29"/>
      <c r="O3403" s="119" t="s">
        <v>9</v>
      </c>
      <c r="P3403" s="120"/>
      <c r="Q3403" s="156"/>
    </row>
    <row r="3404" spans="1:17">
      <c r="A3404" s="160" t="s">
        <v>1064</v>
      </c>
      <c r="C3404" s="88">
        <v>351505095</v>
      </c>
      <c r="F3404" s="29" t="s">
        <v>1496</v>
      </c>
      <c r="G3404" s="29" t="s">
        <v>828</v>
      </c>
      <c r="H3404" s="29" t="s">
        <v>22</v>
      </c>
      <c r="I3404" s="120">
        <v>46008</v>
      </c>
      <c r="J3404" s="120">
        <v>46013</v>
      </c>
      <c r="K3404" s="120">
        <v>45674</v>
      </c>
      <c r="L3404" s="120"/>
      <c r="M3404" s="120"/>
      <c r="N3404" s="29"/>
      <c r="O3404" s="119" t="s">
        <v>9</v>
      </c>
      <c r="P3404" s="120"/>
      <c r="Q3404" s="156"/>
    </row>
    <row r="3405" spans="1:17">
      <c r="A3405" s="160" t="s">
        <v>1064</v>
      </c>
      <c r="C3405" s="88">
        <v>351505014</v>
      </c>
      <c r="F3405" s="29" t="s">
        <v>1496</v>
      </c>
      <c r="G3405" s="29" t="s">
        <v>828</v>
      </c>
      <c r="H3405" s="29" t="s">
        <v>22</v>
      </c>
      <c r="I3405" s="120">
        <v>46008</v>
      </c>
      <c r="J3405" s="120">
        <v>46013</v>
      </c>
      <c r="K3405" s="120">
        <v>45674</v>
      </c>
      <c r="L3405" s="120"/>
      <c r="M3405" s="120"/>
      <c r="N3405" s="29"/>
      <c r="O3405" s="119" t="s">
        <v>9</v>
      </c>
      <c r="P3405" s="120"/>
      <c r="Q3405" s="156"/>
    </row>
    <row r="3406" spans="1:17">
      <c r="A3406" s="160" t="s">
        <v>1064</v>
      </c>
      <c r="C3406" s="88">
        <v>351504881</v>
      </c>
      <c r="F3406" s="29" t="s">
        <v>1496</v>
      </c>
      <c r="G3406" s="29" t="s">
        <v>828</v>
      </c>
      <c r="H3406" s="29" t="s">
        <v>22</v>
      </c>
      <c r="I3406" s="120">
        <v>46008</v>
      </c>
      <c r="J3406" s="120">
        <v>46013</v>
      </c>
      <c r="K3406" s="120">
        <v>45674</v>
      </c>
      <c r="L3406" s="120"/>
      <c r="M3406" s="120"/>
      <c r="N3406" s="29"/>
      <c r="O3406" s="119" t="s">
        <v>9</v>
      </c>
      <c r="P3406" s="120"/>
      <c r="Q3406" s="156"/>
    </row>
    <row r="3407" spans="1:17">
      <c r="A3407" s="160" t="s">
        <v>1064</v>
      </c>
      <c r="C3407" s="88">
        <v>351504850</v>
      </c>
      <c r="F3407" s="29" t="s">
        <v>1496</v>
      </c>
      <c r="G3407" s="29" t="s">
        <v>828</v>
      </c>
      <c r="H3407" s="29" t="s">
        <v>22</v>
      </c>
      <c r="I3407" s="120">
        <v>46008</v>
      </c>
      <c r="J3407" s="120">
        <v>46013</v>
      </c>
      <c r="K3407" s="120">
        <v>45674</v>
      </c>
      <c r="L3407" s="120"/>
      <c r="M3407" s="120"/>
      <c r="N3407" s="29"/>
      <c r="O3407" s="119" t="s">
        <v>9</v>
      </c>
      <c r="P3407" s="120"/>
      <c r="Q3407" s="156"/>
    </row>
    <row r="3408" spans="1:17">
      <c r="A3408" s="160" t="s">
        <v>1064</v>
      </c>
      <c r="C3408" s="88">
        <v>351504740</v>
      </c>
      <c r="F3408" s="29" t="s">
        <v>1496</v>
      </c>
      <c r="G3408" s="29" t="s">
        <v>828</v>
      </c>
      <c r="H3408" s="29" t="s">
        <v>22</v>
      </c>
      <c r="I3408" s="120">
        <v>46008</v>
      </c>
      <c r="J3408" s="120">
        <v>46013</v>
      </c>
      <c r="K3408" s="120">
        <v>45674</v>
      </c>
      <c r="L3408" s="120"/>
      <c r="M3408" s="120"/>
      <c r="N3408" s="29"/>
      <c r="O3408" s="119" t="s">
        <v>9</v>
      </c>
      <c r="P3408" s="120"/>
      <c r="Q3408" s="156"/>
    </row>
    <row r="3409" spans="1:17">
      <c r="A3409" s="160" t="s">
        <v>1064</v>
      </c>
      <c r="C3409" s="88">
        <v>351504590</v>
      </c>
      <c r="F3409" s="29" t="s">
        <v>1496</v>
      </c>
      <c r="G3409" s="29" t="s">
        <v>828</v>
      </c>
      <c r="H3409" s="29" t="s">
        <v>22</v>
      </c>
      <c r="I3409" s="120">
        <v>46008</v>
      </c>
      <c r="J3409" s="120">
        <v>46013</v>
      </c>
      <c r="K3409" s="120">
        <v>45674</v>
      </c>
      <c r="L3409" s="120"/>
      <c r="M3409" s="120"/>
      <c r="N3409" s="29"/>
      <c r="O3409" s="119" t="s">
        <v>9</v>
      </c>
      <c r="P3409" s="120"/>
      <c r="Q3409" s="156"/>
    </row>
    <row r="3410" spans="1:17">
      <c r="A3410" s="160" t="s">
        <v>1520</v>
      </c>
      <c r="C3410" s="88">
        <v>352502223</v>
      </c>
      <c r="F3410" s="29" t="s">
        <v>1496</v>
      </c>
      <c r="G3410" s="29" t="s">
        <v>16</v>
      </c>
      <c r="H3410" s="29" t="s">
        <v>22</v>
      </c>
      <c r="I3410" s="120">
        <v>46008</v>
      </c>
      <c r="J3410" s="120">
        <v>46013</v>
      </c>
      <c r="K3410" s="120">
        <v>45674</v>
      </c>
      <c r="L3410" s="120"/>
      <c r="M3410" s="120"/>
      <c r="N3410" s="29"/>
      <c r="O3410" s="119" t="s">
        <v>84</v>
      </c>
      <c r="P3410" s="120"/>
      <c r="Q3410" s="156" t="s">
        <v>1521</v>
      </c>
    </row>
    <row r="3411" spans="1:17">
      <c r="A3411" s="160" t="s">
        <v>1520</v>
      </c>
      <c r="C3411" s="88">
        <v>352502271</v>
      </c>
      <c r="F3411" s="29" t="s">
        <v>1496</v>
      </c>
      <c r="G3411" s="29" t="s">
        <v>16</v>
      </c>
      <c r="H3411" s="29" t="s">
        <v>22</v>
      </c>
      <c r="I3411" s="120">
        <v>46008</v>
      </c>
      <c r="J3411" s="120">
        <v>46013</v>
      </c>
      <c r="K3411" s="120">
        <v>45674</v>
      </c>
      <c r="L3411" s="120"/>
      <c r="M3411" s="120"/>
      <c r="N3411" s="29"/>
      <c r="O3411" s="119" t="s">
        <v>9</v>
      </c>
      <c r="P3411" s="120"/>
      <c r="Q3411" s="156" t="s">
        <v>1198</v>
      </c>
    </row>
    <row r="3412" spans="1:17">
      <c r="A3412" s="160" t="s">
        <v>1520</v>
      </c>
      <c r="C3412" s="88">
        <v>352502343</v>
      </c>
      <c r="F3412" s="29" t="s">
        <v>1496</v>
      </c>
      <c r="G3412" s="29" t="s">
        <v>16</v>
      </c>
      <c r="H3412" s="29" t="s">
        <v>22</v>
      </c>
      <c r="I3412" s="120">
        <v>46008</v>
      </c>
      <c r="J3412" s="120">
        <v>46013</v>
      </c>
      <c r="K3412" s="120">
        <v>45674</v>
      </c>
      <c r="L3412" s="120"/>
      <c r="M3412" s="120"/>
      <c r="N3412" s="29"/>
      <c r="O3412" s="119" t="s">
        <v>9</v>
      </c>
      <c r="P3412" s="120"/>
      <c r="Q3412" s="156" t="s">
        <v>1198</v>
      </c>
    </row>
    <row r="3413" spans="1:17">
      <c r="A3413" s="160" t="s">
        <v>1520</v>
      </c>
      <c r="C3413" s="88">
        <v>352502409</v>
      </c>
      <c r="F3413" s="29" t="s">
        <v>1496</v>
      </c>
      <c r="G3413" s="29" t="s">
        <v>16</v>
      </c>
      <c r="H3413" s="29" t="s">
        <v>22</v>
      </c>
      <c r="I3413" s="120">
        <v>46008</v>
      </c>
      <c r="J3413" s="120">
        <v>46013</v>
      </c>
      <c r="K3413" s="120">
        <v>45674</v>
      </c>
      <c r="L3413" s="120"/>
      <c r="M3413" s="120"/>
      <c r="N3413" s="29"/>
      <c r="O3413" s="119" t="s">
        <v>9</v>
      </c>
      <c r="P3413" s="120"/>
      <c r="Q3413" s="156" t="s">
        <v>1521</v>
      </c>
    </row>
    <row r="3414" spans="1:17">
      <c r="A3414" s="160" t="s">
        <v>1520</v>
      </c>
      <c r="C3414" s="88">
        <v>352502469</v>
      </c>
      <c r="F3414" s="29" t="s">
        <v>1496</v>
      </c>
      <c r="G3414" s="29" t="s">
        <v>16</v>
      </c>
      <c r="H3414" s="29" t="s">
        <v>22</v>
      </c>
      <c r="I3414" s="120">
        <v>46008</v>
      </c>
      <c r="J3414" s="120">
        <v>46013</v>
      </c>
      <c r="K3414" s="120">
        <v>45674</v>
      </c>
      <c r="L3414" s="120"/>
      <c r="M3414" s="120"/>
      <c r="N3414" s="29"/>
      <c r="O3414" s="119" t="s">
        <v>9</v>
      </c>
      <c r="P3414" s="120"/>
      <c r="Q3414" s="156" t="s">
        <v>1521</v>
      </c>
    </row>
    <row r="3415" spans="1:17">
      <c r="A3415" s="160" t="s">
        <v>1520</v>
      </c>
      <c r="C3415" s="88">
        <v>352502510</v>
      </c>
      <c r="F3415" s="29" t="s">
        <v>1496</v>
      </c>
      <c r="G3415" s="29" t="s">
        <v>16</v>
      </c>
      <c r="H3415" s="29" t="s">
        <v>22</v>
      </c>
      <c r="I3415" s="120">
        <v>46008</v>
      </c>
      <c r="J3415" s="120">
        <v>46013</v>
      </c>
      <c r="K3415" s="120">
        <v>45674</v>
      </c>
      <c r="L3415" s="120"/>
      <c r="M3415" s="120"/>
      <c r="N3415" s="29"/>
      <c r="O3415" s="119" t="s">
        <v>9</v>
      </c>
      <c r="P3415" s="120"/>
      <c r="Q3415" s="156" t="s">
        <v>1521</v>
      </c>
    </row>
    <row r="3416" spans="1:17">
      <c r="A3416" s="160" t="s">
        <v>1520</v>
      </c>
      <c r="C3416" s="88">
        <v>352502575</v>
      </c>
      <c r="F3416" s="29" t="s">
        <v>1496</v>
      </c>
      <c r="G3416" s="29" t="s">
        <v>16</v>
      </c>
      <c r="H3416" s="29" t="s">
        <v>22</v>
      </c>
      <c r="I3416" s="120">
        <v>46008</v>
      </c>
      <c r="J3416" s="120">
        <v>46013</v>
      </c>
      <c r="K3416" s="120">
        <v>45674</v>
      </c>
      <c r="L3416" s="120"/>
      <c r="M3416" s="120"/>
      <c r="N3416" s="29"/>
      <c r="O3416" s="119" t="s">
        <v>9</v>
      </c>
      <c r="P3416" s="120"/>
      <c r="Q3416" s="156" t="s">
        <v>1521</v>
      </c>
    </row>
    <row r="3417" spans="1:17">
      <c r="A3417" s="160" t="s">
        <v>1520</v>
      </c>
      <c r="C3417" s="88">
        <v>352502668</v>
      </c>
      <c r="F3417" s="29" t="s">
        <v>1496</v>
      </c>
      <c r="G3417" s="29" t="s">
        <v>16</v>
      </c>
      <c r="H3417" s="29" t="s">
        <v>22</v>
      </c>
      <c r="I3417" s="120">
        <v>46008</v>
      </c>
      <c r="J3417" s="120">
        <v>46013</v>
      </c>
      <c r="K3417" s="120">
        <v>45674</v>
      </c>
      <c r="L3417" s="120"/>
      <c r="M3417" s="120"/>
      <c r="N3417" s="29"/>
      <c r="O3417" s="119" t="s">
        <v>9</v>
      </c>
      <c r="P3417" s="120"/>
      <c r="Q3417" s="156" t="s">
        <v>1515</v>
      </c>
    </row>
    <row r="3418" spans="1:17">
      <c r="A3418" s="160" t="s">
        <v>1520</v>
      </c>
      <c r="C3418" s="88">
        <v>352502714</v>
      </c>
      <c r="F3418" s="29" t="s">
        <v>1496</v>
      </c>
      <c r="G3418" s="29" t="s">
        <v>16</v>
      </c>
      <c r="H3418" s="29" t="s">
        <v>22</v>
      </c>
      <c r="I3418" s="120">
        <v>46008</v>
      </c>
      <c r="J3418" s="120">
        <v>46013</v>
      </c>
      <c r="K3418" s="120">
        <v>45674</v>
      </c>
      <c r="L3418" s="120"/>
      <c r="M3418" s="120"/>
      <c r="N3418" s="29"/>
      <c r="O3418" s="119" t="s">
        <v>9</v>
      </c>
      <c r="P3418" s="120"/>
      <c r="Q3418" s="156" t="s">
        <v>1518</v>
      </c>
    </row>
    <row r="3419" spans="1:17">
      <c r="A3419" s="160" t="s">
        <v>1520</v>
      </c>
      <c r="C3419" s="88">
        <v>352502760</v>
      </c>
      <c r="F3419" s="29" t="s">
        <v>1496</v>
      </c>
      <c r="G3419" s="29" t="s">
        <v>16</v>
      </c>
      <c r="H3419" s="29" t="s">
        <v>22</v>
      </c>
      <c r="I3419" s="120">
        <v>46008</v>
      </c>
      <c r="J3419" s="120">
        <v>46013</v>
      </c>
      <c r="K3419" s="120">
        <v>45674</v>
      </c>
      <c r="L3419" s="120"/>
      <c r="M3419" s="120"/>
      <c r="N3419" s="29"/>
      <c r="O3419" s="119" t="s">
        <v>9</v>
      </c>
      <c r="P3419" s="120"/>
      <c r="Q3419" s="156" t="s">
        <v>1518</v>
      </c>
    </row>
    <row r="3420" spans="1:17">
      <c r="A3420" s="160" t="s">
        <v>1520</v>
      </c>
      <c r="C3420" s="88">
        <v>352502801</v>
      </c>
      <c r="F3420" s="29" t="s">
        <v>1496</v>
      </c>
      <c r="G3420" s="29" t="s">
        <v>16</v>
      </c>
      <c r="H3420" s="29" t="s">
        <v>22</v>
      </c>
      <c r="I3420" s="120">
        <v>46008</v>
      </c>
      <c r="J3420" s="120">
        <v>46013</v>
      </c>
      <c r="K3420" s="120">
        <v>45674</v>
      </c>
      <c r="L3420" s="120"/>
      <c r="M3420" s="120"/>
      <c r="N3420" s="29"/>
      <c r="O3420" s="119" t="s">
        <v>9</v>
      </c>
      <c r="P3420" s="120"/>
      <c r="Q3420" s="156" t="s">
        <v>1522</v>
      </c>
    </row>
    <row r="3421" spans="1:17">
      <c r="A3421" s="160" t="s">
        <v>1520</v>
      </c>
      <c r="C3421" s="88">
        <v>352502882</v>
      </c>
      <c r="F3421" s="29" t="s">
        <v>1496</v>
      </c>
      <c r="G3421" s="29" t="s">
        <v>16</v>
      </c>
      <c r="H3421" s="29" t="s">
        <v>22</v>
      </c>
      <c r="I3421" s="120">
        <v>46008</v>
      </c>
      <c r="J3421" s="120">
        <v>46013</v>
      </c>
      <c r="K3421" s="120">
        <v>45674</v>
      </c>
      <c r="L3421" s="120"/>
      <c r="M3421" s="120"/>
      <c r="N3421" s="29"/>
      <c r="O3421" s="119" t="s">
        <v>9</v>
      </c>
      <c r="P3421" s="120"/>
      <c r="Q3421" s="156" t="s">
        <v>1523</v>
      </c>
    </row>
    <row r="3422" spans="1:17">
      <c r="A3422" s="160" t="s">
        <v>1520</v>
      </c>
      <c r="C3422" s="88">
        <v>352502909</v>
      </c>
      <c r="F3422" s="29" t="s">
        <v>1496</v>
      </c>
      <c r="G3422" s="29" t="s">
        <v>16</v>
      </c>
      <c r="H3422" s="29" t="s">
        <v>22</v>
      </c>
      <c r="I3422" s="120">
        <v>46008</v>
      </c>
      <c r="J3422" s="120">
        <v>46013</v>
      </c>
      <c r="K3422" s="120">
        <v>45674</v>
      </c>
      <c r="L3422" s="120"/>
      <c r="M3422" s="120"/>
      <c r="N3422" s="29"/>
      <c r="O3422" s="119" t="s">
        <v>9</v>
      </c>
      <c r="P3422" s="120"/>
      <c r="Q3422" s="156" t="s">
        <v>1500</v>
      </c>
    </row>
    <row r="3423" spans="1:17">
      <c r="A3423" s="160" t="s">
        <v>1520</v>
      </c>
      <c r="C3423" s="88">
        <v>352502979</v>
      </c>
      <c r="F3423" s="29" t="s">
        <v>1496</v>
      </c>
      <c r="G3423" s="29" t="s">
        <v>16</v>
      </c>
      <c r="H3423" s="29" t="s">
        <v>22</v>
      </c>
      <c r="I3423" s="120">
        <v>46008</v>
      </c>
      <c r="J3423" s="120">
        <v>46013</v>
      </c>
      <c r="K3423" s="120">
        <v>45674</v>
      </c>
      <c r="L3423" s="120"/>
      <c r="M3423" s="120"/>
      <c r="N3423" s="29"/>
      <c r="O3423" s="119" t="s">
        <v>9</v>
      </c>
      <c r="P3423" s="120"/>
      <c r="Q3423" s="156" t="s">
        <v>1499</v>
      </c>
    </row>
    <row r="3424" spans="1:17">
      <c r="A3424" s="160" t="s">
        <v>1491</v>
      </c>
      <c r="C3424" s="41">
        <v>322505213</v>
      </c>
      <c r="F3424" s="29" t="s">
        <v>153</v>
      </c>
      <c r="G3424" s="29" t="s">
        <v>16</v>
      </c>
      <c r="H3424" s="29" t="s">
        <v>29</v>
      </c>
      <c r="I3424" s="120">
        <v>45979</v>
      </c>
      <c r="J3424" s="120">
        <v>45982</v>
      </c>
      <c r="K3424" s="120">
        <v>46009</v>
      </c>
      <c r="L3424" s="120"/>
      <c r="M3424" s="120"/>
      <c r="N3424" s="29"/>
      <c r="O3424" s="119" t="s">
        <v>10</v>
      </c>
      <c r="P3424" s="120"/>
      <c r="Q3424" s="156"/>
    </row>
    <row r="3425" spans="1:17">
      <c r="A3425" s="160" t="s">
        <v>1491</v>
      </c>
      <c r="C3425" s="88">
        <v>322505515</v>
      </c>
      <c r="F3425" s="29" t="s">
        <v>153</v>
      </c>
      <c r="G3425" s="29" t="s">
        <v>16</v>
      </c>
      <c r="H3425" s="29" t="s">
        <v>29</v>
      </c>
      <c r="I3425" s="120">
        <v>45979</v>
      </c>
      <c r="J3425" s="120">
        <v>45982</v>
      </c>
      <c r="K3425" s="120">
        <v>46009</v>
      </c>
      <c r="L3425" s="120"/>
      <c r="M3425" s="120"/>
      <c r="N3425" s="29"/>
      <c r="O3425" s="119" t="s">
        <v>10</v>
      </c>
      <c r="P3425" s="120"/>
      <c r="Q3425" s="156"/>
    </row>
    <row r="3426" spans="1:17">
      <c r="A3426" s="160" t="s">
        <v>1491</v>
      </c>
      <c r="C3426" s="88">
        <v>322505684</v>
      </c>
      <c r="F3426" s="29" t="s">
        <v>153</v>
      </c>
      <c r="G3426" s="29" t="s">
        <v>16</v>
      </c>
      <c r="H3426" s="29" t="s">
        <v>29</v>
      </c>
      <c r="I3426" s="120">
        <v>45979</v>
      </c>
      <c r="J3426" s="120">
        <v>45982</v>
      </c>
      <c r="K3426" s="120">
        <v>46009</v>
      </c>
      <c r="L3426" s="120"/>
      <c r="M3426" s="120"/>
      <c r="N3426" s="29"/>
      <c r="O3426" s="119" t="s">
        <v>10</v>
      </c>
      <c r="P3426" s="120"/>
      <c r="Q3426" s="156"/>
    </row>
    <row r="3427" spans="1:17">
      <c r="A3427" s="160" t="s">
        <v>1491</v>
      </c>
      <c r="C3427" s="88">
        <v>322505757</v>
      </c>
      <c r="F3427" s="29" t="s">
        <v>153</v>
      </c>
      <c r="G3427" s="29" t="s">
        <v>16</v>
      </c>
      <c r="H3427" s="29" t="s">
        <v>29</v>
      </c>
      <c r="I3427" s="120">
        <v>45979</v>
      </c>
      <c r="J3427" s="120">
        <v>45982</v>
      </c>
      <c r="K3427" s="120">
        <v>46009</v>
      </c>
      <c r="L3427" s="120"/>
      <c r="M3427" s="120"/>
      <c r="N3427" s="29"/>
      <c r="O3427" s="119" t="s">
        <v>10</v>
      </c>
      <c r="P3427" s="120"/>
      <c r="Q3427" s="156"/>
    </row>
    <row r="3428" spans="1:17">
      <c r="A3428" s="160" t="s">
        <v>1491</v>
      </c>
      <c r="C3428" s="88">
        <v>322505832</v>
      </c>
      <c r="F3428" s="29" t="s">
        <v>153</v>
      </c>
      <c r="G3428" s="29" t="s">
        <v>16</v>
      </c>
      <c r="H3428" s="29" t="s">
        <v>29</v>
      </c>
      <c r="I3428" s="120">
        <v>45979</v>
      </c>
      <c r="J3428" s="120">
        <v>45982</v>
      </c>
      <c r="K3428" s="120">
        <v>46009</v>
      </c>
      <c r="L3428" s="120"/>
      <c r="M3428" s="120"/>
      <c r="N3428" s="29"/>
      <c r="O3428" s="119" t="s">
        <v>10</v>
      </c>
      <c r="P3428" s="120"/>
      <c r="Q3428" s="156"/>
    </row>
    <row r="3429" spans="1:17">
      <c r="A3429" s="160" t="s">
        <v>1491</v>
      </c>
      <c r="C3429" s="88">
        <v>322505887</v>
      </c>
      <c r="F3429" s="29" t="s">
        <v>153</v>
      </c>
      <c r="G3429" s="29" t="s">
        <v>16</v>
      </c>
      <c r="H3429" s="29" t="s">
        <v>29</v>
      </c>
      <c r="I3429" s="120">
        <v>45979</v>
      </c>
      <c r="J3429" s="120">
        <v>45982</v>
      </c>
      <c r="K3429" s="120">
        <v>46009</v>
      </c>
      <c r="L3429" s="120"/>
      <c r="M3429" s="120"/>
      <c r="N3429" s="29"/>
      <c r="O3429" s="119" t="s">
        <v>10</v>
      </c>
      <c r="P3429" s="120"/>
      <c r="Q3429" s="156"/>
    </row>
    <row r="3430" spans="1:17">
      <c r="A3430" s="160" t="s">
        <v>1491</v>
      </c>
      <c r="C3430" s="88">
        <v>322505937</v>
      </c>
      <c r="F3430" s="29" t="s">
        <v>153</v>
      </c>
      <c r="G3430" s="29" t="s">
        <v>16</v>
      </c>
      <c r="H3430" s="29" t="s">
        <v>29</v>
      </c>
      <c r="I3430" s="120">
        <v>45979</v>
      </c>
      <c r="J3430" s="120">
        <v>45982</v>
      </c>
      <c r="K3430" s="120">
        <v>46009</v>
      </c>
      <c r="L3430" s="120"/>
      <c r="M3430" s="120"/>
      <c r="N3430" s="29"/>
      <c r="O3430" s="119" t="s">
        <v>10</v>
      </c>
      <c r="P3430" s="120"/>
      <c r="Q3430" s="156"/>
    </row>
    <row r="3431" spans="1:17">
      <c r="A3431" s="160" t="s">
        <v>1491</v>
      </c>
      <c r="C3431" s="88">
        <v>322506059</v>
      </c>
      <c r="F3431" s="29" t="s">
        <v>153</v>
      </c>
      <c r="G3431" s="29" t="s">
        <v>16</v>
      </c>
      <c r="H3431" s="29" t="s">
        <v>29</v>
      </c>
      <c r="I3431" s="120">
        <v>45979</v>
      </c>
      <c r="J3431" s="120">
        <v>45982</v>
      </c>
      <c r="K3431" s="120">
        <v>46009</v>
      </c>
      <c r="L3431" s="120"/>
      <c r="M3431" s="120"/>
      <c r="N3431" s="29"/>
      <c r="O3431" s="119" t="s">
        <v>10</v>
      </c>
      <c r="P3431" s="120"/>
      <c r="Q3431" s="156"/>
    </row>
    <row r="3432" spans="1:17">
      <c r="A3432" s="160" t="s">
        <v>1491</v>
      </c>
      <c r="C3432" s="88">
        <v>322506236</v>
      </c>
      <c r="F3432" s="29" t="s">
        <v>153</v>
      </c>
      <c r="G3432" s="29" t="s">
        <v>16</v>
      </c>
      <c r="H3432" s="29" t="s">
        <v>29</v>
      </c>
      <c r="I3432" s="120">
        <v>45979</v>
      </c>
      <c r="J3432" s="120">
        <v>45982</v>
      </c>
      <c r="K3432" s="120">
        <v>46009</v>
      </c>
      <c r="L3432" s="120"/>
      <c r="M3432" s="120"/>
      <c r="N3432" s="29"/>
      <c r="O3432" s="119" t="s">
        <v>10</v>
      </c>
      <c r="P3432" s="120"/>
      <c r="Q3432" s="156"/>
    </row>
    <row r="3433" spans="1:17">
      <c r="A3433" s="160" t="s">
        <v>1491</v>
      </c>
      <c r="C3433" s="88">
        <v>322506358</v>
      </c>
      <c r="F3433" s="29" t="s">
        <v>153</v>
      </c>
      <c r="G3433" s="29" t="s">
        <v>16</v>
      </c>
      <c r="H3433" s="29" t="s">
        <v>29</v>
      </c>
      <c r="I3433" s="120">
        <v>45979</v>
      </c>
      <c r="J3433" s="120">
        <v>45982</v>
      </c>
      <c r="K3433" s="120">
        <v>46009</v>
      </c>
      <c r="L3433" s="120"/>
      <c r="M3433" s="120"/>
      <c r="N3433" s="29"/>
      <c r="O3433" s="119" t="s">
        <v>10</v>
      </c>
      <c r="P3433" s="120"/>
      <c r="Q3433" s="156"/>
    </row>
    <row r="3434" spans="1:17">
      <c r="A3434" s="160" t="s">
        <v>1491</v>
      </c>
      <c r="C3434" s="88">
        <v>322506422</v>
      </c>
      <c r="F3434" s="29" t="s">
        <v>153</v>
      </c>
      <c r="G3434" s="29" t="s">
        <v>16</v>
      </c>
      <c r="H3434" s="29" t="s">
        <v>29</v>
      </c>
      <c r="I3434" s="120">
        <v>45979</v>
      </c>
      <c r="J3434" s="120">
        <v>45982</v>
      </c>
      <c r="K3434" s="120">
        <v>46009</v>
      </c>
      <c r="L3434" s="120"/>
      <c r="M3434" s="120"/>
      <c r="N3434" s="29"/>
      <c r="O3434" s="119" t="s">
        <v>10</v>
      </c>
      <c r="P3434" s="120"/>
      <c r="Q3434" s="156"/>
    </row>
    <row r="3435" spans="1:17">
      <c r="A3435" s="160" t="s">
        <v>1491</v>
      </c>
      <c r="C3435" s="88">
        <v>322506515</v>
      </c>
      <c r="F3435" s="29" t="s">
        <v>153</v>
      </c>
      <c r="G3435" s="29" t="s">
        <v>16</v>
      </c>
      <c r="H3435" s="29" t="s">
        <v>29</v>
      </c>
      <c r="I3435" s="120">
        <v>45979</v>
      </c>
      <c r="J3435" s="120">
        <v>45982</v>
      </c>
      <c r="K3435" s="120">
        <v>46009</v>
      </c>
      <c r="L3435" s="120"/>
      <c r="M3435" s="120"/>
      <c r="N3435" s="29"/>
      <c r="O3435" s="119" t="s">
        <v>10</v>
      </c>
      <c r="P3435" s="120"/>
      <c r="Q3435" s="156"/>
    </row>
    <row r="3436" spans="1:17">
      <c r="A3436" s="160" t="s">
        <v>1491</v>
      </c>
      <c r="C3436" s="88">
        <v>322506557</v>
      </c>
      <c r="F3436" s="29" t="s">
        <v>153</v>
      </c>
      <c r="G3436" s="29" t="s">
        <v>16</v>
      </c>
      <c r="H3436" s="29" t="s">
        <v>29</v>
      </c>
      <c r="I3436" s="120">
        <v>45979</v>
      </c>
      <c r="J3436" s="120">
        <v>45982</v>
      </c>
      <c r="K3436" s="120">
        <v>46009</v>
      </c>
      <c r="L3436" s="120"/>
      <c r="M3436" s="120"/>
      <c r="N3436" s="29"/>
      <c r="O3436" s="119" t="s">
        <v>10</v>
      </c>
      <c r="P3436" s="120"/>
      <c r="Q3436" s="156"/>
    </row>
    <row r="3437" spans="1:17">
      <c r="A3437" s="160" t="s">
        <v>1491</v>
      </c>
      <c r="C3437" s="88">
        <v>322506648</v>
      </c>
      <c r="F3437" s="29" t="s">
        <v>153</v>
      </c>
      <c r="G3437" s="29" t="s">
        <v>16</v>
      </c>
      <c r="H3437" s="29" t="s">
        <v>29</v>
      </c>
      <c r="I3437" s="120">
        <v>45979</v>
      </c>
      <c r="J3437" s="120">
        <v>45982</v>
      </c>
      <c r="K3437" s="120">
        <v>46009</v>
      </c>
      <c r="L3437" s="120"/>
      <c r="M3437" s="120"/>
      <c r="N3437" s="29"/>
      <c r="O3437" s="119" t="s">
        <v>10</v>
      </c>
      <c r="P3437" s="120"/>
      <c r="Q3437" s="156"/>
    </row>
    <row r="3438" spans="1:17">
      <c r="A3438" s="160" t="s">
        <v>1491</v>
      </c>
      <c r="C3438" s="88">
        <v>322506689</v>
      </c>
      <c r="F3438" s="29" t="s">
        <v>153</v>
      </c>
      <c r="G3438" s="29" t="s">
        <v>16</v>
      </c>
      <c r="H3438" s="29" t="s">
        <v>29</v>
      </c>
      <c r="I3438" s="120">
        <v>45979</v>
      </c>
      <c r="J3438" s="120">
        <v>45982</v>
      </c>
      <c r="K3438" s="120">
        <v>46009</v>
      </c>
      <c r="L3438" s="120"/>
      <c r="M3438" s="120"/>
      <c r="N3438" s="29"/>
      <c r="O3438" s="119" t="s">
        <v>10</v>
      </c>
      <c r="P3438" s="120"/>
      <c r="Q3438" s="156"/>
    </row>
    <row r="3439" spans="1:17">
      <c r="A3439" s="160" t="s">
        <v>1491</v>
      </c>
      <c r="C3439" s="88">
        <v>322506742</v>
      </c>
      <c r="F3439" s="29" t="s">
        <v>153</v>
      </c>
      <c r="G3439" s="29" t="s">
        <v>16</v>
      </c>
      <c r="H3439" s="29" t="s">
        <v>29</v>
      </c>
      <c r="I3439" s="120">
        <v>45979</v>
      </c>
      <c r="J3439" s="120">
        <v>45982</v>
      </c>
      <c r="K3439" s="120">
        <v>46009</v>
      </c>
      <c r="L3439" s="120"/>
      <c r="M3439" s="120"/>
      <c r="N3439" s="29"/>
      <c r="O3439" s="119" t="s">
        <v>10</v>
      </c>
      <c r="P3439" s="120"/>
      <c r="Q3439" s="156"/>
    </row>
    <row r="3440" spans="1:17">
      <c r="A3440" s="160" t="s">
        <v>1491</v>
      </c>
      <c r="C3440" s="88">
        <v>322506775</v>
      </c>
      <c r="F3440" s="29" t="s">
        <v>153</v>
      </c>
      <c r="G3440" s="29" t="s">
        <v>16</v>
      </c>
      <c r="H3440" s="29" t="s">
        <v>29</v>
      </c>
      <c r="I3440" s="120">
        <v>45979</v>
      </c>
      <c r="J3440" s="120">
        <v>45982</v>
      </c>
      <c r="K3440" s="120">
        <v>46009</v>
      </c>
      <c r="L3440" s="120"/>
      <c r="M3440" s="120"/>
      <c r="N3440" s="29"/>
      <c r="O3440" s="119" t="s">
        <v>10</v>
      </c>
      <c r="P3440" s="120"/>
      <c r="Q3440" s="156"/>
    </row>
    <row r="3441" spans="1:17">
      <c r="A3441" s="160" t="s">
        <v>1491</v>
      </c>
      <c r="C3441" s="88">
        <v>322506836</v>
      </c>
      <c r="F3441" s="29" t="s">
        <v>153</v>
      </c>
      <c r="G3441" s="29" t="s">
        <v>16</v>
      </c>
      <c r="H3441" s="29" t="s">
        <v>29</v>
      </c>
      <c r="I3441" s="120">
        <v>45979</v>
      </c>
      <c r="J3441" s="120">
        <v>45982</v>
      </c>
      <c r="K3441" s="120">
        <v>46009</v>
      </c>
      <c r="L3441" s="120"/>
      <c r="M3441" s="120"/>
      <c r="N3441" s="29"/>
      <c r="O3441" s="119" t="s">
        <v>10</v>
      </c>
      <c r="P3441" s="120"/>
      <c r="Q3441" s="156"/>
    </row>
    <row r="3442" spans="1:17">
      <c r="A3442" s="160" t="s">
        <v>1491</v>
      </c>
      <c r="C3442" s="88">
        <v>322506906</v>
      </c>
      <c r="F3442" s="29" t="s">
        <v>153</v>
      </c>
      <c r="G3442" s="29" t="s">
        <v>16</v>
      </c>
      <c r="H3442" s="29" t="s">
        <v>29</v>
      </c>
      <c r="I3442" s="120">
        <v>45979</v>
      </c>
      <c r="J3442" s="120">
        <v>45982</v>
      </c>
      <c r="K3442" s="120">
        <v>46009</v>
      </c>
      <c r="L3442" s="120"/>
      <c r="M3442" s="120"/>
      <c r="N3442" s="29"/>
      <c r="O3442" s="119" t="s">
        <v>10</v>
      </c>
      <c r="P3442" s="120"/>
      <c r="Q3442" s="156"/>
    </row>
    <row r="3443" spans="1:17">
      <c r="A3443" s="160" t="s">
        <v>1491</v>
      </c>
      <c r="C3443" s="88">
        <v>322506950</v>
      </c>
      <c r="F3443" s="29" t="s">
        <v>153</v>
      </c>
      <c r="G3443" s="29" t="s">
        <v>16</v>
      </c>
      <c r="H3443" s="29" t="s">
        <v>29</v>
      </c>
      <c r="I3443" s="120">
        <v>45979</v>
      </c>
      <c r="J3443" s="120">
        <v>45982</v>
      </c>
      <c r="K3443" s="120">
        <v>46009</v>
      </c>
      <c r="L3443" s="120"/>
      <c r="M3443" s="120"/>
      <c r="N3443" s="29"/>
      <c r="O3443" s="119" t="s">
        <v>10</v>
      </c>
      <c r="P3443" s="120"/>
      <c r="Q3443" s="156"/>
    </row>
    <row r="3444" spans="1:17">
      <c r="A3444" s="160" t="s">
        <v>1491</v>
      </c>
      <c r="C3444" s="88">
        <v>322507091</v>
      </c>
      <c r="F3444" s="29" t="s">
        <v>153</v>
      </c>
      <c r="G3444" s="29" t="s">
        <v>16</v>
      </c>
      <c r="H3444" s="29" t="s">
        <v>29</v>
      </c>
      <c r="I3444" s="120">
        <v>45979</v>
      </c>
      <c r="J3444" s="120">
        <v>45982</v>
      </c>
      <c r="K3444" s="120">
        <v>46009</v>
      </c>
      <c r="L3444" s="120"/>
      <c r="M3444" s="120"/>
      <c r="N3444" s="29"/>
      <c r="O3444" s="119" t="s">
        <v>10</v>
      </c>
      <c r="P3444" s="120"/>
      <c r="Q3444" s="156"/>
    </row>
    <row r="3445" spans="1:17">
      <c r="A3445" s="160" t="s">
        <v>1491</v>
      </c>
      <c r="C3445" s="88">
        <v>322507167</v>
      </c>
      <c r="F3445" s="29" t="s">
        <v>153</v>
      </c>
      <c r="G3445" s="29" t="s">
        <v>16</v>
      </c>
      <c r="H3445" s="29" t="s">
        <v>29</v>
      </c>
      <c r="I3445" s="120">
        <v>45979</v>
      </c>
      <c r="J3445" s="120">
        <v>45982</v>
      </c>
      <c r="K3445" s="120">
        <v>46009</v>
      </c>
      <c r="L3445" s="120"/>
      <c r="M3445" s="120"/>
      <c r="N3445" s="29"/>
      <c r="O3445" s="119" t="s">
        <v>10</v>
      </c>
      <c r="P3445" s="120"/>
      <c r="Q3445" s="156"/>
    </row>
    <row r="3446" spans="1:17">
      <c r="A3446" s="160" t="s">
        <v>1491</v>
      </c>
      <c r="C3446" s="88">
        <v>322507207</v>
      </c>
      <c r="F3446" s="29" t="s">
        <v>153</v>
      </c>
      <c r="G3446" s="29" t="s">
        <v>16</v>
      </c>
      <c r="H3446" s="29" t="s">
        <v>29</v>
      </c>
      <c r="I3446" s="120">
        <v>45979</v>
      </c>
      <c r="J3446" s="120">
        <v>45982</v>
      </c>
      <c r="K3446" s="120">
        <v>46009</v>
      </c>
      <c r="L3446" s="120"/>
      <c r="M3446" s="120"/>
      <c r="N3446" s="29"/>
      <c r="O3446" s="119" t="s">
        <v>10</v>
      </c>
      <c r="P3446" s="120"/>
      <c r="Q3446" s="156"/>
    </row>
    <row r="3447" spans="1:17">
      <c r="A3447" s="160" t="s">
        <v>1491</v>
      </c>
      <c r="C3447" s="88">
        <v>322507232</v>
      </c>
      <c r="F3447" s="29" t="s">
        <v>153</v>
      </c>
      <c r="G3447" s="29" t="s">
        <v>16</v>
      </c>
      <c r="H3447" s="29" t="s">
        <v>29</v>
      </c>
      <c r="I3447" s="120">
        <v>45979</v>
      </c>
      <c r="J3447" s="120">
        <v>45982</v>
      </c>
      <c r="K3447" s="120">
        <v>46009</v>
      </c>
      <c r="L3447" s="120"/>
      <c r="M3447" s="120"/>
      <c r="N3447" s="29"/>
      <c r="O3447" s="119" t="s">
        <v>10</v>
      </c>
      <c r="P3447" s="120"/>
      <c r="Q3447" s="156"/>
    </row>
    <row r="3448" spans="1:17">
      <c r="A3448" s="160" t="s">
        <v>1491</v>
      </c>
      <c r="C3448" s="88">
        <v>322507269</v>
      </c>
      <c r="F3448" s="29" t="s">
        <v>153</v>
      </c>
      <c r="G3448" s="29" t="s">
        <v>16</v>
      </c>
      <c r="H3448" s="29" t="s">
        <v>29</v>
      </c>
      <c r="I3448" s="120">
        <v>45979</v>
      </c>
      <c r="J3448" s="120">
        <v>45982</v>
      </c>
      <c r="K3448" s="120">
        <v>46009</v>
      </c>
      <c r="L3448" s="120"/>
      <c r="M3448" s="120"/>
      <c r="N3448" s="29"/>
      <c r="O3448" s="119" t="s">
        <v>10</v>
      </c>
      <c r="P3448" s="120"/>
      <c r="Q3448" s="156"/>
    </row>
    <row r="3449" spans="1:17">
      <c r="A3449" s="160" t="s">
        <v>1491</v>
      </c>
      <c r="C3449" s="88">
        <v>322507301</v>
      </c>
      <c r="F3449" s="29" t="s">
        <v>153</v>
      </c>
      <c r="G3449" s="29" t="s">
        <v>16</v>
      </c>
      <c r="H3449" s="29" t="s">
        <v>29</v>
      </c>
      <c r="I3449" s="120">
        <v>45979</v>
      </c>
      <c r="J3449" s="120">
        <v>45982</v>
      </c>
      <c r="K3449" s="120">
        <v>46009</v>
      </c>
      <c r="L3449" s="120"/>
      <c r="M3449" s="120"/>
      <c r="N3449" s="29"/>
      <c r="O3449" s="119" t="s">
        <v>10</v>
      </c>
      <c r="P3449" s="120"/>
      <c r="Q3449" s="156"/>
    </row>
    <row r="3450" spans="1:17">
      <c r="A3450" s="160" t="s">
        <v>1491</v>
      </c>
      <c r="C3450" s="88">
        <v>322507329</v>
      </c>
      <c r="F3450" s="29" t="s">
        <v>153</v>
      </c>
      <c r="G3450" s="29" t="s">
        <v>16</v>
      </c>
      <c r="H3450" s="29" t="s">
        <v>29</v>
      </c>
      <c r="I3450" s="120">
        <v>45979</v>
      </c>
      <c r="J3450" s="120">
        <v>45982</v>
      </c>
      <c r="K3450" s="120">
        <v>46009</v>
      </c>
      <c r="L3450" s="120"/>
      <c r="M3450" s="120"/>
      <c r="N3450" s="29"/>
      <c r="O3450" s="119" t="s">
        <v>10</v>
      </c>
      <c r="P3450" s="120"/>
      <c r="Q3450" s="156"/>
    </row>
    <row r="3451" spans="1:17">
      <c r="A3451" s="160" t="s">
        <v>1524</v>
      </c>
      <c r="C3451" s="41">
        <v>343500045</v>
      </c>
      <c r="F3451" s="29" t="s">
        <v>153</v>
      </c>
      <c r="G3451" s="29" t="s">
        <v>16</v>
      </c>
      <c r="H3451" s="29" t="s">
        <v>29</v>
      </c>
      <c r="I3451" s="120">
        <v>46000</v>
      </c>
      <c r="J3451" s="120">
        <v>46003</v>
      </c>
      <c r="K3451" s="120">
        <v>45665</v>
      </c>
      <c r="L3451" s="120"/>
      <c r="M3451" s="120"/>
      <c r="N3451" s="29"/>
      <c r="O3451" s="119" t="s">
        <v>10</v>
      </c>
      <c r="P3451" s="120"/>
      <c r="Q3451" s="156"/>
    </row>
    <row r="3452" spans="1:17">
      <c r="A3452" s="160" t="s">
        <v>1524</v>
      </c>
      <c r="C3452" s="88">
        <v>343500049</v>
      </c>
      <c r="F3452" s="29" t="s">
        <v>153</v>
      </c>
      <c r="G3452" s="29" t="s">
        <v>16</v>
      </c>
      <c r="H3452" s="29" t="s">
        <v>29</v>
      </c>
      <c r="I3452" s="120">
        <v>46000</v>
      </c>
      <c r="J3452" s="120">
        <v>46003</v>
      </c>
      <c r="K3452" s="120">
        <v>45665</v>
      </c>
      <c r="L3452" s="120"/>
      <c r="M3452" s="120"/>
      <c r="N3452" s="29"/>
      <c r="O3452" s="119" t="s">
        <v>10</v>
      </c>
      <c r="P3452" s="120"/>
      <c r="Q3452" s="156"/>
    </row>
    <row r="3453" spans="1:17">
      <c r="A3453" s="160" t="s">
        <v>1524</v>
      </c>
      <c r="C3453" s="88">
        <v>343500050</v>
      </c>
      <c r="F3453" s="29" t="s">
        <v>153</v>
      </c>
      <c r="G3453" s="29" t="s">
        <v>16</v>
      </c>
      <c r="H3453" s="29" t="s">
        <v>29</v>
      </c>
      <c r="I3453" s="120">
        <v>46000</v>
      </c>
      <c r="J3453" s="120">
        <v>46003</v>
      </c>
      <c r="K3453" s="120">
        <v>45665</v>
      </c>
      <c r="L3453" s="120"/>
      <c r="M3453" s="120"/>
      <c r="N3453" s="29"/>
      <c r="O3453" s="119" t="s">
        <v>10</v>
      </c>
      <c r="P3453" s="120"/>
      <c r="Q3453" s="156"/>
    </row>
    <row r="3454" spans="1:17">
      <c r="A3454" s="160" t="s">
        <v>1524</v>
      </c>
      <c r="C3454" s="88">
        <v>343500052</v>
      </c>
      <c r="F3454" s="29" t="s">
        <v>153</v>
      </c>
      <c r="G3454" s="29" t="s">
        <v>16</v>
      </c>
      <c r="H3454" s="29" t="s">
        <v>29</v>
      </c>
      <c r="I3454" s="120">
        <v>46000</v>
      </c>
      <c r="J3454" s="120">
        <v>46003</v>
      </c>
      <c r="K3454" s="120">
        <v>45665</v>
      </c>
      <c r="L3454" s="120"/>
      <c r="M3454" s="120"/>
      <c r="N3454" s="29"/>
      <c r="O3454" s="119" t="s">
        <v>10</v>
      </c>
      <c r="P3454" s="120"/>
      <c r="Q3454" s="156"/>
    </row>
    <row r="3455" spans="1:17">
      <c r="A3455" s="160" t="s">
        <v>1524</v>
      </c>
      <c r="C3455" s="88">
        <v>343500053</v>
      </c>
      <c r="F3455" s="29" t="s">
        <v>153</v>
      </c>
      <c r="G3455" s="29" t="s">
        <v>16</v>
      </c>
      <c r="H3455" s="29" t="s">
        <v>29</v>
      </c>
      <c r="I3455" s="120">
        <v>46000</v>
      </c>
      <c r="J3455" s="120">
        <v>46003</v>
      </c>
      <c r="K3455" s="120">
        <v>45665</v>
      </c>
      <c r="L3455" s="120"/>
      <c r="M3455" s="120"/>
      <c r="N3455" s="29"/>
      <c r="O3455" s="119" t="s">
        <v>10</v>
      </c>
      <c r="P3455" s="120"/>
      <c r="Q3455" s="156"/>
    </row>
    <row r="3456" spans="1:17">
      <c r="A3456" s="160" t="s">
        <v>1524</v>
      </c>
      <c r="C3456" s="88">
        <v>343500054</v>
      </c>
      <c r="F3456" s="29" t="s">
        <v>153</v>
      </c>
      <c r="G3456" s="29" t="s">
        <v>16</v>
      </c>
      <c r="H3456" s="29" t="s">
        <v>29</v>
      </c>
      <c r="I3456" s="120">
        <v>46000</v>
      </c>
      <c r="J3456" s="120">
        <v>46003</v>
      </c>
      <c r="K3456" s="120">
        <v>45665</v>
      </c>
      <c r="L3456" s="120"/>
      <c r="M3456" s="120"/>
      <c r="N3456" s="29"/>
      <c r="O3456" s="119" t="s">
        <v>10</v>
      </c>
      <c r="P3456" s="120"/>
      <c r="Q3456" s="156"/>
    </row>
    <row r="3457" spans="1:17">
      <c r="A3457" s="160" t="s">
        <v>1524</v>
      </c>
      <c r="C3457" s="88">
        <v>343500056</v>
      </c>
      <c r="F3457" s="29" t="s">
        <v>153</v>
      </c>
      <c r="G3457" s="29" t="s">
        <v>16</v>
      </c>
      <c r="H3457" s="29" t="s">
        <v>29</v>
      </c>
      <c r="I3457" s="120">
        <v>46000</v>
      </c>
      <c r="J3457" s="120">
        <v>46003</v>
      </c>
      <c r="K3457" s="120">
        <v>45665</v>
      </c>
      <c r="L3457" s="120"/>
      <c r="M3457" s="120"/>
      <c r="N3457" s="29"/>
      <c r="O3457" s="119" t="s">
        <v>10</v>
      </c>
      <c r="P3457" s="120"/>
      <c r="Q3457" s="156"/>
    </row>
    <row r="3458" spans="1:17">
      <c r="A3458" s="160" t="s">
        <v>1524</v>
      </c>
      <c r="C3458" s="88">
        <v>343500057</v>
      </c>
      <c r="F3458" s="29" t="s">
        <v>153</v>
      </c>
      <c r="G3458" s="29" t="s">
        <v>16</v>
      </c>
      <c r="H3458" s="29" t="s">
        <v>29</v>
      </c>
      <c r="I3458" s="120">
        <v>46000</v>
      </c>
      <c r="J3458" s="120">
        <v>46003</v>
      </c>
      <c r="K3458" s="120">
        <v>45665</v>
      </c>
      <c r="L3458" s="120"/>
      <c r="M3458" s="120"/>
      <c r="N3458" s="29"/>
      <c r="O3458" s="119" t="s">
        <v>10</v>
      </c>
      <c r="P3458" s="120"/>
      <c r="Q3458" s="156"/>
    </row>
    <row r="3459" spans="1:17">
      <c r="A3459" s="160" t="s">
        <v>1524</v>
      </c>
      <c r="C3459" s="88">
        <v>343500058</v>
      </c>
      <c r="F3459" s="29" t="s">
        <v>153</v>
      </c>
      <c r="G3459" s="29" t="s">
        <v>16</v>
      </c>
      <c r="H3459" s="29" t="s">
        <v>29</v>
      </c>
      <c r="I3459" s="120">
        <v>46000</v>
      </c>
      <c r="J3459" s="120">
        <v>46003</v>
      </c>
      <c r="K3459" s="120">
        <v>45665</v>
      </c>
      <c r="L3459" s="120"/>
      <c r="M3459" s="120"/>
      <c r="N3459" s="29"/>
      <c r="O3459" s="119" t="s">
        <v>10</v>
      </c>
      <c r="P3459" s="120"/>
      <c r="Q3459" s="156"/>
    </row>
    <row r="3460" spans="1:17">
      <c r="A3460" s="160" t="s">
        <v>1524</v>
      </c>
      <c r="C3460" s="88">
        <v>343500059</v>
      </c>
      <c r="F3460" s="29" t="s">
        <v>153</v>
      </c>
      <c r="G3460" s="29" t="s">
        <v>16</v>
      </c>
      <c r="H3460" s="29" t="s">
        <v>29</v>
      </c>
      <c r="I3460" s="120">
        <v>46000</v>
      </c>
      <c r="J3460" s="120">
        <v>46003</v>
      </c>
      <c r="K3460" s="120">
        <v>45665</v>
      </c>
      <c r="L3460" s="120"/>
      <c r="M3460" s="120"/>
      <c r="N3460" s="29"/>
      <c r="O3460" s="119" t="s">
        <v>10</v>
      </c>
      <c r="P3460" s="120"/>
      <c r="Q3460" s="156"/>
    </row>
    <row r="3461" spans="1:17">
      <c r="A3461" s="160" t="s">
        <v>1524</v>
      </c>
      <c r="C3461" s="88">
        <v>343500060</v>
      </c>
      <c r="F3461" s="29" t="s">
        <v>153</v>
      </c>
      <c r="G3461" s="29" t="s">
        <v>16</v>
      </c>
      <c r="H3461" s="29" t="s">
        <v>29</v>
      </c>
      <c r="I3461" s="120">
        <v>46000</v>
      </c>
      <c r="J3461" s="120">
        <v>46003</v>
      </c>
      <c r="K3461" s="120">
        <v>45665</v>
      </c>
      <c r="L3461" s="120"/>
      <c r="M3461" s="120"/>
      <c r="N3461" s="29"/>
      <c r="O3461" s="119" t="s">
        <v>10</v>
      </c>
      <c r="P3461" s="120"/>
      <c r="Q3461" s="156"/>
    </row>
    <row r="3462" spans="1:17">
      <c r="A3462" s="160" t="s">
        <v>1524</v>
      </c>
      <c r="C3462" s="88">
        <v>343500061</v>
      </c>
      <c r="F3462" s="29" t="s">
        <v>153</v>
      </c>
      <c r="G3462" s="29" t="s">
        <v>16</v>
      </c>
      <c r="H3462" s="29" t="s">
        <v>29</v>
      </c>
      <c r="I3462" s="120">
        <v>46000</v>
      </c>
      <c r="J3462" s="120">
        <v>46003</v>
      </c>
      <c r="K3462" s="120">
        <v>45665</v>
      </c>
      <c r="L3462" s="120"/>
      <c r="M3462" s="120"/>
      <c r="N3462" s="29"/>
      <c r="O3462" s="119" t="s">
        <v>10</v>
      </c>
      <c r="P3462" s="120"/>
      <c r="Q3462" s="156"/>
    </row>
    <row r="3463" spans="1:17">
      <c r="A3463" s="160" t="s">
        <v>1524</v>
      </c>
      <c r="C3463" s="88">
        <v>343500063</v>
      </c>
      <c r="F3463" s="29" t="s">
        <v>153</v>
      </c>
      <c r="G3463" s="29" t="s">
        <v>16</v>
      </c>
      <c r="H3463" s="29" t="s">
        <v>29</v>
      </c>
      <c r="I3463" s="120">
        <v>46000</v>
      </c>
      <c r="J3463" s="120">
        <v>46003</v>
      </c>
      <c r="K3463" s="120">
        <v>45665</v>
      </c>
      <c r="L3463" s="120"/>
      <c r="M3463" s="120"/>
      <c r="N3463" s="29"/>
      <c r="O3463" s="119" t="s">
        <v>10</v>
      </c>
      <c r="P3463" s="120"/>
      <c r="Q3463" s="156"/>
    </row>
    <row r="3464" spans="1:17">
      <c r="A3464" s="160" t="s">
        <v>1524</v>
      </c>
      <c r="C3464" s="88">
        <v>343500064</v>
      </c>
      <c r="F3464" s="29" t="s">
        <v>153</v>
      </c>
      <c r="G3464" s="29" t="s">
        <v>16</v>
      </c>
      <c r="H3464" s="29" t="s">
        <v>29</v>
      </c>
      <c r="I3464" s="120">
        <v>46000</v>
      </c>
      <c r="J3464" s="120">
        <v>46003</v>
      </c>
      <c r="K3464" s="120">
        <v>45665</v>
      </c>
      <c r="L3464" s="120"/>
      <c r="M3464" s="120"/>
      <c r="N3464" s="29"/>
      <c r="O3464" s="119" t="s">
        <v>10</v>
      </c>
      <c r="P3464" s="120"/>
      <c r="Q3464" s="156"/>
    </row>
    <row r="3465" spans="1:17">
      <c r="A3465" s="160" t="s">
        <v>1524</v>
      </c>
      <c r="C3465" s="88">
        <v>343500065</v>
      </c>
      <c r="F3465" s="29" t="s">
        <v>153</v>
      </c>
      <c r="G3465" s="29" t="s">
        <v>16</v>
      </c>
      <c r="H3465" s="29" t="s">
        <v>29</v>
      </c>
      <c r="I3465" s="120">
        <v>46000</v>
      </c>
      <c r="J3465" s="120">
        <v>46003</v>
      </c>
      <c r="K3465" s="120">
        <v>45665</v>
      </c>
      <c r="L3465" s="120"/>
      <c r="M3465" s="120"/>
      <c r="N3465" s="29"/>
      <c r="O3465" s="119" t="s">
        <v>10</v>
      </c>
      <c r="P3465" s="120"/>
      <c r="Q3465" s="156"/>
    </row>
    <row r="3466" spans="1:17">
      <c r="A3466" s="160" t="s">
        <v>1524</v>
      </c>
      <c r="C3466" s="88">
        <v>343500066</v>
      </c>
      <c r="F3466" s="29" t="s">
        <v>153</v>
      </c>
      <c r="G3466" s="29" t="s">
        <v>16</v>
      </c>
      <c r="H3466" s="29" t="s">
        <v>29</v>
      </c>
      <c r="I3466" s="120">
        <v>46000</v>
      </c>
      <c r="J3466" s="120">
        <v>46003</v>
      </c>
      <c r="K3466" s="120">
        <v>45665</v>
      </c>
      <c r="L3466" s="120"/>
      <c r="M3466" s="120"/>
      <c r="N3466" s="29"/>
      <c r="O3466" s="119" t="s">
        <v>10</v>
      </c>
      <c r="P3466" s="120"/>
      <c r="Q3466" s="156"/>
    </row>
    <row r="3467" spans="1:17">
      <c r="A3467" s="160" t="s">
        <v>1524</v>
      </c>
      <c r="C3467" s="88">
        <v>343500067</v>
      </c>
      <c r="F3467" s="29" t="s">
        <v>153</v>
      </c>
      <c r="G3467" s="29" t="s">
        <v>16</v>
      </c>
      <c r="H3467" s="29" t="s">
        <v>29</v>
      </c>
      <c r="I3467" s="120">
        <v>46000</v>
      </c>
      <c r="J3467" s="120">
        <v>46003</v>
      </c>
      <c r="K3467" s="120">
        <v>45665</v>
      </c>
      <c r="L3467" s="120"/>
      <c r="M3467" s="120"/>
      <c r="N3467" s="29"/>
      <c r="O3467" s="119" t="s">
        <v>10</v>
      </c>
      <c r="P3467" s="120"/>
      <c r="Q3467" s="156"/>
    </row>
    <row r="3468" spans="1:17">
      <c r="A3468" s="160" t="s">
        <v>1524</v>
      </c>
      <c r="C3468" s="88">
        <v>343500068</v>
      </c>
      <c r="F3468" s="29" t="s">
        <v>153</v>
      </c>
      <c r="G3468" s="29" t="s">
        <v>16</v>
      </c>
      <c r="H3468" s="29" t="s">
        <v>29</v>
      </c>
      <c r="I3468" s="120">
        <v>46000</v>
      </c>
      <c r="J3468" s="120">
        <v>46003</v>
      </c>
      <c r="K3468" s="120">
        <v>45665</v>
      </c>
      <c r="L3468" s="120"/>
      <c r="M3468" s="120"/>
      <c r="N3468" s="29"/>
      <c r="O3468" s="119" t="s">
        <v>10</v>
      </c>
      <c r="P3468" s="120"/>
      <c r="Q3468" s="156"/>
    </row>
    <row r="3469" spans="1:17">
      <c r="A3469" s="160" t="s">
        <v>1524</v>
      </c>
      <c r="C3469" s="88">
        <v>343500069</v>
      </c>
      <c r="F3469" s="29" t="s">
        <v>153</v>
      </c>
      <c r="G3469" s="29" t="s">
        <v>16</v>
      </c>
      <c r="H3469" s="29" t="s">
        <v>29</v>
      </c>
      <c r="I3469" s="120">
        <v>46000</v>
      </c>
      <c r="J3469" s="120">
        <v>46003</v>
      </c>
      <c r="K3469" s="120">
        <v>45665</v>
      </c>
      <c r="L3469" s="120"/>
      <c r="M3469" s="120"/>
      <c r="N3469" s="29"/>
      <c r="O3469" s="119" t="s">
        <v>10</v>
      </c>
      <c r="P3469" s="120"/>
      <c r="Q3469" s="156"/>
    </row>
    <row r="3470" spans="1:17">
      <c r="A3470" s="160" t="s">
        <v>1524</v>
      </c>
      <c r="C3470" s="88">
        <v>343500070</v>
      </c>
      <c r="F3470" s="29" t="s">
        <v>153</v>
      </c>
      <c r="G3470" s="29" t="s">
        <v>16</v>
      </c>
      <c r="H3470" s="29" t="s">
        <v>29</v>
      </c>
      <c r="I3470" s="120">
        <v>46000</v>
      </c>
      <c r="J3470" s="120">
        <v>46003</v>
      </c>
      <c r="K3470" s="120">
        <v>45665</v>
      </c>
      <c r="L3470" s="120"/>
      <c r="M3470" s="120"/>
      <c r="N3470" s="29"/>
      <c r="O3470" s="119" t="s">
        <v>10</v>
      </c>
      <c r="P3470" s="120"/>
      <c r="Q3470" s="156"/>
    </row>
    <row r="3471" spans="1:17">
      <c r="A3471" s="160" t="s">
        <v>1524</v>
      </c>
      <c r="C3471" s="88">
        <v>343500072</v>
      </c>
      <c r="F3471" s="29" t="s">
        <v>153</v>
      </c>
      <c r="G3471" s="29" t="s">
        <v>16</v>
      </c>
      <c r="H3471" s="29" t="s">
        <v>29</v>
      </c>
      <c r="I3471" s="120">
        <v>46000</v>
      </c>
      <c r="J3471" s="120">
        <v>46003</v>
      </c>
      <c r="K3471" s="120">
        <v>45665</v>
      </c>
      <c r="L3471" s="120"/>
      <c r="M3471" s="120"/>
      <c r="N3471" s="29"/>
      <c r="O3471" s="119" t="s">
        <v>10</v>
      </c>
      <c r="P3471" s="120"/>
      <c r="Q3471" s="156"/>
    </row>
    <row r="3472" spans="1:17">
      <c r="A3472" s="160" t="s">
        <v>1524</v>
      </c>
      <c r="C3472" s="88">
        <v>343500073</v>
      </c>
      <c r="F3472" s="29" t="s">
        <v>153</v>
      </c>
      <c r="G3472" s="29" t="s">
        <v>16</v>
      </c>
      <c r="H3472" s="29" t="s">
        <v>29</v>
      </c>
      <c r="I3472" s="120">
        <v>46000</v>
      </c>
      <c r="J3472" s="120">
        <v>46003</v>
      </c>
      <c r="K3472" s="120">
        <v>45665</v>
      </c>
      <c r="L3472" s="120"/>
      <c r="M3472" s="120"/>
      <c r="N3472" s="29"/>
      <c r="O3472" s="119" t="s">
        <v>10</v>
      </c>
      <c r="P3472" s="120"/>
      <c r="Q3472" s="156"/>
    </row>
    <row r="3473" spans="1:17">
      <c r="A3473" s="160" t="s">
        <v>1524</v>
      </c>
      <c r="C3473" s="88">
        <v>343500074</v>
      </c>
      <c r="F3473" s="29" t="s">
        <v>153</v>
      </c>
      <c r="G3473" s="29" t="s">
        <v>16</v>
      </c>
      <c r="H3473" s="29" t="s">
        <v>29</v>
      </c>
      <c r="I3473" s="120">
        <v>46000</v>
      </c>
      <c r="J3473" s="120">
        <v>46003</v>
      </c>
      <c r="K3473" s="120">
        <v>45665</v>
      </c>
      <c r="L3473" s="120"/>
      <c r="M3473" s="120"/>
      <c r="N3473" s="29"/>
      <c r="O3473" s="119" t="s">
        <v>10</v>
      </c>
      <c r="P3473" s="120"/>
      <c r="Q3473" s="156"/>
    </row>
    <row r="3474" spans="1:17">
      <c r="A3474" s="160" t="s">
        <v>1524</v>
      </c>
      <c r="C3474" s="88">
        <v>343500075</v>
      </c>
      <c r="F3474" s="29" t="s">
        <v>153</v>
      </c>
      <c r="G3474" s="29" t="s">
        <v>16</v>
      </c>
      <c r="H3474" s="29" t="s">
        <v>29</v>
      </c>
      <c r="I3474" s="120">
        <v>46000</v>
      </c>
      <c r="J3474" s="120">
        <v>46003</v>
      </c>
      <c r="K3474" s="120">
        <v>45665</v>
      </c>
      <c r="L3474" s="120"/>
      <c r="M3474" s="120"/>
      <c r="N3474" s="29"/>
      <c r="O3474" s="119" t="s">
        <v>10</v>
      </c>
      <c r="P3474" s="120"/>
      <c r="Q3474" s="156"/>
    </row>
    <row r="3475" spans="1:17">
      <c r="A3475" s="160" t="s">
        <v>1479</v>
      </c>
      <c r="C3475" s="41">
        <v>352503610</v>
      </c>
      <c r="F3475" s="29" t="s">
        <v>153</v>
      </c>
      <c r="G3475" s="29" t="s">
        <v>16</v>
      </c>
      <c r="H3475" s="29" t="s">
        <v>29</v>
      </c>
      <c r="I3475" s="120">
        <v>46009</v>
      </c>
      <c r="J3475" s="120">
        <v>46012</v>
      </c>
      <c r="K3475" s="120">
        <v>45677</v>
      </c>
      <c r="L3475" s="120"/>
      <c r="M3475" s="120"/>
      <c r="N3475" s="29"/>
      <c r="O3475" s="119" t="s">
        <v>10</v>
      </c>
      <c r="P3475" s="120"/>
      <c r="Q3475" s="156"/>
    </row>
    <row r="3476" spans="1:17">
      <c r="A3476" s="160" t="s">
        <v>1479</v>
      </c>
      <c r="C3476" s="88">
        <v>352503659</v>
      </c>
      <c r="F3476" s="29" t="s">
        <v>153</v>
      </c>
      <c r="G3476" s="29" t="s">
        <v>16</v>
      </c>
      <c r="H3476" s="29" t="s">
        <v>29</v>
      </c>
      <c r="I3476" s="120">
        <v>46009</v>
      </c>
      <c r="J3476" s="120">
        <v>46012</v>
      </c>
      <c r="K3476" s="120">
        <v>45677</v>
      </c>
      <c r="L3476" s="120"/>
      <c r="M3476" s="120"/>
      <c r="N3476" s="29"/>
      <c r="O3476" s="119" t="s">
        <v>10</v>
      </c>
      <c r="P3476" s="120"/>
      <c r="Q3476" s="156"/>
    </row>
    <row r="3477" spans="1:17">
      <c r="A3477" s="160" t="s">
        <v>1479</v>
      </c>
      <c r="C3477" s="88">
        <v>352503728</v>
      </c>
      <c r="F3477" s="29" t="s">
        <v>153</v>
      </c>
      <c r="G3477" s="29" t="s">
        <v>16</v>
      </c>
      <c r="H3477" s="29" t="s">
        <v>29</v>
      </c>
      <c r="I3477" s="120">
        <v>46009</v>
      </c>
      <c r="J3477" s="120">
        <v>46012</v>
      </c>
      <c r="K3477" s="120">
        <v>45677</v>
      </c>
      <c r="L3477" s="120"/>
      <c r="M3477" s="120"/>
      <c r="N3477" s="29"/>
      <c r="O3477" s="119" t="s">
        <v>10</v>
      </c>
      <c r="P3477" s="120"/>
      <c r="Q3477" s="156"/>
    </row>
    <row r="3478" spans="1:17">
      <c r="A3478" s="160" t="s">
        <v>1479</v>
      </c>
      <c r="C3478" s="88">
        <v>352503764</v>
      </c>
      <c r="F3478" s="29" t="s">
        <v>153</v>
      </c>
      <c r="G3478" s="29" t="s">
        <v>16</v>
      </c>
      <c r="H3478" s="29" t="s">
        <v>29</v>
      </c>
      <c r="I3478" s="120">
        <v>46009</v>
      </c>
      <c r="J3478" s="120">
        <v>46012</v>
      </c>
      <c r="K3478" s="120">
        <v>45677</v>
      </c>
      <c r="L3478" s="120"/>
      <c r="M3478" s="120"/>
      <c r="N3478" s="29"/>
      <c r="O3478" s="119" t="s">
        <v>10</v>
      </c>
      <c r="P3478" s="120"/>
      <c r="Q3478" s="156"/>
    </row>
    <row r="3479" spans="1:17">
      <c r="A3479" s="160" t="s">
        <v>1479</v>
      </c>
      <c r="C3479" s="88">
        <v>352503809</v>
      </c>
      <c r="F3479" s="29" t="s">
        <v>153</v>
      </c>
      <c r="G3479" s="29" t="s">
        <v>16</v>
      </c>
      <c r="H3479" s="29" t="s">
        <v>29</v>
      </c>
      <c r="I3479" s="120">
        <v>46009</v>
      </c>
      <c r="J3479" s="120">
        <v>46012</v>
      </c>
      <c r="K3479" s="120">
        <v>45677</v>
      </c>
      <c r="L3479" s="120"/>
      <c r="M3479" s="120"/>
      <c r="N3479" s="29"/>
      <c r="O3479" s="119" t="s">
        <v>10</v>
      </c>
      <c r="P3479" s="120"/>
      <c r="Q3479" s="156"/>
    </row>
    <row r="3480" spans="1:17">
      <c r="A3480" s="160" t="s">
        <v>1479</v>
      </c>
      <c r="C3480" s="88">
        <v>352503837</v>
      </c>
      <c r="F3480" s="29" t="s">
        <v>153</v>
      </c>
      <c r="G3480" s="29" t="s">
        <v>16</v>
      </c>
      <c r="H3480" s="29" t="s">
        <v>29</v>
      </c>
      <c r="I3480" s="120">
        <v>46009</v>
      </c>
      <c r="J3480" s="120">
        <v>46012</v>
      </c>
      <c r="K3480" s="120">
        <v>45677</v>
      </c>
      <c r="L3480" s="120"/>
      <c r="M3480" s="120"/>
      <c r="N3480" s="29"/>
      <c r="O3480" s="119" t="s">
        <v>10</v>
      </c>
      <c r="P3480" s="120"/>
      <c r="Q3480" s="156"/>
    </row>
    <row r="3481" spans="1:17">
      <c r="A3481" s="160" t="s">
        <v>1479</v>
      </c>
      <c r="C3481" s="88">
        <v>352503867</v>
      </c>
      <c r="F3481" s="29" t="s">
        <v>153</v>
      </c>
      <c r="G3481" s="29" t="s">
        <v>16</v>
      </c>
      <c r="H3481" s="29" t="s">
        <v>29</v>
      </c>
      <c r="I3481" s="120">
        <v>46009</v>
      </c>
      <c r="J3481" s="120">
        <v>46012</v>
      </c>
      <c r="K3481" s="120">
        <v>45677</v>
      </c>
      <c r="L3481" s="120"/>
      <c r="M3481" s="120"/>
      <c r="N3481" s="29"/>
      <c r="O3481" s="119" t="s">
        <v>10</v>
      </c>
      <c r="P3481" s="120"/>
      <c r="Q3481" s="156"/>
    </row>
    <row r="3482" spans="1:17">
      <c r="A3482" s="160" t="s">
        <v>1479</v>
      </c>
      <c r="C3482" s="88">
        <v>352503897</v>
      </c>
      <c r="F3482" s="29" t="s">
        <v>153</v>
      </c>
      <c r="G3482" s="29" t="s">
        <v>16</v>
      </c>
      <c r="H3482" s="29" t="s">
        <v>29</v>
      </c>
      <c r="I3482" s="120">
        <v>46009</v>
      </c>
      <c r="J3482" s="120">
        <v>46012</v>
      </c>
      <c r="K3482" s="120">
        <v>45677</v>
      </c>
      <c r="L3482" s="120"/>
      <c r="M3482" s="120"/>
      <c r="N3482" s="29"/>
      <c r="O3482" s="119" t="s">
        <v>10</v>
      </c>
      <c r="P3482" s="120"/>
      <c r="Q3482" s="156"/>
    </row>
    <row r="3483" spans="1:17">
      <c r="A3483" s="160" t="s">
        <v>1479</v>
      </c>
      <c r="C3483" s="88">
        <v>352503920</v>
      </c>
      <c r="F3483" s="29" t="s">
        <v>153</v>
      </c>
      <c r="G3483" s="29" t="s">
        <v>16</v>
      </c>
      <c r="H3483" s="29" t="s">
        <v>29</v>
      </c>
      <c r="I3483" s="120">
        <v>46009</v>
      </c>
      <c r="J3483" s="120">
        <v>46012</v>
      </c>
      <c r="K3483" s="120">
        <v>45677</v>
      </c>
      <c r="L3483" s="120"/>
      <c r="M3483" s="120"/>
      <c r="N3483" s="29"/>
      <c r="O3483" s="119" t="s">
        <v>10</v>
      </c>
      <c r="P3483" s="120"/>
      <c r="Q3483" s="156"/>
    </row>
    <row r="3484" spans="1:17">
      <c r="A3484" s="160" t="s">
        <v>1479</v>
      </c>
      <c r="C3484" s="88">
        <v>352503948</v>
      </c>
      <c r="F3484" s="29" t="s">
        <v>153</v>
      </c>
      <c r="G3484" s="29" t="s">
        <v>16</v>
      </c>
      <c r="H3484" s="29" t="s">
        <v>29</v>
      </c>
      <c r="I3484" s="120">
        <v>46009</v>
      </c>
      <c r="J3484" s="120">
        <v>46012</v>
      </c>
      <c r="K3484" s="120">
        <v>45677</v>
      </c>
      <c r="L3484" s="120"/>
      <c r="M3484" s="120"/>
      <c r="N3484" s="29"/>
      <c r="O3484" s="119" t="s">
        <v>10</v>
      </c>
      <c r="P3484" s="120"/>
      <c r="Q3484" s="156"/>
    </row>
    <row r="3485" spans="1:17">
      <c r="A3485" s="160" t="s">
        <v>1423</v>
      </c>
      <c r="C3485" s="41">
        <v>352504031</v>
      </c>
      <c r="F3485" s="29" t="s">
        <v>153</v>
      </c>
      <c r="G3485" s="29" t="s">
        <v>16</v>
      </c>
      <c r="H3485" s="29" t="s">
        <v>29</v>
      </c>
      <c r="I3485" s="120">
        <v>46009</v>
      </c>
      <c r="J3485" s="120">
        <v>46012</v>
      </c>
      <c r="K3485" s="120">
        <v>45677</v>
      </c>
      <c r="L3485" s="120"/>
      <c r="M3485" s="120"/>
      <c r="N3485" s="29"/>
      <c r="O3485" s="119" t="s">
        <v>10</v>
      </c>
      <c r="P3485" s="120"/>
      <c r="Q3485" s="156"/>
    </row>
    <row r="3486" spans="1:17">
      <c r="A3486" s="160" t="s">
        <v>1423</v>
      </c>
      <c r="C3486" s="88">
        <v>352504150</v>
      </c>
      <c r="F3486" s="29" t="s">
        <v>153</v>
      </c>
      <c r="G3486" s="29" t="s">
        <v>16</v>
      </c>
      <c r="H3486" s="29" t="s">
        <v>29</v>
      </c>
      <c r="I3486" s="120">
        <v>46009</v>
      </c>
      <c r="J3486" s="120">
        <v>46012</v>
      </c>
      <c r="K3486" s="120">
        <v>45677</v>
      </c>
      <c r="L3486" s="120"/>
      <c r="M3486" s="120"/>
      <c r="N3486" s="29"/>
      <c r="O3486" s="119" t="s">
        <v>10</v>
      </c>
      <c r="P3486" s="120"/>
      <c r="Q3486" s="156"/>
    </row>
    <row r="3487" spans="1:17">
      <c r="A3487" s="160" t="s">
        <v>1423</v>
      </c>
      <c r="C3487" s="88">
        <v>352504256</v>
      </c>
      <c r="F3487" s="29" t="s">
        <v>153</v>
      </c>
      <c r="G3487" s="29" t="s">
        <v>16</v>
      </c>
      <c r="H3487" s="29" t="s">
        <v>29</v>
      </c>
      <c r="I3487" s="120">
        <v>46009</v>
      </c>
      <c r="J3487" s="120">
        <v>46012</v>
      </c>
      <c r="K3487" s="120">
        <v>45677</v>
      </c>
      <c r="L3487" s="120"/>
      <c r="M3487" s="120"/>
      <c r="N3487" s="29"/>
      <c r="O3487" s="119" t="s">
        <v>10</v>
      </c>
      <c r="P3487" s="120"/>
      <c r="Q3487" s="156"/>
    </row>
    <row r="3488" spans="1:17">
      <c r="A3488" s="160" t="s">
        <v>1423</v>
      </c>
      <c r="C3488" s="88">
        <v>352504366</v>
      </c>
      <c r="F3488" s="29" t="s">
        <v>153</v>
      </c>
      <c r="G3488" s="29" t="s">
        <v>16</v>
      </c>
      <c r="H3488" s="29" t="s">
        <v>29</v>
      </c>
      <c r="I3488" s="120">
        <v>46009</v>
      </c>
      <c r="J3488" s="120">
        <v>46012</v>
      </c>
      <c r="K3488" s="120">
        <v>45677</v>
      </c>
      <c r="L3488" s="120"/>
      <c r="M3488" s="120"/>
      <c r="N3488" s="29"/>
      <c r="O3488" s="119" t="s">
        <v>10</v>
      </c>
      <c r="P3488" s="120"/>
      <c r="Q3488" s="156"/>
    </row>
    <row r="3489" spans="1:17">
      <c r="A3489" s="160" t="s">
        <v>108</v>
      </c>
      <c r="C3489" s="29">
        <v>358501691</v>
      </c>
      <c r="F3489" s="29" t="s">
        <v>1525</v>
      </c>
      <c r="G3489" s="29" t="s">
        <v>828</v>
      </c>
      <c r="H3489" s="29" t="s">
        <v>1526</v>
      </c>
      <c r="I3489" s="120">
        <v>46014</v>
      </c>
      <c r="J3489" s="120">
        <v>46017</v>
      </c>
      <c r="K3489" s="120">
        <v>46045</v>
      </c>
      <c r="L3489" s="120"/>
      <c r="M3489" s="120"/>
      <c r="N3489" s="29"/>
      <c r="O3489" s="119" t="s">
        <v>9</v>
      </c>
      <c r="P3489" s="29"/>
      <c r="Q3489" s="156"/>
    </row>
    <row r="3490" spans="1:17">
      <c r="A3490" s="160" t="s">
        <v>108</v>
      </c>
      <c r="C3490" s="29">
        <v>358501677</v>
      </c>
      <c r="F3490" s="29" t="s">
        <v>1525</v>
      </c>
      <c r="G3490" s="29" t="s">
        <v>828</v>
      </c>
      <c r="H3490" s="29" t="s">
        <v>1526</v>
      </c>
      <c r="I3490" s="120">
        <v>46014</v>
      </c>
      <c r="J3490" s="120">
        <v>46017</v>
      </c>
      <c r="K3490" s="120">
        <v>46045</v>
      </c>
      <c r="L3490" s="120"/>
      <c r="M3490" s="120"/>
      <c r="N3490" s="29"/>
      <c r="O3490" s="119" t="s">
        <v>9</v>
      </c>
      <c r="P3490" s="29"/>
      <c r="Q3490" s="156"/>
    </row>
    <row r="3491" spans="1:17">
      <c r="A3491" s="160" t="s">
        <v>108</v>
      </c>
      <c r="C3491" s="29">
        <v>358501664</v>
      </c>
      <c r="F3491" s="29" t="s">
        <v>1525</v>
      </c>
      <c r="G3491" s="29" t="s">
        <v>828</v>
      </c>
      <c r="H3491" s="29" t="s">
        <v>1526</v>
      </c>
      <c r="I3491" s="120">
        <v>46014</v>
      </c>
      <c r="J3491" s="120">
        <v>46017</v>
      </c>
      <c r="K3491" s="120">
        <v>46045</v>
      </c>
      <c r="L3491" s="120"/>
      <c r="M3491" s="120"/>
      <c r="N3491" s="29"/>
      <c r="O3491" s="119" t="s">
        <v>9</v>
      </c>
      <c r="P3491" s="29"/>
      <c r="Q3491" s="156"/>
    </row>
    <row r="3492" spans="1:17">
      <c r="A3492" s="160" t="s">
        <v>108</v>
      </c>
      <c r="C3492" s="29">
        <v>358501527</v>
      </c>
      <c r="F3492" s="29" t="s">
        <v>1525</v>
      </c>
      <c r="G3492" s="29" t="s">
        <v>828</v>
      </c>
      <c r="H3492" s="29" t="s">
        <v>1526</v>
      </c>
      <c r="I3492" s="120">
        <v>46014</v>
      </c>
      <c r="J3492" s="120">
        <v>46017</v>
      </c>
      <c r="K3492" s="120">
        <v>46045</v>
      </c>
      <c r="L3492" s="120"/>
      <c r="M3492" s="120"/>
      <c r="N3492" s="29"/>
      <c r="O3492" s="119" t="s">
        <v>9</v>
      </c>
      <c r="P3492" s="29"/>
      <c r="Q3492" s="156"/>
    </row>
    <row r="3493" spans="1:17">
      <c r="A3493" s="160" t="s">
        <v>108</v>
      </c>
      <c r="C3493" s="29">
        <v>358501496</v>
      </c>
      <c r="F3493" s="29" t="s">
        <v>1525</v>
      </c>
      <c r="G3493" s="29" t="s">
        <v>828</v>
      </c>
      <c r="H3493" s="29" t="s">
        <v>1526</v>
      </c>
      <c r="I3493" s="120">
        <v>46014</v>
      </c>
      <c r="J3493" s="120">
        <v>46017</v>
      </c>
      <c r="K3493" s="120">
        <v>46045</v>
      </c>
      <c r="L3493" s="120"/>
      <c r="M3493" s="120"/>
      <c r="N3493" s="29"/>
      <c r="O3493" s="119" t="s">
        <v>9</v>
      </c>
      <c r="P3493" s="29"/>
      <c r="Q3493" s="156"/>
    </row>
    <row r="3494" spans="1:17">
      <c r="A3494" s="160" t="s">
        <v>108</v>
      </c>
      <c r="C3494" s="29">
        <v>358501474</v>
      </c>
      <c r="F3494" s="29" t="s">
        <v>1525</v>
      </c>
      <c r="G3494" s="29" t="s">
        <v>828</v>
      </c>
      <c r="H3494" s="29" t="s">
        <v>1526</v>
      </c>
      <c r="I3494" s="120">
        <v>46014</v>
      </c>
      <c r="J3494" s="120">
        <v>46017</v>
      </c>
      <c r="K3494" s="120">
        <v>46045</v>
      </c>
      <c r="L3494" s="120"/>
      <c r="M3494" s="120"/>
      <c r="N3494" s="29"/>
      <c r="O3494" s="119" t="s">
        <v>9</v>
      </c>
      <c r="P3494" s="29"/>
      <c r="Q3494" s="156"/>
    </row>
    <row r="3495" spans="1:17">
      <c r="A3495" s="160" t="s">
        <v>108</v>
      </c>
      <c r="C3495" s="29">
        <v>358501464</v>
      </c>
      <c r="F3495" s="29" t="s">
        <v>1525</v>
      </c>
      <c r="G3495" s="29" t="s">
        <v>828</v>
      </c>
      <c r="H3495" s="29" t="s">
        <v>1526</v>
      </c>
      <c r="I3495" s="120">
        <v>46014</v>
      </c>
      <c r="J3495" s="120">
        <v>46017</v>
      </c>
      <c r="K3495" s="120">
        <v>46045</v>
      </c>
      <c r="L3495" s="120"/>
      <c r="M3495" s="120"/>
      <c r="N3495" s="29"/>
      <c r="O3495" s="119" t="s">
        <v>9</v>
      </c>
      <c r="P3495" s="29"/>
      <c r="Q3495" s="156"/>
    </row>
    <row r="3496" spans="1:17">
      <c r="A3496" s="160" t="s">
        <v>108</v>
      </c>
      <c r="C3496" s="29">
        <v>358501446</v>
      </c>
      <c r="F3496" s="29" t="s">
        <v>1525</v>
      </c>
      <c r="G3496" s="29" t="s">
        <v>828</v>
      </c>
      <c r="H3496" s="29" t="s">
        <v>1526</v>
      </c>
      <c r="I3496" s="120">
        <v>46014</v>
      </c>
      <c r="J3496" s="120">
        <v>46017</v>
      </c>
      <c r="K3496" s="120">
        <v>46045</v>
      </c>
      <c r="L3496" s="120"/>
      <c r="M3496" s="120"/>
      <c r="N3496" s="29"/>
      <c r="O3496" s="119" t="s">
        <v>9</v>
      </c>
      <c r="P3496" s="29"/>
      <c r="Q3496" s="156"/>
    </row>
    <row r="3497" spans="1:17">
      <c r="A3497" s="160" t="s">
        <v>108</v>
      </c>
      <c r="C3497" s="29">
        <v>358501425</v>
      </c>
      <c r="F3497" s="29" t="s">
        <v>1525</v>
      </c>
      <c r="G3497" s="29" t="s">
        <v>828</v>
      </c>
      <c r="H3497" s="29" t="s">
        <v>1526</v>
      </c>
      <c r="I3497" s="120">
        <v>46014</v>
      </c>
      <c r="J3497" s="120">
        <v>46017</v>
      </c>
      <c r="K3497" s="120">
        <v>46045</v>
      </c>
      <c r="L3497" s="120"/>
      <c r="M3497" s="120"/>
      <c r="N3497" s="29"/>
      <c r="O3497" s="119" t="s">
        <v>9</v>
      </c>
      <c r="P3497" s="29"/>
      <c r="Q3497" s="156"/>
    </row>
    <row r="3498" spans="1:17">
      <c r="A3498" s="160" t="s">
        <v>108</v>
      </c>
      <c r="C3498" s="29">
        <v>358501408</v>
      </c>
      <c r="F3498" s="29" t="s">
        <v>1525</v>
      </c>
      <c r="G3498" s="29" t="s">
        <v>828</v>
      </c>
      <c r="H3498" s="29" t="s">
        <v>1526</v>
      </c>
      <c r="I3498" s="120">
        <v>46014</v>
      </c>
      <c r="J3498" s="120">
        <v>46017</v>
      </c>
      <c r="K3498" s="120">
        <v>46045</v>
      </c>
      <c r="L3498" s="120"/>
      <c r="M3498" s="120"/>
      <c r="N3498" s="29"/>
      <c r="O3498" s="119" t="s">
        <v>9</v>
      </c>
      <c r="P3498" s="29"/>
      <c r="Q3498" s="156"/>
    </row>
    <row r="3499" spans="1:17">
      <c r="A3499" s="160" t="s">
        <v>108</v>
      </c>
      <c r="C3499" s="29">
        <v>358501395</v>
      </c>
      <c r="F3499" s="29" t="s">
        <v>1525</v>
      </c>
      <c r="G3499" s="29" t="s">
        <v>828</v>
      </c>
      <c r="H3499" s="29" t="s">
        <v>1526</v>
      </c>
      <c r="I3499" s="120">
        <v>46014</v>
      </c>
      <c r="J3499" s="120">
        <v>46017</v>
      </c>
      <c r="K3499" s="120">
        <v>46045</v>
      </c>
      <c r="L3499" s="120"/>
      <c r="M3499" s="120"/>
      <c r="N3499" s="29"/>
      <c r="O3499" s="119" t="s">
        <v>9</v>
      </c>
      <c r="P3499" s="29"/>
      <c r="Q3499" s="156"/>
    </row>
    <row r="3500" spans="1:17">
      <c r="A3500" s="160" t="s">
        <v>1527</v>
      </c>
      <c r="C3500" s="88">
        <v>364501878</v>
      </c>
      <c r="G3500" s="29" t="s">
        <v>821</v>
      </c>
      <c r="H3500" s="29" t="s">
        <v>100</v>
      </c>
      <c r="I3500" s="120">
        <v>46021</v>
      </c>
      <c r="J3500" s="120">
        <v>45659</v>
      </c>
      <c r="K3500" s="120">
        <v>46052</v>
      </c>
      <c r="L3500" s="120"/>
      <c r="M3500" s="120"/>
      <c r="N3500" s="29"/>
      <c r="O3500" s="119" t="s">
        <v>9</v>
      </c>
      <c r="P3500" s="29"/>
      <c r="Q3500" s="156"/>
    </row>
    <row r="3501" spans="1:17">
      <c r="A3501" s="160" t="s">
        <v>1527</v>
      </c>
      <c r="C3501" s="88">
        <v>364501908</v>
      </c>
      <c r="G3501" s="29" t="s">
        <v>821</v>
      </c>
      <c r="H3501" s="29" t="s">
        <v>100</v>
      </c>
      <c r="I3501" s="120">
        <v>46021</v>
      </c>
      <c r="J3501" s="120">
        <v>45659</v>
      </c>
      <c r="K3501" s="120">
        <v>46052</v>
      </c>
      <c r="L3501" s="120"/>
      <c r="M3501" s="120"/>
      <c r="N3501" s="29"/>
      <c r="O3501" s="119" t="s">
        <v>9</v>
      </c>
      <c r="P3501" s="29"/>
      <c r="Q3501" s="156"/>
    </row>
    <row r="3502" spans="1:17">
      <c r="A3502" s="160" t="s">
        <v>1527</v>
      </c>
      <c r="C3502" s="88">
        <v>364501933</v>
      </c>
      <c r="G3502" s="29" t="s">
        <v>821</v>
      </c>
      <c r="H3502" s="29" t="s">
        <v>100</v>
      </c>
      <c r="I3502" s="120">
        <v>46021</v>
      </c>
      <c r="J3502" s="120">
        <v>45659</v>
      </c>
      <c r="K3502" s="120">
        <v>46052</v>
      </c>
      <c r="L3502" s="120"/>
      <c r="M3502" s="120"/>
      <c r="N3502" s="29"/>
      <c r="O3502" s="119" t="s">
        <v>9</v>
      </c>
      <c r="P3502" s="29"/>
      <c r="Q3502" s="156"/>
    </row>
    <row r="3503" spans="1:17">
      <c r="A3503" s="160" t="s">
        <v>1527</v>
      </c>
      <c r="C3503" s="88">
        <v>364501950</v>
      </c>
      <c r="G3503" s="29" t="s">
        <v>821</v>
      </c>
      <c r="H3503" s="29" t="s">
        <v>100</v>
      </c>
      <c r="I3503" s="120">
        <v>46021</v>
      </c>
      <c r="J3503" s="120">
        <v>45659</v>
      </c>
      <c r="K3503" s="120">
        <v>46052</v>
      </c>
      <c r="L3503" s="120"/>
      <c r="M3503" s="120"/>
      <c r="N3503" s="29"/>
      <c r="O3503" s="119" t="s">
        <v>9</v>
      </c>
      <c r="P3503" s="29"/>
      <c r="Q3503" s="156"/>
    </row>
    <row r="3504" spans="1:17">
      <c r="A3504" s="160" t="s">
        <v>1528</v>
      </c>
      <c r="C3504" s="88">
        <v>365504377</v>
      </c>
      <c r="F3504" s="29" t="s">
        <v>1496</v>
      </c>
      <c r="G3504" s="29" t="s">
        <v>80</v>
      </c>
      <c r="H3504" s="29" t="s">
        <v>22</v>
      </c>
      <c r="I3504" s="120">
        <v>46022</v>
      </c>
      <c r="J3504" s="120">
        <v>45662</v>
      </c>
      <c r="K3504" s="120">
        <v>45687</v>
      </c>
      <c r="L3504" s="120"/>
      <c r="M3504" s="120"/>
      <c r="N3504" s="29"/>
      <c r="O3504" s="119" t="s">
        <v>10</v>
      </c>
      <c r="P3504" s="120"/>
      <c r="Q3504" s="156">
        <v>1100</v>
      </c>
    </row>
    <row r="3505" spans="1:17">
      <c r="A3505" s="160" t="s">
        <v>1528</v>
      </c>
      <c r="C3505" s="88">
        <v>365504441</v>
      </c>
      <c r="F3505" s="29" t="s">
        <v>1496</v>
      </c>
      <c r="G3505" s="29" t="s">
        <v>80</v>
      </c>
      <c r="H3505" s="29" t="s">
        <v>22</v>
      </c>
      <c r="I3505" s="120">
        <v>46022</v>
      </c>
      <c r="J3505" s="120">
        <v>45662</v>
      </c>
      <c r="K3505" s="120">
        <v>45687</v>
      </c>
      <c r="L3505" s="120"/>
      <c r="M3505" s="120"/>
      <c r="N3505" s="29"/>
      <c r="O3505" s="119" t="s">
        <v>10</v>
      </c>
      <c r="P3505" s="120"/>
      <c r="Q3505" s="156">
        <v>1200</v>
      </c>
    </row>
    <row r="3506" spans="1:17">
      <c r="A3506" s="160" t="s">
        <v>1528</v>
      </c>
      <c r="C3506" s="88">
        <v>365504494</v>
      </c>
      <c r="F3506" s="29" t="s">
        <v>1496</v>
      </c>
      <c r="G3506" s="29" t="s">
        <v>80</v>
      </c>
      <c r="H3506" s="29" t="s">
        <v>22</v>
      </c>
      <c r="I3506" s="120">
        <v>46022</v>
      </c>
      <c r="J3506" s="120">
        <v>45662</v>
      </c>
      <c r="K3506" s="120">
        <v>45687</v>
      </c>
      <c r="L3506" s="120"/>
      <c r="M3506" s="120"/>
      <c r="N3506" s="29"/>
      <c r="O3506" s="119" t="s">
        <v>10</v>
      </c>
      <c r="P3506" s="120"/>
      <c r="Q3506" s="156">
        <v>1100</v>
      </c>
    </row>
    <row r="3507" spans="1:17">
      <c r="A3507" s="160" t="s">
        <v>1529</v>
      </c>
      <c r="C3507" s="88">
        <v>365504169</v>
      </c>
      <c r="F3507" s="29" t="s">
        <v>153</v>
      </c>
      <c r="G3507" s="29" t="s">
        <v>80</v>
      </c>
      <c r="H3507" s="29" t="s">
        <v>29</v>
      </c>
      <c r="I3507" s="120">
        <v>46022</v>
      </c>
      <c r="J3507" s="120">
        <v>45662</v>
      </c>
      <c r="K3507" s="120">
        <v>45687</v>
      </c>
      <c r="L3507" s="120"/>
      <c r="M3507" s="120"/>
      <c r="N3507" s="29"/>
      <c r="O3507" s="119" t="s">
        <v>10</v>
      </c>
      <c r="P3507" s="120"/>
      <c r="Q3507" s="156"/>
    </row>
    <row r="3508" spans="1:17">
      <c r="A3508" s="160" t="s">
        <v>1529</v>
      </c>
      <c r="C3508" s="88">
        <v>365504240</v>
      </c>
      <c r="F3508" s="29" t="s">
        <v>153</v>
      </c>
      <c r="G3508" s="29" t="s">
        <v>80</v>
      </c>
      <c r="H3508" s="29" t="s">
        <v>29</v>
      </c>
      <c r="I3508" s="120">
        <v>46022</v>
      </c>
      <c r="J3508" s="120">
        <v>45662</v>
      </c>
      <c r="K3508" s="120">
        <v>45687</v>
      </c>
      <c r="L3508" s="120"/>
      <c r="M3508" s="120"/>
      <c r="N3508" s="29"/>
      <c r="O3508" s="119" t="s">
        <v>10</v>
      </c>
      <c r="P3508" s="120"/>
      <c r="Q3508" s="156"/>
    </row>
    <row r="3509" spans="1:17">
      <c r="A3509" s="160" t="s">
        <v>1529</v>
      </c>
      <c r="C3509" s="88">
        <v>365504259</v>
      </c>
      <c r="F3509" s="29" t="s">
        <v>153</v>
      </c>
      <c r="G3509" s="29" t="s">
        <v>80</v>
      </c>
      <c r="H3509" s="29" t="s">
        <v>29</v>
      </c>
      <c r="I3509" s="120">
        <v>46022</v>
      </c>
      <c r="J3509" s="120">
        <v>45662</v>
      </c>
      <c r="K3509" s="120">
        <v>45687</v>
      </c>
      <c r="L3509" s="120"/>
      <c r="M3509" s="120"/>
      <c r="N3509" s="29"/>
      <c r="O3509" s="119" t="s">
        <v>10</v>
      </c>
      <c r="P3509" s="120"/>
      <c r="Q3509" s="156"/>
    </row>
    <row r="3510" spans="1:17">
      <c r="A3510" s="160" t="s">
        <v>1529</v>
      </c>
      <c r="C3510" s="88">
        <v>365504333</v>
      </c>
      <c r="F3510" s="29" t="s">
        <v>153</v>
      </c>
      <c r="G3510" s="29" t="s">
        <v>80</v>
      </c>
      <c r="H3510" s="29" t="s">
        <v>29</v>
      </c>
      <c r="I3510" s="120">
        <v>46022</v>
      </c>
      <c r="J3510" s="120">
        <v>45662</v>
      </c>
      <c r="K3510" s="120">
        <v>45687</v>
      </c>
      <c r="L3510" s="120"/>
      <c r="M3510" s="120"/>
      <c r="N3510" s="29"/>
      <c r="O3510" s="119" t="s">
        <v>10</v>
      </c>
      <c r="P3510" s="120"/>
      <c r="Q3510" s="156"/>
    </row>
    <row r="3511" spans="1:17">
      <c r="A3511" s="160" t="s">
        <v>1529</v>
      </c>
      <c r="C3511" s="88">
        <v>365504418</v>
      </c>
      <c r="F3511" s="29" t="s">
        <v>153</v>
      </c>
      <c r="G3511" s="29" t="s">
        <v>80</v>
      </c>
      <c r="H3511" s="29" t="s">
        <v>29</v>
      </c>
      <c r="I3511" s="120">
        <v>46022</v>
      </c>
      <c r="J3511" s="120">
        <v>45662</v>
      </c>
      <c r="K3511" s="120">
        <v>45687</v>
      </c>
      <c r="L3511" s="120"/>
      <c r="M3511" s="120"/>
      <c r="N3511" s="29"/>
      <c r="O3511" s="119" t="s">
        <v>10</v>
      </c>
      <c r="P3511" s="120"/>
      <c r="Q3511" s="156"/>
    </row>
    <row r="3512" spans="1:17">
      <c r="A3512" s="160" t="s">
        <v>1529</v>
      </c>
      <c r="C3512" s="88">
        <v>365504440</v>
      </c>
      <c r="F3512" s="29" t="s">
        <v>153</v>
      </c>
      <c r="G3512" s="29" t="s">
        <v>80</v>
      </c>
      <c r="H3512" s="29" t="s">
        <v>29</v>
      </c>
      <c r="I3512" s="120">
        <v>46022</v>
      </c>
      <c r="J3512" s="120">
        <v>45662</v>
      </c>
      <c r="K3512" s="120">
        <v>45687</v>
      </c>
      <c r="L3512" s="120"/>
      <c r="M3512" s="120"/>
      <c r="N3512" s="29"/>
      <c r="O3512" s="119" t="s">
        <v>10</v>
      </c>
      <c r="P3512" s="120"/>
      <c r="Q3512" s="156"/>
    </row>
    <row r="3513" spans="1:17">
      <c r="A3513" s="160" t="s">
        <v>1529</v>
      </c>
      <c r="C3513" s="88">
        <v>365504457</v>
      </c>
      <c r="F3513" s="29" t="s">
        <v>153</v>
      </c>
      <c r="G3513" s="29" t="s">
        <v>80</v>
      </c>
      <c r="H3513" s="29" t="s">
        <v>29</v>
      </c>
      <c r="I3513" s="120">
        <v>46022</v>
      </c>
      <c r="J3513" s="120">
        <v>45662</v>
      </c>
      <c r="K3513" s="120">
        <v>45687</v>
      </c>
      <c r="L3513" s="120"/>
      <c r="M3513" s="120"/>
      <c r="N3513" s="29"/>
      <c r="O3513" s="119" t="s">
        <v>10</v>
      </c>
      <c r="P3513" s="120"/>
      <c r="Q3513" s="156"/>
    </row>
    <row r="3514" spans="1:17">
      <c r="A3514" s="160" t="s">
        <v>1529</v>
      </c>
      <c r="C3514" s="88">
        <v>365504506</v>
      </c>
      <c r="F3514" s="29" t="s">
        <v>153</v>
      </c>
      <c r="G3514" s="29" t="s">
        <v>80</v>
      </c>
      <c r="H3514" s="29" t="s">
        <v>29</v>
      </c>
      <c r="I3514" s="120">
        <v>46022</v>
      </c>
      <c r="J3514" s="120">
        <v>45662</v>
      </c>
      <c r="K3514" s="120">
        <v>45687</v>
      </c>
      <c r="L3514" s="120"/>
      <c r="M3514" s="120"/>
      <c r="N3514" s="29"/>
      <c r="O3514" s="119" t="s">
        <v>10</v>
      </c>
      <c r="P3514" s="120"/>
      <c r="Q3514" s="156"/>
    </row>
    <row r="3515" spans="1:17">
      <c r="A3515" s="160" t="s">
        <v>1529</v>
      </c>
      <c r="C3515" s="88">
        <v>365504551</v>
      </c>
      <c r="F3515" s="29" t="s">
        <v>153</v>
      </c>
      <c r="G3515" s="29" t="s">
        <v>80</v>
      </c>
      <c r="H3515" s="29" t="s">
        <v>29</v>
      </c>
      <c r="I3515" s="120">
        <v>46022</v>
      </c>
      <c r="J3515" s="120">
        <v>45662</v>
      </c>
      <c r="K3515" s="120">
        <v>45687</v>
      </c>
      <c r="L3515" s="120"/>
      <c r="M3515" s="120"/>
      <c r="N3515" s="29"/>
      <c r="O3515" s="119" t="s">
        <v>10</v>
      </c>
      <c r="P3515" s="120"/>
      <c r="Q3515" s="156"/>
    </row>
    <row r="3516" spans="1:17">
      <c r="A3516" s="160" t="s">
        <v>1529</v>
      </c>
      <c r="C3516" s="88">
        <v>365504574</v>
      </c>
      <c r="F3516" s="29" t="s">
        <v>153</v>
      </c>
      <c r="G3516" s="29" t="s">
        <v>80</v>
      </c>
      <c r="H3516" s="29" t="s">
        <v>29</v>
      </c>
      <c r="I3516" s="120">
        <v>46022</v>
      </c>
      <c r="J3516" s="120">
        <v>45662</v>
      </c>
      <c r="K3516" s="120">
        <v>45687</v>
      </c>
      <c r="L3516" s="120"/>
      <c r="M3516" s="120"/>
      <c r="N3516" s="29"/>
      <c r="O3516" s="119" t="s">
        <v>10</v>
      </c>
      <c r="P3516" s="120"/>
      <c r="Q3516" s="156"/>
    </row>
    <row r="3517" spans="1:17">
      <c r="A3517" s="160" t="s">
        <v>1529</v>
      </c>
      <c r="C3517" s="88">
        <v>365504589</v>
      </c>
      <c r="F3517" s="29" t="s">
        <v>153</v>
      </c>
      <c r="G3517" s="29" t="s">
        <v>80</v>
      </c>
      <c r="H3517" s="29" t="s">
        <v>29</v>
      </c>
      <c r="I3517" s="120">
        <v>46022</v>
      </c>
      <c r="J3517" s="120">
        <v>45662</v>
      </c>
      <c r="K3517" s="120">
        <v>45687</v>
      </c>
      <c r="L3517" s="120"/>
      <c r="M3517" s="120"/>
      <c r="N3517" s="29"/>
      <c r="O3517" s="119" t="s">
        <v>10</v>
      </c>
      <c r="P3517" s="120"/>
      <c r="Q3517" s="156"/>
    </row>
    <row r="3518" spans="1:17">
      <c r="A3518" s="160" t="s">
        <v>1529</v>
      </c>
      <c r="C3518" s="88">
        <v>365504610</v>
      </c>
      <c r="F3518" s="29" t="s">
        <v>153</v>
      </c>
      <c r="G3518" s="29" t="s">
        <v>80</v>
      </c>
      <c r="H3518" s="29" t="s">
        <v>29</v>
      </c>
      <c r="I3518" s="120">
        <v>46022</v>
      </c>
      <c r="J3518" s="120">
        <v>45662</v>
      </c>
      <c r="K3518" s="120">
        <v>45687</v>
      </c>
      <c r="L3518" s="120"/>
      <c r="M3518" s="120"/>
      <c r="N3518" s="29"/>
      <c r="O3518" s="119" t="s">
        <v>10</v>
      </c>
      <c r="P3518" s="120"/>
      <c r="Q3518" s="156"/>
    </row>
    <row r="3519" spans="1:17">
      <c r="A3519" s="160" t="s">
        <v>1529</v>
      </c>
      <c r="C3519" s="88">
        <v>365504623</v>
      </c>
      <c r="F3519" s="29" t="s">
        <v>153</v>
      </c>
      <c r="G3519" s="29" t="s">
        <v>80</v>
      </c>
      <c r="H3519" s="29" t="s">
        <v>29</v>
      </c>
      <c r="I3519" s="120">
        <v>46022</v>
      </c>
      <c r="J3519" s="120">
        <v>45662</v>
      </c>
      <c r="K3519" s="120">
        <v>45687</v>
      </c>
      <c r="L3519" s="120"/>
      <c r="M3519" s="120"/>
      <c r="N3519" s="29"/>
      <c r="O3519" s="119" t="s">
        <v>10</v>
      </c>
      <c r="P3519" s="120"/>
      <c r="Q3519" s="156"/>
    </row>
    <row r="3520" spans="1:17">
      <c r="A3520" s="160" t="s">
        <v>1529</v>
      </c>
      <c r="C3520" s="88">
        <v>365504636</v>
      </c>
      <c r="F3520" s="29" t="s">
        <v>153</v>
      </c>
      <c r="G3520" s="29" t="s">
        <v>80</v>
      </c>
      <c r="H3520" s="29" t="s">
        <v>29</v>
      </c>
      <c r="I3520" s="120">
        <v>46022</v>
      </c>
      <c r="J3520" s="120">
        <v>45662</v>
      </c>
      <c r="K3520" s="120">
        <v>45687</v>
      </c>
      <c r="L3520" s="120"/>
      <c r="M3520" s="120"/>
      <c r="N3520" s="29"/>
      <c r="O3520" s="119" t="s">
        <v>10</v>
      </c>
      <c r="P3520" s="120"/>
      <c r="Q3520" s="156"/>
    </row>
    <row r="3521" spans="1:17">
      <c r="A3521" s="160" t="s">
        <v>1529</v>
      </c>
      <c r="C3521" s="88">
        <v>365504651</v>
      </c>
      <c r="F3521" s="29" t="s">
        <v>153</v>
      </c>
      <c r="G3521" s="29" t="s">
        <v>80</v>
      </c>
      <c r="H3521" s="29" t="s">
        <v>29</v>
      </c>
      <c r="I3521" s="120">
        <v>46022</v>
      </c>
      <c r="J3521" s="120">
        <v>45662</v>
      </c>
      <c r="K3521" s="120">
        <v>45687</v>
      </c>
      <c r="L3521" s="120"/>
      <c r="M3521" s="120"/>
      <c r="N3521" s="29"/>
      <c r="O3521" s="119" t="s">
        <v>10</v>
      </c>
      <c r="P3521" s="120"/>
      <c r="Q3521" s="156"/>
    </row>
    <row r="3522" spans="1:17">
      <c r="A3522" s="160" t="s">
        <v>1529</v>
      </c>
      <c r="C3522" s="88">
        <v>365504804</v>
      </c>
      <c r="F3522" s="29" t="s">
        <v>153</v>
      </c>
      <c r="G3522" s="29" t="s">
        <v>80</v>
      </c>
      <c r="H3522" s="29" t="s">
        <v>29</v>
      </c>
      <c r="I3522" s="120">
        <v>46022</v>
      </c>
      <c r="J3522" s="120">
        <v>45662</v>
      </c>
      <c r="K3522" s="120">
        <v>45687</v>
      </c>
      <c r="L3522" s="120"/>
      <c r="M3522" s="120"/>
      <c r="N3522" s="29"/>
      <c r="O3522" s="119" t="s">
        <v>10</v>
      </c>
      <c r="P3522" s="120"/>
      <c r="Q3522" s="156"/>
    </row>
    <row r="3523" spans="1:17">
      <c r="A3523" s="160" t="s">
        <v>1529</v>
      </c>
      <c r="C3523" s="88">
        <v>365504820</v>
      </c>
      <c r="F3523" s="29" t="s">
        <v>153</v>
      </c>
      <c r="G3523" s="29" t="s">
        <v>80</v>
      </c>
      <c r="H3523" s="29" t="s">
        <v>29</v>
      </c>
      <c r="I3523" s="120">
        <v>46022</v>
      </c>
      <c r="J3523" s="120">
        <v>45662</v>
      </c>
      <c r="K3523" s="120">
        <v>45687</v>
      </c>
      <c r="L3523" s="120"/>
      <c r="M3523" s="120"/>
      <c r="N3523" s="29"/>
      <c r="O3523" s="119" t="s">
        <v>10</v>
      </c>
      <c r="P3523" s="120"/>
      <c r="Q3523" s="156"/>
    </row>
    <row r="3524" spans="1:17">
      <c r="A3524" s="160" t="s">
        <v>1529</v>
      </c>
      <c r="C3524" s="88">
        <v>365504833</v>
      </c>
      <c r="F3524" s="29" t="s">
        <v>153</v>
      </c>
      <c r="G3524" s="29" t="s">
        <v>80</v>
      </c>
      <c r="H3524" s="29" t="s">
        <v>29</v>
      </c>
      <c r="I3524" s="120">
        <v>46022</v>
      </c>
      <c r="J3524" s="120">
        <v>45662</v>
      </c>
      <c r="K3524" s="120">
        <v>45687</v>
      </c>
      <c r="L3524" s="120"/>
      <c r="M3524" s="120"/>
      <c r="N3524" s="29"/>
      <c r="O3524" s="119" t="s">
        <v>10</v>
      </c>
      <c r="P3524" s="120"/>
      <c r="Q3524" s="156"/>
    </row>
    <row r="3525" spans="1:17">
      <c r="A3525" s="160" t="s">
        <v>1529</v>
      </c>
      <c r="C3525" s="88">
        <v>365504857</v>
      </c>
      <c r="F3525" s="29" t="s">
        <v>153</v>
      </c>
      <c r="G3525" s="29" t="s">
        <v>80</v>
      </c>
      <c r="H3525" s="29" t="s">
        <v>29</v>
      </c>
      <c r="I3525" s="120">
        <v>46022</v>
      </c>
      <c r="J3525" s="120">
        <v>45662</v>
      </c>
      <c r="K3525" s="120">
        <v>45687</v>
      </c>
      <c r="L3525" s="120"/>
      <c r="M3525" s="120"/>
      <c r="N3525" s="29"/>
      <c r="O3525" s="119" t="s">
        <v>10</v>
      </c>
      <c r="P3525" s="120"/>
      <c r="Q3525" s="156"/>
    </row>
    <row r="3526" spans="1:17">
      <c r="A3526" s="160" t="s">
        <v>1529</v>
      </c>
      <c r="C3526" s="88">
        <v>365504878</v>
      </c>
      <c r="F3526" s="29" t="s">
        <v>153</v>
      </c>
      <c r="G3526" s="29" t="s">
        <v>80</v>
      </c>
      <c r="H3526" s="29" t="s">
        <v>29</v>
      </c>
      <c r="I3526" s="120">
        <v>46022</v>
      </c>
      <c r="J3526" s="120">
        <v>45662</v>
      </c>
      <c r="K3526" s="120">
        <v>45687</v>
      </c>
      <c r="L3526" s="120"/>
      <c r="M3526" s="120"/>
      <c r="N3526" s="29"/>
      <c r="O3526" s="119" t="s">
        <v>10</v>
      </c>
      <c r="P3526" s="120"/>
      <c r="Q3526" s="156"/>
    </row>
    <row r="3527" spans="1:17">
      <c r="A3527" s="160" t="s">
        <v>1529</v>
      </c>
      <c r="C3527" s="88">
        <v>365504883</v>
      </c>
      <c r="F3527" s="29" t="s">
        <v>153</v>
      </c>
      <c r="G3527" s="29" t="s">
        <v>80</v>
      </c>
      <c r="H3527" s="29" t="s">
        <v>29</v>
      </c>
      <c r="I3527" s="120">
        <v>46022</v>
      </c>
      <c r="J3527" s="120">
        <v>45662</v>
      </c>
      <c r="K3527" s="120">
        <v>45687</v>
      </c>
      <c r="L3527" s="120"/>
      <c r="M3527" s="120"/>
      <c r="N3527" s="29"/>
      <c r="O3527" s="119" t="s">
        <v>10</v>
      </c>
      <c r="P3527" s="120"/>
      <c r="Q3527" s="156"/>
    </row>
    <row r="3528" spans="1:17">
      <c r="A3528" s="160" t="s">
        <v>1529</v>
      </c>
      <c r="C3528" s="88">
        <v>365504889</v>
      </c>
      <c r="F3528" s="29" t="s">
        <v>153</v>
      </c>
      <c r="G3528" s="29" t="s">
        <v>80</v>
      </c>
      <c r="H3528" s="29" t="s">
        <v>29</v>
      </c>
      <c r="I3528" s="120">
        <v>46022</v>
      </c>
      <c r="J3528" s="120">
        <v>45662</v>
      </c>
      <c r="K3528" s="120">
        <v>45687</v>
      </c>
      <c r="L3528" s="120"/>
      <c r="M3528" s="120"/>
      <c r="N3528" s="29"/>
      <c r="O3528" s="119" t="s">
        <v>10</v>
      </c>
      <c r="P3528" s="120"/>
      <c r="Q3528" s="156"/>
    </row>
    <row r="3529" spans="1:17">
      <c r="A3529" s="160" t="s">
        <v>1146</v>
      </c>
      <c r="C3529" s="88" t="s">
        <v>1530</v>
      </c>
      <c r="F3529" s="29" t="s">
        <v>110</v>
      </c>
      <c r="G3529" s="29" t="s">
        <v>828</v>
      </c>
      <c r="H3529" s="29" t="s">
        <v>22</v>
      </c>
      <c r="I3529" s="120">
        <v>46027</v>
      </c>
      <c r="J3529" s="120">
        <v>46029</v>
      </c>
      <c r="K3529" s="120">
        <v>46057</v>
      </c>
      <c r="L3529" s="120"/>
      <c r="M3529" s="120"/>
      <c r="N3529" s="29"/>
      <c r="O3529" s="119" t="s">
        <v>9</v>
      </c>
      <c r="P3529" s="120"/>
      <c r="Q3529" s="156" t="s">
        <v>1531</v>
      </c>
    </row>
    <row r="3530" spans="1:17">
      <c r="A3530" s="160" t="s">
        <v>1145</v>
      </c>
      <c r="C3530" s="88" t="s">
        <v>1532</v>
      </c>
      <c r="F3530" s="29" t="s">
        <v>110</v>
      </c>
      <c r="G3530" s="29" t="s">
        <v>828</v>
      </c>
      <c r="H3530" s="29" t="s">
        <v>22</v>
      </c>
      <c r="I3530" s="120">
        <v>46027</v>
      </c>
      <c r="J3530" s="120">
        <v>46029</v>
      </c>
      <c r="K3530" s="120">
        <v>46057</v>
      </c>
      <c r="L3530" s="120"/>
      <c r="M3530" s="120"/>
      <c r="N3530" s="29"/>
      <c r="O3530" s="119" t="s">
        <v>9</v>
      </c>
      <c r="P3530" s="120"/>
      <c r="Q3530" s="156" t="s">
        <v>1533</v>
      </c>
    </row>
    <row r="3531" spans="1:17">
      <c r="A3531" s="160" t="s">
        <v>1064</v>
      </c>
      <c r="C3531" s="88" t="s">
        <v>1534</v>
      </c>
      <c r="F3531" s="29" t="s">
        <v>110</v>
      </c>
      <c r="G3531" s="29" t="s">
        <v>828</v>
      </c>
      <c r="H3531" s="29" t="s">
        <v>22</v>
      </c>
      <c r="I3531" s="120">
        <v>46027</v>
      </c>
      <c r="J3531" s="120">
        <v>46029</v>
      </c>
      <c r="K3531" s="120">
        <v>46057</v>
      </c>
      <c r="L3531" s="120"/>
      <c r="M3531" s="120"/>
      <c r="N3531" s="29"/>
      <c r="O3531" s="119" t="s">
        <v>9</v>
      </c>
      <c r="P3531" s="120"/>
      <c r="Q3531" s="156" t="s">
        <v>1521</v>
      </c>
    </row>
    <row r="3532" spans="1:17">
      <c r="A3532" s="160" t="s">
        <v>1064</v>
      </c>
      <c r="C3532" s="88" t="s">
        <v>1535</v>
      </c>
      <c r="F3532" s="29" t="s">
        <v>110</v>
      </c>
      <c r="G3532" s="29" t="s">
        <v>828</v>
      </c>
      <c r="H3532" s="29" t="s">
        <v>22</v>
      </c>
      <c r="I3532" s="120">
        <v>46028</v>
      </c>
      <c r="J3532" s="120">
        <v>46030</v>
      </c>
      <c r="K3532" s="120">
        <v>46058</v>
      </c>
      <c r="L3532" s="120"/>
      <c r="M3532" s="120"/>
      <c r="N3532" s="29"/>
      <c r="O3532" s="119" t="s">
        <v>9</v>
      </c>
      <c r="P3532" s="120"/>
      <c r="Q3532" s="156" t="s">
        <v>1536</v>
      </c>
    </row>
    <row r="3533" spans="1:17">
      <c r="A3533" s="160" t="s">
        <v>108</v>
      </c>
      <c r="C3533" s="88">
        <v>358501691</v>
      </c>
      <c r="F3533" s="29" t="s">
        <v>1537</v>
      </c>
      <c r="G3533" s="29" t="s">
        <v>828</v>
      </c>
      <c r="H3533" s="29" t="s">
        <v>1526</v>
      </c>
      <c r="I3533" s="120">
        <v>46015</v>
      </c>
      <c r="J3533" s="120">
        <v>46022</v>
      </c>
      <c r="K3533" s="120">
        <v>46045</v>
      </c>
      <c r="L3533" s="120"/>
      <c r="M3533" s="120"/>
      <c r="N3533" s="29"/>
      <c r="O3533" s="119" t="s">
        <v>9</v>
      </c>
      <c r="P3533" s="120"/>
      <c r="Q3533" s="156"/>
    </row>
    <row r="3534" spans="1:17">
      <c r="A3534" s="160" t="s">
        <v>108</v>
      </c>
      <c r="C3534" s="88">
        <v>358501677</v>
      </c>
      <c r="F3534" s="29" t="s">
        <v>1537</v>
      </c>
      <c r="G3534" s="29" t="s">
        <v>828</v>
      </c>
      <c r="H3534" s="29" t="s">
        <v>1526</v>
      </c>
      <c r="I3534" s="120">
        <v>46015</v>
      </c>
      <c r="J3534" s="120">
        <v>46022</v>
      </c>
      <c r="K3534" s="120">
        <v>46045</v>
      </c>
      <c r="L3534" s="120"/>
      <c r="M3534" s="120"/>
      <c r="N3534" s="29"/>
      <c r="O3534" s="119" t="s">
        <v>9</v>
      </c>
      <c r="P3534" s="120"/>
      <c r="Q3534" s="156"/>
    </row>
    <row r="3535" spans="1:17">
      <c r="A3535" s="160" t="s">
        <v>108</v>
      </c>
      <c r="C3535" s="88">
        <v>358501664</v>
      </c>
      <c r="F3535" s="29" t="s">
        <v>1537</v>
      </c>
      <c r="G3535" s="29" t="s">
        <v>828</v>
      </c>
      <c r="H3535" s="29" t="s">
        <v>1526</v>
      </c>
      <c r="I3535" s="120">
        <v>46015</v>
      </c>
      <c r="J3535" s="120">
        <v>46022</v>
      </c>
      <c r="K3535" s="120">
        <v>46045</v>
      </c>
      <c r="L3535" s="120"/>
      <c r="M3535" s="120"/>
      <c r="N3535" s="29"/>
      <c r="O3535" s="119" t="s">
        <v>9</v>
      </c>
      <c r="P3535" s="120"/>
      <c r="Q3535" s="156"/>
    </row>
    <row r="3536" spans="1:17">
      <c r="A3536" s="160" t="s">
        <v>108</v>
      </c>
      <c r="C3536" s="88">
        <v>358501527</v>
      </c>
      <c r="F3536" s="29" t="s">
        <v>1537</v>
      </c>
      <c r="G3536" s="29" t="s">
        <v>828</v>
      </c>
      <c r="H3536" s="29" t="s">
        <v>1526</v>
      </c>
      <c r="I3536" s="120">
        <v>46015</v>
      </c>
      <c r="J3536" s="120">
        <v>46022</v>
      </c>
      <c r="K3536" s="120">
        <v>46045</v>
      </c>
      <c r="L3536" s="120"/>
      <c r="M3536" s="120"/>
      <c r="N3536" s="29"/>
      <c r="O3536" s="119" t="s">
        <v>9</v>
      </c>
      <c r="P3536" s="120"/>
      <c r="Q3536" s="156"/>
    </row>
    <row r="3537" spans="1:17">
      <c r="A3537" s="160" t="s">
        <v>108</v>
      </c>
      <c r="C3537" s="88">
        <v>358501496</v>
      </c>
      <c r="F3537" s="29" t="s">
        <v>1537</v>
      </c>
      <c r="G3537" s="29" t="s">
        <v>828</v>
      </c>
      <c r="H3537" s="29" t="s">
        <v>1526</v>
      </c>
      <c r="I3537" s="120">
        <v>46015</v>
      </c>
      <c r="J3537" s="120">
        <v>46022</v>
      </c>
      <c r="K3537" s="120">
        <v>46045</v>
      </c>
      <c r="L3537" s="120"/>
      <c r="M3537" s="120"/>
      <c r="N3537" s="29"/>
      <c r="O3537" s="119" t="s">
        <v>9</v>
      </c>
      <c r="P3537" s="120"/>
      <c r="Q3537" s="156"/>
    </row>
    <row r="3538" spans="1:17">
      <c r="A3538" s="160" t="s">
        <v>108</v>
      </c>
      <c r="C3538" s="88">
        <v>358501474</v>
      </c>
      <c r="F3538" s="29" t="s">
        <v>1537</v>
      </c>
      <c r="G3538" s="29" t="s">
        <v>828</v>
      </c>
      <c r="H3538" s="29" t="s">
        <v>1526</v>
      </c>
      <c r="I3538" s="120">
        <v>46015</v>
      </c>
      <c r="J3538" s="120">
        <v>46022</v>
      </c>
      <c r="K3538" s="120">
        <v>46045</v>
      </c>
      <c r="L3538" s="120"/>
      <c r="M3538" s="120"/>
      <c r="N3538" s="29"/>
      <c r="O3538" s="119" t="s">
        <v>9</v>
      </c>
      <c r="P3538" s="120"/>
      <c r="Q3538" s="156"/>
    </row>
    <row r="3539" spans="1:17">
      <c r="A3539" s="160" t="s">
        <v>108</v>
      </c>
      <c r="C3539" s="88">
        <v>358501464</v>
      </c>
      <c r="F3539" s="29" t="s">
        <v>1537</v>
      </c>
      <c r="G3539" s="29" t="s">
        <v>828</v>
      </c>
      <c r="H3539" s="29" t="s">
        <v>1526</v>
      </c>
      <c r="I3539" s="120">
        <v>46015</v>
      </c>
      <c r="J3539" s="120">
        <v>46022</v>
      </c>
      <c r="K3539" s="120">
        <v>46045</v>
      </c>
      <c r="L3539" s="120"/>
      <c r="M3539" s="120"/>
      <c r="N3539" s="29"/>
      <c r="O3539" s="119" t="s">
        <v>9</v>
      </c>
      <c r="P3539" s="120"/>
      <c r="Q3539" s="156"/>
    </row>
    <row r="3540" spans="1:17">
      <c r="A3540" s="160" t="s">
        <v>108</v>
      </c>
      <c r="C3540" s="88">
        <v>358501446</v>
      </c>
      <c r="F3540" s="29" t="s">
        <v>1537</v>
      </c>
      <c r="G3540" s="29" t="s">
        <v>828</v>
      </c>
      <c r="H3540" s="29" t="s">
        <v>1526</v>
      </c>
      <c r="I3540" s="120">
        <v>46015</v>
      </c>
      <c r="J3540" s="120">
        <v>46022</v>
      </c>
      <c r="K3540" s="120">
        <v>46045</v>
      </c>
      <c r="L3540" s="120"/>
      <c r="M3540" s="120"/>
      <c r="N3540" s="29"/>
      <c r="O3540" s="119" t="s">
        <v>9</v>
      </c>
      <c r="P3540" s="120"/>
      <c r="Q3540" s="156"/>
    </row>
    <row r="3541" spans="1:17">
      <c r="A3541" s="160" t="s">
        <v>108</v>
      </c>
      <c r="C3541" s="88">
        <v>358501425</v>
      </c>
      <c r="F3541" s="29" t="s">
        <v>1537</v>
      </c>
      <c r="G3541" s="29" t="s">
        <v>828</v>
      </c>
      <c r="H3541" s="29" t="s">
        <v>1526</v>
      </c>
      <c r="I3541" s="120">
        <v>46015</v>
      </c>
      <c r="J3541" s="120">
        <v>46022</v>
      </c>
      <c r="K3541" s="120">
        <v>46045</v>
      </c>
      <c r="L3541" s="120"/>
      <c r="M3541" s="120"/>
      <c r="N3541" s="29"/>
      <c r="O3541" s="119" t="s">
        <v>9</v>
      </c>
      <c r="P3541" s="120"/>
      <c r="Q3541" s="156"/>
    </row>
    <row r="3542" spans="1:17">
      <c r="A3542" s="160" t="s">
        <v>108</v>
      </c>
      <c r="C3542" s="88">
        <v>358501408</v>
      </c>
      <c r="F3542" s="29" t="s">
        <v>1537</v>
      </c>
      <c r="G3542" s="29" t="s">
        <v>828</v>
      </c>
      <c r="H3542" s="29" t="s">
        <v>1526</v>
      </c>
      <c r="I3542" s="120">
        <v>46015</v>
      </c>
      <c r="J3542" s="120">
        <v>46022</v>
      </c>
      <c r="K3542" s="120">
        <v>46045</v>
      </c>
      <c r="L3542" s="120"/>
      <c r="M3542" s="120"/>
      <c r="N3542" s="29"/>
      <c r="O3542" s="119" t="s">
        <v>9</v>
      </c>
      <c r="P3542" s="120"/>
      <c r="Q3542" s="156"/>
    </row>
    <row r="3543" spans="1:17">
      <c r="A3543" s="160" t="s">
        <v>108</v>
      </c>
      <c r="C3543" s="88">
        <v>358501395</v>
      </c>
      <c r="F3543" s="29" t="s">
        <v>1537</v>
      </c>
      <c r="G3543" s="29" t="s">
        <v>828</v>
      </c>
      <c r="H3543" s="29" t="s">
        <v>1526</v>
      </c>
      <c r="I3543" s="120">
        <v>46015</v>
      </c>
      <c r="J3543" s="120">
        <v>46022</v>
      </c>
      <c r="K3543" s="120">
        <v>46045</v>
      </c>
      <c r="L3543" s="120"/>
      <c r="M3543" s="120"/>
      <c r="N3543" s="29"/>
      <c r="O3543" s="119" t="s">
        <v>9</v>
      </c>
      <c r="P3543" s="120"/>
      <c r="Q3543" s="156"/>
    </row>
    <row r="3544" spans="1:17">
      <c r="A3544" s="160" t="s">
        <v>1538</v>
      </c>
      <c r="C3544" s="88" t="s">
        <v>1539</v>
      </c>
      <c r="D3544" s="41" t="s">
        <v>1540</v>
      </c>
      <c r="F3544" s="29" t="s">
        <v>153</v>
      </c>
      <c r="G3544" s="29" t="s">
        <v>80</v>
      </c>
      <c r="H3544" s="29" t="s">
        <v>29</v>
      </c>
      <c r="I3544" s="120">
        <v>46028</v>
      </c>
      <c r="J3544" s="120">
        <v>46030</v>
      </c>
      <c r="K3544" s="120">
        <v>46058</v>
      </c>
      <c r="L3544" s="120"/>
      <c r="M3544" s="120"/>
      <c r="N3544" s="29"/>
      <c r="O3544" s="119" t="s">
        <v>10</v>
      </c>
      <c r="P3544" s="120"/>
      <c r="Q3544" s="156"/>
    </row>
    <row r="3545" spans="1:17">
      <c r="A3545" s="160" t="s">
        <v>1538</v>
      </c>
      <c r="C3545" s="88" t="s">
        <v>1541</v>
      </c>
      <c r="D3545" s="41" t="s">
        <v>1542</v>
      </c>
      <c r="F3545" s="29" t="s">
        <v>153</v>
      </c>
      <c r="G3545" s="29" t="s">
        <v>80</v>
      </c>
      <c r="H3545" s="29" t="s">
        <v>29</v>
      </c>
      <c r="I3545" s="120">
        <v>46028</v>
      </c>
      <c r="J3545" s="120">
        <v>46030</v>
      </c>
      <c r="K3545" s="120">
        <v>46058</v>
      </c>
      <c r="L3545" s="120"/>
      <c r="M3545" s="120"/>
      <c r="N3545" s="29"/>
      <c r="O3545" s="119" t="s">
        <v>10</v>
      </c>
      <c r="P3545" s="120"/>
      <c r="Q3545" s="156"/>
    </row>
    <row r="3546" spans="1:17">
      <c r="A3546" s="160" t="s">
        <v>1538</v>
      </c>
      <c r="C3546" s="88" t="s">
        <v>1543</v>
      </c>
      <c r="D3546" s="41" t="s">
        <v>1544</v>
      </c>
      <c r="F3546" s="29" t="s">
        <v>153</v>
      </c>
      <c r="G3546" s="29" t="s">
        <v>80</v>
      </c>
      <c r="H3546" s="29" t="s">
        <v>29</v>
      </c>
      <c r="I3546" s="120">
        <v>46028</v>
      </c>
      <c r="J3546" s="120">
        <v>46030</v>
      </c>
      <c r="K3546" s="120">
        <v>46058</v>
      </c>
      <c r="L3546" s="120"/>
      <c r="M3546" s="120"/>
      <c r="N3546" s="29"/>
      <c r="O3546" s="119" t="s">
        <v>10</v>
      </c>
      <c r="P3546" s="120"/>
      <c r="Q3546" s="156"/>
    </row>
    <row r="3547" spans="1:17">
      <c r="A3547" s="160" t="s">
        <v>1538</v>
      </c>
      <c r="C3547" s="88" t="s">
        <v>1545</v>
      </c>
      <c r="D3547" s="41" t="s">
        <v>1546</v>
      </c>
      <c r="F3547" s="29" t="s">
        <v>153</v>
      </c>
      <c r="G3547" s="29" t="s">
        <v>80</v>
      </c>
      <c r="H3547" s="29" t="s">
        <v>29</v>
      </c>
      <c r="I3547" s="120">
        <v>46028</v>
      </c>
      <c r="J3547" s="120">
        <v>46030</v>
      </c>
      <c r="K3547" s="120">
        <v>46058</v>
      </c>
      <c r="L3547" s="120"/>
      <c r="M3547" s="120"/>
      <c r="N3547" s="29"/>
      <c r="O3547" s="119" t="s">
        <v>10</v>
      </c>
      <c r="P3547" s="120"/>
      <c r="Q3547" s="156"/>
    </row>
    <row r="3548" spans="1:17">
      <c r="A3548" s="160" t="s">
        <v>1538</v>
      </c>
      <c r="C3548" s="88" t="s">
        <v>1547</v>
      </c>
      <c r="D3548" s="41" t="s">
        <v>1548</v>
      </c>
      <c r="F3548" s="29" t="s">
        <v>153</v>
      </c>
      <c r="G3548" s="29" t="s">
        <v>80</v>
      </c>
      <c r="H3548" s="29" t="s">
        <v>29</v>
      </c>
      <c r="I3548" s="120">
        <v>46028</v>
      </c>
      <c r="J3548" s="120">
        <v>46030</v>
      </c>
      <c r="K3548" s="120">
        <v>46058</v>
      </c>
      <c r="L3548" s="120"/>
      <c r="M3548" s="120"/>
      <c r="N3548" s="29"/>
      <c r="O3548" s="119" t="s">
        <v>10</v>
      </c>
      <c r="P3548" s="120"/>
      <c r="Q3548" s="156"/>
    </row>
    <row r="3549" spans="1:17">
      <c r="A3549" s="160" t="s">
        <v>1538</v>
      </c>
      <c r="C3549" s="88" t="s">
        <v>1549</v>
      </c>
      <c r="D3549" s="41" t="s">
        <v>1550</v>
      </c>
      <c r="F3549" s="29" t="s">
        <v>153</v>
      </c>
      <c r="G3549" s="29" t="s">
        <v>80</v>
      </c>
      <c r="H3549" s="29" t="s">
        <v>29</v>
      </c>
      <c r="I3549" s="120">
        <v>46028</v>
      </c>
      <c r="J3549" s="120">
        <v>46030</v>
      </c>
      <c r="K3549" s="120">
        <v>46058</v>
      </c>
      <c r="L3549" s="120"/>
      <c r="M3549" s="120"/>
      <c r="N3549" s="29"/>
      <c r="O3549" s="119" t="s">
        <v>10</v>
      </c>
      <c r="P3549" s="120"/>
      <c r="Q3549" s="156"/>
    </row>
    <row r="3550" spans="1:17">
      <c r="A3550" s="160" t="s">
        <v>1538</v>
      </c>
      <c r="C3550" s="88" t="s">
        <v>1551</v>
      </c>
      <c r="D3550" s="41"/>
      <c r="F3550" s="29" t="s">
        <v>153</v>
      </c>
      <c r="G3550" s="29" t="s">
        <v>80</v>
      </c>
      <c r="H3550" s="29" t="s">
        <v>29</v>
      </c>
      <c r="I3550" s="120">
        <v>46028</v>
      </c>
      <c r="J3550" s="120">
        <v>46030</v>
      </c>
      <c r="K3550" s="120">
        <v>46058</v>
      </c>
      <c r="L3550" s="120"/>
      <c r="M3550" s="120"/>
      <c r="N3550" s="29"/>
      <c r="O3550" s="119" t="s">
        <v>10</v>
      </c>
      <c r="P3550" s="120"/>
      <c r="Q3550" s="156"/>
    </row>
    <row r="3551" spans="1:17">
      <c r="A3551" s="160" t="s">
        <v>1538</v>
      </c>
      <c r="C3551" s="88" t="s">
        <v>1552</v>
      </c>
      <c r="D3551" s="41"/>
      <c r="F3551" s="29" t="s">
        <v>153</v>
      </c>
      <c r="G3551" s="29" t="s">
        <v>80</v>
      </c>
      <c r="H3551" s="29" t="s">
        <v>29</v>
      </c>
      <c r="I3551" s="120">
        <v>46028</v>
      </c>
      <c r="J3551" s="120">
        <v>46030</v>
      </c>
      <c r="K3551" s="120">
        <v>46058</v>
      </c>
      <c r="L3551" s="120"/>
      <c r="M3551" s="120"/>
      <c r="N3551" s="29"/>
      <c r="O3551" s="119" t="s">
        <v>10</v>
      </c>
      <c r="P3551" s="120"/>
      <c r="Q3551" s="156"/>
    </row>
    <row r="3552" spans="1:17">
      <c r="A3552" s="160" t="s">
        <v>1538</v>
      </c>
      <c r="C3552" s="88" t="s">
        <v>1553</v>
      </c>
      <c r="D3552" s="41"/>
      <c r="F3552" s="29" t="s">
        <v>153</v>
      </c>
      <c r="G3552" s="29" t="s">
        <v>80</v>
      </c>
      <c r="H3552" s="29" t="s">
        <v>29</v>
      </c>
      <c r="I3552" s="120">
        <v>46028</v>
      </c>
      <c r="J3552" s="120">
        <v>46030</v>
      </c>
      <c r="K3552" s="120">
        <v>46058</v>
      </c>
      <c r="L3552" s="120"/>
      <c r="M3552" s="120"/>
      <c r="N3552" s="29"/>
      <c r="O3552" s="119" t="s">
        <v>10</v>
      </c>
      <c r="P3552" s="120"/>
      <c r="Q3552" s="156"/>
    </row>
    <row r="3553" spans="1:17">
      <c r="A3553" s="160" t="s">
        <v>1538</v>
      </c>
      <c r="C3553" s="88" t="s">
        <v>1554</v>
      </c>
      <c r="D3553" s="41" t="s">
        <v>1555</v>
      </c>
      <c r="F3553" s="29" t="s">
        <v>153</v>
      </c>
      <c r="G3553" s="29" t="s">
        <v>80</v>
      </c>
      <c r="H3553" s="29" t="s">
        <v>29</v>
      </c>
      <c r="I3553" s="120">
        <v>46028</v>
      </c>
      <c r="J3553" s="120">
        <v>46030</v>
      </c>
      <c r="K3553" s="120">
        <v>46058</v>
      </c>
      <c r="L3553" s="120"/>
      <c r="M3553" s="120"/>
      <c r="N3553" s="29"/>
      <c r="O3553" s="119" t="s">
        <v>10</v>
      </c>
      <c r="P3553" s="120"/>
      <c r="Q3553" s="156"/>
    </row>
    <row r="3554" spans="1:17">
      <c r="A3554" s="160" t="s">
        <v>1538</v>
      </c>
      <c r="C3554" s="88" t="s">
        <v>1556</v>
      </c>
      <c r="D3554" s="41" t="s">
        <v>1557</v>
      </c>
      <c r="F3554" s="29" t="s">
        <v>153</v>
      </c>
      <c r="G3554" s="29" t="s">
        <v>80</v>
      </c>
      <c r="H3554" s="29" t="s">
        <v>29</v>
      </c>
      <c r="I3554" s="120">
        <v>46028</v>
      </c>
      <c r="J3554" s="120">
        <v>46030</v>
      </c>
      <c r="K3554" s="120">
        <v>46058</v>
      </c>
      <c r="L3554" s="120"/>
      <c r="M3554" s="120"/>
      <c r="N3554" s="29"/>
      <c r="O3554" s="119" t="s">
        <v>10</v>
      </c>
      <c r="P3554" s="120"/>
      <c r="Q3554" s="156"/>
    </row>
    <row r="3555" spans="1:17">
      <c r="A3555" s="160" t="s">
        <v>1538</v>
      </c>
      <c r="C3555" s="88" t="s">
        <v>1558</v>
      </c>
      <c r="D3555" s="41" t="s">
        <v>1559</v>
      </c>
      <c r="F3555" s="29" t="s">
        <v>153</v>
      </c>
      <c r="G3555" s="29" t="s">
        <v>80</v>
      </c>
      <c r="H3555" s="29" t="s">
        <v>29</v>
      </c>
      <c r="I3555" s="120">
        <v>46028</v>
      </c>
      <c r="J3555" s="120">
        <v>46030</v>
      </c>
      <c r="K3555" s="120">
        <v>46058</v>
      </c>
      <c r="L3555" s="120"/>
      <c r="M3555" s="120"/>
      <c r="N3555" s="29"/>
      <c r="O3555" s="119" t="s">
        <v>10</v>
      </c>
      <c r="P3555" s="120"/>
      <c r="Q3555" s="156"/>
    </row>
    <row r="3556" spans="1:17">
      <c r="A3556" s="160" t="s">
        <v>1538</v>
      </c>
      <c r="C3556" s="88" t="s">
        <v>1560</v>
      </c>
      <c r="D3556" s="41" t="s">
        <v>1561</v>
      </c>
      <c r="F3556" s="29" t="s">
        <v>153</v>
      </c>
      <c r="G3556" s="29" t="s">
        <v>80</v>
      </c>
      <c r="H3556" s="29" t="s">
        <v>29</v>
      </c>
      <c r="I3556" s="120">
        <v>46028</v>
      </c>
      <c r="J3556" s="120">
        <v>46030</v>
      </c>
      <c r="K3556" s="120">
        <v>46058</v>
      </c>
      <c r="L3556" s="120"/>
      <c r="M3556" s="120"/>
      <c r="N3556" s="29"/>
      <c r="O3556" s="119" t="s">
        <v>10</v>
      </c>
      <c r="P3556" s="120"/>
      <c r="Q3556" s="156"/>
    </row>
    <row r="3557" spans="1:17">
      <c r="A3557" s="160" t="s">
        <v>1538</v>
      </c>
      <c r="C3557" s="88" t="s">
        <v>1562</v>
      </c>
      <c r="D3557" s="41" t="s">
        <v>1563</v>
      </c>
      <c r="F3557" s="29" t="s">
        <v>153</v>
      </c>
      <c r="G3557" s="29" t="s">
        <v>80</v>
      </c>
      <c r="H3557" s="29" t="s">
        <v>29</v>
      </c>
      <c r="I3557" s="120">
        <v>46028</v>
      </c>
      <c r="J3557" s="120">
        <v>46030</v>
      </c>
      <c r="K3557" s="120">
        <v>46058</v>
      </c>
      <c r="L3557" s="120"/>
      <c r="M3557" s="120"/>
      <c r="N3557" s="29"/>
      <c r="O3557" s="119" t="s">
        <v>10</v>
      </c>
      <c r="P3557" s="120"/>
      <c r="Q3557" s="156"/>
    </row>
    <row r="3558" spans="1:17">
      <c r="A3558" s="160" t="s">
        <v>1538</v>
      </c>
      <c r="C3558" s="88" t="s">
        <v>1564</v>
      </c>
      <c r="D3558" s="41" t="s">
        <v>1565</v>
      </c>
      <c r="F3558" s="29" t="s">
        <v>153</v>
      </c>
      <c r="G3558" s="29" t="s">
        <v>80</v>
      </c>
      <c r="H3558" s="29" t="s">
        <v>29</v>
      </c>
      <c r="I3558" s="120">
        <v>46028</v>
      </c>
      <c r="J3558" s="120">
        <v>46030</v>
      </c>
      <c r="K3558" s="120">
        <v>46058</v>
      </c>
      <c r="L3558" s="120"/>
      <c r="M3558" s="120"/>
      <c r="N3558" s="29"/>
      <c r="O3558" s="119" t="s">
        <v>10</v>
      </c>
      <c r="P3558" s="120"/>
      <c r="Q3558" s="156"/>
    </row>
    <row r="3559" spans="1:17">
      <c r="A3559" s="160" t="s">
        <v>1538</v>
      </c>
      <c r="C3559" s="88" t="s">
        <v>1566</v>
      </c>
      <c r="D3559" s="41" t="s">
        <v>1567</v>
      </c>
      <c r="F3559" s="29" t="s">
        <v>153</v>
      </c>
      <c r="G3559" s="29" t="s">
        <v>80</v>
      </c>
      <c r="H3559" s="29" t="s">
        <v>29</v>
      </c>
      <c r="I3559" s="120">
        <v>46028</v>
      </c>
      <c r="J3559" s="120">
        <v>46030</v>
      </c>
      <c r="K3559" s="120">
        <v>46058</v>
      </c>
      <c r="L3559" s="120"/>
      <c r="M3559" s="120"/>
      <c r="N3559" s="29"/>
      <c r="O3559" s="119" t="s">
        <v>10</v>
      </c>
      <c r="P3559" s="120"/>
      <c r="Q3559" s="156"/>
    </row>
    <row r="3560" spans="1:17">
      <c r="A3560" s="160" t="s">
        <v>1538</v>
      </c>
      <c r="C3560" s="88" t="s">
        <v>1568</v>
      </c>
      <c r="D3560" s="41" t="s">
        <v>1569</v>
      </c>
      <c r="F3560" s="29" t="s">
        <v>153</v>
      </c>
      <c r="G3560" s="29" t="s">
        <v>80</v>
      </c>
      <c r="H3560" s="29" t="s">
        <v>29</v>
      </c>
      <c r="I3560" s="120">
        <v>46028</v>
      </c>
      <c r="J3560" s="120">
        <v>46030</v>
      </c>
      <c r="K3560" s="120">
        <v>46058</v>
      </c>
      <c r="L3560" s="120"/>
      <c r="M3560" s="120"/>
      <c r="N3560" s="29"/>
      <c r="O3560" s="119" t="s">
        <v>10</v>
      </c>
      <c r="P3560" s="120"/>
      <c r="Q3560" s="156"/>
    </row>
    <row r="3561" spans="1:17">
      <c r="A3561" s="160" t="s">
        <v>1538</v>
      </c>
      <c r="C3561" s="88" t="s">
        <v>1570</v>
      </c>
      <c r="D3561" s="41" t="s">
        <v>1571</v>
      </c>
      <c r="F3561" s="29" t="s">
        <v>153</v>
      </c>
      <c r="G3561" s="29" t="s">
        <v>80</v>
      </c>
      <c r="H3561" s="29" t="s">
        <v>29</v>
      </c>
      <c r="I3561" s="120">
        <v>46028</v>
      </c>
      <c r="J3561" s="120">
        <v>46030</v>
      </c>
      <c r="K3561" s="120">
        <v>46058</v>
      </c>
      <c r="L3561" s="120"/>
      <c r="M3561" s="120"/>
      <c r="N3561" s="29"/>
      <c r="O3561" s="119" t="s">
        <v>10</v>
      </c>
      <c r="P3561" s="120"/>
      <c r="Q3561" s="156"/>
    </row>
    <row r="3562" spans="1:17">
      <c r="A3562" s="160" t="s">
        <v>1538</v>
      </c>
      <c r="C3562" s="88" t="s">
        <v>1572</v>
      </c>
      <c r="D3562" s="41" t="s">
        <v>1573</v>
      </c>
      <c r="F3562" s="29" t="s">
        <v>153</v>
      </c>
      <c r="G3562" s="29" t="s">
        <v>80</v>
      </c>
      <c r="H3562" s="29" t="s">
        <v>29</v>
      </c>
      <c r="I3562" s="120">
        <v>46028</v>
      </c>
      <c r="J3562" s="120">
        <v>46030</v>
      </c>
      <c r="K3562" s="120">
        <v>46058</v>
      </c>
      <c r="L3562" s="120"/>
      <c r="M3562" s="120"/>
      <c r="N3562" s="29"/>
      <c r="O3562" s="119" t="s">
        <v>10</v>
      </c>
      <c r="P3562" s="120"/>
      <c r="Q3562" s="156"/>
    </row>
    <row r="3563" spans="1:17">
      <c r="A3563" s="160" t="s">
        <v>1538</v>
      </c>
      <c r="C3563" s="88" t="s">
        <v>1574</v>
      </c>
      <c r="D3563" s="41"/>
      <c r="F3563" s="29" t="s">
        <v>153</v>
      </c>
      <c r="G3563" s="29" t="s">
        <v>80</v>
      </c>
      <c r="H3563" s="29" t="s">
        <v>29</v>
      </c>
      <c r="I3563" s="120">
        <v>46028</v>
      </c>
      <c r="J3563" s="120">
        <v>46030</v>
      </c>
      <c r="K3563" s="120">
        <v>46058</v>
      </c>
      <c r="L3563" s="120"/>
      <c r="M3563" s="120"/>
      <c r="N3563" s="29"/>
      <c r="O3563" s="119" t="s">
        <v>10</v>
      </c>
      <c r="P3563" s="120"/>
      <c r="Q3563" s="156"/>
    </row>
    <row r="3564" spans="1:17">
      <c r="A3564" s="160" t="s">
        <v>1538</v>
      </c>
      <c r="C3564" s="88" t="s">
        <v>1575</v>
      </c>
      <c r="D3564" s="41" t="s">
        <v>1576</v>
      </c>
      <c r="F3564" s="29" t="s">
        <v>153</v>
      </c>
      <c r="G3564" s="29" t="s">
        <v>80</v>
      </c>
      <c r="H3564" s="29" t="s">
        <v>29</v>
      </c>
      <c r="I3564" s="120">
        <v>46028</v>
      </c>
      <c r="J3564" s="120">
        <v>46030</v>
      </c>
      <c r="K3564" s="120">
        <v>46058</v>
      </c>
      <c r="L3564" s="120"/>
      <c r="M3564" s="120"/>
      <c r="N3564" s="29"/>
      <c r="O3564" s="119" t="s">
        <v>10</v>
      </c>
      <c r="P3564" s="120"/>
      <c r="Q3564" s="156"/>
    </row>
    <row r="3565" spans="1:17">
      <c r="A3565" s="160" t="s">
        <v>1538</v>
      </c>
      <c r="C3565" s="88" t="s">
        <v>1577</v>
      </c>
      <c r="D3565" s="41"/>
      <c r="F3565" s="29" t="s">
        <v>153</v>
      </c>
      <c r="G3565" s="29" t="s">
        <v>80</v>
      </c>
      <c r="H3565" s="29" t="s">
        <v>29</v>
      </c>
      <c r="I3565" s="120">
        <v>46028</v>
      </c>
      <c r="J3565" s="120">
        <v>46030</v>
      </c>
      <c r="K3565" s="120">
        <v>46058</v>
      </c>
      <c r="L3565" s="120"/>
      <c r="M3565" s="120"/>
      <c r="N3565" s="29"/>
      <c r="O3565" s="119" t="s">
        <v>10</v>
      </c>
      <c r="P3565" s="120"/>
      <c r="Q3565" s="156"/>
    </row>
    <row r="3566" spans="1:17">
      <c r="A3566" s="160" t="s">
        <v>1538</v>
      </c>
      <c r="C3566" s="88" t="s">
        <v>1578</v>
      </c>
      <c r="D3566" s="41"/>
      <c r="F3566" s="29" t="s">
        <v>153</v>
      </c>
      <c r="G3566" s="29" t="s">
        <v>80</v>
      </c>
      <c r="H3566" s="29" t="s">
        <v>29</v>
      </c>
      <c r="I3566" s="120">
        <v>46028</v>
      </c>
      <c r="J3566" s="120">
        <v>46030</v>
      </c>
      <c r="K3566" s="120">
        <v>46058</v>
      </c>
      <c r="L3566" s="120"/>
      <c r="M3566" s="120"/>
      <c r="N3566" s="29"/>
      <c r="O3566" s="119" t="s">
        <v>10</v>
      </c>
      <c r="P3566" s="120"/>
      <c r="Q3566" s="156"/>
    </row>
    <row r="3567" spans="1:17">
      <c r="A3567" s="160" t="s">
        <v>1538</v>
      </c>
      <c r="C3567" s="88" t="s">
        <v>1579</v>
      </c>
      <c r="D3567" s="41"/>
      <c r="F3567" s="29" t="s">
        <v>153</v>
      </c>
      <c r="G3567" s="29" t="s">
        <v>80</v>
      </c>
      <c r="H3567" s="29" t="s">
        <v>29</v>
      </c>
      <c r="I3567" s="120">
        <v>46028</v>
      </c>
      <c r="J3567" s="120">
        <v>46030</v>
      </c>
      <c r="K3567" s="120">
        <v>46058</v>
      </c>
      <c r="L3567" s="120"/>
      <c r="M3567" s="120"/>
      <c r="N3567" s="29"/>
      <c r="O3567" s="119" t="s">
        <v>10</v>
      </c>
      <c r="P3567" s="120"/>
      <c r="Q3567" s="156"/>
    </row>
    <row r="3568" spans="1:17">
      <c r="A3568" s="160" t="s">
        <v>1580</v>
      </c>
      <c r="C3568" s="88" t="s">
        <v>1581</v>
      </c>
      <c r="G3568" s="29" t="s">
        <v>231</v>
      </c>
      <c r="H3568" s="29" t="s">
        <v>1582</v>
      </c>
      <c r="I3568" s="120">
        <v>46024</v>
      </c>
      <c r="J3568" s="120">
        <v>46028</v>
      </c>
      <c r="K3568" s="120">
        <v>46054</v>
      </c>
      <c r="L3568" s="120"/>
      <c r="M3568" s="120"/>
      <c r="N3568" s="29"/>
      <c r="O3568" s="119" t="s">
        <v>15</v>
      </c>
      <c r="P3568" s="120"/>
      <c r="Q3568" s="156"/>
    </row>
    <row r="3569" spans="1:17">
      <c r="A3569" s="160" t="s">
        <v>1580</v>
      </c>
      <c r="C3569" s="88" t="s">
        <v>1583</v>
      </c>
      <c r="G3569" s="29" t="s">
        <v>231</v>
      </c>
      <c r="H3569" s="29" t="s">
        <v>1582</v>
      </c>
      <c r="I3569" s="120">
        <v>46024</v>
      </c>
      <c r="J3569" s="120">
        <v>46028</v>
      </c>
      <c r="K3569" s="120">
        <v>46054</v>
      </c>
      <c r="L3569" s="120"/>
      <c r="M3569" s="120"/>
      <c r="N3569" s="29"/>
      <c r="O3569" s="119" t="s">
        <v>15</v>
      </c>
      <c r="P3569" s="120"/>
      <c r="Q3569" s="156"/>
    </row>
    <row r="3570" spans="1:17">
      <c r="A3570" s="160" t="s">
        <v>1580</v>
      </c>
      <c r="C3570" s="88" t="s">
        <v>1584</v>
      </c>
      <c r="G3570" s="29" t="s">
        <v>231</v>
      </c>
      <c r="H3570" s="29" t="s">
        <v>1582</v>
      </c>
      <c r="I3570" s="120">
        <v>46024</v>
      </c>
      <c r="J3570" s="120">
        <v>46028</v>
      </c>
      <c r="K3570" s="120">
        <v>46054</v>
      </c>
      <c r="L3570" s="120"/>
      <c r="M3570" s="120"/>
      <c r="N3570" s="29"/>
      <c r="O3570" s="119" t="s">
        <v>15</v>
      </c>
      <c r="P3570" s="120"/>
      <c r="Q3570" s="156"/>
    </row>
    <row r="3571" spans="1:17">
      <c r="A3571" s="160" t="s">
        <v>1580</v>
      </c>
      <c r="C3571" s="88" t="s">
        <v>1585</v>
      </c>
      <c r="G3571" s="29" t="s">
        <v>231</v>
      </c>
      <c r="H3571" s="29" t="s">
        <v>1582</v>
      </c>
      <c r="I3571" s="120">
        <v>46024</v>
      </c>
      <c r="J3571" s="120">
        <v>46028</v>
      </c>
      <c r="K3571" s="120">
        <v>46054</v>
      </c>
      <c r="L3571" s="120"/>
      <c r="M3571" s="120"/>
      <c r="N3571" s="29"/>
      <c r="O3571" s="119" t="s">
        <v>15</v>
      </c>
      <c r="P3571" s="120"/>
      <c r="Q3571" s="156"/>
    </row>
    <row r="3572" spans="1:17">
      <c r="A3572" s="160" t="s">
        <v>1580</v>
      </c>
      <c r="C3572" s="88" t="s">
        <v>1586</v>
      </c>
      <c r="G3572" s="29" t="s">
        <v>231</v>
      </c>
      <c r="H3572" s="29" t="s">
        <v>1582</v>
      </c>
      <c r="I3572" s="120">
        <v>46024</v>
      </c>
      <c r="J3572" s="120">
        <v>46028</v>
      </c>
      <c r="K3572" s="120">
        <v>46054</v>
      </c>
      <c r="L3572" s="120"/>
      <c r="M3572" s="120"/>
      <c r="N3572" s="29"/>
      <c r="O3572" s="119" t="s">
        <v>15</v>
      </c>
      <c r="P3572" s="120"/>
      <c r="Q3572" s="156"/>
    </row>
    <row r="3573" spans="1:17">
      <c r="A3573" s="160" t="s">
        <v>1580</v>
      </c>
      <c r="C3573" s="88" t="s">
        <v>1587</v>
      </c>
      <c r="G3573" s="29" t="s">
        <v>231</v>
      </c>
      <c r="H3573" s="29" t="s">
        <v>1582</v>
      </c>
      <c r="I3573" s="120">
        <v>46024</v>
      </c>
      <c r="J3573" s="120">
        <v>46028</v>
      </c>
      <c r="K3573" s="120">
        <v>46054</v>
      </c>
      <c r="L3573" s="120"/>
      <c r="M3573" s="120"/>
      <c r="N3573" s="29"/>
      <c r="O3573" s="119" t="s">
        <v>15</v>
      </c>
      <c r="P3573" s="120"/>
      <c r="Q3573" s="156"/>
    </row>
    <row r="3574" spans="1:17">
      <c r="A3574" s="160" t="s">
        <v>1580</v>
      </c>
      <c r="C3574" s="88" t="s">
        <v>1588</v>
      </c>
      <c r="G3574" s="29" t="s">
        <v>231</v>
      </c>
      <c r="H3574" s="29" t="s">
        <v>1582</v>
      </c>
      <c r="I3574" s="120">
        <v>46024</v>
      </c>
      <c r="J3574" s="120">
        <v>46028</v>
      </c>
      <c r="K3574" s="120">
        <v>46054</v>
      </c>
      <c r="L3574" s="120"/>
      <c r="M3574" s="120"/>
      <c r="N3574" s="29"/>
      <c r="O3574" s="119" t="s">
        <v>15</v>
      </c>
      <c r="P3574" s="120"/>
      <c r="Q3574" s="156"/>
    </row>
    <row r="3575" spans="1:17">
      <c r="A3575" s="160" t="s">
        <v>1580</v>
      </c>
      <c r="C3575" s="88" t="s">
        <v>1589</v>
      </c>
      <c r="G3575" s="29" t="s">
        <v>231</v>
      </c>
      <c r="H3575" s="29" t="s">
        <v>1582</v>
      </c>
      <c r="I3575" s="120">
        <v>46024</v>
      </c>
      <c r="J3575" s="120">
        <v>46028</v>
      </c>
      <c r="K3575" s="120">
        <v>46054</v>
      </c>
      <c r="L3575" s="120"/>
      <c r="M3575" s="120"/>
      <c r="N3575" s="29"/>
      <c r="O3575" s="119" t="s">
        <v>15</v>
      </c>
      <c r="P3575" s="120"/>
      <c r="Q3575" s="156"/>
    </row>
    <row r="3576" spans="1:17">
      <c r="A3576" s="160" t="s">
        <v>1590</v>
      </c>
      <c r="C3576" s="88">
        <v>349501556</v>
      </c>
      <c r="G3576" s="29" t="s">
        <v>821</v>
      </c>
      <c r="H3576" s="29" t="s">
        <v>100</v>
      </c>
      <c r="K3576" s="29"/>
      <c r="L3576" s="29"/>
      <c r="M3576" s="29"/>
      <c r="N3576" s="29"/>
      <c r="O3576" s="119"/>
      <c r="P3576" s="29"/>
      <c r="Q3576" s="156"/>
    </row>
    <row r="3577" spans="1:17">
      <c r="A3577" s="160" t="s">
        <v>1590</v>
      </c>
      <c r="C3577" s="88">
        <v>349501580</v>
      </c>
      <c r="G3577" s="29" t="s">
        <v>821</v>
      </c>
      <c r="H3577" s="29" t="s">
        <v>100</v>
      </c>
      <c r="K3577" s="29"/>
      <c r="L3577" s="29"/>
      <c r="M3577" s="29"/>
      <c r="N3577" s="29"/>
      <c r="O3577" s="119"/>
      <c r="P3577" s="29"/>
      <c r="Q3577" s="156"/>
    </row>
    <row r="3578" spans="1:17">
      <c r="A3578" s="160" t="s">
        <v>1590</v>
      </c>
      <c r="C3578" s="88">
        <v>349501603</v>
      </c>
      <c r="G3578" s="29" t="s">
        <v>821</v>
      </c>
      <c r="H3578" s="29" t="s">
        <v>100</v>
      </c>
      <c r="K3578" s="29"/>
      <c r="L3578" s="29"/>
      <c r="M3578" s="29"/>
      <c r="N3578" s="29"/>
      <c r="O3578" s="119"/>
      <c r="P3578" s="29"/>
      <c r="Q3578" s="156"/>
    </row>
    <row r="3579" spans="1:17">
      <c r="A3579" s="160" t="s">
        <v>1591</v>
      </c>
      <c r="C3579" s="164" t="s">
        <v>1592</v>
      </c>
      <c r="G3579" s="29" t="s">
        <v>821</v>
      </c>
      <c r="H3579" s="29" t="s">
        <v>100</v>
      </c>
      <c r="I3579" s="120">
        <v>46027</v>
      </c>
      <c r="J3579" s="120">
        <v>46031</v>
      </c>
      <c r="K3579" s="120">
        <v>46057</v>
      </c>
      <c r="L3579" s="120"/>
      <c r="M3579" s="120"/>
      <c r="N3579" s="29"/>
      <c r="O3579" s="119" t="s">
        <v>9</v>
      </c>
      <c r="P3579" s="120"/>
      <c r="Q3579" s="156"/>
    </row>
    <row r="3580" spans="1:17">
      <c r="A3580" s="160" t="s">
        <v>1591</v>
      </c>
      <c r="C3580" s="88" t="s">
        <v>1593</v>
      </c>
      <c r="G3580" s="29" t="s">
        <v>821</v>
      </c>
      <c r="H3580" s="29" t="s">
        <v>100</v>
      </c>
      <c r="I3580" s="120">
        <v>46027</v>
      </c>
      <c r="J3580" s="120">
        <v>46031</v>
      </c>
      <c r="K3580" s="120">
        <v>46057</v>
      </c>
      <c r="L3580" s="120"/>
      <c r="M3580" s="120"/>
      <c r="N3580" s="29"/>
      <c r="O3580" s="119" t="s">
        <v>9</v>
      </c>
      <c r="P3580" s="120"/>
      <c r="Q3580" s="156"/>
    </row>
    <row r="3581" spans="1:17">
      <c r="A3581" s="160" t="s">
        <v>1591</v>
      </c>
      <c r="C3581" s="88" t="s">
        <v>1594</v>
      </c>
      <c r="G3581" s="29" t="s">
        <v>821</v>
      </c>
      <c r="H3581" s="29" t="s">
        <v>100</v>
      </c>
      <c r="I3581" s="120">
        <v>46027</v>
      </c>
      <c r="J3581" s="120">
        <v>46031</v>
      </c>
      <c r="K3581" s="120">
        <v>46057</v>
      </c>
      <c r="L3581" s="120"/>
      <c r="M3581" s="120"/>
      <c r="N3581" s="29"/>
      <c r="O3581" s="119" t="s">
        <v>9</v>
      </c>
      <c r="P3581" s="120"/>
      <c r="Q3581" s="156"/>
    </row>
    <row r="3582" spans="1:17">
      <c r="A3582" s="160" t="s">
        <v>1595</v>
      </c>
      <c r="C3582" s="88" t="s">
        <v>1596</v>
      </c>
      <c r="G3582" s="29" t="s">
        <v>821</v>
      </c>
      <c r="H3582" s="29" t="s">
        <v>100</v>
      </c>
      <c r="I3582" s="120">
        <v>46027</v>
      </c>
      <c r="J3582" s="120">
        <v>46031</v>
      </c>
      <c r="K3582" s="120">
        <v>46057</v>
      </c>
      <c r="L3582" s="120"/>
      <c r="M3582" s="120"/>
      <c r="N3582" s="29"/>
      <c r="O3582" s="119" t="s">
        <v>9</v>
      </c>
      <c r="P3582" s="120"/>
      <c r="Q3582" s="156"/>
    </row>
    <row r="3583" spans="1:17">
      <c r="A3583" s="160" t="s">
        <v>1595</v>
      </c>
      <c r="C3583" s="88" t="s">
        <v>1597</v>
      </c>
      <c r="G3583" s="29" t="s">
        <v>821</v>
      </c>
      <c r="H3583" s="29" t="s">
        <v>100</v>
      </c>
      <c r="I3583" s="120">
        <v>46027</v>
      </c>
      <c r="J3583" s="120">
        <v>46031</v>
      </c>
      <c r="K3583" s="120">
        <v>46057</v>
      </c>
      <c r="L3583" s="120"/>
      <c r="M3583" s="120"/>
      <c r="N3583" s="29"/>
      <c r="O3583" s="119" t="s">
        <v>9</v>
      </c>
      <c r="P3583" s="120"/>
      <c r="Q3583" s="156"/>
    </row>
    <row r="3584" spans="1:17">
      <c r="A3584" s="160" t="s">
        <v>1595</v>
      </c>
      <c r="C3584" s="88" t="s">
        <v>1598</v>
      </c>
      <c r="G3584" s="29" t="s">
        <v>821</v>
      </c>
      <c r="H3584" s="29" t="s">
        <v>100</v>
      </c>
      <c r="I3584" s="120">
        <v>46027</v>
      </c>
      <c r="J3584" s="120">
        <v>46031</v>
      </c>
      <c r="K3584" s="120">
        <v>46057</v>
      </c>
      <c r="L3584" s="120"/>
      <c r="M3584" s="120"/>
      <c r="N3584" s="29"/>
      <c r="O3584" s="119" t="s">
        <v>9</v>
      </c>
      <c r="P3584" s="120"/>
      <c r="Q3584" s="156"/>
    </row>
    <row r="3585" spans="1:17">
      <c r="A3585" s="160" t="s">
        <v>1595</v>
      </c>
      <c r="C3585" s="88" t="s">
        <v>1599</v>
      </c>
      <c r="G3585" s="29" t="s">
        <v>821</v>
      </c>
      <c r="H3585" s="29" t="s">
        <v>100</v>
      </c>
      <c r="I3585" s="120">
        <v>46027</v>
      </c>
      <c r="J3585" s="120">
        <v>46031</v>
      </c>
      <c r="K3585" s="120">
        <v>46057</v>
      </c>
      <c r="L3585" s="120"/>
      <c r="M3585" s="120"/>
      <c r="N3585" s="29"/>
      <c r="O3585" s="119" t="s">
        <v>9</v>
      </c>
      <c r="P3585" s="120"/>
      <c r="Q3585" s="156"/>
    </row>
    <row r="3586" spans="1:17">
      <c r="A3586" s="160" t="s">
        <v>1595</v>
      </c>
      <c r="C3586" s="88" t="s">
        <v>1600</v>
      </c>
      <c r="G3586" s="29" t="s">
        <v>821</v>
      </c>
      <c r="H3586" s="29" t="s">
        <v>100</v>
      </c>
      <c r="I3586" s="120">
        <v>46027</v>
      </c>
      <c r="J3586" s="120">
        <v>46031</v>
      </c>
      <c r="K3586" s="120">
        <v>46057</v>
      </c>
      <c r="L3586" s="120"/>
      <c r="M3586" s="120"/>
      <c r="N3586" s="29"/>
      <c r="O3586" s="119" t="s">
        <v>9</v>
      </c>
      <c r="P3586" s="120"/>
      <c r="Q3586" s="156"/>
    </row>
    <row r="3587" spans="1:17">
      <c r="A3587" s="160" t="s">
        <v>1595</v>
      </c>
      <c r="C3587" s="88" t="s">
        <v>1601</v>
      </c>
      <c r="G3587" s="29" t="s">
        <v>821</v>
      </c>
      <c r="H3587" s="29" t="s">
        <v>100</v>
      </c>
      <c r="I3587" s="120">
        <v>46027</v>
      </c>
      <c r="J3587" s="120">
        <v>46031</v>
      </c>
      <c r="K3587" s="120">
        <v>46057</v>
      </c>
      <c r="L3587" s="120"/>
      <c r="M3587" s="120"/>
      <c r="N3587" s="29"/>
      <c r="O3587" s="119" t="s">
        <v>9</v>
      </c>
      <c r="P3587" s="120"/>
      <c r="Q3587" s="156"/>
    </row>
    <row r="3588" spans="1:17">
      <c r="A3588" s="160" t="s">
        <v>1602</v>
      </c>
      <c r="C3588" s="130" t="s">
        <v>1603</v>
      </c>
      <c r="G3588" s="29" t="s">
        <v>1604</v>
      </c>
      <c r="H3588" s="29" t="s">
        <v>100</v>
      </c>
      <c r="I3588" s="120">
        <v>46027</v>
      </c>
      <c r="J3588" s="120">
        <v>46031</v>
      </c>
      <c r="K3588" s="120">
        <v>46057</v>
      </c>
      <c r="L3588" s="120"/>
      <c r="M3588" s="120"/>
      <c r="N3588" s="29"/>
      <c r="O3588" s="119" t="s">
        <v>9</v>
      </c>
      <c r="P3588" s="120"/>
      <c r="Q3588" s="156"/>
    </row>
    <row r="3589" spans="1:17">
      <c r="A3589" s="160" t="s">
        <v>1602</v>
      </c>
      <c r="C3589" s="88" t="s">
        <v>1605</v>
      </c>
      <c r="G3589" s="29" t="s">
        <v>1604</v>
      </c>
      <c r="H3589" s="29" t="s">
        <v>100</v>
      </c>
      <c r="I3589" s="120">
        <v>46027</v>
      </c>
      <c r="J3589" s="120">
        <v>46031</v>
      </c>
      <c r="K3589" s="120">
        <v>46057</v>
      </c>
      <c r="L3589" s="120"/>
      <c r="M3589" s="120"/>
      <c r="N3589" s="29"/>
      <c r="O3589" s="119" t="s">
        <v>9</v>
      </c>
      <c r="P3589" s="120"/>
      <c r="Q3589" s="156"/>
    </row>
    <row r="3590" spans="1:17">
      <c r="A3590" s="160" t="s">
        <v>1602</v>
      </c>
      <c r="C3590" s="88" t="s">
        <v>1606</v>
      </c>
      <c r="G3590" s="29" t="s">
        <v>1604</v>
      </c>
      <c r="H3590" s="29" t="s">
        <v>100</v>
      </c>
      <c r="I3590" s="120">
        <v>46027</v>
      </c>
      <c r="J3590" s="120">
        <v>46031</v>
      </c>
      <c r="K3590" s="120">
        <v>46057</v>
      </c>
      <c r="L3590" s="120"/>
      <c r="M3590" s="120"/>
      <c r="N3590" s="29"/>
      <c r="O3590" s="119" t="s">
        <v>9</v>
      </c>
      <c r="P3590" s="120"/>
      <c r="Q3590" s="156"/>
    </row>
    <row r="3591" spans="1:17">
      <c r="A3591" s="160" t="s">
        <v>1602</v>
      </c>
      <c r="C3591" s="88" t="s">
        <v>1607</v>
      </c>
      <c r="G3591" s="29" t="s">
        <v>1604</v>
      </c>
      <c r="H3591" s="29" t="s">
        <v>100</v>
      </c>
      <c r="I3591" s="120">
        <v>46027</v>
      </c>
      <c r="J3591" s="120">
        <v>46031</v>
      </c>
      <c r="K3591" s="120">
        <v>46057</v>
      </c>
      <c r="L3591" s="120"/>
      <c r="M3591" s="120"/>
      <c r="N3591" s="29"/>
      <c r="O3591" s="119" t="s">
        <v>9</v>
      </c>
      <c r="P3591" s="120"/>
      <c r="Q3591" s="156"/>
    </row>
    <row r="3592" spans="1:17">
      <c r="A3592" s="160" t="s">
        <v>1602</v>
      </c>
      <c r="C3592" s="88" t="s">
        <v>1608</v>
      </c>
      <c r="G3592" s="29" t="s">
        <v>1604</v>
      </c>
      <c r="H3592" s="29" t="s">
        <v>100</v>
      </c>
      <c r="I3592" s="120">
        <v>46027</v>
      </c>
      <c r="J3592" s="120">
        <v>46031</v>
      </c>
      <c r="K3592" s="120">
        <v>46057</v>
      </c>
      <c r="L3592" s="120"/>
      <c r="M3592" s="120"/>
      <c r="N3592" s="29"/>
      <c r="O3592" s="119" t="s">
        <v>9</v>
      </c>
      <c r="P3592" s="120"/>
      <c r="Q3592" s="156"/>
    </row>
    <row r="3593" spans="1:17">
      <c r="A3593" s="160" t="s">
        <v>1064</v>
      </c>
      <c r="C3593" s="88" t="s">
        <v>1609</v>
      </c>
      <c r="D3593" s="29" t="s">
        <v>1610</v>
      </c>
      <c r="F3593" s="29" t="s">
        <v>110</v>
      </c>
      <c r="G3593" s="29" t="s">
        <v>828</v>
      </c>
      <c r="H3593" s="29" t="s">
        <v>22</v>
      </c>
      <c r="I3593" s="120">
        <v>46034</v>
      </c>
      <c r="J3593" s="120">
        <v>46036</v>
      </c>
      <c r="K3593" s="120">
        <v>46064</v>
      </c>
      <c r="L3593" s="120"/>
      <c r="M3593" s="120"/>
      <c r="N3593" s="29"/>
      <c r="O3593" s="119" t="s">
        <v>9</v>
      </c>
      <c r="P3593" s="120"/>
      <c r="Q3593" s="156" t="s">
        <v>1611</v>
      </c>
    </row>
    <row r="3594" spans="1:17">
      <c r="A3594" s="160" t="s">
        <v>1612</v>
      </c>
      <c r="C3594" s="29" t="s">
        <v>1613</v>
      </c>
      <c r="F3594" s="29" t="s">
        <v>221</v>
      </c>
      <c r="G3594" s="29" t="s">
        <v>16</v>
      </c>
      <c r="H3594" s="29" t="s">
        <v>183</v>
      </c>
      <c r="I3594" s="120">
        <v>46034</v>
      </c>
      <c r="J3594" s="120">
        <v>46036</v>
      </c>
      <c r="K3594" s="120">
        <v>46064</v>
      </c>
      <c r="L3594" s="120"/>
      <c r="M3594" s="120"/>
      <c r="N3594" s="29"/>
      <c r="O3594" s="119" t="s">
        <v>9</v>
      </c>
      <c r="P3594" s="120"/>
      <c r="Q3594" s="156"/>
    </row>
    <row r="3595" spans="1:17">
      <c r="A3595" s="160" t="s">
        <v>1612</v>
      </c>
      <c r="C3595" s="88" t="s">
        <v>1614</v>
      </c>
      <c r="F3595" s="29" t="s">
        <v>221</v>
      </c>
      <c r="G3595" s="29" t="s">
        <v>16</v>
      </c>
      <c r="H3595" s="29" t="s">
        <v>183</v>
      </c>
      <c r="I3595" s="120">
        <v>46034</v>
      </c>
      <c r="J3595" s="120">
        <v>46036</v>
      </c>
      <c r="K3595" s="120">
        <v>46064</v>
      </c>
      <c r="L3595" s="120"/>
      <c r="M3595" s="120"/>
      <c r="N3595" s="29"/>
      <c r="O3595" s="119" t="s">
        <v>9</v>
      </c>
      <c r="P3595" s="120"/>
      <c r="Q3595" s="156"/>
    </row>
    <row r="3596" spans="1:17">
      <c r="A3596" s="160" t="s">
        <v>1612</v>
      </c>
      <c r="C3596" s="88" t="s">
        <v>1615</v>
      </c>
      <c r="F3596" s="29" t="s">
        <v>221</v>
      </c>
      <c r="G3596" s="29" t="s">
        <v>16</v>
      </c>
      <c r="H3596" s="29" t="s">
        <v>183</v>
      </c>
      <c r="I3596" s="120">
        <v>46034</v>
      </c>
      <c r="J3596" s="120">
        <v>46036</v>
      </c>
      <c r="K3596" s="120">
        <v>46064</v>
      </c>
      <c r="L3596" s="120"/>
      <c r="M3596" s="120"/>
      <c r="N3596" s="29"/>
      <c r="O3596" s="119" t="s">
        <v>9</v>
      </c>
      <c r="P3596" s="120"/>
      <c r="Q3596" s="156"/>
    </row>
    <row r="3597" spans="1:17">
      <c r="A3597" s="160" t="s">
        <v>1612</v>
      </c>
      <c r="C3597" s="88" t="s">
        <v>1616</v>
      </c>
      <c r="F3597" s="29" t="s">
        <v>221</v>
      </c>
      <c r="G3597" s="29" t="s">
        <v>16</v>
      </c>
      <c r="H3597" s="29" t="s">
        <v>183</v>
      </c>
      <c r="I3597" s="120">
        <v>46034</v>
      </c>
      <c r="J3597" s="120">
        <v>46036</v>
      </c>
      <c r="K3597" s="120">
        <v>46064</v>
      </c>
      <c r="L3597" s="120"/>
      <c r="M3597" s="120"/>
      <c r="N3597" s="29"/>
      <c r="O3597" s="119" t="s">
        <v>9</v>
      </c>
      <c r="P3597" s="120"/>
      <c r="Q3597" s="156"/>
    </row>
    <row r="3598" spans="1:17">
      <c r="A3598" s="160" t="s">
        <v>1612</v>
      </c>
      <c r="C3598" s="88" t="s">
        <v>1617</v>
      </c>
      <c r="F3598" s="29" t="s">
        <v>221</v>
      </c>
      <c r="G3598" s="29" t="s">
        <v>16</v>
      </c>
      <c r="H3598" s="29" t="s">
        <v>183</v>
      </c>
      <c r="I3598" s="120">
        <v>46034</v>
      </c>
      <c r="J3598" s="120">
        <v>46036</v>
      </c>
      <c r="K3598" s="120">
        <v>46064</v>
      </c>
      <c r="L3598" s="120"/>
      <c r="M3598" s="120"/>
      <c r="N3598" s="29"/>
      <c r="O3598" s="119" t="s">
        <v>9</v>
      </c>
      <c r="P3598" s="120"/>
      <c r="Q3598" s="156"/>
    </row>
    <row r="3599" spans="1:17">
      <c r="A3599" s="160" t="s">
        <v>1612</v>
      </c>
      <c r="C3599" s="88" t="s">
        <v>1618</v>
      </c>
      <c r="F3599" s="29" t="s">
        <v>221</v>
      </c>
      <c r="G3599" s="29" t="s">
        <v>16</v>
      </c>
      <c r="H3599" s="29" t="s">
        <v>183</v>
      </c>
      <c r="I3599" s="120">
        <v>46034</v>
      </c>
      <c r="J3599" s="120">
        <v>46036</v>
      </c>
      <c r="K3599" s="120">
        <v>46064</v>
      </c>
      <c r="L3599" s="120"/>
      <c r="M3599" s="120"/>
      <c r="N3599" s="29"/>
      <c r="O3599" s="119" t="s">
        <v>9</v>
      </c>
      <c r="P3599" s="120"/>
      <c r="Q3599" s="156"/>
    </row>
    <row r="3600" spans="1:17">
      <c r="A3600" s="160" t="s">
        <v>1612</v>
      </c>
      <c r="C3600" s="88" t="s">
        <v>1619</v>
      </c>
      <c r="F3600" s="29" t="s">
        <v>221</v>
      </c>
      <c r="G3600" s="29" t="s">
        <v>16</v>
      </c>
      <c r="H3600" s="29" t="s">
        <v>183</v>
      </c>
      <c r="I3600" s="120">
        <v>46034</v>
      </c>
      <c r="J3600" s="120">
        <v>46036</v>
      </c>
      <c r="K3600" s="120">
        <v>46064</v>
      </c>
      <c r="L3600" s="120"/>
      <c r="M3600" s="120"/>
      <c r="N3600" s="29"/>
      <c r="O3600" s="119" t="s">
        <v>9</v>
      </c>
      <c r="P3600" s="120"/>
      <c r="Q3600" s="156"/>
    </row>
    <row r="3601" spans="1:17">
      <c r="A3601" s="160" t="s">
        <v>1612</v>
      </c>
      <c r="C3601" s="88" t="s">
        <v>1620</v>
      </c>
      <c r="F3601" s="29" t="s">
        <v>221</v>
      </c>
      <c r="G3601" s="29" t="s">
        <v>16</v>
      </c>
      <c r="H3601" s="29" t="s">
        <v>183</v>
      </c>
      <c r="I3601" s="120">
        <v>46034</v>
      </c>
      <c r="J3601" s="120">
        <v>46036</v>
      </c>
      <c r="K3601" s="120">
        <v>46064</v>
      </c>
      <c r="L3601" s="120"/>
      <c r="M3601" s="120"/>
      <c r="N3601" s="29"/>
      <c r="O3601" s="119" t="s">
        <v>9</v>
      </c>
      <c r="P3601" s="120"/>
      <c r="Q3601" s="156"/>
    </row>
    <row r="3602" spans="1:17">
      <c r="A3602" s="160" t="s">
        <v>1612</v>
      </c>
      <c r="C3602" s="88" t="s">
        <v>1621</v>
      </c>
      <c r="F3602" s="29" t="s">
        <v>221</v>
      </c>
      <c r="G3602" s="29" t="s">
        <v>16</v>
      </c>
      <c r="H3602" s="29" t="s">
        <v>183</v>
      </c>
      <c r="I3602" s="120">
        <v>46034</v>
      </c>
      <c r="J3602" s="120">
        <v>46036</v>
      </c>
      <c r="K3602" s="120">
        <v>46064</v>
      </c>
      <c r="L3602" s="120"/>
      <c r="M3602" s="120"/>
      <c r="N3602" s="29"/>
      <c r="O3602" s="119" t="s">
        <v>9</v>
      </c>
      <c r="P3602" s="120"/>
      <c r="Q3602" s="156"/>
    </row>
    <row r="3603" spans="1:17">
      <c r="A3603" s="160" t="s">
        <v>1612</v>
      </c>
      <c r="C3603" s="88" t="s">
        <v>1622</v>
      </c>
      <c r="F3603" s="29" t="s">
        <v>221</v>
      </c>
      <c r="G3603" s="29" t="s">
        <v>16</v>
      </c>
      <c r="H3603" s="29" t="s">
        <v>183</v>
      </c>
      <c r="I3603" s="120">
        <v>46034</v>
      </c>
      <c r="J3603" s="120">
        <v>46036</v>
      </c>
      <c r="K3603" s="120">
        <v>46064</v>
      </c>
      <c r="L3603" s="120"/>
      <c r="M3603" s="120"/>
      <c r="N3603" s="29"/>
      <c r="O3603" s="119" t="s">
        <v>9</v>
      </c>
      <c r="P3603" s="120"/>
      <c r="Q3603" s="156"/>
    </row>
    <row r="3604" spans="1:17">
      <c r="A3604" s="160" t="s">
        <v>1612</v>
      </c>
      <c r="C3604" s="88" t="s">
        <v>1623</v>
      </c>
      <c r="F3604" s="29" t="s">
        <v>221</v>
      </c>
      <c r="G3604" s="29" t="s">
        <v>16</v>
      </c>
      <c r="H3604" s="29" t="s">
        <v>183</v>
      </c>
      <c r="I3604" s="120">
        <v>46034</v>
      </c>
      <c r="J3604" s="120">
        <v>46036</v>
      </c>
      <c r="K3604" s="120">
        <v>46064</v>
      </c>
      <c r="L3604" s="120"/>
      <c r="M3604" s="120"/>
      <c r="N3604" s="29"/>
      <c r="O3604" s="119" t="s">
        <v>9</v>
      </c>
      <c r="P3604" s="120"/>
      <c r="Q3604" s="156"/>
    </row>
    <row r="3605" spans="1:17">
      <c r="A3605" s="160" t="s">
        <v>1612</v>
      </c>
      <c r="C3605" s="88" t="s">
        <v>1624</v>
      </c>
      <c r="F3605" s="29" t="s">
        <v>221</v>
      </c>
      <c r="G3605" s="29" t="s">
        <v>16</v>
      </c>
      <c r="H3605" s="29" t="s">
        <v>183</v>
      </c>
      <c r="I3605" s="120">
        <v>46034</v>
      </c>
      <c r="J3605" s="120">
        <v>46036</v>
      </c>
      <c r="K3605" s="120">
        <v>46064</v>
      </c>
      <c r="L3605" s="120"/>
      <c r="M3605" s="120"/>
      <c r="N3605" s="29"/>
      <c r="O3605" s="119" t="s">
        <v>9</v>
      </c>
      <c r="P3605" s="120"/>
      <c r="Q3605" s="156"/>
    </row>
    <row r="3606" spans="1:17">
      <c r="A3606" s="160" t="s">
        <v>1612</v>
      </c>
      <c r="C3606" s="88" t="s">
        <v>1625</v>
      </c>
      <c r="F3606" s="29" t="s">
        <v>221</v>
      </c>
      <c r="G3606" s="29" t="s">
        <v>16</v>
      </c>
      <c r="H3606" s="29" t="s">
        <v>183</v>
      </c>
      <c r="I3606" s="120">
        <v>46034</v>
      </c>
      <c r="J3606" s="120">
        <v>46036</v>
      </c>
      <c r="K3606" s="120">
        <v>46064</v>
      </c>
      <c r="L3606" s="120"/>
      <c r="M3606" s="120"/>
      <c r="N3606" s="29"/>
      <c r="O3606" s="119" t="s">
        <v>9</v>
      </c>
      <c r="P3606" s="120"/>
      <c r="Q3606" s="156"/>
    </row>
    <row r="3607" spans="1:17">
      <c r="A3607" s="160" t="s">
        <v>1612</v>
      </c>
      <c r="C3607" s="88" t="s">
        <v>1626</v>
      </c>
      <c r="F3607" s="29" t="s">
        <v>221</v>
      </c>
      <c r="G3607" s="29" t="s">
        <v>16</v>
      </c>
      <c r="H3607" s="29" t="s">
        <v>183</v>
      </c>
      <c r="I3607" s="120">
        <v>46034</v>
      </c>
      <c r="J3607" s="120">
        <v>46036</v>
      </c>
      <c r="K3607" s="120">
        <v>46064</v>
      </c>
      <c r="L3607" s="120"/>
      <c r="M3607" s="120"/>
      <c r="N3607" s="29"/>
      <c r="O3607" s="119" t="s">
        <v>9</v>
      </c>
      <c r="P3607" s="120"/>
      <c r="Q3607" s="156"/>
    </row>
    <row r="3608" spans="1:17">
      <c r="A3608" s="160" t="s">
        <v>1612</v>
      </c>
      <c r="C3608" s="88" t="s">
        <v>1627</v>
      </c>
      <c r="F3608" s="29" t="s">
        <v>221</v>
      </c>
      <c r="G3608" s="29" t="s">
        <v>16</v>
      </c>
      <c r="H3608" s="29" t="s">
        <v>183</v>
      </c>
      <c r="I3608" s="120">
        <v>46034</v>
      </c>
      <c r="J3608" s="120">
        <v>46036</v>
      </c>
      <c r="K3608" s="120">
        <v>46064</v>
      </c>
      <c r="L3608" s="120"/>
      <c r="M3608" s="120"/>
      <c r="N3608" s="29"/>
      <c r="O3608" s="119" t="s">
        <v>9</v>
      </c>
      <c r="P3608" s="120"/>
      <c r="Q3608" s="156"/>
    </row>
    <row r="3609" spans="1:17">
      <c r="A3609" s="160" t="s">
        <v>1612</v>
      </c>
      <c r="C3609" s="88" t="s">
        <v>1628</v>
      </c>
      <c r="F3609" s="29" t="s">
        <v>221</v>
      </c>
      <c r="G3609" s="29" t="s">
        <v>16</v>
      </c>
      <c r="H3609" s="29" t="s">
        <v>183</v>
      </c>
      <c r="I3609" s="120">
        <v>46034</v>
      </c>
      <c r="J3609" s="120">
        <v>46036</v>
      </c>
      <c r="K3609" s="120">
        <v>46064</v>
      </c>
      <c r="L3609" s="120"/>
      <c r="M3609" s="120"/>
      <c r="N3609" s="29"/>
      <c r="O3609" s="119" t="s">
        <v>9</v>
      </c>
      <c r="P3609" s="120"/>
      <c r="Q3609" s="156"/>
    </row>
    <row r="3610" spans="1:17">
      <c r="A3610" s="160" t="s">
        <v>1612</v>
      </c>
      <c r="C3610" s="88" t="s">
        <v>1629</v>
      </c>
      <c r="F3610" s="29" t="s">
        <v>221</v>
      </c>
      <c r="G3610" s="29" t="s">
        <v>16</v>
      </c>
      <c r="H3610" s="29" t="s">
        <v>183</v>
      </c>
      <c r="I3610" s="120">
        <v>46034</v>
      </c>
      <c r="J3610" s="120">
        <v>46036</v>
      </c>
      <c r="K3610" s="120">
        <v>46064</v>
      </c>
      <c r="L3610" s="120"/>
      <c r="M3610" s="120"/>
      <c r="N3610" s="29"/>
      <c r="O3610" s="119" t="s">
        <v>9</v>
      </c>
      <c r="P3610" s="120"/>
      <c r="Q3610" s="156"/>
    </row>
    <row r="3611" spans="1:17">
      <c r="A3611" s="160" t="s">
        <v>1612</v>
      </c>
      <c r="C3611" s="88" t="s">
        <v>1630</v>
      </c>
      <c r="F3611" s="29" t="s">
        <v>221</v>
      </c>
      <c r="G3611" s="29" t="s">
        <v>16</v>
      </c>
      <c r="H3611" s="29" t="s">
        <v>183</v>
      </c>
      <c r="I3611" s="120">
        <v>46034</v>
      </c>
      <c r="J3611" s="120">
        <v>46036</v>
      </c>
      <c r="K3611" s="120">
        <v>46064</v>
      </c>
      <c r="L3611" s="120"/>
      <c r="M3611" s="120"/>
      <c r="N3611" s="29"/>
      <c r="O3611" s="119" t="s">
        <v>9</v>
      </c>
      <c r="P3611" s="120"/>
      <c r="Q3611" s="156"/>
    </row>
    <row r="3612" spans="1:17">
      <c r="A3612" s="160" t="s">
        <v>1612</v>
      </c>
      <c r="C3612" s="88" t="s">
        <v>1631</v>
      </c>
      <c r="F3612" s="29" t="s">
        <v>221</v>
      </c>
      <c r="G3612" s="29" t="s">
        <v>16</v>
      </c>
      <c r="H3612" s="29" t="s">
        <v>183</v>
      </c>
      <c r="I3612" s="120">
        <v>46034</v>
      </c>
      <c r="J3612" s="120">
        <v>46036</v>
      </c>
      <c r="K3612" s="120">
        <v>46064</v>
      </c>
      <c r="L3612" s="120"/>
      <c r="M3612" s="120"/>
      <c r="N3612" s="29"/>
      <c r="O3612" s="119" t="s">
        <v>9</v>
      </c>
      <c r="P3612" s="120"/>
      <c r="Q3612" s="156"/>
    </row>
    <row r="3613" spans="1:17">
      <c r="A3613" s="160" t="s">
        <v>1612</v>
      </c>
      <c r="C3613" s="88" t="s">
        <v>1632</v>
      </c>
      <c r="F3613" s="29" t="s">
        <v>221</v>
      </c>
      <c r="G3613" s="29" t="s">
        <v>16</v>
      </c>
      <c r="H3613" s="29" t="s">
        <v>183</v>
      </c>
      <c r="I3613" s="120">
        <v>46034</v>
      </c>
      <c r="J3613" s="120">
        <v>46036</v>
      </c>
      <c r="K3613" s="120">
        <v>46064</v>
      </c>
      <c r="L3613" s="120"/>
      <c r="M3613" s="120"/>
      <c r="N3613" s="29"/>
      <c r="O3613" s="119" t="s">
        <v>9</v>
      </c>
      <c r="P3613" s="120"/>
      <c r="Q3613" s="156"/>
    </row>
    <row r="3614" spans="1:17">
      <c r="A3614" s="160" t="s">
        <v>1612</v>
      </c>
      <c r="C3614" s="88" t="s">
        <v>1633</v>
      </c>
      <c r="F3614" s="29" t="s">
        <v>221</v>
      </c>
      <c r="G3614" s="29" t="s">
        <v>16</v>
      </c>
      <c r="H3614" s="29" t="s">
        <v>183</v>
      </c>
      <c r="I3614" s="120">
        <v>46034</v>
      </c>
      <c r="J3614" s="120">
        <v>46036</v>
      </c>
      <c r="K3614" s="120">
        <v>46064</v>
      </c>
      <c r="L3614" s="120"/>
      <c r="M3614" s="120"/>
      <c r="N3614" s="29"/>
      <c r="O3614" s="119" t="s">
        <v>9</v>
      </c>
      <c r="P3614" s="120"/>
      <c r="Q3614" s="156"/>
    </row>
    <row r="3615" spans="1:17">
      <c r="A3615" s="160" t="s">
        <v>1612</v>
      </c>
      <c r="C3615" s="88" t="s">
        <v>1634</v>
      </c>
      <c r="F3615" s="29" t="s">
        <v>221</v>
      </c>
      <c r="G3615" s="29" t="s">
        <v>16</v>
      </c>
      <c r="H3615" s="29" t="s">
        <v>183</v>
      </c>
      <c r="I3615" s="120">
        <v>46034</v>
      </c>
      <c r="J3615" s="120">
        <v>46036</v>
      </c>
      <c r="K3615" s="120">
        <v>46064</v>
      </c>
      <c r="L3615" s="120"/>
      <c r="M3615" s="120"/>
      <c r="N3615" s="29"/>
      <c r="O3615" s="119" t="s">
        <v>9</v>
      </c>
      <c r="P3615" s="120"/>
      <c r="Q3615" s="156"/>
    </row>
    <row r="3616" spans="1:17">
      <c r="A3616" s="160" t="s">
        <v>1612</v>
      </c>
      <c r="C3616" s="88" t="s">
        <v>1635</v>
      </c>
      <c r="F3616" s="29" t="s">
        <v>221</v>
      </c>
      <c r="G3616" s="29" t="s">
        <v>16</v>
      </c>
      <c r="H3616" s="29" t="s">
        <v>183</v>
      </c>
      <c r="I3616" s="120">
        <v>46034</v>
      </c>
      <c r="J3616" s="120">
        <v>46036</v>
      </c>
      <c r="K3616" s="120">
        <v>46064</v>
      </c>
      <c r="L3616" s="120"/>
      <c r="M3616" s="120"/>
      <c r="N3616" s="29"/>
      <c r="O3616" s="119" t="s">
        <v>9</v>
      </c>
      <c r="P3616" s="120"/>
      <c r="Q3616" s="156"/>
    </row>
    <row r="3617" spans="1:17">
      <c r="A3617" s="160" t="s">
        <v>1612</v>
      </c>
      <c r="C3617" s="88" t="s">
        <v>1635</v>
      </c>
      <c r="F3617" s="29" t="s">
        <v>221</v>
      </c>
      <c r="G3617" s="29" t="s">
        <v>16</v>
      </c>
      <c r="H3617" s="29" t="s">
        <v>183</v>
      </c>
      <c r="I3617" s="120">
        <v>46034</v>
      </c>
      <c r="J3617" s="120">
        <v>46036</v>
      </c>
      <c r="K3617" s="120">
        <v>46064</v>
      </c>
      <c r="L3617" s="120"/>
      <c r="M3617" s="120"/>
      <c r="N3617" s="29"/>
      <c r="O3617" s="119" t="s">
        <v>9</v>
      </c>
      <c r="P3617" s="120"/>
      <c r="Q3617" s="156"/>
    </row>
    <row r="3618" spans="1:17">
      <c r="A3618" s="160" t="s">
        <v>1612</v>
      </c>
      <c r="C3618" s="88" t="s">
        <v>1636</v>
      </c>
      <c r="F3618" s="29" t="s">
        <v>221</v>
      </c>
      <c r="G3618" s="29" t="s">
        <v>16</v>
      </c>
      <c r="H3618" s="29" t="s">
        <v>183</v>
      </c>
      <c r="I3618" s="120">
        <v>46034</v>
      </c>
      <c r="J3618" s="120">
        <v>46036</v>
      </c>
      <c r="K3618" s="120">
        <v>46064</v>
      </c>
      <c r="L3618" s="120"/>
      <c r="M3618" s="120"/>
      <c r="N3618" s="29"/>
      <c r="O3618" s="119" t="s">
        <v>9</v>
      </c>
      <c r="P3618" s="120"/>
      <c r="Q3618" s="156"/>
    </row>
    <row r="3619" spans="1:17">
      <c r="A3619" s="160" t="s">
        <v>1612</v>
      </c>
      <c r="C3619" s="88" t="s">
        <v>1637</v>
      </c>
      <c r="F3619" s="29" t="s">
        <v>221</v>
      </c>
      <c r="G3619" s="29" t="s">
        <v>16</v>
      </c>
      <c r="H3619" s="29" t="s">
        <v>183</v>
      </c>
      <c r="I3619" s="120">
        <v>46034</v>
      </c>
      <c r="J3619" s="120">
        <v>46036</v>
      </c>
      <c r="K3619" s="120">
        <v>46064</v>
      </c>
      <c r="L3619" s="120"/>
      <c r="M3619" s="120"/>
      <c r="N3619" s="29"/>
      <c r="O3619" s="119" t="s">
        <v>9</v>
      </c>
      <c r="P3619" s="120"/>
      <c r="Q3619" s="156"/>
    </row>
    <row r="3620" spans="1:17">
      <c r="A3620" s="160" t="s">
        <v>1612</v>
      </c>
      <c r="C3620" s="88" t="s">
        <v>1638</v>
      </c>
      <c r="F3620" s="29" t="s">
        <v>221</v>
      </c>
      <c r="G3620" s="29" t="s">
        <v>16</v>
      </c>
      <c r="H3620" s="29" t="s">
        <v>183</v>
      </c>
      <c r="I3620" s="120">
        <v>46034</v>
      </c>
      <c r="J3620" s="120">
        <v>46036</v>
      </c>
      <c r="K3620" s="120">
        <v>46064</v>
      </c>
      <c r="L3620" s="120"/>
      <c r="M3620" s="120"/>
      <c r="N3620" s="29"/>
      <c r="O3620" s="119" t="s">
        <v>9</v>
      </c>
      <c r="P3620" s="120"/>
      <c r="Q3620" s="156"/>
    </row>
    <row r="3621" spans="1:17">
      <c r="A3621" s="160" t="s">
        <v>1612</v>
      </c>
      <c r="C3621" s="88" t="s">
        <v>1639</v>
      </c>
      <c r="F3621" s="29" t="s">
        <v>221</v>
      </c>
      <c r="G3621" s="29" t="s">
        <v>16</v>
      </c>
      <c r="H3621" s="29" t="s">
        <v>183</v>
      </c>
      <c r="I3621" s="120">
        <v>46034</v>
      </c>
      <c r="J3621" s="120">
        <v>46036</v>
      </c>
      <c r="K3621" s="120">
        <v>46064</v>
      </c>
      <c r="L3621" s="120"/>
      <c r="M3621" s="120"/>
      <c r="N3621" s="29"/>
      <c r="O3621" s="119" t="s">
        <v>9</v>
      </c>
      <c r="P3621" s="120"/>
      <c r="Q3621" s="156"/>
    </row>
    <row r="3622" spans="1:17">
      <c r="A3622" s="160" t="s">
        <v>1612</v>
      </c>
      <c r="C3622" s="88" t="s">
        <v>1640</v>
      </c>
      <c r="F3622" s="29" t="s">
        <v>221</v>
      </c>
      <c r="G3622" s="29" t="s">
        <v>16</v>
      </c>
      <c r="H3622" s="29" t="s">
        <v>183</v>
      </c>
      <c r="I3622" s="120">
        <v>46034</v>
      </c>
      <c r="J3622" s="120">
        <v>46036</v>
      </c>
      <c r="K3622" s="120">
        <v>46064</v>
      </c>
      <c r="L3622" s="120"/>
      <c r="M3622" s="120"/>
      <c r="N3622" s="29"/>
      <c r="O3622" s="119" t="s">
        <v>9</v>
      </c>
      <c r="P3622" s="120"/>
      <c r="Q3622" s="156"/>
    </row>
    <row r="3623" spans="1:17">
      <c r="A3623" s="160" t="s">
        <v>1612</v>
      </c>
      <c r="C3623" s="88" t="s">
        <v>1641</v>
      </c>
      <c r="F3623" s="29" t="s">
        <v>221</v>
      </c>
      <c r="G3623" s="29" t="s">
        <v>16</v>
      </c>
      <c r="H3623" s="29" t="s">
        <v>183</v>
      </c>
      <c r="I3623" s="120">
        <v>46034</v>
      </c>
      <c r="J3623" s="120">
        <v>46036</v>
      </c>
      <c r="K3623" s="120">
        <v>46064</v>
      </c>
      <c r="L3623" s="120"/>
      <c r="M3623" s="120"/>
      <c r="N3623" s="29"/>
      <c r="O3623" s="119" t="s">
        <v>9</v>
      </c>
      <c r="P3623" s="120"/>
      <c r="Q3623" s="156"/>
    </row>
    <row r="3624" spans="1:17">
      <c r="A3624" s="160" t="s">
        <v>1612</v>
      </c>
      <c r="C3624" s="88" t="s">
        <v>1642</v>
      </c>
      <c r="F3624" s="29" t="s">
        <v>221</v>
      </c>
      <c r="G3624" s="29" t="s">
        <v>16</v>
      </c>
      <c r="H3624" s="29" t="s">
        <v>183</v>
      </c>
      <c r="I3624" s="120">
        <v>46034</v>
      </c>
      <c r="J3624" s="120">
        <v>46036</v>
      </c>
      <c r="K3624" s="120">
        <v>46064</v>
      </c>
      <c r="L3624" s="120"/>
      <c r="M3624" s="120"/>
      <c r="N3624" s="29"/>
      <c r="O3624" s="119" t="s">
        <v>9</v>
      </c>
      <c r="P3624" s="120"/>
      <c r="Q3624" s="156"/>
    </row>
    <row r="3625" spans="1:17">
      <c r="A3625" s="160" t="s">
        <v>316</v>
      </c>
      <c r="C3625" s="88" t="s">
        <v>1643</v>
      </c>
      <c r="F3625" s="29" t="s">
        <v>110</v>
      </c>
      <c r="G3625" s="29" t="s">
        <v>828</v>
      </c>
      <c r="H3625" s="29" t="s">
        <v>22</v>
      </c>
      <c r="I3625" s="120">
        <v>46037</v>
      </c>
      <c r="J3625" s="120">
        <v>46042</v>
      </c>
      <c r="K3625" s="120">
        <v>46069</v>
      </c>
      <c r="L3625" s="120"/>
      <c r="M3625" s="120"/>
      <c r="N3625" s="29"/>
      <c r="O3625" s="119" t="s">
        <v>9</v>
      </c>
      <c r="P3625" s="120"/>
      <c r="Q3625" s="156" t="s">
        <v>1521</v>
      </c>
    </row>
    <row r="3626" spans="1:17">
      <c r="A3626" s="160" t="s">
        <v>1146</v>
      </c>
      <c r="C3626" s="88" t="s">
        <v>1644</v>
      </c>
      <c r="F3626" s="29" t="s">
        <v>110</v>
      </c>
      <c r="G3626" s="29" t="s">
        <v>828</v>
      </c>
      <c r="H3626" s="29" t="s">
        <v>22</v>
      </c>
      <c r="I3626" s="120">
        <v>46042</v>
      </c>
      <c r="J3626" s="120">
        <v>46044</v>
      </c>
      <c r="K3626" s="120">
        <v>46072</v>
      </c>
      <c r="L3626" s="120"/>
      <c r="M3626" s="120"/>
      <c r="N3626" s="29"/>
      <c r="O3626" s="119" t="s">
        <v>9</v>
      </c>
      <c r="P3626" s="120"/>
      <c r="Q3626" s="156" t="s">
        <v>1645</v>
      </c>
    </row>
    <row r="3627" spans="1:17">
      <c r="A3627" s="160" t="s">
        <v>1423</v>
      </c>
      <c r="C3627" s="41" t="s">
        <v>1646</v>
      </c>
      <c r="F3627" s="29" t="s">
        <v>153</v>
      </c>
      <c r="G3627" s="29" t="s">
        <v>16</v>
      </c>
      <c r="H3627" s="29" t="s">
        <v>29</v>
      </c>
      <c r="I3627" s="120">
        <v>46037</v>
      </c>
      <c r="J3627" s="120">
        <v>46040</v>
      </c>
      <c r="K3627" s="120">
        <v>46067</v>
      </c>
      <c r="L3627" s="120"/>
      <c r="M3627" s="120"/>
      <c r="N3627" s="29"/>
      <c r="O3627" s="119" t="s">
        <v>10</v>
      </c>
      <c r="P3627" s="120"/>
      <c r="Q3627" s="156"/>
    </row>
    <row r="3628" spans="1:17">
      <c r="A3628" s="160" t="s">
        <v>1423</v>
      </c>
      <c r="C3628" s="88" t="s">
        <v>1647</v>
      </c>
      <c r="F3628" s="29" t="s">
        <v>153</v>
      </c>
      <c r="G3628" s="29" t="s">
        <v>16</v>
      </c>
      <c r="H3628" s="29" t="s">
        <v>29</v>
      </c>
      <c r="I3628" s="120">
        <v>46037</v>
      </c>
      <c r="J3628" s="120">
        <v>46040</v>
      </c>
      <c r="K3628" s="120">
        <v>46067</v>
      </c>
      <c r="L3628" s="120"/>
      <c r="M3628" s="120"/>
      <c r="N3628" s="29"/>
      <c r="O3628" s="119" t="s">
        <v>10</v>
      </c>
      <c r="P3628" s="120"/>
      <c r="Q3628" s="156"/>
    </row>
    <row r="3629" spans="1:17">
      <c r="A3629" s="160" t="s">
        <v>1423</v>
      </c>
      <c r="C3629" s="88" t="s">
        <v>1648</v>
      </c>
      <c r="F3629" s="29" t="s">
        <v>153</v>
      </c>
      <c r="G3629" s="29" t="s">
        <v>16</v>
      </c>
      <c r="H3629" s="29" t="s">
        <v>29</v>
      </c>
      <c r="I3629" s="120">
        <v>46037</v>
      </c>
      <c r="J3629" s="120">
        <v>46040</v>
      </c>
      <c r="K3629" s="120">
        <v>46067</v>
      </c>
      <c r="L3629" s="120"/>
      <c r="M3629" s="120"/>
      <c r="N3629" s="29"/>
      <c r="O3629" s="119" t="s">
        <v>10</v>
      </c>
      <c r="P3629" s="120"/>
      <c r="Q3629" s="156"/>
    </row>
    <row r="3630" spans="1:17">
      <c r="A3630" s="160" t="s">
        <v>1423</v>
      </c>
      <c r="C3630" s="88" t="s">
        <v>1649</v>
      </c>
      <c r="F3630" s="29" t="s">
        <v>153</v>
      </c>
      <c r="G3630" s="29" t="s">
        <v>16</v>
      </c>
      <c r="H3630" s="29" t="s">
        <v>29</v>
      </c>
      <c r="I3630" s="120">
        <v>46037</v>
      </c>
      <c r="J3630" s="120">
        <v>46040</v>
      </c>
      <c r="K3630" s="120">
        <v>46067</v>
      </c>
      <c r="L3630" s="120"/>
      <c r="M3630" s="120"/>
      <c r="N3630" s="29"/>
      <c r="O3630" s="119" t="s">
        <v>10</v>
      </c>
      <c r="P3630" s="120"/>
      <c r="Q3630" s="156"/>
    </row>
    <row r="3631" spans="1:17">
      <c r="A3631" s="160" t="s">
        <v>1423</v>
      </c>
      <c r="C3631" s="88" t="s">
        <v>1650</v>
      </c>
      <c r="F3631" s="29" t="s">
        <v>153</v>
      </c>
      <c r="G3631" s="29" t="s">
        <v>16</v>
      </c>
      <c r="H3631" s="29" t="s">
        <v>29</v>
      </c>
      <c r="I3631" s="120">
        <v>46037</v>
      </c>
      <c r="J3631" s="120">
        <v>46040</v>
      </c>
      <c r="K3631" s="120">
        <v>46067</v>
      </c>
      <c r="L3631" s="120"/>
      <c r="M3631" s="120"/>
      <c r="N3631" s="29"/>
      <c r="O3631" s="119" t="s">
        <v>10</v>
      </c>
      <c r="P3631" s="120"/>
      <c r="Q3631" s="156"/>
    </row>
    <row r="3632" spans="1:17">
      <c r="A3632" s="160" t="s">
        <v>1423</v>
      </c>
      <c r="C3632" s="88" t="s">
        <v>1651</v>
      </c>
      <c r="F3632" s="29" t="s">
        <v>153</v>
      </c>
      <c r="G3632" s="29" t="s">
        <v>16</v>
      </c>
      <c r="H3632" s="29" t="s">
        <v>29</v>
      </c>
      <c r="I3632" s="120">
        <v>46043</v>
      </c>
      <c r="J3632" s="120">
        <v>46045</v>
      </c>
      <c r="K3632" s="120">
        <v>46075</v>
      </c>
      <c r="L3632" s="120"/>
      <c r="M3632" s="120"/>
      <c r="N3632" s="29"/>
      <c r="O3632" s="119" t="s">
        <v>10</v>
      </c>
      <c r="P3632" s="120"/>
      <c r="Q3632" s="156"/>
    </row>
    <row r="3633" spans="1:17">
      <c r="A3633" s="160" t="s">
        <v>1465</v>
      </c>
      <c r="C3633" s="41" t="s">
        <v>1652</v>
      </c>
      <c r="F3633" s="29" t="s">
        <v>153</v>
      </c>
      <c r="G3633" s="29" t="s">
        <v>16</v>
      </c>
      <c r="H3633" s="29" t="s">
        <v>29</v>
      </c>
      <c r="I3633" s="120">
        <v>46038</v>
      </c>
      <c r="J3633" s="120">
        <v>46041</v>
      </c>
      <c r="K3633" s="120">
        <v>46068</v>
      </c>
      <c r="L3633" s="120"/>
      <c r="M3633" s="120"/>
      <c r="N3633" s="29"/>
      <c r="O3633" s="119" t="s">
        <v>10</v>
      </c>
      <c r="P3633" s="120"/>
      <c r="Q3633" s="156"/>
    </row>
    <row r="3634" spans="1:17">
      <c r="A3634" s="160" t="s">
        <v>1465</v>
      </c>
      <c r="C3634" s="88" t="s">
        <v>1653</v>
      </c>
      <c r="F3634" s="29" t="s">
        <v>153</v>
      </c>
      <c r="G3634" s="29" t="s">
        <v>16</v>
      </c>
      <c r="H3634" s="29" t="s">
        <v>29</v>
      </c>
      <c r="I3634" s="120">
        <v>46038</v>
      </c>
      <c r="J3634" s="120">
        <v>46041</v>
      </c>
      <c r="K3634" s="120">
        <v>46068</v>
      </c>
      <c r="L3634" s="120"/>
      <c r="M3634" s="120"/>
      <c r="N3634" s="29"/>
      <c r="O3634" s="119" t="s">
        <v>10</v>
      </c>
      <c r="P3634" s="120"/>
      <c r="Q3634" s="156"/>
    </row>
    <row r="3635" spans="1:17">
      <c r="A3635" s="160" t="s">
        <v>1465</v>
      </c>
      <c r="C3635" s="88" t="s">
        <v>1654</v>
      </c>
      <c r="F3635" s="29" t="s">
        <v>153</v>
      </c>
      <c r="G3635" s="29" t="s">
        <v>16</v>
      </c>
      <c r="H3635" s="29" t="s">
        <v>29</v>
      </c>
      <c r="I3635" s="120">
        <v>46038</v>
      </c>
      <c r="J3635" s="120">
        <v>46041</v>
      </c>
      <c r="K3635" s="120">
        <v>46068</v>
      </c>
      <c r="L3635" s="120"/>
      <c r="M3635" s="120"/>
      <c r="N3635" s="29"/>
      <c r="O3635" s="119" t="s">
        <v>10</v>
      </c>
      <c r="P3635" s="120"/>
      <c r="Q3635" s="156"/>
    </row>
    <row r="3636" spans="1:17">
      <c r="A3636" s="160" t="s">
        <v>1465</v>
      </c>
      <c r="C3636" s="88" t="s">
        <v>1655</v>
      </c>
      <c r="F3636" s="29" t="s">
        <v>153</v>
      </c>
      <c r="G3636" s="29" t="s">
        <v>16</v>
      </c>
      <c r="H3636" s="29" t="s">
        <v>29</v>
      </c>
      <c r="I3636" s="120">
        <v>46038</v>
      </c>
      <c r="J3636" s="120">
        <v>46041</v>
      </c>
      <c r="K3636" s="120">
        <v>46068</v>
      </c>
      <c r="L3636" s="120"/>
      <c r="M3636" s="120"/>
      <c r="N3636" s="29"/>
      <c r="O3636" s="119" t="s">
        <v>10</v>
      </c>
      <c r="P3636" s="120"/>
      <c r="Q3636" s="156"/>
    </row>
    <row r="3637" spans="1:17">
      <c r="A3637" s="160" t="s">
        <v>1465</v>
      </c>
      <c r="C3637" s="88" t="s">
        <v>1656</v>
      </c>
      <c r="F3637" s="29" t="s">
        <v>153</v>
      </c>
      <c r="G3637" s="29" t="s">
        <v>16</v>
      </c>
      <c r="H3637" s="29" t="s">
        <v>29</v>
      </c>
      <c r="I3637" s="120">
        <v>46038</v>
      </c>
      <c r="J3637" s="120">
        <v>46041</v>
      </c>
      <c r="K3637" s="120">
        <v>46068</v>
      </c>
      <c r="L3637" s="120"/>
      <c r="M3637" s="120"/>
      <c r="N3637" s="29"/>
      <c r="O3637" s="119" t="s">
        <v>10</v>
      </c>
      <c r="P3637" s="120"/>
      <c r="Q3637" s="156"/>
    </row>
    <row r="3638" spans="1:17">
      <c r="A3638" s="160" t="s">
        <v>1465</v>
      </c>
      <c r="C3638" s="88" t="s">
        <v>1657</v>
      </c>
      <c r="F3638" s="29" t="s">
        <v>153</v>
      </c>
      <c r="G3638" s="29" t="s">
        <v>16</v>
      </c>
      <c r="H3638" s="29" t="s">
        <v>29</v>
      </c>
      <c r="I3638" s="120">
        <v>46038</v>
      </c>
      <c r="J3638" s="120">
        <v>46041</v>
      </c>
      <c r="K3638" s="120">
        <v>46068</v>
      </c>
      <c r="L3638" s="120"/>
      <c r="M3638" s="120"/>
      <c r="N3638" s="29"/>
      <c r="O3638" s="119" t="s">
        <v>10</v>
      </c>
      <c r="P3638" s="120"/>
      <c r="Q3638" s="156"/>
    </row>
    <row r="3639" spans="1:17">
      <c r="A3639" s="160" t="s">
        <v>1465</v>
      </c>
      <c r="C3639" s="88" t="s">
        <v>1658</v>
      </c>
      <c r="F3639" s="29" t="s">
        <v>153</v>
      </c>
      <c r="G3639" s="29" t="s">
        <v>16</v>
      </c>
      <c r="H3639" s="29" t="s">
        <v>29</v>
      </c>
      <c r="I3639" s="120">
        <v>46038</v>
      </c>
      <c r="J3639" s="120">
        <v>46041</v>
      </c>
      <c r="K3639" s="120">
        <v>46068</v>
      </c>
      <c r="L3639" s="120"/>
      <c r="M3639" s="120"/>
      <c r="N3639" s="29"/>
      <c r="O3639" s="119" t="s">
        <v>10</v>
      </c>
      <c r="P3639" s="120"/>
      <c r="Q3639" s="156"/>
    </row>
    <row r="3640" spans="1:17">
      <c r="A3640" s="160" t="s">
        <v>1465</v>
      </c>
      <c r="C3640" s="88" t="s">
        <v>1659</v>
      </c>
      <c r="F3640" s="29" t="s">
        <v>153</v>
      </c>
      <c r="G3640" s="29" t="s">
        <v>16</v>
      </c>
      <c r="H3640" s="29" t="s">
        <v>29</v>
      </c>
      <c r="I3640" s="120">
        <v>46038</v>
      </c>
      <c r="J3640" s="120">
        <v>46041</v>
      </c>
      <c r="K3640" s="120">
        <v>46068</v>
      </c>
      <c r="L3640" s="120"/>
      <c r="M3640" s="120"/>
      <c r="N3640" s="29"/>
      <c r="O3640" s="119" t="s">
        <v>10</v>
      </c>
      <c r="P3640" s="120"/>
      <c r="Q3640" s="156"/>
    </row>
    <row r="3641" spans="1:17">
      <c r="A3641" s="160" t="s">
        <v>1465</v>
      </c>
      <c r="C3641" s="88" t="s">
        <v>1660</v>
      </c>
      <c r="F3641" s="29" t="s">
        <v>153</v>
      </c>
      <c r="G3641" s="29" t="s">
        <v>16</v>
      </c>
      <c r="H3641" s="29" t="s">
        <v>29</v>
      </c>
      <c r="I3641" s="120">
        <v>46038</v>
      </c>
      <c r="J3641" s="120">
        <v>46041</v>
      </c>
      <c r="K3641" s="120">
        <v>46068</v>
      </c>
      <c r="L3641" s="120"/>
      <c r="M3641" s="120"/>
      <c r="N3641" s="29"/>
      <c r="O3641" s="119" t="s">
        <v>10</v>
      </c>
      <c r="P3641" s="120"/>
      <c r="Q3641" s="156"/>
    </row>
    <row r="3642" spans="1:17">
      <c r="A3642" s="160" t="s">
        <v>1465</v>
      </c>
      <c r="C3642" s="88" t="s">
        <v>1661</v>
      </c>
      <c r="F3642" s="29" t="s">
        <v>153</v>
      </c>
      <c r="G3642" s="29" t="s">
        <v>16</v>
      </c>
      <c r="H3642" s="29" t="s">
        <v>29</v>
      </c>
      <c r="I3642" s="120">
        <v>46038</v>
      </c>
      <c r="J3642" s="120">
        <v>46041</v>
      </c>
      <c r="K3642" s="120">
        <v>46068</v>
      </c>
      <c r="L3642" s="120"/>
      <c r="M3642" s="120"/>
      <c r="N3642" s="29"/>
      <c r="O3642" s="119" t="s">
        <v>10</v>
      </c>
      <c r="P3642" s="120"/>
      <c r="Q3642" s="156"/>
    </row>
    <row r="3643" spans="1:17">
      <c r="A3643" s="160" t="s">
        <v>1465</v>
      </c>
      <c r="C3643" s="88" t="s">
        <v>1662</v>
      </c>
      <c r="F3643" s="29" t="s">
        <v>153</v>
      </c>
      <c r="G3643" s="29" t="s">
        <v>16</v>
      </c>
      <c r="H3643" s="29" t="s">
        <v>29</v>
      </c>
      <c r="I3643" s="120">
        <v>46038</v>
      </c>
      <c r="J3643" s="120">
        <v>46041</v>
      </c>
      <c r="K3643" s="120">
        <v>46068</v>
      </c>
      <c r="L3643" s="120"/>
      <c r="M3643" s="120"/>
      <c r="N3643" s="29"/>
      <c r="O3643" s="119" t="s">
        <v>10</v>
      </c>
      <c r="P3643" s="120"/>
      <c r="Q3643" s="156"/>
    </row>
    <row r="3644" spans="1:17">
      <c r="A3644" s="160" t="s">
        <v>1465</v>
      </c>
      <c r="C3644" s="88" t="s">
        <v>1663</v>
      </c>
      <c r="F3644" s="29" t="s">
        <v>153</v>
      </c>
      <c r="G3644" s="29" t="s">
        <v>16</v>
      </c>
      <c r="H3644" s="29" t="s">
        <v>29</v>
      </c>
      <c r="I3644" s="120">
        <v>46038</v>
      </c>
      <c r="J3644" s="120">
        <v>46041</v>
      </c>
      <c r="K3644" s="120">
        <v>46068</v>
      </c>
      <c r="L3644" s="120"/>
      <c r="M3644" s="120"/>
      <c r="N3644" s="29"/>
      <c r="O3644" s="119" t="s">
        <v>10</v>
      </c>
      <c r="P3644" s="120"/>
      <c r="Q3644" s="156"/>
    </row>
    <row r="3645" spans="1:17">
      <c r="A3645" s="160" t="s">
        <v>1465</v>
      </c>
      <c r="C3645" s="88" t="s">
        <v>1664</v>
      </c>
      <c r="F3645" s="29" t="s">
        <v>153</v>
      </c>
      <c r="G3645" s="29" t="s">
        <v>16</v>
      </c>
      <c r="H3645" s="29" t="s">
        <v>29</v>
      </c>
      <c r="I3645" s="120">
        <v>46038</v>
      </c>
      <c r="J3645" s="120">
        <v>46041</v>
      </c>
      <c r="K3645" s="120">
        <v>46068</v>
      </c>
      <c r="L3645" s="120"/>
      <c r="M3645" s="120"/>
      <c r="N3645" s="29"/>
      <c r="O3645" s="119" t="s">
        <v>10</v>
      </c>
      <c r="P3645" s="120"/>
      <c r="Q3645" s="156"/>
    </row>
    <row r="3646" spans="1:17">
      <c r="A3646" s="160" t="s">
        <v>1465</v>
      </c>
      <c r="C3646" s="88" t="s">
        <v>1665</v>
      </c>
      <c r="F3646" s="29" t="s">
        <v>153</v>
      </c>
      <c r="G3646" s="29" t="s">
        <v>16</v>
      </c>
      <c r="H3646" s="29" t="s">
        <v>29</v>
      </c>
      <c r="I3646" s="120">
        <v>46038</v>
      </c>
      <c r="J3646" s="120">
        <v>46041</v>
      </c>
      <c r="K3646" s="120">
        <v>46068</v>
      </c>
      <c r="L3646" s="120"/>
      <c r="M3646" s="120"/>
      <c r="N3646" s="29"/>
      <c r="O3646" s="119" t="s">
        <v>10</v>
      </c>
      <c r="P3646" s="120"/>
      <c r="Q3646" s="156"/>
    </row>
    <row r="3647" spans="1:17">
      <c r="A3647" s="160" t="s">
        <v>1465</v>
      </c>
      <c r="C3647" s="88" t="s">
        <v>1666</v>
      </c>
      <c r="F3647" s="29" t="s">
        <v>153</v>
      </c>
      <c r="G3647" s="29" t="s">
        <v>16</v>
      </c>
      <c r="H3647" s="29" t="s">
        <v>29</v>
      </c>
      <c r="I3647" s="120">
        <v>46038</v>
      </c>
      <c r="J3647" s="120">
        <v>46041</v>
      </c>
      <c r="K3647" s="120">
        <v>46068</v>
      </c>
      <c r="L3647" s="120"/>
      <c r="M3647" s="120"/>
      <c r="N3647" s="29"/>
      <c r="O3647" s="119" t="s">
        <v>10</v>
      </c>
      <c r="P3647" s="120"/>
      <c r="Q3647" s="156"/>
    </row>
    <row r="3648" spans="1:17">
      <c r="A3648" s="160" t="s">
        <v>1667</v>
      </c>
      <c r="C3648" s="41" t="s">
        <v>1668</v>
      </c>
      <c r="F3648" s="29" t="s">
        <v>153</v>
      </c>
      <c r="G3648" s="29" t="s">
        <v>16</v>
      </c>
      <c r="H3648" s="29" t="s">
        <v>29</v>
      </c>
      <c r="I3648" s="120">
        <v>46043</v>
      </c>
      <c r="J3648" s="120">
        <v>46045</v>
      </c>
      <c r="K3648" s="120">
        <v>46073</v>
      </c>
      <c r="L3648" s="120"/>
      <c r="M3648" s="120"/>
      <c r="N3648" s="29"/>
      <c r="O3648" s="119" t="s">
        <v>10</v>
      </c>
      <c r="P3648" s="120"/>
      <c r="Q3648" s="156"/>
    </row>
    <row r="3649" spans="1:17">
      <c r="A3649" s="160" t="s">
        <v>1667</v>
      </c>
      <c r="C3649" s="88" t="s">
        <v>1669</v>
      </c>
      <c r="F3649" s="29" t="s">
        <v>153</v>
      </c>
      <c r="G3649" s="29" t="s">
        <v>16</v>
      </c>
      <c r="H3649" s="29" t="s">
        <v>29</v>
      </c>
      <c r="I3649" s="120">
        <v>46043</v>
      </c>
      <c r="J3649" s="120">
        <v>46045</v>
      </c>
      <c r="K3649" s="120">
        <v>46073</v>
      </c>
      <c r="L3649" s="120"/>
      <c r="M3649" s="120"/>
      <c r="N3649" s="29"/>
      <c r="O3649" s="119" t="s">
        <v>10</v>
      </c>
      <c r="P3649" s="120"/>
      <c r="Q3649" s="156"/>
    </row>
    <row r="3650" spans="1:17">
      <c r="A3650" s="160" t="s">
        <v>1667</v>
      </c>
      <c r="C3650" s="88" t="s">
        <v>1670</v>
      </c>
      <c r="F3650" s="29" t="s">
        <v>153</v>
      </c>
      <c r="G3650" s="29" t="s">
        <v>16</v>
      </c>
      <c r="H3650" s="29" t="s">
        <v>29</v>
      </c>
      <c r="I3650" s="120">
        <v>46043</v>
      </c>
      <c r="J3650" s="120">
        <v>46045</v>
      </c>
      <c r="K3650" s="120">
        <v>46073</v>
      </c>
      <c r="L3650" s="120"/>
      <c r="M3650" s="120"/>
      <c r="N3650" s="29"/>
      <c r="O3650" s="119" t="s">
        <v>10</v>
      </c>
      <c r="P3650" s="120"/>
      <c r="Q3650" s="156"/>
    </row>
    <row r="3651" spans="1:17">
      <c r="A3651" s="160" t="s">
        <v>1667</v>
      </c>
      <c r="C3651" s="88" t="s">
        <v>1671</v>
      </c>
      <c r="F3651" s="29" t="s">
        <v>153</v>
      </c>
      <c r="G3651" s="29" t="s">
        <v>16</v>
      </c>
      <c r="H3651" s="29" t="s">
        <v>29</v>
      </c>
      <c r="I3651" s="120">
        <v>46043</v>
      </c>
      <c r="J3651" s="120">
        <v>46045</v>
      </c>
      <c r="K3651" s="120">
        <v>46073</v>
      </c>
      <c r="L3651" s="120"/>
      <c r="M3651" s="120"/>
      <c r="N3651" s="29"/>
      <c r="O3651" s="119" t="s">
        <v>10</v>
      </c>
      <c r="P3651" s="120"/>
      <c r="Q3651" s="156"/>
    </row>
    <row r="3652" spans="1:17">
      <c r="A3652" s="160" t="s">
        <v>1667</v>
      </c>
      <c r="C3652" s="88" t="s">
        <v>1672</v>
      </c>
      <c r="F3652" s="29" t="s">
        <v>153</v>
      </c>
      <c r="G3652" s="29" t="s">
        <v>16</v>
      </c>
      <c r="H3652" s="29" t="s">
        <v>29</v>
      </c>
      <c r="I3652" s="120">
        <v>46043</v>
      </c>
      <c r="J3652" s="120">
        <v>46045</v>
      </c>
      <c r="K3652" s="120">
        <v>46073</v>
      </c>
      <c r="L3652" s="120"/>
      <c r="M3652" s="120"/>
      <c r="N3652" s="29"/>
      <c r="O3652" s="119" t="s">
        <v>10</v>
      </c>
      <c r="P3652" s="120"/>
      <c r="Q3652" s="156"/>
    </row>
    <row r="3653" spans="1:17">
      <c r="A3653" s="160" t="s">
        <v>1667</v>
      </c>
      <c r="C3653" s="88" t="s">
        <v>1673</v>
      </c>
      <c r="F3653" s="29" t="s">
        <v>153</v>
      </c>
      <c r="G3653" s="29" t="s">
        <v>16</v>
      </c>
      <c r="H3653" s="29" t="s">
        <v>29</v>
      </c>
      <c r="I3653" s="120">
        <v>46043</v>
      </c>
      <c r="J3653" s="120">
        <v>46045</v>
      </c>
      <c r="K3653" s="120">
        <v>46073</v>
      </c>
      <c r="L3653" s="120"/>
      <c r="M3653" s="120"/>
      <c r="N3653" s="29"/>
      <c r="O3653" s="119" t="s">
        <v>10</v>
      </c>
      <c r="P3653" s="120"/>
      <c r="Q3653" s="156"/>
    </row>
    <row r="3654" spans="1:17">
      <c r="A3654" s="160" t="s">
        <v>1667</v>
      </c>
      <c r="C3654" s="88" t="s">
        <v>1674</v>
      </c>
      <c r="F3654" s="29" t="s">
        <v>153</v>
      </c>
      <c r="G3654" s="29" t="s">
        <v>16</v>
      </c>
      <c r="H3654" s="29" t="s">
        <v>29</v>
      </c>
      <c r="I3654" s="120">
        <v>46043</v>
      </c>
      <c r="J3654" s="120">
        <v>46045</v>
      </c>
      <c r="K3654" s="120">
        <v>46073</v>
      </c>
      <c r="L3654" s="120"/>
      <c r="M3654" s="120"/>
      <c r="N3654" s="29"/>
      <c r="O3654" s="119" t="s">
        <v>10</v>
      </c>
      <c r="P3654" s="120"/>
      <c r="Q3654" s="156"/>
    </row>
    <row r="3655" spans="1:17">
      <c r="A3655" s="160" t="s">
        <v>1667</v>
      </c>
      <c r="C3655" s="88" t="s">
        <v>1675</v>
      </c>
      <c r="F3655" s="29" t="s">
        <v>153</v>
      </c>
      <c r="G3655" s="29" t="s">
        <v>16</v>
      </c>
      <c r="H3655" s="29" t="s">
        <v>29</v>
      </c>
      <c r="I3655" s="120">
        <v>46043</v>
      </c>
      <c r="J3655" s="120">
        <v>46045</v>
      </c>
      <c r="K3655" s="120">
        <v>46073</v>
      </c>
      <c r="L3655" s="120"/>
      <c r="M3655" s="120"/>
      <c r="N3655" s="29"/>
      <c r="O3655" s="119" t="s">
        <v>10</v>
      </c>
      <c r="P3655" s="120"/>
      <c r="Q3655" s="156"/>
    </row>
    <row r="3656" spans="1:17">
      <c r="A3656" s="160" t="s">
        <v>1667</v>
      </c>
      <c r="C3656" s="88" t="s">
        <v>1676</v>
      </c>
      <c r="F3656" s="29" t="s">
        <v>153</v>
      </c>
      <c r="G3656" s="29" t="s">
        <v>16</v>
      </c>
      <c r="H3656" s="29" t="s">
        <v>29</v>
      </c>
      <c r="I3656" s="120">
        <v>46043</v>
      </c>
      <c r="J3656" s="120">
        <v>46045</v>
      </c>
      <c r="K3656" s="120">
        <v>46073</v>
      </c>
      <c r="L3656" s="120"/>
      <c r="M3656" s="120"/>
      <c r="N3656" s="29"/>
      <c r="O3656" s="119" t="s">
        <v>10</v>
      </c>
      <c r="P3656" s="120"/>
      <c r="Q3656" s="156"/>
    </row>
    <row r="3657" spans="1:17">
      <c r="A3657" s="160" t="s">
        <v>1667</v>
      </c>
      <c r="C3657" s="88" t="s">
        <v>1677</v>
      </c>
      <c r="F3657" s="29" t="s">
        <v>153</v>
      </c>
      <c r="G3657" s="29" t="s">
        <v>16</v>
      </c>
      <c r="H3657" s="29" t="s">
        <v>29</v>
      </c>
      <c r="I3657" s="120">
        <v>46043</v>
      </c>
      <c r="J3657" s="120">
        <v>46045</v>
      </c>
      <c r="K3657" s="120">
        <v>46073</v>
      </c>
      <c r="L3657" s="120"/>
      <c r="M3657" s="120"/>
      <c r="N3657" s="29"/>
      <c r="O3657" s="119" t="s">
        <v>10</v>
      </c>
      <c r="P3657" s="120"/>
      <c r="Q3657" s="156"/>
    </row>
    <row r="3658" spans="1:17">
      <c r="A3658" s="160" t="s">
        <v>1667</v>
      </c>
      <c r="C3658" s="88" t="s">
        <v>1678</v>
      </c>
      <c r="F3658" s="29" t="s">
        <v>153</v>
      </c>
      <c r="G3658" s="29" t="s">
        <v>16</v>
      </c>
      <c r="H3658" s="29" t="s">
        <v>29</v>
      </c>
      <c r="I3658" s="120">
        <v>46043</v>
      </c>
      <c r="J3658" s="120">
        <v>46045</v>
      </c>
      <c r="K3658" s="120">
        <v>46073</v>
      </c>
      <c r="L3658" s="120"/>
      <c r="M3658" s="120"/>
      <c r="N3658" s="29"/>
      <c r="O3658" s="119" t="s">
        <v>10</v>
      </c>
      <c r="P3658" s="120"/>
      <c r="Q3658" s="156"/>
    </row>
    <row r="3659" spans="1:17">
      <c r="A3659" s="160" t="s">
        <v>1667</v>
      </c>
      <c r="C3659" s="88" t="s">
        <v>1679</v>
      </c>
      <c r="F3659" s="29" t="s">
        <v>153</v>
      </c>
      <c r="G3659" s="29" t="s">
        <v>16</v>
      </c>
      <c r="H3659" s="29" t="s">
        <v>29</v>
      </c>
      <c r="I3659" s="120">
        <v>46043</v>
      </c>
      <c r="J3659" s="120">
        <v>46045</v>
      </c>
      <c r="K3659" s="120">
        <v>46073</v>
      </c>
      <c r="L3659" s="120"/>
      <c r="M3659" s="120"/>
      <c r="N3659" s="29"/>
      <c r="O3659" s="119" t="s">
        <v>10</v>
      </c>
      <c r="P3659" s="120"/>
      <c r="Q3659" s="156"/>
    </row>
    <row r="3660" spans="1:17">
      <c r="A3660" s="160" t="s">
        <v>1667</v>
      </c>
      <c r="C3660" s="88" t="s">
        <v>1680</v>
      </c>
      <c r="F3660" s="29" t="s">
        <v>153</v>
      </c>
      <c r="G3660" s="29" t="s">
        <v>16</v>
      </c>
      <c r="H3660" s="29" t="s">
        <v>29</v>
      </c>
      <c r="I3660" s="120">
        <v>46043</v>
      </c>
      <c r="J3660" s="120">
        <v>46045</v>
      </c>
      <c r="K3660" s="120">
        <v>46073</v>
      </c>
      <c r="L3660" s="120"/>
      <c r="M3660" s="120"/>
      <c r="N3660" s="29"/>
      <c r="O3660" s="119" t="s">
        <v>10</v>
      </c>
      <c r="P3660" s="120"/>
      <c r="Q3660" s="156"/>
    </row>
    <row r="3661" spans="1:17">
      <c r="A3661" s="160" t="s">
        <v>1667</v>
      </c>
      <c r="C3661" s="88" t="s">
        <v>1681</v>
      </c>
      <c r="F3661" s="29" t="s">
        <v>153</v>
      </c>
      <c r="G3661" s="29" t="s">
        <v>16</v>
      </c>
      <c r="H3661" s="29" t="s">
        <v>29</v>
      </c>
      <c r="I3661" s="120">
        <v>46043</v>
      </c>
      <c r="J3661" s="120">
        <v>46045</v>
      </c>
      <c r="K3661" s="120">
        <v>46073</v>
      </c>
      <c r="L3661" s="120"/>
      <c r="M3661" s="120"/>
      <c r="N3661" s="29"/>
      <c r="O3661" s="119" t="s">
        <v>10</v>
      </c>
      <c r="P3661" s="120"/>
      <c r="Q3661" s="156"/>
    </row>
    <row r="3662" spans="1:17">
      <c r="A3662" s="160" t="s">
        <v>1667</v>
      </c>
      <c r="C3662" s="88" t="s">
        <v>1682</v>
      </c>
      <c r="F3662" s="29" t="s">
        <v>153</v>
      </c>
      <c r="G3662" s="29" t="s">
        <v>16</v>
      </c>
      <c r="H3662" s="29" t="s">
        <v>29</v>
      </c>
      <c r="I3662" s="120">
        <v>46043</v>
      </c>
      <c r="J3662" s="120">
        <v>46045</v>
      </c>
      <c r="K3662" s="120">
        <v>46073</v>
      </c>
      <c r="L3662" s="120"/>
      <c r="M3662" s="120"/>
      <c r="N3662" s="29"/>
      <c r="O3662" s="119" t="s">
        <v>10</v>
      </c>
      <c r="P3662" s="120"/>
      <c r="Q3662" s="156"/>
    </row>
    <row r="3663" spans="1:17">
      <c r="A3663" s="160" t="s">
        <v>1667</v>
      </c>
      <c r="C3663" s="88" t="s">
        <v>1683</v>
      </c>
      <c r="F3663" s="29" t="s">
        <v>153</v>
      </c>
      <c r="G3663" s="29" t="s">
        <v>16</v>
      </c>
      <c r="H3663" s="29" t="s">
        <v>29</v>
      </c>
      <c r="I3663" s="120">
        <v>46043</v>
      </c>
      <c r="J3663" s="120">
        <v>46045</v>
      </c>
      <c r="K3663" s="120">
        <v>46073</v>
      </c>
      <c r="L3663" s="120"/>
      <c r="M3663" s="120"/>
      <c r="N3663" s="29"/>
      <c r="O3663" s="119" t="s">
        <v>10</v>
      </c>
      <c r="P3663" s="120"/>
      <c r="Q3663" s="156"/>
    </row>
    <row r="3664" spans="1:17">
      <c r="A3664" s="160" t="s">
        <v>1667</v>
      </c>
      <c r="C3664" s="88" t="s">
        <v>1684</v>
      </c>
      <c r="F3664" s="29" t="s">
        <v>153</v>
      </c>
      <c r="G3664" s="29" t="s">
        <v>16</v>
      </c>
      <c r="H3664" s="29" t="s">
        <v>29</v>
      </c>
      <c r="I3664" s="120">
        <v>46043</v>
      </c>
      <c r="J3664" s="120">
        <v>46045</v>
      </c>
      <c r="K3664" s="120">
        <v>46073</v>
      </c>
      <c r="L3664" s="120"/>
      <c r="M3664" s="120"/>
      <c r="N3664" s="29"/>
      <c r="O3664" s="119" t="s">
        <v>10</v>
      </c>
      <c r="P3664" s="120"/>
      <c r="Q3664" s="156"/>
    </row>
    <row r="3665" spans="1:17">
      <c r="A3665" s="160" t="s">
        <v>1667</v>
      </c>
      <c r="C3665" s="88" t="s">
        <v>1685</v>
      </c>
      <c r="F3665" s="29" t="s">
        <v>153</v>
      </c>
      <c r="G3665" s="29" t="s">
        <v>16</v>
      </c>
      <c r="H3665" s="29" t="s">
        <v>29</v>
      </c>
      <c r="I3665" s="120">
        <v>46043</v>
      </c>
      <c r="J3665" s="120">
        <v>46045</v>
      </c>
      <c r="K3665" s="120">
        <v>46073</v>
      </c>
      <c r="L3665" s="120"/>
      <c r="M3665" s="120"/>
      <c r="N3665" s="29"/>
      <c r="O3665" s="119" t="s">
        <v>10</v>
      </c>
      <c r="P3665" s="120"/>
      <c r="Q3665" s="156"/>
    </row>
    <row r="3666" spans="1:17">
      <c r="A3666" s="160" t="s">
        <v>108</v>
      </c>
      <c r="C3666" s="88" t="s">
        <v>1686</v>
      </c>
      <c r="F3666" s="29" t="s">
        <v>110</v>
      </c>
      <c r="G3666" s="29" t="s">
        <v>828</v>
      </c>
      <c r="H3666" s="29" t="s">
        <v>30</v>
      </c>
      <c r="I3666" s="120">
        <v>46056</v>
      </c>
      <c r="J3666" s="120">
        <v>46058</v>
      </c>
      <c r="K3666" s="120">
        <v>46086</v>
      </c>
      <c r="L3666" s="120"/>
      <c r="M3666" s="120"/>
      <c r="N3666" s="29"/>
      <c r="O3666" s="119" t="s">
        <v>9</v>
      </c>
      <c r="P3666" s="120"/>
      <c r="Q3666" s="156"/>
    </row>
    <row r="3667" spans="1:17">
      <c r="A3667" s="160" t="s">
        <v>108</v>
      </c>
      <c r="C3667" s="88" t="s">
        <v>1687</v>
      </c>
      <c r="F3667" s="29" t="s">
        <v>110</v>
      </c>
      <c r="G3667" s="29" t="s">
        <v>828</v>
      </c>
      <c r="H3667" s="29" t="s">
        <v>30</v>
      </c>
      <c r="I3667" s="120">
        <v>46056</v>
      </c>
      <c r="J3667" s="120">
        <v>46058</v>
      </c>
      <c r="K3667" s="120">
        <v>46086</v>
      </c>
      <c r="L3667" s="120"/>
      <c r="M3667" s="120"/>
      <c r="N3667" s="29"/>
      <c r="O3667" s="119" t="s">
        <v>9</v>
      </c>
      <c r="P3667" s="120"/>
      <c r="Q3667" s="156"/>
    </row>
    <row r="3668" spans="1:17">
      <c r="A3668" s="160" t="s">
        <v>108</v>
      </c>
      <c r="C3668" s="88" t="s">
        <v>1688</v>
      </c>
      <c r="F3668" s="29" t="s">
        <v>110</v>
      </c>
      <c r="G3668" s="29" t="s">
        <v>828</v>
      </c>
      <c r="H3668" s="29" t="s">
        <v>30</v>
      </c>
      <c r="I3668" s="120">
        <v>46056</v>
      </c>
      <c r="J3668" s="120">
        <v>46058</v>
      </c>
      <c r="K3668" s="120">
        <v>46086</v>
      </c>
      <c r="L3668" s="120"/>
      <c r="M3668" s="120"/>
      <c r="N3668" s="29"/>
      <c r="O3668" s="119" t="s">
        <v>9</v>
      </c>
      <c r="P3668" s="120"/>
      <c r="Q3668" s="156"/>
    </row>
    <row r="3669" spans="1:17">
      <c r="A3669" s="160" t="s">
        <v>108</v>
      </c>
      <c r="C3669" s="88" t="s">
        <v>1689</v>
      </c>
      <c r="F3669" s="29" t="s">
        <v>110</v>
      </c>
      <c r="G3669" s="29" t="s">
        <v>828</v>
      </c>
      <c r="H3669" s="29" t="s">
        <v>30</v>
      </c>
      <c r="I3669" s="120">
        <v>46056</v>
      </c>
      <c r="J3669" s="120">
        <v>46058</v>
      </c>
      <c r="K3669" s="120">
        <v>46086</v>
      </c>
      <c r="L3669" s="120"/>
      <c r="M3669" s="120"/>
      <c r="N3669" s="29"/>
      <c r="O3669" s="119" t="s">
        <v>9</v>
      </c>
      <c r="P3669" s="120"/>
      <c r="Q3669" s="156"/>
    </row>
    <row r="3670" spans="1:17">
      <c r="A3670" s="160" t="s">
        <v>108</v>
      </c>
      <c r="C3670" s="88" t="s">
        <v>1690</v>
      </c>
      <c r="D3670" s="130" t="s">
        <v>1691</v>
      </c>
      <c r="F3670" s="29" t="s">
        <v>110</v>
      </c>
      <c r="G3670" s="29" t="s">
        <v>828</v>
      </c>
      <c r="H3670" s="29" t="s">
        <v>30</v>
      </c>
      <c r="I3670" s="120">
        <v>46084</v>
      </c>
      <c r="J3670" s="120">
        <v>46086</v>
      </c>
      <c r="K3670" s="120">
        <v>46116</v>
      </c>
      <c r="L3670" s="120"/>
      <c r="M3670" s="120"/>
      <c r="N3670" s="29"/>
      <c r="O3670" s="119" t="s">
        <v>1439</v>
      </c>
      <c r="P3670" s="120"/>
      <c r="Q3670" s="156"/>
    </row>
    <row r="3671" spans="1:17">
      <c r="A3671" s="160" t="s">
        <v>108</v>
      </c>
      <c r="C3671" s="88" t="s">
        <v>1692</v>
      </c>
      <c r="F3671" s="29" t="s">
        <v>110</v>
      </c>
      <c r="G3671" s="29" t="s">
        <v>828</v>
      </c>
      <c r="H3671" s="29" t="s">
        <v>30</v>
      </c>
      <c r="I3671" s="120">
        <v>46056</v>
      </c>
      <c r="J3671" s="120">
        <v>46058</v>
      </c>
      <c r="K3671" s="120">
        <v>46086</v>
      </c>
      <c r="L3671" s="120"/>
      <c r="M3671" s="120"/>
      <c r="N3671" s="29"/>
      <c r="O3671" s="119" t="s">
        <v>9</v>
      </c>
      <c r="P3671" s="120"/>
      <c r="Q3671" s="156"/>
    </row>
    <row r="3672" spans="1:17">
      <c r="A3672" s="160" t="s">
        <v>1148</v>
      </c>
      <c r="C3672" s="130" t="s">
        <v>1693</v>
      </c>
      <c r="F3672" s="29" t="s">
        <v>110</v>
      </c>
      <c r="G3672" s="29" t="s">
        <v>828</v>
      </c>
      <c r="H3672" s="29" t="s">
        <v>30</v>
      </c>
      <c r="I3672" s="120">
        <v>46056</v>
      </c>
      <c r="J3672" s="120">
        <v>46058</v>
      </c>
      <c r="K3672" s="120">
        <v>46086</v>
      </c>
      <c r="L3672" s="120"/>
      <c r="M3672" s="120"/>
      <c r="N3672" s="29"/>
      <c r="O3672" s="119" t="s">
        <v>9</v>
      </c>
      <c r="P3672" s="120"/>
      <c r="Q3672" s="156"/>
    </row>
    <row r="3673" spans="1:17">
      <c r="A3673" s="160" t="s">
        <v>592</v>
      </c>
      <c r="C3673" s="88" t="s">
        <v>1694</v>
      </c>
      <c r="F3673" s="29" t="s">
        <v>1496</v>
      </c>
      <c r="G3673" s="29" t="s">
        <v>828</v>
      </c>
      <c r="H3673" s="29" t="s">
        <v>30</v>
      </c>
      <c r="I3673" s="120">
        <v>46056</v>
      </c>
      <c r="J3673" s="120">
        <v>46058</v>
      </c>
      <c r="K3673" s="120">
        <v>46086</v>
      </c>
      <c r="L3673" s="120"/>
      <c r="M3673" s="120"/>
      <c r="N3673" s="29"/>
      <c r="O3673" s="119" t="s">
        <v>9</v>
      </c>
      <c r="P3673" s="120"/>
      <c r="Q3673" s="156"/>
    </row>
    <row r="3674" spans="1:17">
      <c r="A3674" s="160" t="s">
        <v>592</v>
      </c>
      <c r="C3674" s="88" t="s">
        <v>1695</v>
      </c>
      <c r="F3674" s="29" t="s">
        <v>1496</v>
      </c>
      <c r="G3674" s="29" t="s">
        <v>828</v>
      </c>
      <c r="H3674" s="29" t="s">
        <v>30</v>
      </c>
      <c r="I3674" s="120">
        <v>46056</v>
      </c>
      <c r="J3674" s="120">
        <v>46058</v>
      </c>
      <c r="K3674" s="120">
        <v>46086</v>
      </c>
      <c r="L3674" s="120"/>
      <c r="M3674" s="120"/>
      <c r="N3674" s="29"/>
      <c r="O3674" s="119" t="s">
        <v>9</v>
      </c>
      <c r="P3674" s="120"/>
      <c r="Q3674" s="156"/>
    </row>
    <row r="3675" spans="1:17">
      <c r="A3675" s="160" t="s">
        <v>592</v>
      </c>
      <c r="C3675" s="88" t="s">
        <v>1696</v>
      </c>
      <c r="F3675" s="29" t="s">
        <v>1496</v>
      </c>
      <c r="G3675" s="29" t="s">
        <v>828</v>
      </c>
      <c r="H3675" s="29" t="s">
        <v>30</v>
      </c>
      <c r="I3675" s="120">
        <v>46056</v>
      </c>
      <c r="J3675" s="120">
        <v>46058</v>
      </c>
      <c r="K3675" s="120">
        <v>46086</v>
      </c>
      <c r="L3675" s="120"/>
      <c r="M3675" s="120"/>
      <c r="N3675" s="29"/>
      <c r="O3675" s="119" t="s">
        <v>9</v>
      </c>
      <c r="P3675" s="120"/>
      <c r="Q3675" s="156"/>
    </row>
    <row r="3676" spans="1:17">
      <c r="A3676" s="160" t="s">
        <v>592</v>
      </c>
      <c r="C3676" s="88" t="s">
        <v>1697</v>
      </c>
      <c r="F3676" s="29" t="s">
        <v>1496</v>
      </c>
      <c r="G3676" s="29" t="s">
        <v>828</v>
      </c>
      <c r="H3676" s="29" t="s">
        <v>30</v>
      </c>
      <c r="I3676" s="120">
        <v>46056</v>
      </c>
      <c r="J3676" s="120">
        <v>46058</v>
      </c>
      <c r="K3676" s="120">
        <v>46086</v>
      </c>
      <c r="L3676" s="120"/>
      <c r="M3676" s="120"/>
      <c r="N3676" s="29"/>
      <c r="O3676" s="119" t="s">
        <v>9</v>
      </c>
      <c r="P3676" s="120"/>
      <c r="Q3676" s="156"/>
    </row>
    <row r="3677" spans="1:17">
      <c r="A3677" s="160" t="s">
        <v>592</v>
      </c>
      <c r="C3677" s="88" t="s">
        <v>1698</v>
      </c>
      <c r="F3677" s="29" t="s">
        <v>1496</v>
      </c>
      <c r="G3677" s="29" t="s">
        <v>828</v>
      </c>
      <c r="H3677" s="29" t="s">
        <v>30</v>
      </c>
      <c r="I3677" s="120">
        <v>46056</v>
      </c>
      <c r="J3677" s="120">
        <v>46058</v>
      </c>
      <c r="K3677" s="120">
        <v>46086</v>
      </c>
      <c r="L3677" s="120"/>
      <c r="M3677" s="120"/>
      <c r="N3677" s="29"/>
      <c r="O3677" s="119" t="s">
        <v>9</v>
      </c>
      <c r="P3677" s="120"/>
      <c r="Q3677" s="156"/>
    </row>
    <row r="3678" spans="1:17">
      <c r="A3678" s="160" t="s">
        <v>592</v>
      </c>
      <c r="C3678" s="88" t="s">
        <v>1699</v>
      </c>
      <c r="F3678" s="29" t="s">
        <v>1496</v>
      </c>
      <c r="G3678" s="29" t="s">
        <v>828</v>
      </c>
      <c r="H3678" s="29" t="s">
        <v>30</v>
      </c>
      <c r="I3678" s="120">
        <v>46056</v>
      </c>
      <c r="J3678" s="120">
        <v>46058</v>
      </c>
      <c r="K3678" s="120">
        <v>46086</v>
      </c>
      <c r="L3678" s="120"/>
      <c r="M3678" s="120"/>
      <c r="N3678" s="29"/>
      <c r="O3678" s="119" t="s">
        <v>9</v>
      </c>
      <c r="P3678" s="120"/>
      <c r="Q3678" s="156"/>
    </row>
    <row r="3679" spans="1:17">
      <c r="A3679" s="160" t="s">
        <v>592</v>
      </c>
      <c r="C3679" s="88" t="s">
        <v>1700</v>
      </c>
      <c r="F3679" s="29" t="s">
        <v>1496</v>
      </c>
      <c r="G3679" s="29" t="s">
        <v>828</v>
      </c>
      <c r="H3679" s="29" t="s">
        <v>30</v>
      </c>
      <c r="I3679" s="120">
        <v>46056</v>
      </c>
      <c r="J3679" s="120">
        <v>46058</v>
      </c>
      <c r="K3679" s="120">
        <v>46086</v>
      </c>
      <c r="L3679" s="120"/>
      <c r="M3679" s="120"/>
      <c r="N3679" s="29"/>
      <c r="O3679" s="119" t="s">
        <v>9</v>
      </c>
      <c r="P3679" s="120"/>
      <c r="Q3679" s="156"/>
    </row>
    <row r="3680" spans="1:17">
      <c r="A3680" s="160" t="s">
        <v>592</v>
      </c>
      <c r="C3680" s="88" t="s">
        <v>1701</v>
      </c>
      <c r="F3680" s="29" t="s">
        <v>1496</v>
      </c>
      <c r="G3680" s="29" t="s">
        <v>828</v>
      </c>
      <c r="H3680" s="29" t="s">
        <v>30</v>
      </c>
      <c r="I3680" s="120">
        <v>46056</v>
      </c>
      <c r="J3680" s="120">
        <v>46058</v>
      </c>
      <c r="K3680" s="120">
        <v>46086</v>
      </c>
      <c r="L3680" s="120"/>
      <c r="M3680" s="120"/>
      <c r="N3680" s="29"/>
      <c r="O3680" s="119" t="s">
        <v>9</v>
      </c>
      <c r="P3680" s="120"/>
      <c r="Q3680" s="156"/>
    </row>
    <row r="3681" spans="1:17">
      <c r="A3681" s="160" t="s">
        <v>592</v>
      </c>
      <c r="C3681" s="88" t="s">
        <v>1702</v>
      </c>
      <c r="F3681" s="29" t="s">
        <v>1496</v>
      </c>
      <c r="G3681" s="29" t="s">
        <v>828</v>
      </c>
      <c r="H3681" s="29" t="s">
        <v>30</v>
      </c>
      <c r="I3681" s="120">
        <v>46056</v>
      </c>
      <c r="J3681" s="120">
        <v>46058</v>
      </c>
      <c r="K3681" s="120">
        <v>46086</v>
      </c>
      <c r="L3681" s="120"/>
      <c r="M3681" s="120"/>
      <c r="N3681" s="29"/>
      <c r="O3681" s="119" t="s">
        <v>9</v>
      </c>
      <c r="P3681" s="120"/>
      <c r="Q3681" s="156"/>
    </row>
    <row r="3682" spans="1:17">
      <c r="A3682" s="160" t="s">
        <v>592</v>
      </c>
      <c r="C3682" s="88" t="s">
        <v>1703</v>
      </c>
      <c r="F3682" s="29" t="s">
        <v>1496</v>
      </c>
      <c r="G3682" s="29" t="s">
        <v>828</v>
      </c>
      <c r="H3682" s="29" t="s">
        <v>30</v>
      </c>
      <c r="I3682" s="120">
        <v>46056</v>
      </c>
      <c r="J3682" s="120">
        <v>46058</v>
      </c>
      <c r="K3682" s="120">
        <v>46086</v>
      </c>
      <c r="L3682" s="120"/>
      <c r="M3682" s="120"/>
      <c r="N3682" s="29"/>
      <c r="O3682" s="119" t="s">
        <v>9</v>
      </c>
      <c r="P3682" s="120"/>
      <c r="Q3682" s="156"/>
    </row>
    <row r="3683" spans="1:17">
      <c r="A3683" s="160" t="s">
        <v>1148</v>
      </c>
      <c r="C3683" s="130" t="s">
        <v>1704</v>
      </c>
      <c r="F3683" s="29" t="s">
        <v>110</v>
      </c>
      <c r="G3683" s="29" t="s">
        <v>828</v>
      </c>
      <c r="H3683" s="29" t="s">
        <v>30</v>
      </c>
      <c r="I3683" s="120">
        <v>46056</v>
      </c>
      <c r="J3683" s="120">
        <v>46058</v>
      </c>
      <c r="K3683" s="120">
        <v>46086</v>
      </c>
      <c r="L3683" s="120"/>
      <c r="M3683" s="120"/>
      <c r="N3683" s="29"/>
      <c r="O3683" s="119" t="s">
        <v>9</v>
      </c>
      <c r="P3683" s="120"/>
      <c r="Q3683" s="156"/>
    </row>
    <row r="3684" spans="1:17">
      <c r="A3684" s="160" t="s">
        <v>1148</v>
      </c>
      <c r="C3684" s="88" t="s">
        <v>1705</v>
      </c>
      <c r="F3684" s="29" t="s">
        <v>110</v>
      </c>
      <c r="G3684" s="29" t="s">
        <v>828</v>
      </c>
      <c r="H3684" s="29" t="s">
        <v>30</v>
      </c>
      <c r="I3684" s="120">
        <v>46056</v>
      </c>
      <c r="J3684" s="120">
        <v>46058</v>
      </c>
      <c r="K3684" s="120">
        <v>46086</v>
      </c>
      <c r="L3684" s="120"/>
      <c r="M3684" s="120"/>
      <c r="N3684" s="29"/>
      <c r="O3684" s="119" t="s">
        <v>9</v>
      </c>
      <c r="P3684" s="120"/>
      <c r="Q3684" s="156"/>
    </row>
    <row r="3685" spans="1:17">
      <c r="A3685" s="160" t="s">
        <v>1148</v>
      </c>
      <c r="C3685" s="88" t="s">
        <v>1706</v>
      </c>
      <c r="F3685" s="29" t="s">
        <v>110</v>
      </c>
      <c r="G3685" s="29" t="s">
        <v>828</v>
      </c>
      <c r="H3685" s="29" t="s">
        <v>30</v>
      </c>
      <c r="I3685" s="120">
        <v>46056</v>
      </c>
      <c r="J3685" s="120">
        <v>46058</v>
      </c>
      <c r="K3685" s="120">
        <v>46086</v>
      </c>
      <c r="L3685" s="120"/>
      <c r="M3685" s="120"/>
      <c r="N3685" s="29"/>
      <c r="O3685" s="119" t="s">
        <v>9</v>
      </c>
      <c r="P3685" s="120"/>
      <c r="Q3685" s="156"/>
    </row>
    <row r="3686" spans="1:17">
      <c r="A3686" s="160" t="s">
        <v>1148</v>
      </c>
      <c r="C3686" s="88" t="s">
        <v>1707</v>
      </c>
      <c r="F3686" s="29" t="s">
        <v>110</v>
      </c>
      <c r="G3686" s="29" t="s">
        <v>828</v>
      </c>
      <c r="H3686" s="29" t="s">
        <v>30</v>
      </c>
      <c r="I3686" s="120">
        <v>46056</v>
      </c>
      <c r="J3686" s="120">
        <v>46058</v>
      </c>
      <c r="K3686" s="120">
        <v>46086</v>
      </c>
      <c r="L3686" s="120"/>
      <c r="M3686" s="120"/>
      <c r="N3686" s="29"/>
      <c r="O3686" s="119" t="s">
        <v>9</v>
      </c>
      <c r="P3686" s="120"/>
      <c r="Q3686" s="156"/>
    </row>
    <row r="3687" spans="1:17">
      <c r="A3687" s="160" t="s">
        <v>1148</v>
      </c>
      <c r="C3687" s="88" t="s">
        <v>1708</v>
      </c>
      <c r="F3687" s="29" t="s">
        <v>110</v>
      </c>
      <c r="G3687" s="29" t="s">
        <v>828</v>
      </c>
      <c r="H3687" s="29" t="s">
        <v>30</v>
      </c>
      <c r="I3687" s="120">
        <v>46056</v>
      </c>
      <c r="J3687" s="120">
        <v>46058</v>
      </c>
      <c r="K3687" s="120">
        <v>46086</v>
      </c>
      <c r="L3687" s="120"/>
      <c r="M3687" s="120"/>
      <c r="N3687" s="29"/>
      <c r="O3687" s="119" t="s">
        <v>9</v>
      </c>
      <c r="P3687" s="120"/>
      <c r="Q3687" s="156"/>
    </row>
    <row r="3688" spans="1:17">
      <c r="A3688" s="160" t="s">
        <v>1148</v>
      </c>
      <c r="C3688" s="88" t="s">
        <v>1709</v>
      </c>
      <c r="F3688" s="29" t="s">
        <v>110</v>
      </c>
      <c r="G3688" s="29" t="s">
        <v>828</v>
      </c>
      <c r="H3688" s="29" t="s">
        <v>30</v>
      </c>
      <c r="I3688" s="120">
        <v>46056</v>
      </c>
      <c r="J3688" s="120">
        <v>46058</v>
      </c>
      <c r="K3688" s="120">
        <v>46086</v>
      </c>
      <c r="L3688" s="120"/>
      <c r="M3688" s="120"/>
      <c r="N3688" s="29"/>
      <c r="O3688" s="119" t="s">
        <v>9</v>
      </c>
      <c r="P3688" s="120"/>
      <c r="Q3688" s="156"/>
    </row>
    <row r="3689" spans="1:17">
      <c r="A3689" s="160" t="s">
        <v>1148</v>
      </c>
      <c r="C3689" s="88" t="s">
        <v>1710</v>
      </c>
      <c r="F3689" s="29" t="s">
        <v>110</v>
      </c>
      <c r="G3689" s="29" t="s">
        <v>828</v>
      </c>
      <c r="H3689" s="29" t="s">
        <v>30</v>
      </c>
      <c r="I3689" s="120">
        <v>46056</v>
      </c>
      <c r="J3689" s="120">
        <v>46058</v>
      </c>
      <c r="K3689" s="120">
        <v>46086</v>
      </c>
      <c r="L3689" s="120"/>
      <c r="M3689" s="120"/>
      <c r="N3689" s="29"/>
      <c r="O3689" s="119" t="s">
        <v>9</v>
      </c>
      <c r="P3689" s="120"/>
      <c r="Q3689" s="156"/>
    </row>
    <row r="3690" spans="1:17">
      <c r="A3690" s="160" t="s">
        <v>1148</v>
      </c>
      <c r="C3690" s="88" t="s">
        <v>1711</v>
      </c>
      <c r="F3690" s="29" t="s">
        <v>110</v>
      </c>
      <c r="G3690" s="29" t="s">
        <v>828</v>
      </c>
      <c r="H3690" s="29" t="s">
        <v>30</v>
      </c>
      <c r="I3690" s="120">
        <v>46056</v>
      </c>
      <c r="J3690" s="120">
        <v>46058</v>
      </c>
      <c r="K3690" s="120">
        <v>46086</v>
      </c>
      <c r="L3690" s="120"/>
      <c r="M3690" s="120"/>
      <c r="N3690" s="29"/>
      <c r="O3690" s="119" t="s">
        <v>9</v>
      </c>
      <c r="P3690" s="120"/>
      <c r="Q3690" s="156"/>
    </row>
    <row r="3691" spans="1:17">
      <c r="A3691" s="160" t="s">
        <v>1148</v>
      </c>
      <c r="C3691" s="88" t="s">
        <v>1712</v>
      </c>
      <c r="F3691" s="29" t="s">
        <v>110</v>
      </c>
      <c r="G3691" s="29" t="s">
        <v>828</v>
      </c>
      <c r="H3691" s="29" t="s">
        <v>30</v>
      </c>
      <c r="I3691" s="120">
        <v>46056</v>
      </c>
      <c r="J3691" s="120">
        <v>46058</v>
      </c>
      <c r="K3691" s="120">
        <v>46086</v>
      </c>
      <c r="L3691" s="120"/>
      <c r="M3691" s="120"/>
      <c r="N3691" s="29"/>
      <c r="O3691" s="119" t="s">
        <v>9</v>
      </c>
      <c r="P3691" s="120"/>
      <c r="Q3691" s="156"/>
    </row>
    <row r="3692" spans="1:17">
      <c r="A3692" s="160" t="s">
        <v>1148</v>
      </c>
      <c r="C3692" s="88" t="s">
        <v>1713</v>
      </c>
      <c r="F3692" s="29" t="s">
        <v>110</v>
      </c>
      <c r="G3692" s="29" t="s">
        <v>828</v>
      </c>
      <c r="H3692" s="29" t="s">
        <v>30</v>
      </c>
      <c r="I3692" s="120">
        <v>46056</v>
      </c>
      <c r="J3692" s="120">
        <v>46058</v>
      </c>
      <c r="K3692" s="120">
        <v>46086</v>
      </c>
      <c r="L3692" s="120"/>
      <c r="M3692" s="120"/>
      <c r="N3692" s="29"/>
      <c r="O3692" s="119" t="s">
        <v>9</v>
      </c>
      <c r="P3692" s="120"/>
      <c r="Q3692" s="156"/>
    </row>
    <row r="3693" spans="1:17">
      <c r="A3693" s="160" t="s">
        <v>1148</v>
      </c>
      <c r="C3693" s="88" t="s">
        <v>1714</v>
      </c>
      <c r="F3693" s="29" t="s">
        <v>110</v>
      </c>
      <c r="G3693" s="29" t="s">
        <v>828</v>
      </c>
      <c r="H3693" s="29" t="s">
        <v>30</v>
      </c>
      <c r="I3693" s="120">
        <v>46056</v>
      </c>
      <c r="J3693" s="120">
        <v>46058</v>
      </c>
      <c r="K3693" s="120">
        <v>46086</v>
      </c>
      <c r="L3693" s="120"/>
      <c r="M3693" s="120"/>
      <c r="N3693" s="29"/>
      <c r="O3693" s="119" t="s">
        <v>9</v>
      </c>
      <c r="P3693" s="120"/>
      <c r="Q3693" s="156"/>
    </row>
    <row r="3694" spans="1:17">
      <c r="A3694" s="160" t="s">
        <v>1148</v>
      </c>
      <c r="C3694" s="88" t="s">
        <v>1715</v>
      </c>
      <c r="F3694" s="29" t="s">
        <v>110</v>
      </c>
      <c r="G3694" s="29" t="s">
        <v>828</v>
      </c>
      <c r="H3694" s="29" t="s">
        <v>30</v>
      </c>
      <c r="I3694" s="120">
        <v>46056</v>
      </c>
      <c r="J3694" s="120">
        <v>46058</v>
      </c>
      <c r="K3694" s="120">
        <v>46086</v>
      </c>
      <c r="L3694" s="120"/>
      <c r="M3694" s="120"/>
      <c r="N3694" s="29"/>
      <c r="O3694" s="119" t="s">
        <v>9</v>
      </c>
      <c r="P3694" s="120"/>
      <c r="Q3694" s="156"/>
    </row>
    <row r="3695" spans="1:17">
      <c r="A3695" s="160" t="s">
        <v>1148</v>
      </c>
      <c r="C3695" s="88" t="s">
        <v>1716</v>
      </c>
      <c r="D3695" s="130" t="s">
        <v>1717</v>
      </c>
      <c r="F3695" s="29" t="s">
        <v>110</v>
      </c>
      <c r="G3695" s="29" t="s">
        <v>828</v>
      </c>
      <c r="H3695" s="29" t="s">
        <v>30</v>
      </c>
      <c r="I3695" s="120">
        <v>46084</v>
      </c>
      <c r="J3695" s="120">
        <v>46086</v>
      </c>
      <c r="K3695" s="120">
        <v>46116</v>
      </c>
      <c r="L3695" s="120"/>
      <c r="M3695" s="120"/>
      <c r="N3695" s="29"/>
      <c r="O3695" s="119" t="s">
        <v>1455</v>
      </c>
      <c r="P3695" s="120"/>
      <c r="Q3695" s="156"/>
    </row>
    <row r="3696" spans="1:17">
      <c r="A3696" s="160" t="s">
        <v>1148</v>
      </c>
      <c r="C3696" s="88" t="s">
        <v>1718</v>
      </c>
      <c r="F3696" s="29" t="s">
        <v>110</v>
      </c>
      <c r="G3696" s="29" t="s">
        <v>828</v>
      </c>
      <c r="H3696" s="29" t="s">
        <v>30</v>
      </c>
      <c r="I3696" s="120">
        <v>46057</v>
      </c>
      <c r="J3696" s="120">
        <v>46059</v>
      </c>
      <c r="K3696" s="120">
        <v>46087</v>
      </c>
      <c r="L3696" s="120"/>
      <c r="M3696" s="120"/>
      <c r="N3696" s="29"/>
      <c r="O3696" s="119" t="s">
        <v>9</v>
      </c>
      <c r="P3696" s="120"/>
      <c r="Q3696" s="156"/>
    </row>
    <row r="3697" spans="1:17">
      <c r="A3697" s="160" t="s">
        <v>1148</v>
      </c>
      <c r="C3697" s="88" t="s">
        <v>1719</v>
      </c>
      <c r="F3697" s="29" t="s">
        <v>110</v>
      </c>
      <c r="G3697" s="29" t="s">
        <v>828</v>
      </c>
      <c r="H3697" s="29" t="s">
        <v>30</v>
      </c>
      <c r="I3697" s="120">
        <v>46057</v>
      </c>
      <c r="J3697" s="120">
        <v>46059</v>
      </c>
      <c r="K3697" s="120">
        <v>46087</v>
      </c>
      <c r="L3697" s="120"/>
      <c r="M3697" s="120"/>
      <c r="N3697" s="29"/>
      <c r="O3697" s="119" t="s">
        <v>9</v>
      </c>
      <c r="P3697" s="120"/>
      <c r="Q3697" s="156"/>
    </row>
    <row r="3698" spans="1:17">
      <c r="A3698" s="160" t="s">
        <v>1148</v>
      </c>
      <c r="C3698" s="88" t="s">
        <v>1720</v>
      </c>
      <c r="F3698" s="29" t="s">
        <v>110</v>
      </c>
      <c r="G3698" s="29" t="s">
        <v>828</v>
      </c>
      <c r="H3698" s="29" t="s">
        <v>30</v>
      </c>
      <c r="I3698" s="120">
        <v>46057</v>
      </c>
      <c r="J3698" s="120">
        <v>46059</v>
      </c>
      <c r="K3698" s="120">
        <v>46087</v>
      </c>
      <c r="L3698" s="120"/>
      <c r="M3698" s="120"/>
      <c r="N3698" s="29"/>
      <c r="O3698" s="119" t="s">
        <v>9</v>
      </c>
      <c r="P3698" s="120"/>
      <c r="Q3698" s="156"/>
    </row>
    <row r="3699" spans="1:17">
      <c r="A3699" s="160" t="s">
        <v>1148</v>
      </c>
      <c r="C3699" s="88" t="s">
        <v>1721</v>
      </c>
      <c r="F3699" s="29" t="s">
        <v>110</v>
      </c>
      <c r="G3699" s="29" t="s">
        <v>828</v>
      </c>
      <c r="H3699" s="29" t="s">
        <v>30</v>
      </c>
      <c r="I3699" s="120">
        <v>46057</v>
      </c>
      <c r="J3699" s="120">
        <v>46059</v>
      </c>
      <c r="K3699" s="120">
        <v>46087</v>
      </c>
      <c r="L3699" s="120"/>
      <c r="M3699" s="120"/>
      <c r="N3699" s="29"/>
      <c r="O3699" s="119" t="s">
        <v>9</v>
      </c>
      <c r="P3699" s="120"/>
      <c r="Q3699" s="156"/>
    </row>
    <row r="3700" spans="1:17">
      <c r="A3700" s="160" t="s">
        <v>1148</v>
      </c>
      <c r="C3700" s="88" t="s">
        <v>1722</v>
      </c>
      <c r="F3700" s="29" t="s">
        <v>110</v>
      </c>
      <c r="G3700" s="29" t="s">
        <v>828</v>
      </c>
      <c r="H3700" s="29" t="s">
        <v>30</v>
      </c>
      <c r="I3700" s="120">
        <v>46057</v>
      </c>
      <c r="J3700" s="120">
        <v>46059</v>
      </c>
      <c r="K3700" s="120">
        <v>46087</v>
      </c>
      <c r="L3700" s="120"/>
      <c r="M3700" s="120"/>
      <c r="N3700" s="29"/>
      <c r="O3700" s="119" t="s">
        <v>9</v>
      </c>
      <c r="P3700" s="120"/>
      <c r="Q3700" s="156"/>
    </row>
    <row r="3701" spans="1:17">
      <c r="A3701" s="160" t="s">
        <v>1148</v>
      </c>
      <c r="C3701" s="88" t="s">
        <v>1723</v>
      </c>
      <c r="F3701" s="29" t="s">
        <v>110</v>
      </c>
      <c r="G3701" s="29" t="s">
        <v>828</v>
      </c>
      <c r="H3701" s="29" t="s">
        <v>30</v>
      </c>
      <c r="I3701" s="120">
        <v>46057</v>
      </c>
      <c r="J3701" s="120">
        <v>46059</v>
      </c>
      <c r="K3701" s="120">
        <v>46087</v>
      </c>
      <c r="L3701" s="120"/>
      <c r="M3701" s="120"/>
      <c r="N3701" s="29"/>
      <c r="O3701" s="119" t="s">
        <v>9</v>
      </c>
      <c r="P3701" s="120"/>
      <c r="Q3701" s="156"/>
    </row>
    <row r="3702" spans="1:17">
      <c r="A3702" s="160" t="s">
        <v>1148</v>
      </c>
      <c r="C3702" s="88" t="s">
        <v>1724</v>
      </c>
      <c r="F3702" s="29" t="s">
        <v>110</v>
      </c>
      <c r="G3702" s="29" t="s">
        <v>828</v>
      </c>
      <c r="H3702" s="29" t="s">
        <v>30</v>
      </c>
      <c r="I3702" s="120">
        <v>46057</v>
      </c>
      <c r="J3702" s="120">
        <v>46059</v>
      </c>
      <c r="K3702" s="120">
        <v>46087</v>
      </c>
      <c r="L3702" s="120"/>
      <c r="M3702" s="120"/>
      <c r="N3702" s="29"/>
      <c r="O3702" s="119" t="s">
        <v>9</v>
      </c>
      <c r="P3702" s="120"/>
      <c r="Q3702" s="156"/>
    </row>
    <row r="3703" spans="1:17">
      <c r="A3703" s="160" t="s">
        <v>1148</v>
      </c>
      <c r="C3703" s="88" t="s">
        <v>1725</v>
      </c>
      <c r="F3703" s="29" t="s">
        <v>110</v>
      </c>
      <c r="G3703" s="29" t="s">
        <v>828</v>
      </c>
      <c r="H3703" s="29" t="s">
        <v>30</v>
      </c>
      <c r="I3703" s="120">
        <v>46057</v>
      </c>
      <c r="J3703" s="120">
        <v>46059</v>
      </c>
      <c r="K3703" s="120">
        <v>46087</v>
      </c>
      <c r="L3703" s="120"/>
      <c r="M3703" s="120"/>
      <c r="N3703" s="29"/>
      <c r="O3703" s="119" t="s">
        <v>9</v>
      </c>
      <c r="P3703" s="120"/>
      <c r="Q3703" s="156"/>
    </row>
    <row r="3704" spans="1:17">
      <c r="A3704" s="160" t="s">
        <v>1148</v>
      </c>
      <c r="C3704" s="88" t="s">
        <v>1726</v>
      </c>
      <c r="F3704" s="29" t="s">
        <v>110</v>
      </c>
      <c r="G3704" s="29" t="s">
        <v>828</v>
      </c>
      <c r="H3704" s="29" t="s">
        <v>30</v>
      </c>
      <c r="I3704" s="120">
        <v>46057</v>
      </c>
      <c r="J3704" s="120">
        <v>46059</v>
      </c>
      <c r="K3704" s="120">
        <v>46087</v>
      </c>
      <c r="L3704" s="120"/>
      <c r="M3704" s="120"/>
      <c r="N3704" s="29"/>
      <c r="O3704" s="119" t="s">
        <v>9</v>
      </c>
      <c r="P3704" s="120"/>
      <c r="Q3704" s="156"/>
    </row>
    <row r="3705" spans="1:17">
      <c r="A3705" s="160" t="s">
        <v>1033</v>
      </c>
      <c r="C3705" s="88" t="s">
        <v>1727</v>
      </c>
      <c r="D3705" s="130" t="s">
        <v>1728</v>
      </c>
      <c r="F3705" s="29" t="s">
        <v>110</v>
      </c>
      <c r="G3705" s="29" t="s">
        <v>828</v>
      </c>
      <c r="H3705" s="29" t="s">
        <v>30</v>
      </c>
      <c r="I3705" s="120">
        <v>46056</v>
      </c>
      <c r="J3705" s="120">
        <v>46058</v>
      </c>
      <c r="K3705" s="120">
        <v>46086</v>
      </c>
      <c r="L3705" s="120"/>
      <c r="M3705" s="120"/>
      <c r="N3705" s="29"/>
      <c r="O3705" s="119" t="s">
        <v>9</v>
      </c>
      <c r="P3705" s="120"/>
      <c r="Q3705" s="156"/>
    </row>
    <row r="3706" spans="1:17">
      <c r="A3706" s="160" t="s">
        <v>1033</v>
      </c>
      <c r="C3706" s="88" t="s">
        <v>1729</v>
      </c>
      <c r="D3706" s="130" t="s">
        <v>1730</v>
      </c>
      <c r="F3706" s="29" t="s">
        <v>110</v>
      </c>
      <c r="G3706" s="29" t="s">
        <v>828</v>
      </c>
      <c r="H3706" s="29" t="s">
        <v>30</v>
      </c>
      <c r="I3706" s="120">
        <v>46056</v>
      </c>
      <c r="J3706" s="120">
        <v>46058</v>
      </c>
      <c r="K3706" s="120">
        <v>46086</v>
      </c>
      <c r="L3706" s="120"/>
      <c r="M3706" s="120"/>
      <c r="N3706" s="29"/>
      <c r="O3706" s="119" t="s">
        <v>9</v>
      </c>
      <c r="P3706" s="120"/>
      <c r="Q3706" s="156"/>
    </row>
    <row r="3707" spans="1:17">
      <c r="A3707" s="160" t="s">
        <v>1033</v>
      </c>
      <c r="C3707" s="88" t="s">
        <v>1731</v>
      </c>
      <c r="F3707" s="29" t="s">
        <v>110</v>
      </c>
      <c r="G3707" s="29" t="s">
        <v>828</v>
      </c>
      <c r="H3707" s="29" t="s">
        <v>30</v>
      </c>
      <c r="I3707" s="120">
        <v>46056</v>
      </c>
      <c r="J3707" s="120">
        <v>46058</v>
      </c>
      <c r="K3707" s="120">
        <v>46086</v>
      </c>
      <c r="L3707" s="120"/>
      <c r="M3707" s="120"/>
      <c r="N3707" s="29"/>
      <c r="O3707" s="119" t="s">
        <v>9</v>
      </c>
      <c r="P3707" s="120"/>
      <c r="Q3707" s="156"/>
    </row>
    <row r="3708" spans="1:17">
      <c r="A3708" s="160" t="s">
        <v>1033</v>
      </c>
      <c r="C3708" s="88" t="s">
        <v>1732</v>
      </c>
      <c r="F3708" s="29" t="s">
        <v>110</v>
      </c>
      <c r="G3708" s="29" t="s">
        <v>828</v>
      </c>
      <c r="H3708" s="29" t="s">
        <v>30</v>
      </c>
      <c r="I3708" s="120">
        <v>46056</v>
      </c>
      <c r="J3708" s="120">
        <v>46058</v>
      </c>
      <c r="K3708" s="120">
        <v>46086</v>
      </c>
      <c r="L3708" s="120"/>
      <c r="M3708" s="120"/>
      <c r="N3708" s="29"/>
      <c r="O3708" s="119" t="s">
        <v>9</v>
      </c>
      <c r="P3708" s="120"/>
      <c r="Q3708" s="156"/>
    </row>
    <row r="3709" spans="1:17">
      <c r="A3709" s="160" t="s">
        <v>1733</v>
      </c>
      <c r="C3709" s="41" t="s">
        <v>1734</v>
      </c>
      <c r="F3709" s="29" t="s">
        <v>153</v>
      </c>
      <c r="G3709" s="29" t="s">
        <v>16</v>
      </c>
      <c r="H3709" s="29" t="s">
        <v>29</v>
      </c>
      <c r="I3709" s="120">
        <v>46056</v>
      </c>
      <c r="J3709" s="120">
        <v>46058</v>
      </c>
      <c r="K3709" s="120">
        <v>46086</v>
      </c>
      <c r="L3709" s="120"/>
      <c r="M3709" s="120"/>
      <c r="N3709" s="29"/>
      <c r="O3709" s="119" t="s">
        <v>10</v>
      </c>
      <c r="P3709" s="120"/>
      <c r="Q3709" s="156"/>
    </row>
    <row r="3710" spans="1:17">
      <c r="A3710" s="160" t="s">
        <v>1733</v>
      </c>
      <c r="C3710" s="88" t="s">
        <v>1735</v>
      </c>
      <c r="F3710" s="29" t="s">
        <v>153</v>
      </c>
      <c r="G3710" s="29" t="s">
        <v>16</v>
      </c>
      <c r="H3710" s="29" t="s">
        <v>29</v>
      </c>
      <c r="I3710" s="120">
        <v>46056</v>
      </c>
      <c r="J3710" s="120">
        <v>46058</v>
      </c>
      <c r="K3710" s="120">
        <v>46086</v>
      </c>
      <c r="L3710" s="120"/>
      <c r="M3710" s="120"/>
      <c r="N3710" s="29"/>
      <c r="O3710" s="119" t="s">
        <v>10</v>
      </c>
      <c r="P3710" s="120"/>
      <c r="Q3710" s="156"/>
    </row>
    <row r="3711" spans="1:17">
      <c r="A3711" s="160" t="s">
        <v>1495</v>
      </c>
      <c r="C3711" s="88" t="s">
        <v>1736</v>
      </c>
      <c r="F3711" s="29" t="s">
        <v>153</v>
      </c>
      <c r="G3711" s="29" t="s">
        <v>16</v>
      </c>
      <c r="H3711" s="29" t="s">
        <v>29</v>
      </c>
      <c r="I3711" s="120">
        <v>46056</v>
      </c>
      <c r="J3711" s="120">
        <v>46058</v>
      </c>
      <c r="K3711" s="120">
        <v>46086</v>
      </c>
      <c r="L3711" s="120"/>
      <c r="M3711" s="120"/>
      <c r="N3711" s="29"/>
      <c r="O3711" s="119" t="s">
        <v>10</v>
      </c>
      <c r="P3711" s="120"/>
      <c r="Q3711" s="156"/>
    </row>
    <row r="3712" spans="1:17">
      <c r="A3712" s="160" t="s">
        <v>1495</v>
      </c>
      <c r="C3712" s="88" t="s">
        <v>1737</v>
      </c>
      <c r="F3712" s="29" t="s">
        <v>153</v>
      </c>
      <c r="G3712" s="29" t="s">
        <v>16</v>
      </c>
      <c r="H3712" s="29" t="s">
        <v>29</v>
      </c>
      <c r="I3712" s="120">
        <v>46056</v>
      </c>
      <c r="J3712" s="120">
        <v>46058</v>
      </c>
      <c r="K3712" s="120">
        <v>46086</v>
      </c>
      <c r="L3712" s="120"/>
      <c r="M3712" s="120"/>
      <c r="N3712" s="29"/>
      <c r="O3712" s="119" t="s">
        <v>10</v>
      </c>
      <c r="P3712" s="120"/>
      <c r="Q3712" s="156"/>
    </row>
    <row r="3713" spans="1:18">
      <c r="A3713" s="160" t="s">
        <v>1495</v>
      </c>
      <c r="C3713" s="88" t="s">
        <v>1738</v>
      </c>
      <c r="F3713" s="29" t="s">
        <v>153</v>
      </c>
      <c r="G3713" s="29" t="s">
        <v>16</v>
      </c>
      <c r="H3713" s="29" t="s">
        <v>29</v>
      </c>
      <c r="I3713" s="120">
        <v>46056</v>
      </c>
      <c r="J3713" s="120">
        <v>46058</v>
      </c>
      <c r="K3713" s="120">
        <v>46086</v>
      </c>
      <c r="L3713" s="120"/>
      <c r="M3713" s="120"/>
      <c r="N3713" s="29"/>
      <c r="O3713" s="119" t="s">
        <v>10</v>
      </c>
      <c r="P3713" s="120"/>
      <c r="Q3713" s="156"/>
    </row>
    <row r="3714" spans="1:18">
      <c r="A3714" s="160" t="s">
        <v>1495</v>
      </c>
      <c r="C3714" s="88" t="s">
        <v>1739</v>
      </c>
      <c r="F3714" s="29" t="s">
        <v>153</v>
      </c>
      <c r="G3714" s="29" t="s">
        <v>16</v>
      </c>
      <c r="H3714" s="29" t="s">
        <v>29</v>
      </c>
      <c r="I3714" s="120">
        <v>46056</v>
      </c>
      <c r="J3714" s="120">
        <v>46058</v>
      </c>
      <c r="K3714" s="120">
        <v>46086</v>
      </c>
      <c r="L3714" s="120"/>
      <c r="M3714" s="120"/>
      <c r="N3714" s="29"/>
      <c r="O3714" s="119" t="s">
        <v>10</v>
      </c>
      <c r="P3714" s="120"/>
      <c r="Q3714" s="156"/>
    </row>
    <row r="3715" spans="1:18">
      <c r="A3715" s="160" t="s">
        <v>1495</v>
      </c>
      <c r="C3715" s="88" t="s">
        <v>1740</v>
      </c>
      <c r="F3715" s="29" t="s">
        <v>153</v>
      </c>
      <c r="G3715" s="29" t="s">
        <v>16</v>
      </c>
      <c r="H3715" s="29" t="s">
        <v>29</v>
      </c>
      <c r="I3715" s="120">
        <v>46056</v>
      </c>
      <c r="J3715" s="120">
        <v>46058</v>
      </c>
      <c r="K3715" s="120">
        <v>46086</v>
      </c>
      <c r="L3715" s="120"/>
      <c r="M3715" s="120"/>
      <c r="N3715" s="29"/>
      <c r="O3715" s="119" t="s">
        <v>10</v>
      </c>
      <c r="P3715" s="120"/>
      <c r="Q3715" s="156"/>
    </row>
    <row r="3716" spans="1:18">
      <c r="A3716" s="160" t="s">
        <v>1495</v>
      </c>
      <c r="C3716" s="88" t="s">
        <v>1741</v>
      </c>
      <c r="F3716" s="29" t="s">
        <v>153</v>
      </c>
      <c r="G3716" s="29" t="s">
        <v>16</v>
      </c>
      <c r="H3716" s="29" t="s">
        <v>29</v>
      </c>
      <c r="I3716" s="120">
        <v>46056</v>
      </c>
      <c r="J3716" s="120">
        <v>46058</v>
      </c>
      <c r="K3716" s="120">
        <v>46086</v>
      </c>
      <c r="L3716" s="120"/>
      <c r="M3716" s="120"/>
      <c r="N3716" s="29"/>
      <c r="O3716" s="119" t="s">
        <v>10</v>
      </c>
      <c r="P3716" s="120"/>
      <c r="Q3716" s="156"/>
    </row>
    <row r="3717" spans="1:18">
      <c r="A3717" s="160" t="s">
        <v>1495</v>
      </c>
      <c r="C3717" s="88" t="s">
        <v>1742</v>
      </c>
      <c r="F3717" s="29" t="s">
        <v>153</v>
      </c>
      <c r="G3717" s="29" t="s">
        <v>16</v>
      </c>
      <c r="H3717" s="29" t="s">
        <v>29</v>
      </c>
      <c r="I3717" s="120">
        <v>46056</v>
      </c>
      <c r="J3717" s="120">
        <v>46058</v>
      </c>
      <c r="K3717" s="120">
        <v>46086</v>
      </c>
      <c r="L3717" s="120"/>
      <c r="M3717" s="120"/>
      <c r="N3717" s="29"/>
      <c r="O3717" s="119" t="s">
        <v>10</v>
      </c>
      <c r="P3717" s="120"/>
      <c r="Q3717" s="156"/>
    </row>
    <row r="3718" spans="1:18">
      <c r="A3718" s="160" t="s">
        <v>1495</v>
      </c>
      <c r="C3718" s="88" t="s">
        <v>1743</v>
      </c>
      <c r="F3718" s="29" t="s">
        <v>153</v>
      </c>
      <c r="G3718" s="29" t="s">
        <v>16</v>
      </c>
      <c r="H3718" s="29" t="s">
        <v>29</v>
      </c>
      <c r="I3718" s="120">
        <v>46056</v>
      </c>
      <c r="J3718" s="120">
        <v>46058</v>
      </c>
      <c r="K3718" s="120">
        <v>46086</v>
      </c>
      <c r="L3718" s="120"/>
      <c r="M3718" s="120"/>
      <c r="N3718" s="29"/>
      <c r="O3718" s="119" t="s">
        <v>10</v>
      </c>
      <c r="P3718" s="120"/>
      <c r="Q3718" s="156"/>
    </row>
    <row r="3719" spans="1:18">
      <c r="A3719" s="160" t="s">
        <v>1495</v>
      </c>
      <c r="C3719" s="88" t="s">
        <v>1744</v>
      </c>
      <c r="F3719" s="29" t="s">
        <v>153</v>
      </c>
      <c r="G3719" s="29" t="s">
        <v>16</v>
      </c>
      <c r="H3719" s="29" t="s">
        <v>29</v>
      </c>
      <c r="I3719" s="120">
        <v>46056</v>
      </c>
      <c r="J3719" s="120">
        <v>46058</v>
      </c>
      <c r="K3719" s="120">
        <v>46086</v>
      </c>
      <c r="L3719" s="120"/>
      <c r="M3719" s="120"/>
      <c r="N3719" s="29"/>
      <c r="O3719" s="119" t="s">
        <v>10</v>
      </c>
      <c r="P3719" s="120"/>
      <c r="Q3719" s="156"/>
    </row>
    <row r="3720" spans="1:18">
      <c r="A3720" s="160" t="s">
        <v>1495</v>
      </c>
      <c r="C3720" s="88" t="s">
        <v>1745</v>
      </c>
      <c r="F3720" s="29" t="s">
        <v>153</v>
      </c>
      <c r="G3720" s="29" t="s">
        <v>16</v>
      </c>
      <c r="H3720" s="29" t="s">
        <v>29</v>
      </c>
      <c r="I3720" s="120">
        <v>46056</v>
      </c>
      <c r="J3720" s="120">
        <v>46058</v>
      </c>
      <c r="K3720" s="120">
        <v>46086</v>
      </c>
      <c r="L3720" s="120"/>
      <c r="M3720" s="120"/>
      <c r="N3720" s="29"/>
      <c r="O3720" s="119" t="s">
        <v>10</v>
      </c>
      <c r="P3720" s="120"/>
      <c r="Q3720" s="156"/>
    </row>
    <row r="3721" spans="1:18">
      <c r="A3721" s="160" t="s">
        <v>1495</v>
      </c>
      <c r="C3721" s="88" t="s">
        <v>1746</v>
      </c>
      <c r="F3721" s="29" t="s">
        <v>153</v>
      </c>
      <c r="G3721" s="29" t="s">
        <v>16</v>
      </c>
      <c r="H3721" s="29" t="s">
        <v>29</v>
      </c>
      <c r="I3721" s="120">
        <v>46056</v>
      </c>
      <c r="J3721" s="120">
        <v>46058</v>
      </c>
      <c r="K3721" s="120">
        <v>46086</v>
      </c>
      <c r="L3721" s="120"/>
      <c r="M3721" s="120"/>
      <c r="N3721" s="29"/>
      <c r="O3721" s="119" t="s">
        <v>10</v>
      </c>
      <c r="P3721" s="120"/>
      <c r="Q3721" s="156"/>
    </row>
    <row r="3722" spans="1:18">
      <c r="A3722" s="160" t="s">
        <v>1495</v>
      </c>
      <c r="C3722" s="88" t="s">
        <v>1747</v>
      </c>
      <c r="F3722" s="29" t="s">
        <v>153</v>
      </c>
      <c r="G3722" s="29" t="s">
        <v>16</v>
      </c>
      <c r="H3722" s="29" t="s">
        <v>29</v>
      </c>
      <c r="I3722" s="120">
        <v>46056</v>
      </c>
      <c r="J3722" s="120">
        <v>46058</v>
      </c>
      <c r="K3722" s="120">
        <v>46086</v>
      </c>
      <c r="L3722" s="120"/>
      <c r="M3722" s="120"/>
      <c r="N3722" s="29"/>
      <c r="O3722" s="119" t="s">
        <v>9</v>
      </c>
      <c r="P3722" s="120"/>
      <c r="Q3722" s="156"/>
    </row>
    <row r="3723" spans="1:18">
      <c r="A3723" s="160" t="s">
        <v>1495</v>
      </c>
      <c r="C3723" s="88" t="s">
        <v>1748</v>
      </c>
      <c r="F3723" s="29" t="s">
        <v>153</v>
      </c>
      <c r="G3723" s="29" t="s">
        <v>16</v>
      </c>
      <c r="H3723" s="29" t="s">
        <v>29</v>
      </c>
      <c r="I3723" s="120">
        <v>46056</v>
      </c>
      <c r="J3723" s="120">
        <v>46058</v>
      </c>
      <c r="K3723" s="120">
        <v>46086</v>
      </c>
      <c r="L3723" s="120"/>
      <c r="M3723" s="120"/>
      <c r="N3723" s="29"/>
      <c r="O3723" s="119" t="s">
        <v>9</v>
      </c>
      <c r="P3723" s="120"/>
      <c r="Q3723" s="156"/>
    </row>
    <row r="3724" spans="1:18">
      <c r="A3724" s="160" t="s">
        <v>1495</v>
      </c>
      <c r="C3724" s="88" t="s">
        <v>1749</v>
      </c>
      <c r="F3724" s="29" t="s">
        <v>153</v>
      </c>
      <c r="G3724" s="29" t="s">
        <v>16</v>
      </c>
      <c r="H3724" s="29" t="s">
        <v>29</v>
      </c>
      <c r="I3724" s="120">
        <v>46056</v>
      </c>
      <c r="J3724" s="120">
        <v>46058</v>
      </c>
      <c r="K3724" s="120">
        <v>46086</v>
      </c>
      <c r="L3724" s="120"/>
      <c r="M3724" s="120"/>
      <c r="N3724" s="29"/>
      <c r="O3724" s="119" t="s">
        <v>10</v>
      </c>
      <c r="P3724" s="120"/>
      <c r="Q3724" s="156"/>
    </row>
    <row r="3725" spans="1:18">
      <c r="A3725" s="160" t="s">
        <v>1495</v>
      </c>
      <c r="C3725" s="88" t="s">
        <v>1750</v>
      </c>
      <c r="F3725" s="29" t="s">
        <v>153</v>
      </c>
      <c r="G3725" s="29" t="s">
        <v>16</v>
      </c>
      <c r="H3725" s="29" t="s">
        <v>29</v>
      </c>
      <c r="I3725" s="120">
        <v>46056</v>
      </c>
      <c r="J3725" s="120">
        <v>46058</v>
      </c>
      <c r="K3725" s="120">
        <v>46086</v>
      </c>
      <c r="L3725" s="120"/>
      <c r="M3725" s="120"/>
      <c r="N3725" s="29"/>
      <c r="O3725" s="119" t="s">
        <v>10</v>
      </c>
      <c r="P3725" s="120"/>
      <c r="Q3725" s="156"/>
    </row>
    <row r="3726" spans="1:18">
      <c r="A3726" s="160" t="s">
        <v>1163</v>
      </c>
      <c r="C3726" s="88" t="s">
        <v>1751</v>
      </c>
      <c r="D3726" s="29" t="s">
        <v>1752</v>
      </c>
      <c r="F3726" s="29" t="s">
        <v>110</v>
      </c>
      <c r="G3726" s="29" t="s">
        <v>828</v>
      </c>
      <c r="H3726" s="29" t="s">
        <v>30</v>
      </c>
      <c r="I3726" s="120">
        <v>46084</v>
      </c>
      <c r="J3726" s="120">
        <v>46086</v>
      </c>
      <c r="K3726" s="120">
        <v>46114</v>
      </c>
      <c r="L3726" s="120"/>
      <c r="M3726" s="120"/>
      <c r="N3726" s="29"/>
      <c r="O3726" s="119" t="s">
        <v>10</v>
      </c>
      <c r="P3726" s="120"/>
      <c r="Q3726" s="156"/>
    </row>
    <row r="3727" spans="1:18">
      <c r="A3727" s="160" t="s">
        <v>1163</v>
      </c>
      <c r="C3727" s="88" t="s">
        <v>1753</v>
      </c>
      <c r="F3727" s="29" t="s">
        <v>110</v>
      </c>
      <c r="G3727" s="29" t="s">
        <v>828</v>
      </c>
      <c r="H3727" s="29" t="s">
        <v>30</v>
      </c>
      <c r="I3727" s="120">
        <v>46057</v>
      </c>
      <c r="J3727" s="120">
        <v>46059</v>
      </c>
      <c r="K3727" s="120">
        <v>46087</v>
      </c>
      <c r="L3727" s="120"/>
      <c r="M3727" s="120"/>
      <c r="N3727" s="29"/>
      <c r="O3727" s="119" t="s">
        <v>197</v>
      </c>
      <c r="P3727" s="120"/>
      <c r="Q3727" s="156"/>
      <c r="R3727" s="134" t="s">
        <v>1415</v>
      </c>
    </row>
    <row r="3728" spans="1:18">
      <c r="A3728" s="160" t="s">
        <v>1163</v>
      </c>
      <c r="C3728" s="88" t="s">
        <v>1754</v>
      </c>
      <c r="F3728" s="29" t="s">
        <v>110</v>
      </c>
      <c r="G3728" s="29" t="s">
        <v>828</v>
      </c>
      <c r="H3728" s="29" t="s">
        <v>30</v>
      </c>
      <c r="I3728" s="120">
        <v>46057</v>
      </c>
      <c r="J3728" s="120">
        <v>46059</v>
      </c>
      <c r="K3728" s="120">
        <v>46087</v>
      </c>
      <c r="L3728" s="120"/>
      <c r="M3728" s="120"/>
      <c r="N3728" s="29"/>
      <c r="O3728" s="119" t="s">
        <v>9</v>
      </c>
      <c r="P3728" s="120"/>
      <c r="Q3728" s="156"/>
      <c r="R3728" s="134" t="s">
        <v>1415</v>
      </c>
    </row>
    <row r="3729" spans="1:17">
      <c r="A3729" s="160" t="s">
        <v>1163</v>
      </c>
      <c r="C3729" s="88" t="s">
        <v>1755</v>
      </c>
      <c r="F3729" s="29" t="s">
        <v>110</v>
      </c>
      <c r="G3729" s="29" t="s">
        <v>828</v>
      </c>
      <c r="H3729" s="29" t="s">
        <v>30</v>
      </c>
      <c r="I3729" s="120">
        <v>46057</v>
      </c>
      <c r="J3729" s="120">
        <v>46059</v>
      </c>
      <c r="K3729" s="120">
        <v>46087</v>
      </c>
      <c r="L3729" s="120"/>
      <c r="M3729" s="120"/>
      <c r="N3729" s="29"/>
      <c r="O3729" s="119" t="s">
        <v>9</v>
      </c>
      <c r="P3729" s="120"/>
      <c r="Q3729" s="156"/>
    </row>
    <row r="3730" spans="1:17">
      <c r="A3730" s="160" t="s">
        <v>1163</v>
      </c>
      <c r="C3730" s="88" t="s">
        <v>1756</v>
      </c>
      <c r="D3730" s="130" t="s">
        <v>1757</v>
      </c>
      <c r="F3730" s="29" t="s">
        <v>110</v>
      </c>
      <c r="G3730" s="29" t="s">
        <v>828</v>
      </c>
      <c r="H3730" s="29" t="s">
        <v>30</v>
      </c>
      <c r="I3730" s="120">
        <v>46078</v>
      </c>
      <c r="J3730" s="120">
        <v>46080</v>
      </c>
      <c r="K3730" s="120">
        <v>46108</v>
      </c>
      <c r="L3730" s="120"/>
      <c r="M3730" s="120"/>
      <c r="N3730" s="29"/>
      <c r="O3730" s="119" t="s">
        <v>9</v>
      </c>
      <c r="P3730" s="120"/>
      <c r="Q3730" s="156" t="s">
        <v>1758</v>
      </c>
    </row>
    <row r="3731" spans="1:17">
      <c r="A3731" s="160" t="s">
        <v>1163</v>
      </c>
      <c r="C3731" s="88" t="s">
        <v>1759</v>
      </c>
      <c r="D3731" s="130" t="s">
        <v>1760</v>
      </c>
      <c r="F3731" s="29" t="s">
        <v>110</v>
      </c>
      <c r="G3731" s="29" t="s">
        <v>828</v>
      </c>
      <c r="H3731" s="29" t="s">
        <v>30</v>
      </c>
      <c r="I3731" s="120">
        <v>46078</v>
      </c>
      <c r="J3731" s="120">
        <v>46080</v>
      </c>
      <c r="K3731" s="120">
        <v>46108</v>
      </c>
      <c r="L3731" s="120"/>
      <c r="M3731" s="120"/>
      <c r="N3731" s="29"/>
      <c r="O3731" s="119" t="s">
        <v>9</v>
      </c>
      <c r="P3731" s="120"/>
      <c r="Q3731" s="156"/>
    </row>
    <row r="3732" spans="1:17">
      <c r="A3732" s="160" t="s">
        <v>1163</v>
      </c>
      <c r="C3732" s="88" t="s">
        <v>1761</v>
      </c>
      <c r="F3732" s="29" t="s">
        <v>110</v>
      </c>
      <c r="G3732" s="29" t="s">
        <v>828</v>
      </c>
      <c r="H3732" s="29" t="s">
        <v>30</v>
      </c>
      <c r="I3732" s="120">
        <v>46057</v>
      </c>
      <c r="J3732" s="120">
        <v>46059</v>
      </c>
      <c r="K3732" s="120">
        <v>46087</v>
      </c>
      <c r="L3732" s="120"/>
      <c r="M3732" s="120"/>
      <c r="N3732" s="29"/>
      <c r="O3732" s="119" t="s">
        <v>9</v>
      </c>
      <c r="P3732" s="120"/>
      <c r="Q3732" s="156"/>
    </row>
    <row r="3733" spans="1:17">
      <c r="A3733" s="160" t="s">
        <v>1163</v>
      </c>
      <c r="C3733" s="88" t="s">
        <v>1762</v>
      </c>
      <c r="F3733" s="29" t="s">
        <v>110</v>
      </c>
      <c r="G3733" s="29" t="s">
        <v>828</v>
      </c>
      <c r="H3733" s="29" t="s">
        <v>30</v>
      </c>
      <c r="I3733" s="120">
        <v>46058</v>
      </c>
      <c r="J3733" s="120">
        <v>46062</v>
      </c>
      <c r="K3733" s="120">
        <v>46090</v>
      </c>
      <c r="L3733" s="120"/>
      <c r="M3733" s="120"/>
      <c r="N3733" s="29"/>
      <c r="O3733" s="119" t="s">
        <v>9</v>
      </c>
      <c r="P3733" s="120"/>
      <c r="Q3733" s="156"/>
    </row>
    <row r="3734" spans="1:17">
      <c r="A3734" s="160" t="s">
        <v>1163</v>
      </c>
      <c r="C3734" s="88" t="s">
        <v>1763</v>
      </c>
      <c r="F3734" s="29" t="s">
        <v>110</v>
      </c>
      <c r="G3734" s="29" t="s">
        <v>828</v>
      </c>
      <c r="H3734" s="29" t="s">
        <v>30</v>
      </c>
      <c r="I3734" s="120">
        <v>46058</v>
      </c>
      <c r="J3734" s="120">
        <v>46062</v>
      </c>
      <c r="K3734" s="120">
        <v>46090</v>
      </c>
      <c r="L3734" s="120"/>
      <c r="M3734" s="120"/>
      <c r="N3734" s="29"/>
      <c r="O3734" s="119" t="s">
        <v>9</v>
      </c>
      <c r="P3734" s="120"/>
      <c r="Q3734" s="156"/>
    </row>
    <row r="3735" spans="1:17">
      <c r="A3735" s="160" t="s">
        <v>1163</v>
      </c>
      <c r="C3735" s="88" t="s">
        <v>1764</v>
      </c>
      <c r="D3735" s="130" t="s">
        <v>1765</v>
      </c>
      <c r="F3735" s="29" t="s">
        <v>110</v>
      </c>
      <c r="G3735" s="29" t="s">
        <v>828</v>
      </c>
      <c r="H3735" s="29" t="s">
        <v>30</v>
      </c>
      <c r="I3735" s="120">
        <v>46078</v>
      </c>
      <c r="J3735" s="120">
        <v>46080</v>
      </c>
      <c r="K3735" s="120">
        <v>46108</v>
      </c>
      <c r="L3735" s="120"/>
      <c r="M3735" s="120"/>
      <c r="N3735" s="29"/>
      <c r="O3735" s="119" t="s">
        <v>9</v>
      </c>
      <c r="P3735" s="120"/>
      <c r="Q3735" s="156"/>
    </row>
    <row r="3736" spans="1:17">
      <c r="A3736" s="160" t="s">
        <v>1163</v>
      </c>
      <c r="C3736" s="88" t="s">
        <v>1766</v>
      </c>
      <c r="F3736" s="29" t="s">
        <v>110</v>
      </c>
      <c r="G3736" s="29" t="s">
        <v>828</v>
      </c>
      <c r="H3736" s="29" t="s">
        <v>30</v>
      </c>
      <c r="I3736" s="120">
        <v>46058</v>
      </c>
      <c r="J3736" s="120">
        <v>46062</v>
      </c>
      <c r="K3736" s="120">
        <v>46090</v>
      </c>
      <c r="L3736" s="120"/>
      <c r="M3736" s="120"/>
      <c r="N3736" s="29"/>
      <c r="O3736" s="119" t="s">
        <v>9</v>
      </c>
      <c r="P3736" s="120"/>
      <c r="Q3736" s="156"/>
    </row>
    <row r="3737" spans="1:17">
      <c r="A3737" s="160" t="s">
        <v>1163</v>
      </c>
      <c r="C3737" s="88" t="s">
        <v>1767</v>
      </c>
      <c r="F3737" s="29" t="s">
        <v>110</v>
      </c>
      <c r="G3737" s="29" t="s">
        <v>828</v>
      </c>
      <c r="H3737" s="29" t="s">
        <v>30</v>
      </c>
      <c r="I3737" s="120">
        <v>46058</v>
      </c>
      <c r="J3737" s="120">
        <v>46062</v>
      </c>
      <c r="K3737" s="120">
        <v>46090</v>
      </c>
      <c r="L3737" s="120"/>
      <c r="M3737" s="120"/>
      <c r="N3737" s="29"/>
      <c r="O3737" s="119" t="s">
        <v>9</v>
      </c>
      <c r="P3737" s="120"/>
      <c r="Q3737" s="156"/>
    </row>
    <row r="3738" spans="1:17">
      <c r="A3738" s="160" t="s">
        <v>1163</v>
      </c>
      <c r="C3738" s="88" t="s">
        <v>1768</v>
      </c>
      <c r="F3738" s="29" t="s">
        <v>110</v>
      </c>
      <c r="G3738" s="29" t="s">
        <v>828</v>
      </c>
      <c r="H3738" s="29" t="s">
        <v>30</v>
      </c>
      <c r="I3738" s="120">
        <v>46058</v>
      </c>
      <c r="J3738" s="120">
        <v>46062</v>
      </c>
      <c r="K3738" s="120">
        <v>46090</v>
      </c>
      <c r="L3738" s="120"/>
      <c r="M3738" s="120"/>
      <c r="N3738" s="29"/>
      <c r="O3738" s="119" t="s">
        <v>9</v>
      </c>
      <c r="P3738" s="120"/>
      <c r="Q3738" s="156"/>
    </row>
    <row r="3739" spans="1:17">
      <c r="A3739" s="160" t="s">
        <v>1769</v>
      </c>
      <c r="C3739" s="41" t="s">
        <v>1770</v>
      </c>
      <c r="F3739" s="29" t="s">
        <v>153</v>
      </c>
      <c r="G3739" s="29" t="s">
        <v>16</v>
      </c>
      <c r="H3739" s="29" t="s">
        <v>29</v>
      </c>
      <c r="I3739" s="120">
        <v>46059</v>
      </c>
      <c r="J3739" s="120">
        <v>46063</v>
      </c>
      <c r="K3739" s="120">
        <v>46091</v>
      </c>
      <c r="L3739" s="120"/>
      <c r="M3739" s="120"/>
      <c r="N3739" s="29"/>
      <c r="O3739" s="119" t="s">
        <v>10</v>
      </c>
      <c r="P3739" s="120"/>
      <c r="Q3739" s="156"/>
    </row>
    <row r="3740" spans="1:17">
      <c r="A3740" s="160" t="s">
        <v>1769</v>
      </c>
      <c r="C3740" s="88" t="s">
        <v>1771</v>
      </c>
      <c r="F3740" s="29" t="s">
        <v>153</v>
      </c>
      <c r="G3740" s="29" t="s">
        <v>16</v>
      </c>
      <c r="H3740" s="29" t="s">
        <v>29</v>
      </c>
      <c r="I3740" s="120">
        <v>46059</v>
      </c>
      <c r="J3740" s="120">
        <v>46063</v>
      </c>
      <c r="K3740" s="120">
        <v>46091</v>
      </c>
      <c r="L3740" s="120"/>
      <c r="M3740" s="120"/>
      <c r="N3740" s="29"/>
      <c r="O3740" s="119" t="s">
        <v>10</v>
      </c>
      <c r="P3740" s="120"/>
      <c r="Q3740" s="156"/>
    </row>
    <row r="3741" spans="1:17">
      <c r="A3741" s="160" t="s">
        <v>1769</v>
      </c>
      <c r="C3741" s="88" t="s">
        <v>1772</v>
      </c>
      <c r="F3741" s="29" t="s">
        <v>153</v>
      </c>
      <c r="G3741" s="29" t="s">
        <v>16</v>
      </c>
      <c r="H3741" s="29" t="s">
        <v>29</v>
      </c>
      <c r="I3741" s="120">
        <v>46059</v>
      </c>
      <c r="J3741" s="120">
        <v>46063</v>
      </c>
      <c r="K3741" s="120">
        <v>46091</v>
      </c>
      <c r="L3741" s="120"/>
      <c r="M3741" s="120"/>
      <c r="N3741" s="29"/>
      <c r="O3741" s="119" t="s">
        <v>10</v>
      </c>
      <c r="P3741" s="120"/>
      <c r="Q3741" s="156"/>
    </row>
    <row r="3742" spans="1:17">
      <c r="A3742" s="160" t="s">
        <v>1769</v>
      </c>
      <c r="C3742" s="88" t="s">
        <v>1773</v>
      </c>
      <c r="F3742" s="29" t="s">
        <v>153</v>
      </c>
      <c r="G3742" s="29" t="s">
        <v>16</v>
      </c>
      <c r="H3742" s="29" t="s">
        <v>29</v>
      </c>
      <c r="I3742" s="120">
        <v>46059</v>
      </c>
      <c r="J3742" s="120">
        <v>46063</v>
      </c>
      <c r="K3742" s="120">
        <v>46091</v>
      </c>
      <c r="L3742" s="120"/>
      <c r="M3742" s="120"/>
      <c r="N3742" s="29"/>
      <c r="O3742" s="119" t="s">
        <v>10</v>
      </c>
      <c r="P3742" s="120"/>
      <c r="Q3742" s="156"/>
    </row>
    <row r="3743" spans="1:17">
      <c r="A3743" s="160" t="s">
        <v>1769</v>
      </c>
      <c r="C3743" s="88" t="s">
        <v>1774</v>
      </c>
      <c r="F3743" s="29" t="s">
        <v>153</v>
      </c>
      <c r="G3743" s="29" t="s">
        <v>16</v>
      </c>
      <c r="H3743" s="29" t="s">
        <v>29</v>
      </c>
      <c r="I3743" s="120">
        <v>46059</v>
      </c>
      <c r="J3743" s="120">
        <v>46063</v>
      </c>
      <c r="K3743" s="120">
        <v>46091</v>
      </c>
      <c r="L3743" s="120"/>
      <c r="M3743" s="120"/>
      <c r="N3743" s="29"/>
      <c r="O3743" s="119" t="s">
        <v>10</v>
      </c>
      <c r="P3743" s="120"/>
      <c r="Q3743" s="156"/>
    </row>
    <row r="3744" spans="1:17">
      <c r="A3744" s="160" t="s">
        <v>1769</v>
      </c>
      <c r="C3744" s="88" t="s">
        <v>1775</v>
      </c>
      <c r="F3744" s="29" t="s">
        <v>153</v>
      </c>
      <c r="G3744" s="29" t="s">
        <v>16</v>
      </c>
      <c r="H3744" s="29" t="s">
        <v>29</v>
      </c>
      <c r="I3744" s="120">
        <v>46059</v>
      </c>
      <c r="J3744" s="120">
        <v>46063</v>
      </c>
      <c r="K3744" s="120">
        <v>46091</v>
      </c>
      <c r="L3744" s="120"/>
      <c r="M3744" s="120"/>
      <c r="N3744" s="29"/>
      <c r="O3744" s="119" t="s">
        <v>10</v>
      </c>
      <c r="P3744" s="120"/>
      <c r="Q3744" s="156"/>
    </row>
    <row r="3745" spans="1:17">
      <c r="A3745" s="160" t="s">
        <v>1769</v>
      </c>
      <c r="C3745" s="88" t="s">
        <v>1776</v>
      </c>
      <c r="F3745" s="29" t="s">
        <v>153</v>
      </c>
      <c r="G3745" s="29" t="s">
        <v>16</v>
      </c>
      <c r="H3745" s="29" t="s">
        <v>29</v>
      </c>
      <c r="I3745" s="120">
        <v>46059</v>
      </c>
      <c r="J3745" s="120">
        <v>46063</v>
      </c>
      <c r="K3745" s="120">
        <v>46091</v>
      </c>
      <c r="L3745" s="120"/>
      <c r="M3745" s="120"/>
      <c r="N3745" s="29"/>
      <c r="O3745" s="119" t="s">
        <v>10</v>
      </c>
      <c r="P3745" s="120"/>
      <c r="Q3745" s="156"/>
    </row>
    <row r="3746" spans="1:17">
      <c r="A3746" s="160" t="s">
        <v>1769</v>
      </c>
      <c r="C3746" s="88" t="s">
        <v>1777</v>
      </c>
      <c r="F3746" s="29" t="s">
        <v>153</v>
      </c>
      <c r="G3746" s="29" t="s">
        <v>16</v>
      </c>
      <c r="H3746" s="29" t="s">
        <v>29</v>
      </c>
      <c r="I3746" s="120">
        <v>46059</v>
      </c>
      <c r="J3746" s="120">
        <v>46063</v>
      </c>
      <c r="K3746" s="120">
        <v>46091</v>
      </c>
      <c r="L3746" s="120"/>
      <c r="M3746" s="120"/>
      <c r="N3746" s="29"/>
      <c r="O3746" s="119" t="s">
        <v>10</v>
      </c>
      <c r="P3746" s="120"/>
      <c r="Q3746" s="156"/>
    </row>
    <row r="3747" spans="1:17">
      <c r="A3747" s="160" t="s">
        <v>1769</v>
      </c>
      <c r="C3747" s="88" t="s">
        <v>1778</v>
      </c>
      <c r="F3747" s="29" t="s">
        <v>153</v>
      </c>
      <c r="G3747" s="29" t="s">
        <v>16</v>
      </c>
      <c r="H3747" s="29" t="s">
        <v>29</v>
      </c>
      <c r="I3747" s="120">
        <v>46059</v>
      </c>
      <c r="J3747" s="120">
        <v>46063</v>
      </c>
      <c r="K3747" s="120">
        <v>46091</v>
      </c>
      <c r="L3747" s="120"/>
      <c r="M3747" s="120"/>
      <c r="N3747" s="29"/>
      <c r="O3747" s="119" t="s">
        <v>10</v>
      </c>
      <c r="P3747" s="120"/>
      <c r="Q3747" s="156"/>
    </row>
    <row r="3748" spans="1:17">
      <c r="A3748" s="160" t="s">
        <v>1769</v>
      </c>
      <c r="C3748" s="88" t="s">
        <v>1779</v>
      </c>
      <c r="F3748" s="29" t="s">
        <v>153</v>
      </c>
      <c r="G3748" s="29" t="s">
        <v>16</v>
      </c>
      <c r="H3748" s="29" t="s">
        <v>29</v>
      </c>
      <c r="I3748" s="120">
        <v>46059</v>
      </c>
      <c r="J3748" s="120">
        <v>46063</v>
      </c>
      <c r="K3748" s="120">
        <v>46091</v>
      </c>
      <c r="L3748" s="120"/>
      <c r="M3748" s="120"/>
      <c r="N3748" s="29"/>
      <c r="O3748" s="119" t="s">
        <v>10</v>
      </c>
      <c r="P3748" s="120"/>
      <c r="Q3748" s="156"/>
    </row>
    <row r="3749" spans="1:17">
      <c r="A3749" s="160" t="s">
        <v>1769</v>
      </c>
      <c r="C3749" s="88" t="s">
        <v>1780</v>
      </c>
      <c r="F3749" s="29" t="s">
        <v>153</v>
      </c>
      <c r="G3749" s="29" t="s">
        <v>16</v>
      </c>
      <c r="H3749" s="29" t="s">
        <v>29</v>
      </c>
      <c r="I3749" s="120">
        <v>46059</v>
      </c>
      <c r="J3749" s="120">
        <v>46063</v>
      </c>
      <c r="K3749" s="120">
        <v>46091</v>
      </c>
      <c r="L3749" s="120"/>
      <c r="M3749" s="120"/>
      <c r="N3749" s="29"/>
      <c r="O3749" s="119" t="s">
        <v>10</v>
      </c>
      <c r="P3749" s="120"/>
      <c r="Q3749" s="156"/>
    </row>
    <row r="3750" spans="1:17">
      <c r="A3750" s="160" t="s">
        <v>1769</v>
      </c>
      <c r="C3750" s="88" t="s">
        <v>1781</v>
      </c>
      <c r="F3750" s="29" t="s">
        <v>153</v>
      </c>
      <c r="G3750" s="29" t="s">
        <v>16</v>
      </c>
      <c r="H3750" s="29" t="s">
        <v>29</v>
      </c>
      <c r="I3750" s="120">
        <v>46059</v>
      </c>
      <c r="J3750" s="120">
        <v>46063</v>
      </c>
      <c r="K3750" s="120">
        <v>46091</v>
      </c>
      <c r="L3750" s="120"/>
      <c r="M3750" s="120"/>
      <c r="N3750" s="29"/>
      <c r="O3750" s="119" t="s">
        <v>10</v>
      </c>
      <c r="P3750" s="120"/>
      <c r="Q3750" s="156"/>
    </row>
    <row r="3751" spans="1:17">
      <c r="A3751" s="160" t="s">
        <v>1769</v>
      </c>
      <c r="C3751" s="88" t="s">
        <v>1782</v>
      </c>
      <c r="F3751" s="29" t="s">
        <v>153</v>
      </c>
      <c r="G3751" s="29" t="s">
        <v>16</v>
      </c>
      <c r="H3751" s="29" t="s">
        <v>29</v>
      </c>
      <c r="I3751" s="120">
        <v>46059</v>
      </c>
      <c r="J3751" s="120">
        <v>46063</v>
      </c>
      <c r="K3751" s="120">
        <v>46091</v>
      </c>
      <c r="L3751" s="120"/>
      <c r="M3751" s="120"/>
      <c r="N3751" s="29"/>
      <c r="O3751" s="119" t="s">
        <v>10</v>
      </c>
      <c r="P3751" s="120"/>
      <c r="Q3751" s="156"/>
    </row>
    <row r="3752" spans="1:17">
      <c r="A3752" s="160" t="s">
        <v>1769</v>
      </c>
      <c r="C3752" s="88" t="s">
        <v>1783</v>
      </c>
      <c r="F3752" s="29" t="s">
        <v>153</v>
      </c>
      <c r="G3752" s="29" t="s">
        <v>16</v>
      </c>
      <c r="H3752" s="29" t="s">
        <v>29</v>
      </c>
      <c r="I3752" s="120">
        <v>46059</v>
      </c>
      <c r="J3752" s="120">
        <v>46063</v>
      </c>
      <c r="K3752" s="120">
        <v>46091</v>
      </c>
      <c r="L3752" s="120"/>
      <c r="M3752" s="120"/>
      <c r="N3752" s="29"/>
      <c r="O3752" s="119" t="s">
        <v>10</v>
      </c>
      <c r="P3752" s="120"/>
      <c r="Q3752" s="156"/>
    </row>
    <row r="3753" spans="1:17">
      <c r="A3753" s="160" t="s">
        <v>1769</v>
      </c>
      <c r="C3753" s="88" t="s">
        <v>1784</v>
      </c>
      <c r="F3753" s="29" t="s">
        <v>153</v>
      </c>
      <c r="G3753" s="29" t="s">
        <v>16</v>
      </c>
      <c r="H3753" s="29" t="s">
        <v>29</v>
      </c>
      <c r="I3753" s="120">
        <v>46059</v>
      </c>
      <c r="J3753" s="120">
        <v>46063</v>
      </c>
      <c r="K3753" s="120">
        <v>46091</v>
      </c>
      <c r="L3753" s="120"/>
      <c r="M3753" s="120"/>
      <c r="N3753" s="29"/>
      <c r="O3753" s="119" t="s">
        <v>10</v>
      </c>
      <c r="P3753" s="120"/>
      <c r="Q3753" s="156"/>
    </row>
    <row r="3754" spans="1:17">
      <c r="A3754" s="160" t="s">
        <v>1769</v>
      </c>
      <c r="C3754" s="88" t="s">
        <v>1785</v>
      </c>
      <c r="F3754" s="29" t="s">
        <v>153</v>
      </c>
      <c r="G3754" s="29" t="s">
        <v>16</v>
      </c>
      <c r="H3754" s="29" t="s">
        <v>29</v>
      </c>
      <c r="I3754" s="120">
        <v>46059</v>
      </c>
      <c r="J3754" s="120">
        <v>46063</v>
      </c>
      <c r="K3754" s="120">
        <v>46091</v>
      </c>
      <c r="L3754" s="120"/>
      <c r="M3754" s="120"/>
      <c r="N3754" s="29"/>
      <c r="O3754" s="119" t="s">
        <v>10</v>
      </c>
      <c r="P3754" s="120"/>
      <c r="Q3754" s="156"/>
    </row>
    <row r="3755" spans="1:17">
      <c r="A3755" s="160" t="s">
        <v>1769</v>
      </c>
      <c r="C3755" s="88" t="s">
        <v>1786</v>
      </c>
      <c r="F3755" s="29" t="s">
        <v>153</v>
      </c>
      <c r="G3755" s="29" t="s">
        <v>16</v>
      </c>
      <c r="H3755" s="29" t="s">
        <v>29</v>
      </c>
      <c r="I3755" s="120">
        <v>46059</v>
      </c>
      <c r="J3755" s="120">
        <v>46063</v>
      </c>
      <c r="K3755" s="120">
        <v>46091</v>
      </c>
      <c r="L3755" s="120"/>
      <c r="M3755" s="120"/>
      <c r="N3755" s="29"/>
      <c r="O3755" s="119" t="s">
        <v>10</v>
      </c>
      <c r="P3755" s="120"/>
      <c r="Q3755" s="156"/>
    </row>
    <row r="3756" spans="1:17">
      <c r="A3756" s="160" t="s">
        <v>1769</v>
      </c>
      <c r="C3756" s="88" t="s">
        <v>1787</v>
      </c>
      <c r="F3756" s="29" t="s">
        <v>153</v>
      </c>
      <c r="G3756" s="29" t="s">
        <v>16</v>
      </c>
      <c r="H3756" s="29" t="s">
        <v>29</v>
      </c>
      <c r="I3756" s="120">
        <v>46059</v>
      </c>
      <c r="J3756" s="120">
        <v>46063</v>
      </c>
      <c r="K3756" s="120">
        <v>46091</v>
      </c>
      <c r="L3756" s="120"/>
      <c r="M3756" s="120"/>
      <c r="N3756" s="29"/>
      <c r="O3756" s="119" t="s">
        <v>10</v>
      </c>
      <c r="P3756" s="120"/>
      <c r="Q3756" s="156"/>
    </row>
    <row r="3757" spans="1:17">
      <c r="A3757" s="160" t="s">
        <v>1769</v>
      </c>
      <c r="C3757" s="88" t="s">
        <v>1788</v>
      </c>
      <c r="F3757" s="29" t="s">
        <v>153</v>
      </c>
      <c r="G3757" s="29" t="s">
        <v>16</v>
      </c>
      <c r="H3757" s="29" t="s">
        <v>29</v>
      </c>
      <c r="I3757" s="120">
        <v>46059</v>
      </c>
      <c r="J3757" s="120">
        <v>46063</v>
      </c>
      <c r="K3757" s="120">
        <v>46091</v>
      </c>
      <c r="L3757" s="120"/>
      <c r="M3757" s="120"/>
      <c r="N3757" s="29"/>
      <c r="O3757" s="119" t="s">
        <v>10</v>
      </c>
      <c r="P3757" s="120"/>
      <c r="Q3757" s="156"/>
    </row>
    <row r="3758" spans="1:17">
      <c r="A3758" s="160" t="s">
        <v>1769</v>
      </c>
      <c r="C3758" s="88" t="s">
        <v>1789</v>
      </c>
      <c r="F3758" s="29" t="s">
        <v>153</v>
      </c>
      <c r="G3758" s="29" t="s">
        <v>16</v>
      </c>
      <c r="H3758" s="29" t="s">
        <v>29</v>
      </c>
      <c r="I3758" s="120">
        <v>46059</v>
      </c>
      <c r="J3758" s="120">
        <v>46063</v>
      </c>
      <c r="K3758" s="120">
        <v>46091</v>
      </c>
      <c r="L3758" s="120"/>
      <c r="M3758" s="120"/>
      <c r="N3758" s="29"/>
      <c r="O3758" s="119" t="s">
        <v>10</v>
      </c>
      <c r="P3758" s="120"/>
      <c r="Q3758" s="156"/>
    </row>
    <row r="3759" spans="1:17">
      <c r="A3759" s="160" t="s">
        <v>1769</v>
      </c>
      <c r="C3759" s="88" t="s">
        <v>1790</v>
      </c>
      <c r="F3759" s="29" t="s">
        <v>153</v>
      </c>
      <c r="G3759" s="29" t="s">
        <v>16</v>
      </c>
      <c r="H3759" s="29" t="s">
        <v>29</v>
      </c>
      <c r="I3759" s="120">
        <v>46059</v>
      </c>
      <c r="J3759" s="120">
        <v>46063</v>
      </c>
      <c r="K3759" s="120">
        <v>46091</v>
      </c>
      <c r="L3759" s="120"/>
      <c r="M3759" s="120"/>
      <c r="N3759" s="29"/>
      <c r="O3759" s="119" t="s">
        <v>10</v>
      </c>
      <c r="P3759" s="120"/>
      <c r="Q3759" s="156"/>
    </row>
    <row r="3760" spans="1:17">
      <c r="A3760" s="160" t="s">
        <v>1769</v>
      </c>
      <c r="C3760" s="88" t="s">
        <v>1791</v>
      </c>
      <c r="F3760" s="29" t="s">
        <v>153</v>
      </c>
      <c r="G3760" s="29" t="s">
        <v>16</v>
      </c>
      <c r="H3760" s="29" t="s">
        <v>29</v>
      </c>
      <c r="I3760" s="120">
        <v>46059</v>
      </c>
      <c r="J3760" s="120">
        <v>46063</v>
      </c>
      <c r="K3760" s="120">
        <v>46091</v>
      </c>
      <c r="L3760" s="120"/>
      <c r="M3760" s="120"/>
      <c r="N3760" s="29"/>
      <c r="O3760" s="119" t="s">
        <v>10</v>
      </c>
      <c r="P3760" s="120"/>
      <c r="Q3760" s="156"/>
    </row>
    <row r="3761" spans="1:18">
      <c r="A3761" s="160" t="s">
        <v>1769</v>
      </c>
      <c r="C3761" s="88" t="s">
        <v>1792</v>
      </c>
      <c r="F3761" s="29" t="s">
        <v>153</v>
      </c>
      <c r="G3761" s="29" t="s">
        <v>16</v>
      </c>
      <c r="H3761" s="29" t="s">
        <v>29</v>
      </c>
      <c r="I3761" s="120">
        <v>46059</v>
      </c>
      <c r="J3761" s="120">
        <v>46063</v>
      </c>
      <c r="K3761" s="120">
        <v>46091</v>
      </c>
      <c r="L3761" s="120"/>
      <c r="M3761" s="120"/>
      <c r="N3761" s="29"/>
      <c r="O3761" s="119" t="s">
        <v>10</v>
      </c>
      <c r="P3761" s="120"/>
      <c r="Q3761" s="156"/>
    </row>
    <row r="3762" spans="1:18">
      <c r="A3762" s="160" t="s">
        <v>1769</v>
      </c>
      <c r="C3762" s="88" t="s">
        <v>1793</v>
      </c>
      <c r="F3762" s="29" t="s">
        <v>153</v>
      </c>
      <c r="G3762" s="29" t="s">
        <v>16</v>
      </c>
      <c r="H3762" s="29" t="s">
        <v>29</v>
      </c>
      <c r="I3762" s="120">
        <v>46059</v>
      </c>
      <c r="J3762" s="120">
        <v>46063</v>
      </c>
      <c r="K3762" s="120">
        <v>46091</v>
      </c>
      <c r="L3762" s="120"/>
      <c r="M3762" s="120"/>
      <c r="N3762" s="29"/>
      <c r="O3762" s="119" t="s">
        <v>10</v>
      </c>
      <c r="P3762" s="120"/>
      <c r="Q3762" s="156"/>
    </row>
    <row r="3763" spans="1:18">
      <c r="A3763" s="160" t="s">
        <v>1769</v>
      </c>
      <c r="C3763" s="88" t="s">
        <v>1794</v>
      </c>
      <c r="F3763" s="29" t="s">
        <v>153</v>
      </c>
      <c r="G3763" s="29" t="s">
        <v>16</v>
      </c>
      <c r="H3763" s="29" t="s">
        <v>29</v>
      </c>
      <c r="I3763" s="120">
        <v>46059</v>
      </c>
      <c r="J3763" s="120">
        <v>46063</v>
      </c>
      <c r="K3763" s="120">
        <v>46091</v>
      </c>
      <c r="L3763" s="120"/>
      <c r="M3763" s="120"/>
      <c r="N3763" s="29"/>
      <c r="O3763" s="119" t="s">
        <v>10</v>
      </c>
      <c r="P3763" s="120"/>
      <c r="Q3763" s="156"/>
    </row>
    <row r="3764" spans="1:18">
      <c r="A3764" s="160" t="s">
        <v>1769</v>
      </c>
      <c r="C3764" s="88" t="s">
        <v>1795</v>
      </c>
      <c r="F3764" s="29" t="s">
        <v>153</v>
      </c>
      <c r="G3764" s="29" t="s">
        <v>16</v>
      </c>
      <c r="H3764" s="29" t="s">
        <v>29</v>
      </c>
      <c r="I3764" s="120">
        <v>46059</v>
      </c>
      <c r="J3764" s="120">
        <v>46063</v>
      </c>
      <c r="K3764" s="120">
        <v>46091</v>
      </c>
      <c r="L3764" s="120"/>
      <c r="M3764" s="120"/>
      <c r="N3764" s="29"/>
      <c r="O3764" s="119" t="s">
        <v>10</v>
      </c>
      <c r="P3764" s="120"/>
      <c r="Q3764" s="156"/>
    </row>
    <row r="3765" spans="1:18">
      <c r="A3765" s="160" t="s">
        <v>1769</v>
      </c>
      <c r="C3765" s="88" t="s">
        <v>1796</v>
      </c>
      <c r="F3765" s="29" t="s">
        <v>153</v>
      </c>
      <c r="G3765" s="29" t="s">
        <v>16</v>
      </c>
      <c r="H3765" s="29" t="s">
        <v>29</v>
      </c>
      <c r="I3765" s="120">
        <v>46059</v>
      </c>
      <c r="J3765" s="120">
        <v>46063</v>
      </c>
      <c r="K3765" s="120">
        <v>46091</v>
      </c>
      <c r="L3765" s="120"/>
      <c r="M3765" s="120"/>
      <c r="N3765" s="29"/>
      <c r="O3765" s="119" t="s">
        <v>10</v>
      </c>
      <c r="P3765" s="120"/>
      <c r="Q3765" s="156"/>
    </row>
    <row r="3766" spans="1:18">
      <c r="A3766" s="160" t="s">
        <v>1769</v>
      </c>
      <c r="C3766" s="88" t="s">
        <v>1797</v>
      </c>
      <c r="F3766" s="29" t="s">
        <v>153</v>
      </c>
      <c r="G3766" s="29" t="s">
        <v>16</v>
      </c>
      <c r="H3766" s="29" t="s">
        <v>29</v>
      </c>
      <c r="I3766" s="120">
        <v>46059</v>
      </c>
      <c r="J3766" s="120">
        <v>46063</v>
      </c>
      <c r="K3766" s="120">
        <v>46091</v>
      </c>
      <c r="L3766" s="120"/>
      <c r="M3766" s="120"/>
      <c r="N3766" s="29"/>
      <c r="O3766" s="119" t="s">
        <v>10</v>
      </c>
      <c r="P3766" s="120"/>
      <c r="Q3766" s="156"/>
    </row>
    <row r="3767" spans="1:18">
      <c r="A3767" s="160" t="s">
        <v>1769</v>
      </c>
      <c r="C3767" s="88" t="s">
        <v>1798</v>
      </c>
      <c r="F3767" s="29" t="s">
        <v>153</v>
      </c>
      <c r="G3767" s="29" t="s">
        <v>16</v>
      </c>
      <c r="H3767" s="29" t="s">
        <v>29</v>
      </c>
      <c r="I3767" s="120">
        <v>46059</v>
      </c>
      <c r="J3767" s="120">
        <v>46063</v>
      </c>
      <c r="K3767" s="120">
        <v>46091</v>
      </c>
      <c r="L3767" s="120"/>
      <c r="M3767" s="120"/>
      <c r="N3767" s="29"/>
      <c r="O3767" s="119" t="s">
        <v>10</v>
      </c>
      <c r="P3767" s="120"/>
      <c r="Q3767" s="156"/>
    </row>
    <row r="3768" spans="1:18">
      <c r="A3768" s="160" t="s">
        <v>1769</v>
      </c>
      <c r="C3768" s="88" t="s">
        <v>1799</v>
      </c>
      <c r="F3768" s="29" t="s">
        <v>153</v>
      </c>
      <c r="G3768" s="29" t="s">
        <v>16</v>
      </c>
      <c r="H3768" s="29" t="s">
        <v>29</v>
      </c>
      <c r="I3768" s="120">
        <v>46059</v>
      </c>
      <c r="J3768" s="120">
        <v>46063</v>
      </c>
      <c r="K3768" s="120">
        <v>46091</v>
      </c>
      <c r="L3768" s="120"/>
      <c r="M3768" s="120"/>
      <c r="N3768" s="29"/>
      <c r="O3768" s="119" t="s">
        <v>10</v>
      </c>
      <c r="P3768" s="120"/>
      <c r="Q3768" s="156"/>
    </row>
    <row r="3769" spans="1:18">
      <c r="A3769" s="160" t="s">
        <v>1481</v>
      </c>
      <c r="C3769" s="88" t="s">
        <v>1800</v>
      </c>
      <c r="F3769" s="29" t="s">
        <v>1496</v>
      </c>
      <c r="G3769" s="29" t="s">
        <v>80</v>
      </c>
      <c r="H3769" s="29" t="s">
        <v>1801</v>
      </c>
      <c r="I3769" s="120">
        <v>46064</v>
      </c>
      <c r="J3769" s="120">
        <v>46066</v>
      </c>
      <c r="K3769" s="120">
        <v>46094</v>
      </c>
      <c r="L3769" s="120"/>
      <c r="M3769" s="120"/>
      <c r="N3769" s="29"/>
      <c r="O3769" s="119" t="s">
        <v>9</v>
      </c>
      <c r="P3769" s="120"/>
      <c r="Q3769" s="156" t="s">
        <v>1802</v>
      </c>
    </row>
    <row r="3770" spans="1:18">
      <c r="A3770" s="160" t="s">
        <v>1483</v>
      </c>
      <c r="C3770" s="88" t="s">
        <v>1803</v>
      </c>
      <c r="F3770" s="29" t="s">
        <v>1496</v>
      </c>
      <c r="G3770" s="29" t="s">
        <v>80</v>
      </c>
      <c r="H3770" s="29" t="s">
        <v>1801</v>
      </c>
      <c r="I3770" s="120">
        <v>46064</v>
      </c>
      <c r="J3770" s="120">
        <v>46066</v>
      </c>
      <c r="K3770" s="120">
        <v>46094</v>
      </c>
      <c r="L3770" s="120"/>
      <c r="M3770" s="120"/>
      <c r="N3770" s="29"/>
      <c r="O3770" s="119" t="s">
        <v>9</v>
      </c>
      <c r="P3770" s="120"/>
      <c r="Q3770" s="156" t="s">
        <v>1804</v>
      </c>
    </row>
    <row r="3771" spans="1:18">
      <c r="A3771" s="160" t="s">
        <v>1163</v>
      </c>
      <c r="C3771" s="88" t="s">
        <v>1805</v>
      </c>
      <c r="F3771" s="29" t="s">
        <v>110</v>
      </c>
      <c r="G3771" s="29" t="s">
        <v>828</v>
      </c>
      <c r="H3771" s="29" t="s">
        <v>22</v>
      </c>
      <c r="I3771" s="120">
        <v>46071</v>
      </c>
      <c r="J3771" s="120">
        <v>46073</v>
      </c>
      <c r="K3771" s="120">
        <v>46101</v>
      </c>
      <c r="L3771" s="120"/>
      <c r="M3771" s="120"/>
      <c r="N3771" s="29"/>
      <c r="O3771" s="119" t="s">
        <v>9</v>
      </c>
      <c r="P3771" s="120"/>
      <c r="Q3771" s="156" t="s">
        <v>1806</v>
      </c>
    </row>
    <row r="3772" spans="1:18">
      <c r="A3772" s="160" t="s">
        <v>1163</v>
      </c>
      <c r="C3772" s="88" t="s">
        <v>1807</v>
      </c>
      <c r="F3772" s="29" t="s">
        <v>110</v>
      </c>
      <c r="G3772" s="29" t="s">
        <v>828</v>
      </c>
      <c r="H3772" s="29" t="s">
        <v>22</v>
      </c>
      <c r="I3772" s="120">
        <v>46071</v>
      </c>
      <c r="J3772" s="120">
        <v>46073</v>
      </c>
      <c r="K3772" s="120">
        <v>46101</v>
      </c>
      <c r="L3772" s="120"/>
      <c r="M3772" s="120"/>
      <c r="N3772" s="29"/>
      <c r="O3772" s="119" t="s">
        <v>9</v>
      </c>
      <c r="P3772" s="120"/>
      <c r="Q3772" s="156" t="s">
        <v>1808</v>
      </c>
    </row>
    <row r="3773" spans="1:18">
      <c r="A3773" s="160" t="s">
        <v>592</v>
      </c>
      <c r="C3773" s="88" t="s">
        <v>1809</v>
      </c>
      <c r="F3773" s="29" t="s">
        <v>110</v>
      </c>
      <c r="G3773" s="29" t="s">
        <v>828</v>
      </c>
      <c r="H3773" s="29" t="s">
        <v>22</v>
      </c>
      <c r="I3773" s="120">
        <v>46072</v>
      </c>
      <c r="J3773" s="120">
        <v>46076</v>
      </c>
      <c r="K3773" s="120">
        <v>46104</v>
      </c>
      <c r="L3773" s="120"/>
      <c r="M3773" s="120"/>
      <c r="N3773" s="29"/>
      <c r="O3773" s="119" t="s">
        <v>9</v>
      </c>
      <c r="P3773" s="120"/>
      <c r="Q3773" s="156" t="s">
        <v>1810</v>
      </c>
      <c r="R3773" s="134" t="s">
        <v>1811</v>
      </c>
    </row>
    <row r="3774" spans="1:18">
      <c r="A3774" s="160" t="s">
        <v>592</v>
      </c>
      <c r="C3774" s="88" t="s">
        <v>1812</v>
      </c>
      <c r="F3774" s="29" t="s">
        <v>110</v>
      </c>
      <c r="G3774" s="29" t="s">
        <v>828</v>
      </c>
      <c r="H3774" s="29" t="s">
        <v>22</v>
      </c>
      <c r="I3774" s="120">
        <v>46072</v>
      </c>
      <c r="J3774" s="120">
        <v>46076</v>
      </c>
      <c r="K3774" s="120">
        <v>46104</v>
      </c>
      <c r="L3774" s="120"/>
      <c r="M3774" s="120"/>
      <c r="N3774" s="29"/>
      <c r="O3774" s="119" t="s">
        <v>9</v>
      </c>
      <c r="P3774" s="120"/>
      <c r="Q3774" s="156" t="s">
        <v>1810</v>
      </c>
      <c r="R3774" s="134" t="s">
        <v>1811</v>
      </c>
    </row>
    <row r="3775" spans="1:18">
      <c r="A3775" s="160" t="s">
        <v>1813</v>
      </c>
      <c r="C3775" s="130" t="s">
        <v>1814</v>
      </c>
      <c r="F3775" s="29" t="s">
        <v>1815</v>
      </c>
      <c r="G3775" s="29" t="s">
        <v>828</v>
      </c>
      <c r="H3775" s="29" t="s">
        <v>22</v>
      </c>
      <c r="I3775" s="120">
        <v>46077</v>
      </c>
      <c r="J3775" s="120">
        <v>46079</v>
      </c>
      <c r="K3775" s="120">
        <v>46107</v>
      </c>
      <c r="L3775" s="120"/>
      <c r="M3775" s="120"/>
      <c r="N3775" s="29"/>
      <c r="O3775" s="119" t="s">
        <v>9</v>
      </c>
      <c r="P3775" s="120"/>
      <c r="Q3775" s="156" t="s">
        <v>1816</v>
      </c>
      <c r="R3775" s="134" t="s">
        <v>1811</v>
      </c>
    </row>
    <row r="3776" spans="1:18">
      <c r="A3776" s="160" t="s">
        <v>1813</v>
      </c>
      <c r="C3776" s="130" t="s">
        <v>1817</v>
      </c>
      <c r="F3776" s="29" t="s">
        <v>1815</v>
      </c>
      <c r="G3776" s="29" t="s">
        <v>828</v>
      </c>
      <c r="H3776" s="29" t="s">
        <v>22</v>
      </c>
      <c r="I3776" s="120">
        <v>46077</v>
      </c>
      <c r="J3776" s="120">
        <v>46079</v>
      </c>
      <c r="K3776" s="120">
        <v>46107</v>
      </c>
      <c r="L3776" s="120"/>
      <c r="M3776" s="120"/>
      <c r="N3776" s="29"/>
      <c r="O3776" s="119" t="s">
        <v>9</v>
      </c>
      <c r="P3776" s="120"/>
      <c r="Q3776" s="156" t="s">
        <v>1810</v>
      </c>
      <c r="R3776" s="134" t="s">
        <v>1811</v>
      </c>
    </row>
    <row r="3777" spans="1:18">
      <c r="A3777" s="160" t="s">
        <v>1818</v>
      </c>
      <c r="C3777" s="130" t="s">
        <v>1819</v>
      </c>
      <c r="D3777" s="29" t="s">
        <v>1820</v>
      </c>
      <c r="F3777" s="29" t="s">
        <v>1821</v>
      </c>
      <c r="G3777" s="29" t="s">
        <v>16</v>
      </c>
      <c r="H3777" s="29" t="s">
        <v>22</v>
      </c>
      <c r="I3777" s="120">
        <v>46077</v>
      </c>
      <c r="J3777" s="120">
        <v>46079</v>
      </c>
      <c r="K3777" s="120">
        <v>46107</v>
      </c>
      <c r="L3777" s="120"/>
      <c r="M3777" s="120"/>
      <c r="N3777" s="29"/>
      <c r="O3777" s="119" t="s">
        <v>9</v>
      </c>
      <c r="P3777" s="120"/>
      <c r="Q3777" s="156" t="s">
        <v>1822</v>
      </c>
      <c r="R3777" s="134" t="s">
        <v>1823</v>
      </c>
    </row>
    <row r="3778" spans="1:18">
      <c r="A3778" s="160" t="s">
        <v>1487</v>
      </c>
      <c r="C3778" s="130" t="s">
        <v>1824</v>
      </c>
      <c r="F3778" s="29" t="s">
        <v>1821</v>
      </c>
      <c r="G3778" s="29" t="s">
        <v>16</v>
      </c>
      <c r="H3778" s="29" t="s">
        <v>22</v>
      </c>
      <c r="I3778" s="120">
        <v>46077</v>
      </c>
      <c r="J3778" s="120">
        <v>46079</v>
      </c>
      <c r="K3778" s="120">
        <v>46107</v>
      </c>
      <c r="L3778" s="120"/>
      <c r="M3778" s="120"/>
      <c r="N3778" s="29"/>
      <c r="O3778" s="119" t="s">
        <v>9</v>
      </c>
      <c r="P3778" s="120"/>
      <c r="Q3778" s="156" t="s">
        <v>1825</v>
      </c>
    </row>
    <row r="3779" spans="1:18">
      <c r="A3779" s="160" t="s">
        <v>1826</v>
      </c>
      <c r="C3779" s="130" t="s">
        <v>1827</v>
      </c>
      <c r="F3779" s="29" t="s">
        <v>1821</v>
      </c>
      <c r="G3779" s="29" t="s">
        <v>16</v>
      </c>
      <c r="H3779" s="29" t="s">
        <v>22</v>
      </c>
      <c r="I3779" s="120">
        <v>46077</v>
      </c>
      <c r="J3779" s="120">
        <v>46079</v>
      </c>
      <c r="K3779" s="120">
        <v>46107</v>
      </c>
      <c r="L3779" s="120"/>
      <c r="M3779" s="120"/>
      <c r="N3779" s="29"/>
      <c r="O3779" s="119" t="s">
        <v>9</v>
      </c>
      <c r="P3779" s="120"/>
      <c r="Q3779" s="156" t="s">
        <v>1828</v>
      </c>
    </row>
    <row r="3780" spans="1:18">
      <c r="A3780" s="160" t="s">
        <v>1829</v>
      </c>
      <c r="C3780" s="88" t="s">
        <v>1830</v>
      </c>
      <c r="F3780" s="29" t="s">
        <v>110</v>
      </c>
      <c r="G3780" s="29" t="s">
        <v>828</v>
      </c>
      <c r="H3780" s="29" t="s">
        <v>22</v>
      </c>
      <c r="I3780" s="120">
        <v>46079</v>
      </c>
      <c r="J3780" s="120">
        <v>46079</v>
      </c>
      <c r="K3780" s="120">
        <v>46108</v>
      </c>
      <c r="L3780" s="120"/>
      <c r="M3780" s="120"/>
      <c r="N3780" s="29"/>
      <c r="O3780" s="119" t="s">
        <v>9</v>
      </c>
      <c r="P3780" s="120"/>
      <c r="Q3780" s="156" t="s">
        <v>1831</v>
      </c>
    </row>
    <row r="3781" spans="1:18">
      <c r="A3781" s="160" t="s">
        <v>1832</v>
      </c>
      <c r="C3781" s="88" t="s">
        <v>1833</v>
      </c>
      <c r="F3781" s="29" t="s">
        <v>153</v>
      </c>
      <c r="G3781" s="29" t="s">
        <v>16</v>
      </c>
      <c r="H3781" s="29" t="s">
        <v>29</v>
      </c>
      <c r="I3781" s="120">
        <v>46077</v>
      </c>
      <c r="J3781" s="120">
        <v>46079</v>
      </c>
      <c r="K3781" s="120">
        <v>46107</v>
      </c>
      <c r="L3781" s="120"/>
      <c r="M3781" s="120"/>
      <c r="N3781" s="29"/>
      <c r="O3781" s="119" t="s">
        <v>9</v>
      </c>
      <c r="P3781" s="120"/>
      <c r="Q3781" s="156"/>
    </row>
    <row r="3782" spans="1:18">
      <c r="A3782" s="160" t="s">
        <v>1832</v>
      </c>
      <c r="C3782" s="88" t="s">
        <v>1834</v>
      </c>
      <c r="F3782" s="29" t="s">
        <v>153</v>
      </c>
      <c r="G3782" s="29" t="s">
        <v>16</v>
      </c>
      <c r="H3782" s="29" t="s">
        <v>29</v>
      </c>
      <c r="I3782" s="120">
        <v>46077</v>
      </c>
      <c r="J3782" s="120">
        <v>46079</v>
      </c>
      <c r="K3782" s="120">
        <v>46107</v>
      </c>
      <c r="L3782" s="120"/>
      <c r="M3782" s="120"/>
      <c r="N3782" s="29"/>
      <c r="O3782" s="119" t="s">
        <v>9</v>
      </c>
      <c r="P3782" s="120"/>
      <c r="Q3782" s="156"/>
    </row>
    <row r="3783" spans="1:18">
      <c r="A3783" s="160" t="s">
        <v>1835</v>
      </c>
      <c r="C3783" s="88" t="s">
        <v>1836</v>
      </c>
      <c r="F3783" s="29" t="s">
        <v>153</v>
      </c>
      <c r="G3783" s="29" t="s">
        <v>16</v>
      </c>
      <c r="H3783" s="29" t="s">
        <v>29</v>
      </c>
      <c r="I3783" s="120">
        <v>46077</v>
      </c>
      <c r="J3783" s="120">
        <v>46079</v>
      </c>
      <c r="K3783" s="120">
        <v>46107</v>
      </c>
      <c r="L3783" s="120"/>
      <c r="M3783" s="120"/>
      <c r="N3783" s="29"/>
      <c r="O3783" s="119" t="s">
        <v>9</v>
      </c>
      <c r="P3783" s="120"/>
      <c r="Q3783" s="156"/>
    </row>
    <row r="3784" spans="1:18">
      <c r="A3784" s="160" t="s">
        <v>1835</v>
      </c>
      <c r="C3784" s="88" t="s">
        <v>1837</v>
      </c>
      <c r="F3784" s="29" t="s">
        <v>153</v>
      </c>
      <c r="G3784" s="29" t="s">
        <v>16</v>
      </c>
      <c r="H3784" s="29" t="s">
        <v>29</v>
      </c>
      <c r="I3784" s="120">
        <v>46077</v>
      </c>
      <c r="J3784" s="120">
        <v>46079</v>
      </c>
      <c r="K3784" s="120">
        <v>46107</v>
      </c>
      <c r="L3784" s="120"/>
      <c r="M3784" s="120"/>
      <c r="N3784" s="29"/>
      <c r="O3784" s="119" t="s">
        <v>9</v>
      </c>
      <c r="P3784" s="120"/>
      <c r="Q3784" s="156"/>
    </row>
    <row r="3785" spans="1:18">
      <c r="A3785" s="160" t="s">
        <v>1835</v>
      </c>
      <c r="C3785" s="88" t="s">
        <v>1838</v>
      </c>
      <c r="F3785" s="29" t="s">
        <v>153</v>
      </c>
      <c r="G3785" s="29" t="s">
        <v>16</v>
      </c>
      <c r="H3785" s="29" t="s">
        <v>29</v>
      </c>
      <c r="I3785" s="120">
        <v>46077</v>
      </c>
      <c r="J3785" s="120">
        <v>46079</v>
      </c>
      <c r="K3785" s="120">
        <v>46107</v>
      </c>
      <c r="L3785" s="120"/>
      <c r="M3785" s="120"/>
      <c r="N3785" s="29"/>
      <c r="O3785" s="119" t="s">
        <v>9</v>
      </c>
      <c r="P3785" s="120"/>
      <c r="Q3785" s="156"/>
    </row>
    <row r="3786" spans="1:18">
      <c r="A3786" s="160" t="s">
        <v>1835</v>
      </c>
      <c r="C3786" s="88" t="s">
        <v>1839</v>
      </c>
      <c r="F3786" s="29" t="s">
        <v>153</v>
      </c>
      <c r="G3786" s="29" t="s">
        <v>16</v>
      </c>
      <c r="H3786" s="29" t="s">
        <v>29</v>
      </c>
      <c r="I3786" s="120">
        <v>46077</v>
      </c>
      <c r="J3786" s="120">
        <v>46079</v>
      </c>
      <c r="K3786" s="120">
        <v>46107</v>
      </c>
      <c r="L3786" s="120"/>
      <c r="M3786" s="120"/>
      <c r="N3786" s="29"/>
      <c r="O3786" s="119" t="s">
        <v>10</v>
      </c>
      <c r="P3786" s="120"/>
      <c r="Q3786" s="156"/>
    </row>
    <row r="3787" spans="1:18">
      <c r="A3787" s="160" t="s">
        <v>1835</v>
      </c>
      <c r="C3787" s="88" t="s">
        <v>1840</v>
      </c>
      <c r="F3787" s="29" t="s">
        <v>153</v>
      </c>
      <c r="G3787" s="29" t="s">
        <v>16</v>
      </c>
      <c r="H3787" s="29" t="s">
        <v>29</v>
      </c>
      <c r="I3787" s="120">
        <v>46077</v>
      </c>
      <c r="J3787" s="120">
        <v>46079</v>
      </c>
      <c r="K3787" s="120">
        <v>46107</v>
      </c>
      <c r="L3787" s="120"/>
      <c r="M3787" s="120"/>
      <c r="N3787" s="29"/>
      <c r="O3787" s="119" t="s">
        <v>10</v>
      </c>
      <c r="P3787" s="120"/>
      <c r="Q3787" s="156"/>
    </row>
    <row r="3788" spans="1:18">
      <c r="A3788" s="160" t="s">
        <v>1835</v>
      </c>
      <c r="C3788" s="88" t="s">
        <v>1841</v>
      </c>
      <c r="F3788" s="29" t="s">
        <v>153</v>
      </c>
      <c r="G3788" s="29" t="s">
        <v>16</v>
      </c>
      <c r="H3788" s="29" t="s">
        <v>29</v>
      </c>
      <c r="I3788" s="120">
        <v>46077</v>
      </c>
      <c r="J3788" s="120">
        <v>46079</v>
      </c>
      <c r="K3788" s="120">
        <v>46107</v>
      </c>
      <c r="L3788" s="120"/>
      <c r="M3788" s="120"/>
      <c r="N3788" s="29"/>
      <c r="O3788" s="119" t="s">
        <v>10</v>
      </c>
      <c r="P3788" s="120"/>
      <c r="Q3788" s="156"/>
    </row>
    <row r="3789" spans="1:18">
      <c r="A3789" s="160" t="s">
        <v>1835</v>
      </c>
      <c r="C3789" s="88" t="s">
        <v>1842</v>
      </c>
      <c r="F3789" s="29" t="s">
        <v>153</v>
      </c>
      <c r="G3789" s="29" t="s">
        <v>16</v>
      </c>
      <c r="H3789" s="29" t="s">
        <v>29</v>
      </c>
      <c r="I3789" s="120">
        <v>46077</v>
      </c>
      <c r="J3789" s="120">
        <v>46079</v>
      </c>
      <c r="K3789" s="120">
        <v>46107</v>
      </c>
      <c r="L3789" s="120"/>
      <c r="M3789" s="120"/>
      <c r="N3789" s="29"/>
      <c r="O3789" s="119" t="s">
        <v>9</v>
      </c>
      <c r="P3789" s="120"/>
      <c r="Q3789" s="156"/>
    </row>
    <row r="3790" spans="1:18">
      <c r="A3790" s="160" t="s">
        <v>1835</v>
      </c>
      <c r="C3790" s="88" t="s">
        <v>1843</v>
      </c>
      <c r="F3790" s="29" t="s">
        <v>153</v>
      </c>
      <c r="G3790" s="29" t="s">
        <v>16</v>
      </c>
      <c r="H3790" s="29" t="s">
        <v>29</v>
      </c>
      <c r="I3790" s="120">
        <v>46077</v>
      </c>
      <c r="J3790" s="120">
        <v>46079</v>
      </c>
      <c r="K3790" s="120">
        <v>46107</v>
      </c>
      <c r="L3790" s="120"/>
      <c r="M3790" s="120"/>
      <c r="N3790" s="29"/>
      <c r="O3790" s="119" t="s">
        <v>10</v>
      </c>
      <c r="P3790" s="120"/>
      <c r="Q3790" s="156"/>
    </row>
    <row r="3791" spans="1:18">
      <c r="A3791" s="160" t="s">
        <v>1835</v>
      </c>
      <c r="C3791" s="88" t="s">
        <v>1844</v>
      </c>
      <c r="F3791" s="29" t="s">
        <v>153</v>
      </c>
      <c r="G3791" s="29" t="s">
        <v>16</v>
      </c>
      <c r="H3791" s="29" t="s">
        <v>29</v>
      </c>
      <c r="I3791" s="120">
        <v>46077</v>
      </c>
      <c r="J3791" s="120">
        <v>46079</v>
      </c>
      <c r="K3791" s="120">
        <v>46107</v>
      </c>
      <c r="L3791" s="120"/>
      <c r="M3791" s="120"/>
      <c r="N3791" s="29"/>
      <c r="O3791" s="119" t="s">
        <v>10</v>
      </c>
      <c r="P3791" s="120"/>
      <c r="Q3791" s="156"/>
    </row>
    <row r="3792" spans="1:18">
      <c r="A3792" s="160" t="s">
        <v>1835</v>
      </c>
      <c r="C3792" s="88" t="s">
        <v>1845</v>
      </c>
      <c r="F3792" s="29" t="s">
        <v>153</v>
      </c>
      <c r="G3792" s="29" t="s">
        <v>16</v>
      </c>
      <c r="H3792" s="29" t="s">
        <v>29</v>
      </c>
      <c r="I3792" s="120">
        <v>46077</v>
      </c>
      <c r="J3792" s="120">
        <v>46079</v>
      </c>
      <c r="K3792" s="120">
        <v>46107</v>
      </c>
      <c r="L3792" s="120"/>
      <c r="M3792" s="120"/>
      <c r="N3792" s="29"/>
      <c r="O3792" s="119" t="s">
        <v>10</v>
      </c>
      <c r="P3792" s="120"/>
      <c r="Q3792" s="156"/>
    </row>
    <row r="3793" spans="1:17">
      <c r="A3793" s="160" t="s">
        <v>1835</v>
      </c>
      <c r="C3793" s="88" t="s">
        <v>1846</v>
      </c>
      <c r="F3793" s="29" t="s">
        <v>153</v>
      </c>
      <c r="G3793" s="29" t="s">
        <v>16</v>
      </c>
      <c r="H3793" s="29" t="s">
        <v>29</v>
      </c>
      <c r="I3793" s="120">
        <v>46077</v>
      </c>
      <c r="J3793" s="120">
        <v>46079</v>
      </c>
      <c r="K3793" s="120">
        <v>46107</v>
      </c>
      <c r="L3793" s="120"/>
      <c r="M3793" s="120"/>
      <c r="N3793" s="29"/>
      <c r="O3793" s="119" t="s">
        <v>10</v>
      </c>
      <c r="P3793" s="120"/>
      <c r="Q3793" s="156"/>
    </row>
    <row r="3794" spans="1:17">
      <c r="A3794" s="160" t="s">
        <v>1835</v>
      </c>
      <c r="C3794" s="88" t="s">
        <v>1847</v>
      </c>
      <c r="F3794" s="29" t="s">
        <v>153</v>
      </c>
      <c r="G3794" s="29" t="s">
        <v>16</v>
      </c>
      <c r="H3794" s="29" t="s">
        <v>29</v>
      </c>
      <c r="I3794" s="120">
        <v>46077</v>
      </c>
      <c r="J3794" s="120">
        <v>46079</v>
      </c>
      <c r="K3794" s="120">
        <v>46107</v>
      </c>
      <c r="L3794" s="120"/>
      <c r="M3794" s="120"/>
      <c r="N3794" s="29"/>
      <c r="O3794" s="119" t="s">
        <v>10</v>
      </c>
      <c r="P3794" s="120"/>
      <c r="Q3794" s="156"/>
    </row>
    <row r="3795" spans="1:17">
      <c r="A3795" s="160" t="s">
        <v>1835</v>
      </c>
      <c r="C3795" s="88" t="s">
        <v>1848</v>
      </c>
      <c r="F3795" s="29" t="s">
        <v>153</v>
      </c>
      <c r="G3795" s="29" t="s">
        <v>16</v>
      </c>
      <c r="H3795" s="29" t="s">
        <v>29</v>
      </c>
      <c r="I3795" s="120">
        <v>46077</v>
      </c>
      <c r="J3795" s="120">
        <v>46079</v>
      </c>
      <c r="K3795" s="120">
        <v>46107</v>
      </c>
      <c r="L3795" s="120"/>
      <c r="M3795" s="120"/>
      <c r="N3795" s="29"/>
      <c r="O3795" s="119" t="s">
        <v>10</v>
      </c>
      <c r="P3795" s="120"/>
      <c r="Q3795" s="156"/>
    </row>
    <row r="3796" spans="1:17">
      <c r="A3796" s="160" t="s">
        <v>1835</v>
      </c>
      <c r="C3796" s="88" t="s">
        <v>1849</v>
      </c>
      <c r="F3796" s="29" t="s">
        <v>153</v>
      </c>
      <c r="G3796" s="29" t="s">
        <v>16</v>
      </c>
      <c r="H3796" s="29" t="s">
        <v>29</v>
      </c>
      <c r="I3796" s="120">
        <v>46077</v>
      </c>
      <c r="J3796" s="120">
        <v>46079</v>
      </c>
      <c r="K3796" s="120">
        <v>46107</v>
      </c>
      <c r="L3796" s="120"/>
      <c r="M3796" s="120"/>
      <c r="N3796" s="29"/>
      <c r="O3796" s="119" t="s">
        <v>10</v>
      </c>
      <c r="P3796" s="120"/>
      <c r="Q3796" s="156"/>
    </row>
    <row r="3797" spans="1:17">
      <c r="A3797" s="160" t="s">
        <v>1835</v>
      </c>
      <c r="C3797" s="88" t="s">
        <v>1850</v>
      </c>
      <c r="F3797" s="29" t="s">
        <v>153</v>
      </c>
      <c r="G3797" s="29" t="s">
        <v>16</v>
      </c>
      <c r="H3797" s="29" t="s">
        <v>29</v>
      </c>
      <c r="I3797" s="120">
        <v>46077</v>
      </c>
      <c r="J3797" s="120">
        <v>46079</v>
      </c>
      <c r="K3797" s="120">
        <v>46107</v>
      </c>
      <c r="L3797" s="120"/>
      <c r="M3797" s="120"/>
      <c r="N3797" s="29"/>
      <c r="O3797" s="119" t="s">
        <v>10</v>
      </c>
      <c r="P3797" s="120"/>
      <c r="Q3797" s="156"/>
    </row>
    <row r="3798" spans="1:17">
      <c r="A3798" s="160" t="s">
        <v>1142</v>
      </c>
      <c r="C3798" s="130" t="s">
        <v>1851</v>
      </c>
      <c r="F3798" s="29" t="s">
        <v>110</v>
      </c>
      <c r="G3798" s="29" t="s">
        <v>828</v>
      </c>
      <c r="H3798" s="29" t="s">
        <v>30</v>
      </c>
      <c r="I3798" s="120">
        <v>46084</v>
      </c>
      <c r="J3798" s="120">
        <v>46086</v>
      </c>
      <c r="K3798" s="120">
        <v>46114</v>
      </c>
      <c r="L3798" s="120"/>
      <c r="M3798" s="120"/>
      <c r="N3798" s="29"/>
      <c r="O3798" s="119" t="s">
        <v>9</v>
      </c>
      <c r="P3798" s="120"/>
      <c r="Q3798" s="156" t="s">
        <v>1852</v>
      </c>
    </row>
    <row r="3799" spans="1:17">
      <c r="A3799" s="160" t="s">
        <v>1064</v>
      </c>
      <c r="C3799" s="88" t="s">
        <v>1853</v>
      </c>
      <c r="F3799" s="29" t="s">
        <v>110</v>
      </c>
      <c r="G3799" s="29" t="s">
        <v>828</v>
      </c>
      <c r="H3799" s="29" t="s">
        <v>30</v>
      </c>
      <c r="I3799" s="120">
        <v>46084</v>
      </c>
      <c r="J3799" s="120">
        <v>46086</v>
      </c>
      <c r="K3799" s="120">
        <v>46114</v>
      </c>
      <c r="L3799" s="120"/>
      <c r="M3799" s="120"/>
      <c r="N3799" s="29"/>
      <c r="O3799" s="119" t="s">
        <v>9</v>
      </c>
      <c r="P3799" s="120"/>
      <c r="Q3799" s="156"/>
    </row>
    <row r="3800" spans="1:17">
      <c r="A3800" s="160" t="s">
        <v>1064</v>
      </c>
      <c r="C3800" s="130" t="s">
        <v>1854</v>
      </c>
      <c r="F3800" s="29" t="s">
        <v>110</v>
      </c>
      <c r="G3800" s="29" t="s">
        <v>828</v>
      </c>
      <c r="H3800" s="29" t="s">
        <v>30</v>
      </c>
      <c r="I3800" s="120">
        <v>46084</v>
      </c>
      <c r="J3800" s="120">
        <v>46086</v>
      </c>
      <c r="K3800" s="120">
        <v>46114</v>
      </c>
      <c r="L3800" s="120"/>
      <c r="M3800" s="120"/>
      <c r="N3800" s="29"/>
      <c r="O3800" s="119" t="s">
        <v>9</v>
      </c>
      <c r="P3800" s="120"/>
      <c r="Q3800" s="156"/>
    </row>
    <row r="3801" spans="1:17">
      <c r="A3801" s="160" t="s">
        <v>1855</v>
      </c>
      <c r="C3801" s="88" t="s">
        <v>1856</v>
      </c>
      <c r="F3801" s="29" t="s">
        <v>1496</v>
      </c>
      <c r="G3801" s="29" t="s">
        <v>19</v>
      </c>
      <c r="H3801" s="29" t="s">
        <v>30</v>
      </c>
      <c r="I3801" s="120">
        <v>46087</v>
      </c>
      <c r="J3801" s="120">
        <v>46091</v>
      </c>
      <c r="K3801" s="120">
        <v>46118</v>
      </c>
      <c r="L3801" s="120"/>
      <c r="M3801" s="120"/>
      <c r="N3801" s="29"/>
      <c r="O3801" s="119" t="s">
        <v>10</v>
      </c>
      <c r="P3801" s="120"/>
      <c r="Q3801" s="156" t="s">
        <v>1857</v>
      </c>
    </row>
    <row r="3802" spans="1:17">
      <c r="A3802" s="160" t="s">
        <v>1855</v>
      </c>
      <c r="C3802" s="88" t="s">
        <v>1858</v>
      </c>
      <c r="F3802" s="29" t="s">
        <v>1496</v>
      </c>
      <c r="G3802" s="29" t="s">
        <v>19</v>
      </c>
      <c r="H3802" s="29" t="s">
        <v>30</v>
      </c>
      <c r="I3802" s="120">
        <v>46087</v>
      </c>
      <c r="J3802" s="120">
        <v>46091</v>
      </c>
      <c r="K3802" s="120">
        <v>46118</v>
      </c>
      <c r="L3802" s="120"/>
      <c r="M3802" s="120"/>
      <c r="N3802" s="29"/>
      <c r="O3802" s="119" t="s">
        <v>10</v>
      </c>
      <c r="P3802" s="120"/>
      <c r="Q3802" s="156"/>
    </row>
    <row r="3803" spans="1:17">
      <c r="A3803" s="160" t="s">
        <v>1855</v>
      </c>
      <c r="C3803" s="88" t="s">
        <v>1859</v>
      </c>
      <c r="F3803" s="29" t="s">
        <v>1496</v>
      </c>
      <c r="G3803" s="29" t="s">
        <v>19</v>
      </c>
      <c r="H3803" s="29" t="s">
        <v>30</v>
      </c>
      <c r="I3803" s="120">
        <v>46087</v>
      </c>
      <c r="J3803" s="120">
        <v>46091</v>
      </c>
      <c r="K3803" s="120">
        <v>46118</v>
      </c>
      <c r="L3803" s="120"/>
      <c r="M3803" s="120"/>
      <c r="N3803" s="29"/>
      <c r="O3803" s="119" t="s">
        <v>10</v>
      </c>
      <c r="P3803" s="120"/>
      <c r="Q3803" s="156"/>
    </row>
    <row r="3804" spans="1:17">
      <c r="A3804" s="160" t="s">
        <v>1855</v>
      </c>
      <c r="C3804" s="88" t="s">
        <v>1860</v>
      </c>
      <c r="F3804" s="29" t="s">
        <v>1496</v>
      </c>
      <c r="G3804" s="29" t="s">
        <v>19</v>
      </c>
      <c r="H3804" s="29" t="s">
        <v>30</v>
      </c>
      <c r="I3804" s="120">
        <v>46087</v>
      </c>
      <c r="J3804" s="120">
        <v>46091</v>
      </c>
      <c r="K3804" s="120">
        <v>46118</v>
      </c>
      <c r="L3804" s="120"/>
      <c r="M3804" s="120"/>
      <c r="N3804" s="29"/>
      <c r="O3804" s="119" t="s">
        <v>10</v>
      </c>
      <c r="P3804" s="120"/>
      <c r="Q3804" s="156"/>
    </row>
    <row r="3805" spans="1:17">
      <c r="A3805" s="160" t="s">
        <v>1861</v>
      </c>
      <c r="C3805" s="130" t="s">
        <v>1862</v>
      </c>
      <c r="F3805" s="29" t="s">
        <v>1496</v>
      </c>
      <c r="G3805" s="29" t="s">
        <v>19</v>
      </c>
      <c r="H3805" s="29" t="s">
        <v>30</v>
      </c>
      <c r="I3805" s="120">
        <v>46087</v>
      </c>
      <c r="J3805" s="120">
        <v>46091</v>
      </c>
      <c r="K3805" s="120">
        <v>46118</v>
      </c>
      <c r="L3805" s="120"/>
      <c r="M3805" s="120"/>
      <c r="N3805" s="29"/>
      <c r="O3805" s="119" t="s">
        <v>10</v>
      </c>
      <c r="P3805" s="120"/>
      <c r="Q3805" s="156"/>
    </row>
    <row r="3806" spans="1:17">
      <c r="A3806" s="160" t="s">
        <v>1861</v>
      </c>
      <c r="C3806" s="132" t="s">
        <v>1863</v>
      </c>
      <c r="F3806" s="29" t="s">
        <v>1496</v>
      </c>
      <c r="G3806" s="29" t="s">
        <v>19</v>
      </c>
      <c r="H3806" s="29" t="s">
        <v>30</v>
      </c>
      <c r="I3806" s="120">
        <v>46087</v>
      </c>
      <c r="J3806" s="120">
        <v>46091</v>
      </c>
      <c r="K3806" s="120">
        <v>46118</v>
      </c>
      <c r="L3806" s="120"/>
      <c r="M3806" s="120"/>
      <c r="N3806" s="29"/>
      <c r="O3806" s="119" t="s">
        <v>10</v>
      </c>
      <c r="P3806" s="120"/>
      <c r="Q3806" s="156"/>
    </row>
    <row r="3807" spans="1:17">
      <c r="A3807" s="160" t="s">
        <v>1861</v>
      </c>
      <c r="C3807" s="88" t="s">
        <v>1864</v>
      </c>
      <c r="F3807" s="29" t="s">
        <v>1496</v>
      </c>
      <c r="G3807" s="29" t="s">
        <v>19</v>
      </c>
      <c r="H3807" s="29" t="s">
        <v>30</v>
      </c>
      <c r="I3807" s="120">
        <v>46087</v>
      </c>
      <c r="J3807" s="120">
        <v>46091</v>
      </c>
      <c r="K3807" s="120">
        <v>46118</v>
      </c>
      <c r="L3807" s="120"/>
      <c r="M3807" s="120"/>
      <c r="N3807" s="29"/>
      <c r="O3807" s="119" t="s">
        <v>10</v>
      </c>
      <c r="P3807" s="120"/>
      <c r="Q3807" s="156"/>
    </row>
    <row r="3808" spans="1:17">
      <c r="A3808" s="160" t="s">
        <v>1861</v>
      </c>
      <c r="C3808" s="88" t="s">
        <v>1865</v>
      </c>
      <c r="F3808" s="29" t="s">
        <v>1496</v>
      </c>
      <c r="G3808" s="29" t="s">
        <v>19</v>
      </c>
      <c r="H3808" s="29" t="s">
        <v>30</v>
      </c>
      <c r="I3808" s="120">
        <v>46087</v>
      </c>
      <c r="J3808" s="120">
        <v>46091</v>
      </c>
      <c r="K3808" s="120">
        <v>46118</v>
      </c>
      <c r="L3808" s="120"/>
      <c r="M3808" s="120"/>
      <c r="N3808" s="29"/>
      <c r="O3808" s="119" t="s">
        <v>10</v>
      </c>
      <c r="P3808" s="120"/>
      <c r="Q3808" s="156"/>
    </row>
    <row r="3809" spans="1:17">
      <c r="A3809" s="160" t="s">
        <v>1866</v>
      </c>
      <c r="C3809" s="130" t="s">
        <v>1867</v>
      </c>
      <c r="F3809" s="29" t="s">
        <v>1496</v>
      </c>
      <c r="G3809" s="29" t="s">
        <v>19</v>
      </c>
      <c r="H3809" s="29" t="s">
        <v>30</v>
      </c>
      <c r="I3809" s="120">
        <v>46087</v>
      </c>
      <c r="J3809" s="120">
        <v>46091</v>
      </c>
      <c r="K3809" s="120">
        <v>46118</v>
      </c>
      <c r="L3809" s="120"/>
      <c r="M3809" s="120"/>
      <c r="N3809" s="29"/>
      <c r="O3809" s="119" t="s">
        <v>10</v>
      </c>
      <c r="P3809" s="120"/>
      <c r="Q3809" s="156"/>
    </row>
    <row r="3810" spans="1:17">
      <c r="A3810" s="160" t="s">
        <v>1868</v>
      </c>
      <c r="C3810" s="130" t="s">
        <v>1869</v>
      </c>
      <c r="F3810" s="29" t="s">
        <v>1496</v>
      </c>
      <c r="G3810" s="29" t="s">
        <v>19</v>
      </c>
      <c r="H3810" s="29" t="s">
        <v>30</v>
      </c>
      <c r="I3810" s="120">
        <v>46087</v>
      </c>
      <c r="J3810" s="120">
        <v>46091</v>
      </c>
      <c r="K3810" s="120">
        <v>46118</v>
      </c>
      <c r="L3810" s="120"/>
      <c r="M3810" s="120"/>
      <c r="N3810" s="29"/>
      <c r="O3810" s="119" t="s">
        <v>10</v>
      </c>
      <c r="P3810" s="120"/>
      <c r="Q3810" s="156"/>
    </row>
    <row r="3811" spans="1:17">
      <c r="A3811" s="160" t="s">
        <v>1870</v>
      </c>
      <c r="C3811" s="130" t="s">
        <v>1871</v>
      </c>
      <c r="F3811" s="29" t="s">
        <v>1496</v>
      </c>
      <c r="G3811" s="29" t="s">
        <v>19</v>
      </c>
      <c r="H3811" s="29" t="s">
        <v>30</v>
      </c>
      <c r="I3811" s="120">
        <v>46087</v>
      </c>
      <c r="J3811" s="120">
        <v>46091</v>
      </c>
      <c r="K3811" s="120">
        <v>46118</v>
      </c>
      <c r="L3811" s="120"/>
      <c r="M3811" s="120"/>
      <c r="N3811" s="29"/>
      <c r="O3811" s="119" t="s">
        <v>10</v>
      </c>
      <c r="P3811" s="120"/>
      <c r="Q3811" s="156"/>
    </row>
    <row r="3812" spans="1:17">
      <c r="A3812" s="160" t="s">
        <v>1463</v>
      </c>
      <c r="C3812" s="88" t="s">
        <v>1872</v>
      </c>
      <c r="F3812" s="29" t="s">
        <v>126</v>
      </c>
      <c r="G3812" s="29" t="s">
        <v>16</v>
      </c>
      <c r="H3812" s="29" t="s">
        <v>30</v>
      </c>
      <c r="I3812" s="120">
        <v>46093</v>
      </c>
      <c r="J3812" s="120">
        <v>46098</v>
      </c>
      <c r="K3812" s="120">
        <v>46125</v>
      </c>
      <c r="L3812" s="120"/>
      <c r="M3812" s="120"/>
      <c r="N3812" s="29"/>
      <c r="O3812" s="119" t="s">
        <v>9</v>
      </c>
      <c r="P3812" s="120"/>
      <c r="Q3812" s="156">
        <v>250</v>
      </c>
    </row>
    <row r="3813" spans="1:17">
      <c r="A3813" s="160" t="s">
        <v>1463</v>
      </c>
      <c r="C3813" s="88" t="s">
        <v>1873</v>
      </c>
      <c r="F3813" s="29" t="s">
        <v>126</v>
      </c>
      <c r="G3813" s="29" t="s">
        <v>16</v>
      </c>
      <c r="H3813" s="29" t="s">
        <v>30</v>
      </c>
      <c r="I3813" s="120">
        <v>46093</v>
      </c>
      <c r="J3813" s="120">
        <v>46098</v>
      </c>
      <c r="K3813" s="120">
        <v>46125</v>
      </c>
      <c r="L3813" s="120"/>
      <c r="M3813" s="120"/>
      <c r="N3813" s="29"/>
      <c r="O3813" s="119" t="s">
        <v>9</v>
      </c>
      <c r="P3813" s="120"/>
      <c r="Q3813" s="156">
        <v>200</v>
      </c>
    </row>
    <row r="3814" spans="1:17">
      <c r="A3814" s="160" t="s">
        <v>1463</v>
      </c>
      <c r="C3814" s="88" t="s">
        <v>1874</v>
      </c>
      <c r="F3814" s="29" t="s">
        <v>126</v>
      </c>
      <c r="G3814" s="29" t="s">
        <v>16</v>
      </c>
      <c r="H3814" s="29" t="s">
        <v>30</v>
      </c>
      <c r="I3814" s="120">
        <v>46093</v>
      </c>
      <c r="J3814" s="120">
        <v>46098</v>
      </c>
      <c r="K3814" s="120">
        <v>46125</v>
      </c>
      <c r="L3814" s="120"/>
      <c r="M3814" s="120"/>
      <c r="N3814" s="29"/>
      <c r="O3814" s="119" t="s">
        <v>9</v>
      </c>
      <c r="P3814" s="120"/>
      <c r="Q3814" s="156">
        <v>79</v>
      </c>
    </row>
    <row r="3815" spans="1:17">
      <c r="A3815" s="160" t="s">
        <v>1875</v>
      </c>
      <c r="C3815" s="88" t="s">
        <v>1876</v>
      </c>
      <c r="F3815" s="29" t="s">
        <v>1877</v>
      </c>
      <c r="G3815" s="29" t="s">
        <v>16</v>
      </c>
      <c r="H3815" s="29" t="s">
        <v>30</v>
      </c>
      <c r="I3815" s="120">
        <v>46093</v>
      </c>
      <c r="J3815" s="120">
        <v>46098</v>
      </c>
      <c r="K3815" s="120">
        <v>46125</v>
      </c>
      <c r="L3815" s="120"/>
      <c r="M3815" s="120"/>
      <c r="N3815" s="29"/>
      <c r="O3815" s="119" t="s">
        <v>9</v>
      </c>
      <c r="P3815" s="120"/>
      <c r="Q3815" s="156"/>
    </row>
    <row r="3816" spans="1:17">
      <c r="A3816" s="160" t="s">
        <v>1476</v>
      </c>
      <c r="C3816" s="88" t="s">
        <v>1878</v>
      </c>
      <c r="F3816" s="29" t="s">
        <v>121</v>
      </c>
      <c r="G3816" s="29" t="s">
        <v>16</v>
      </c>
      <c r="H3816" s="29" t="s">
        <v>123</v>
      </c>
      <c r="I3816" s="120">
        <v>46080</v>
      </c>
      <c r="J3816" s="120">
        <v>46085</v>
      </c>
      <c r="K3816" s="120">
        <v>46111</v>
      </c>
      <c r="L3816" s="120"/>
      <c r="M3816" s="120"/>
      <c r="N3816" s="29"/>
      <c r="O3816" s="119" t="s">
        <v>9</v>
      </c>
      <c r="P3816" s="120"/>
      <c r="Q3816" s="156"/>
    </row>
    <row r="3817" spans="1:17">
      <c r="A3817" s="160" t="s">
        <v>1476</v>
      </c>
      <c r="C3817" s="88" t="s">
        <v>1879</v>
      </c>
      <c r="F3817" s="29" t="s">
        <v>121</v>
      </c>
      <c r="G3817" s="29" t="s">
        <v>16</v>
      </c>
      <c r="H3817" s="29" t="s">
        <v>123</v>
      </c>
      <c r="I3817" s="120">
        <v>46080</v>
      </c>
      <c r="J3817" s="120">
        <v>46085</v>
      </c>
      <c r="K3817" s="120">
        <v>46111</v>
      </c>
      <c r="L3817" s="120"/>
      <c r="M3817" s="120"/>
      <c r="N3817" s="29"/>
      <c r="O3817" s="119" t="s">
        <v>9</v>
      </c>
      <c r="P3817" s="120"/>
      <c r="Q3817" s="156"/>
    </row>
    <row r="3818" spans="1:17">
      <c r="A3818" s="160" t="s">
        <v>1476</v>
      </c>
      <c r="C3818" s="88" t="s">
        <v>1880</v>
      </c>
      <c r="F3818" s="29" t="s">
        <v>121</v>
      </c>
      <c r="G3818" s="29" t="s">
        <v>16</v>
      </c>
      <c r="H3818" s="29" t="s">
        <v>123</v>
      </c>
      <c r="I3818" s="120">
        <v>46080</v>
      </c>
      <c r="J3818" s="120">
        <v>46085</v>
      </c>
      <c r="K3818" s="120">
        <v>46111</v>
      </c>
      <c r="L3818" s="120"/>
      <c r="M3818" s="120"/>
      <c r="N3818" s="29"/>
      <c r="O3818" s="119" t="s">
        <v>9</v>
      </c>
      <c r="P3818" s="120"/>
      <c r="Q3818" s="156"/>
    </row>
    <row r="3819" spans="1:17">
      <c r="A3819" s="160" t="s">
        <v>1881</v>
      </c>
      <c r="C3819" s="88" t="s">
        <v>1882</v>
      </c>
      <c r="F3819" s="29" t="s">
        <v>221</v>
      </c>
      <c r="G3819" s="29" t="s">
        <v>80</v>
      </c>
      <c r="H3819" s="29" t="s">
        <v>140</v>
      </c>
      <c r="I3819" s="120">
        <v>46091</v>
      </c>
      <c r="J3819" s="120">
        <v>46094</v>
      </c>
      <c r="K3819" s="120">
        <v>46121</v>
      </c>
      <c r="L3819" s="120"/>
      <c r="M3819" s="120"/>
      <c r="N3819" s="29"/>
      <c r="O3819" s="119" t="s">
        <v>9</v>
      </c>
      <c r="P3819" s="120"/>
      <c r="Q3819" s="156"/>
    </row>
    <row r="3820" spans="1:17">
      <c r="A3820" s="160" t="s">
        <v>1881</v>
      </c>
      <c r="C3820" s="88" t="s">
        <v>1883</v>
      </c>
      <c r="F3820" s="29" t="s">
        <v>221</v>
      </c>
      <c r="G3820" s="29" t="s">
        <v>80</v>
      </c>
      <c r="H3820" s="29" t="s">
        <v>140</v>
      </c>
      <c r="I3820" s="120">
        <v>46091</v>
      </c>
      <c r="J3820" s="120">
        <v>46094</v>
      </c>
      <c r="K3820" s="120">
        <v>46121</v>
      </c>
      <c r="L3820" s="120"/>
      <c r="M3820" s="120"/>
      <c r="N3820" s="29"/>
      <c r="O3820" s="119" t="s">
        <v>9</v>
      </c>
      <c r="P3820" s="120"/>
      <c r="Q3820" s="156"/>
    </row>
    <row r="3821" spans="1:17">
      <c r="A3821" s="160" t="s">
        <v>1881</v>
      </c>
      <c r="C3821" s="88" t="s">
        <v>1884</v>
      </c>
      <c r="F3821" s="29" t="s">
        <v>221</v>
      </c>
      <c r="G3821" s="29" t="s">
        <v>80</v>
      </c>
      <c r="H3821" s="29" t="s">
        <v>140</v>
      </c>
      <c r="I3821" s="120">
        <v>46091</v>
      </c>
      <c r="J3821" s="120">
        <v>46094</v>
      </c>
      <c r="K3821" s="120">
        <v>46121</v>
      </c>
      <c r="L3821" s="120"/>
      <c r="M3821" s="120"/>
      <c r="N3821" s="29"/>
      <c r="O3821" s="119" t="s">
        <v>9</v>
      </c>
      <c r="P3821" s="120"/>
      <c r="Q3821" s="156"/>
    </row>
    <row r="3822" spans="1:17">
      <c r="A3822" s="160" t="s">
        <v>1881</v>
      </c>
      <c r="C3822" s="88" t="s">
        <v>1885</v>
      </c>
      <c r="F3822" s="29" t="s">
        <v>221</v>
      </c>
      <c r="G3822" s="29" t="s">
        <v>80</v>
      </c>
      <c r="H3822" s="29" t="s">
        <v>140</v>
      </c>
      <c r="I3822" s="120">
        <v>46091</v>
      </c>
      <c r="J3822" s="120">
        <v>46094</v>
      </c>
      <c r="K3822" s="120">
        <v>46121</v>
      </c>
      <c r="L3822" s="120"/>
      <c r="M3822" s="120"/>
      <c r="N3822" s="29"/>
      <c r="O3822" s="119" t="s">
        <v>9</v>
      </c>
      <c r="P3822" s="120"/>
      <c r="Q3822" s="156"/>
    </row>
    <row r="3823" spans="1:17">
      <c r="A3823" s="160" t="s">
        <v>1881</v>
      </c>
      <c r="C3823" s="88" t="s">
        <v>1886</v>
      </c>
      <c r="F3823" s="29" t="s">
        <v>221</v>
      </c>
      <c r="G3823" s="29" t="s">
        <v>80</v>
      </c>
      <c r="H3823" s="29" t="s">
        <v>140</v>
      </c>
      <c r="I3823" s="120">
        <v>46091</v>
      </c>
      <c r="J3823" s="120">
        <v>46094</v>
      </c>
      <c r="K3823" s="120">
        <v>46121</v>
      </c>
      <c r="L3823" s="120"/>
      <c r="M3823" s="120"/>
      <c r="N3823" s="29"/>
      <c r="O3823" s="119" t="s">
        <v>9</v>
      </c>
      <c r="P3823" s="120"/>
      <c r="Q3823" s="156"/>
    </row>
    <row r="3824" spans="1:17">
      <c r="A3824" s="160" t="s">
        <v>1881</v>
      </c>
      <c r="C3824" s="88" t="s">
        <v>1887</v>
      </c>
      <c r="F3824" s="29" t="s">
        <v>221</v>
      </c>
      <c r="G3824" s="29" t="s">
        <v>80</v>
      </c>
      <c r="H3824" s="29" t="s">
        <v>140</v>
      </c>
      <c r="I3824" s="120">
        <v>46091</v>
      </c>
      <c r="J3824" s="120">
        <v>46094</v>
      </c>
      <c r="K3824" s="120">
        <v>46121</v>
      </c>
      <c r="L3824" s="120"/>
      <c r="M3824" s="120"/>
      <c r="N3824" s="29"/>
      <c r="O3824" s="119" t="s">
        <v>9</v>
      </c>
      <c r="P3824" s="120"/>
      <c r="Q3824" s="156"/>
    </row>
    <row r="3825" spans="1:18">
      <c r="A3825" s="160" t="s">
        <v>1881</v>
      </c>
      <c r="C3825" s="88" t="s">
        <v>1887</v>
      </c>
      <c r="F3825" s="29" t="s">
        <v>221</v>
      </c>
      <c r="G3825" s="29" t="s">
        <v>80</v>
      </c>
      <c r="H3825" s="29" t="s">
        <v>140</v>
      </c>
      <c r="I3825" s="120">
        <v>46091</v>
      </c>
      <c r="J3825" s="120">
        <v>46094</v>
      </c>
      <c r="K3825" s="120">
        <v>46121</v>
      </c>
      <c r="L3825" s="120"/>
      <c r="M3825" s="120"/>
      <c r="N3825" s="29"/>
      <c r="O3825" s="119" t="s">
        <v>9</v>
      </c>
      <c r="P3825" s="120"/>
      <c r="Q3825" s="156"/>
    </row>
    <row r="3826" spans="1:18">
      <c r="A3826" s="160" t="s">
        <v>1881</v>
      </c>
      <c r="C3826" s="88" t="s">
        <v>1888</v>
      </c>
      <c r="F3826" s="29" t="s">
        <v>221</v>
      </c>
      <c r="G3826" s="29" t="s">
        <v>80</v>
      </c>
      <c r="H3826" s="29" t="s">
        <v>140</v>
      </c>
      <c r="I3826" s="120">
        <v>46091</v>
      </c>
      <c r="J3826" s="120">
        <v>46094</v>
      </c>
      <c r="K3826" s="120">
        <v>46121</v>
      </c>
      <c r="L3826" s="120"/>
      <c r="M3826" s="120"/>
      <c r="N3826" s="29"/>
      <c r="O3826" s="119" t="s">
        <v>9</v>
      </c>
      <c r="P3826" s="120"/>
      <c r="Q3826" s="156"/>
    </row>
    <row r="3827" spans="1:18">
      <c r="A3827" s="160" t="s">
        <v>1881</v>
      </c>
      <c r="C3827" s="88" t="s">
        <v>1889</v>
      </c>
      <c r="F3827" s="29" t="s">
        <v>221</v>
      </c>
      <c r="G3827" s="29" t="s">
        <v>80</v>
      </c>
      <c r="H3827" s="29" t="s">
        <v>140</v>
      </c>
      <c r="I3827" s="120">
        <v>46091</v>
      </c>
      <c r="J3827" s="120">
        <v>46094</v>
      </c>
      <c r="K3827" s="120">
        <v>46121</v>
      </c>
      <c r="L3827" s="120"/>
      <c r="M3827" s="120"/>
      <c r="N3827" s="29"/>
      <c r="O3827" s="119" t="s">
        <v>9</v>
      </c>
      <c r="P3827" s="120"/>
      <c r="Q3827" s="156"/>
    </row>
    <row r="3828" spans="1:18">
      <c r="A3828" s="160" t="s">
        <v>1881</v>
      </c>
      <c r="C3828" s="88" t="s">
        <v>1890</v>
      </c>
      <c r="F3828" s="29" t="s">
        <v>221</v>
      </c>
      <c r="G3828" s="29" t="s">
        <v>80</v>
      </c>
      <c r="H3828" s="29" t="s">
        <v>140</v>
      </c>
      <c r="I3828" s="120">
        <v>46091</v>
      </c>
      <c r="J3828" s="120">
        <v>46094</v>
      </c>
      <c r="K3828" s="120">
        <v>46121</v>
      </c>
      <c r="L3828" s="120"/>
      <c r="M3828" s="120"/>
      <c r="N3828" s="29"/>
      <c r="O3828" s="119" t="s">
        <v>9</v>
      </c>
      <c r="P3828" s="120"/>
      <c r="Q3828" s="156"/>
    </row>
    <row r="3829" spans="1:18">
      <c r="A3829" s="160" t="s">
        <v>1881</v>
      </c>
      <c r="C3829" s="88" t="s">
        <v>1891</v>
      </c>
      <c r="F3829" s="29" t="s">
        <v>221</v>
      </c>
      <c r="G3829" s="29" t="s">
        <v>80</v>
      </c>
      <c r="H3829" s="29" t="s">
        <v>140</v>
      </c>
      <c r="I3829" s="120">
        <v>46091</v>
      </c>
      <c r="J3829" s="120">
        <v>46094</v>
      </c>
      <c r="K3829" s="120">
        <v>46121</v>
      </c>
      <c r="L3829" s="120"/>
      <c r="M3829" s="120"/>
      <c r="N3829" s="29"/>
      <c r="O3829" s="119" t="s">
        <v>9</v>
      </c>
      <c r="P3829" s="120"/>
      <c r="Q3829" s="156"/>
    </row>
    <row r="3830" spans="1:18">
      <c r="A3830" s="160" t="s">
        <v>1148</v>
      </c>
      <c r="C3830" s="88">
        <v>275500436</v>
      </c>
      <c r="D3830" s="29">
        <v>253501864</v>
      </c>
      <c r="F3830" s="29" t="s">
        <v>59</v>
      </c>
      <c r="G3830" s="29" t="s">
        <v>1045</v>
      </c>
      <c r="H3830" s="29" t="s">
        <v>38</v>
      </c>
      <c r="I3830" s="120">
        <v>45965</v>
      </c>
      <c r="J3830" s="120">
        <f>WORKDAY(I3830, 3)</f>
        <v>45968</v>
      </c>
      <c r="K3830" s="120">
        <v>45995</v>
      </c>
      <c r="L3830" s="120"/>
      <c r="M3830" s="120"/>
      <c r="N3830" s="29"/>
      <c r="O3830" s="119" t="s">
        <v>105</v>
      </c>
      <c r="P3830" s="29"/>
      <c r="Q3830" s="156">
        <v>350</v>
      </c>
      <c r="R3830" s="134" t="s">
        <v>1415</v>
      </c>
    </row>
    <row r="3831" spans="1:18">
      <c r="A3831" s="160" t="s">
        <v>1148</v>
      </c>
      <c r="C3831" s="88">
        <v>301502439</v>
      </c>
      <c r="D3831" s="29" t="s">
        <v>1892</v>
      </c>
      <c r="F3831" s="29" t="s">
        <v>59</v>
      </c>
      <c r="G3831" s="29" t="s">
        <v>1045</v>
      </c>
      <c r="H3831" s="29" t="s">
        <v>38</v>
      </c>
      <c r="I3831" s="120">
        <v>45958</v>
      </c>
      <c r="J3831" s="120">
        <f>WORKDAY(I3831, 3)</f>
        <v>45961</v>
      </c>
      <c r="K3831" s="120">
        <v>45989</v>
      </c>
      <c r="L3831" s="120"/>
      <c r="M3831" s="120"/>
      <c r="N3831" s="29"/>
      <c r="O3831" s="119" t="s">
        <v>105</v>
      </c>
      <c r="P3831" s="29"/>
      <c r="Q3831" s="156"/>
    </row>
    <row r="3832" spans="1:18">
      <c r="A3832" s="160" t="s">
        <v>1148</v>
      </c>
      <c r="C3832" s="88">
        <v>301502479</v>
      </c>
      <c r="D3832" s="29">
        <v>275500436</v>
      </c>
      <c r="F3832" s="29" t="s">
        <v>59</v>
      </c>
      <c r="G3832" s="29" t="s">
        <v>1045</v>
      </c>
      <c r="H3832" s="29" t="s">
        <v>38</v>
      </c>
      <c r="I3832" s="120">
        <v>45958</v>
      </c>
      <c r="J3832" s="120">
        <f>WORKDAY(I3832, 3)</f>
        <v>45961</v>
      </c>
      <c r="K3832" s="120">
        <v>45989</v>
      </c>
      <c r="L3832" s="120"/>
      <c r="M3832" s="120"/>
      <c r="N3832" s="29"/>
      <c r="O3832" s="119" t="s">
        <v>105</v>
      </c>
      <c r="P3832" s="120"/>
      <c r="Q3832" s="156"/>
    </row>
    <row r="3833" spans="1:18">
      <c r="A3833" s="160" t="s">
        <v>1148</v>
      </c>
      <c r="C3833" s="88">
        <v>301502503</v>
      </c>
      <c r="D3833" s="29">
        <v>253501777</v>
      </c>
      <c r="F3833" s="29" t="s">
        <v>59</v>
      </c>
      <c r="G3833" s="29" t="s">
        <v>1045</v>
      </c>
      <c r="H3833" s="29" t="s">
        <v>38</v>
      </c>
      <c r="I3833" s="120">
        <v>45958</v>
      </c>
      <c r="J3833" s="120">
        <f>WORKDAY(I3833, 3)</f>
        <v>45961</v>
      </c>
      <c r="K3833" s="120">
        <v>45989</v>
      </c>
      <c r="L3833" s="120"/>
      <c r="M3833" s="120"/>
      <c r="N3833" s="29"/>
      <c r="O3833" s="119" t="s">
        <v>105</v>
      </c>
      <c r="P3833" s="120"/>
      <c r="Q3833" s="156"/>
    </row>
    <row r="3834" spans="1:18">
      <c r="A3834" s="160" t="s">
        <v>1142</v>
      </c>
      <c r="C3834" s="88">
        <v>303501570</v>
      </c>
      <c r="F3834" s="29" t="s">
        <v>59</v>
      </c>
      <c r="G3834" s="29" t="s">
        <v>1045</v>
      </c>
      <c r="H3834" s="29" t="s">
        <v>38</v>
      </c>
      <c r="I3834" s="120">
        <v>45960</v>
      </c>
      <c r="J3834" s="120">
        <f>WORKDAY(I3834, 3)</f>
        <v>45965</v>
      </c>
      <c r="K3834" s="120">
        <v>45991</v>
      </c>
      <c r="L3834" s="120"/>
      <c r="M3834" s="120"/>
      <c r="N3834" s="29"/>
      <c r="O3834" s="119" t="s">
        <v>105</v>
      </c>
      <c r="P3834" s="120"/>
      <c r="Q3834" s="156"/>
      <c r="R3834" s="134" t="s">
        <v>1893</v>
      </c>
    </row>
    <row r="3835" spans="1:18">
      <c r="A3835" s="160" t="s">
        <v>1140</v>
      </c>
      <c r="C3835" s="88">
        <v>303501909</v>
      </c>
      <c r="F3835" s="29" t="s">
        <v>59</v>
      </c>
      <c r="G3835" s="29" t="s">
        <v>1045</v>
      </c>
      <c r="H3835" s="29" t="s">
        <v>38</v>
      </c>
      <c r="I3835" s="120">
        <v>45960</v>
      </c>
      <c r="J3835" s="120">
        <f>WORKDAY(I3835, 3)</f>
        <v>45965</v>
      </c>
      <c r="K3835" s="120">
        <v>45991</v>
      </c>
      <c r="L3835" s="120"/>
      <c r="M3835" s="120"/>
      <c r="N3835" s="29"/>
      <c r="O3835" s="119" t="s">
        <v>105</v>
      </c>
      <c r="P3835" s="29"/>
      <c r="Q3835" s="156">
        <v>100</v>
      </c>
      <c r="R3835" s="134" t="s">
        <v>1894</v>
      </c>
    </row>
    <row r="3836" spans="1:18">
      <c r="A3836" s="160" t="s">
        <v>1140</v>
      </c>
      <c r="C3836" s="88">
        <v>303501924</v>
      </c>
      <c r="F3836" s="29" t="s">
        <v>59</v>
      </c>
      <c r="G3836" s="29" t="s">
        <v>1045</v>
      </c>
      <c r="H3836" s="29" t="s">
        <v>38</v>
      </c>
      <c r="I3836" s="120">
        <v>45960</v>
      </c>
      <c r="J3836" s="120">
        <f>WORKDAY(I3836, 3)</f>
        <v>45965</v>
      </c>
      <c r="K3836" s="120">
        <v>45991</v>
      </c>
      <c r="L3836" s="120"/>
      <c r="M3836" s="120"/>
      <c r="N3836" s="29"/>
      <c r="O3836" s="119" t="s">
        <v>105</v>
      </c>
      <c r="P3836" s="29"/>
      <c r="Q3836" s="156">
        <v>100</v>
      </c>
      <c r="R3836" s="134" t="s">
        <v>1894</v>
      </c>
    </row>
    <row r="3837" spans="1:18">
      <c r="A3837" s="160" t="s">
        <v>1140</v>
      </c>
      <c r="C3837" s="88">
        <v>303501936</v>
      </c>
      <c r="F3837" s="29" t="s">
        <v>59</v>
      </c>
      <c r="G3837" s="29" t="s">
        <v>1045</v>
      </c>
      <c r="H3837" s="29" t="s">
        <v>38</v>
      </c>
      <c r="I3837" s="120">
        <v>45960</v>
      </c>
      <c r="J3837" s="120">
        <f>WORKDAY(I3837, 3)</f>
        <v>45965</v>
      </c>
      <c r="K3837" s="120">
        <v>45991</v>
      </c>
      <c r="L3837" s="120"/>
      <c r="M3837" s="120"/>
      <c r="N3837" s="29"/>
      <c r="O3837" s="119" t="s">
        <v>105</v>
      </c>
      <c r="P3837" s="29"/>
      <c r="Q3837" s="156">
        <v>200</v>
      </c>
      <c r="R3837" s="134" t="s">
        <v>1894</v>
      </c>
    </row>
    <row r="3838" spans="1:18">
      <c r="A3838" s="160" t="s">
        <v>1140</v>
      </c>
      <c r="C3838" s="88">
        <v>303501965</v>
      </c>
      <c r="F3838" s="29" t="s">
        <v>59</v>
      </c>
      <c r="G3838" s="29" t="s">
        <v>1045</v>
      </c>
      <c r="H3838" s="29" t="s">
        <v>38</v>
      </c>
      <c r="I3838" s="120">
        <v>45960</v>
      </c>
      <c r="J3838" s="120">
        <f>WORKDAY(I3838, 3)</f>
        <v>45965</v>
      </c>
      <c r="K3838" s="120">
        <v>45991</v>
      </c>
      <c r="L3838" s="120"/>
      <c r="M3838" s="120"/>
      <c r="N3838" s="29"/>
      <c r="O3838" s="119" t="s">
        <v>105</v>
      </c>
      <c r="P3838" s="29"/>
      <c r="Q3838" s="156">
        <v>150</v>
      </c>
      <c r="R3838" s="134" t="s">
        <v>1894</v>
      </c>
    </row>
    <row r="3839" spans="1:18">
      <c r="A3839" s="160" t="s">
        <v>1140</v>
      </c>
      <c r="C3839" s="88">
        <v>303501990</v>
      </c>
      <c r="F3839" s="29" t="s">
        <v>59</v>
      </c>
      <c r="G3839" s="29" t="s">
        <v>1045</v>
      </c>
      <c r="H3839" s="29" t="s">
        <v>38</v>
      </c>
      <c r="I3839" s="120">
        <v>45960</v>
      </c>
      <c r="J3839" s="120">
        <f>WORKDAY(I3839, 3)</f>
        <v>45965</v>
      </c>
      <c r="K3839" s="120">
        <v>45991</v>
      </c>
      <c r="L3839" s="120"/>
      <c r="M3839" s="120"/>
      <c r="N3839" s="29"/>
      <c r="O3839" s="119" t="s">
        <v>105</v>
      </c>
      <c r="P3839" s="29"/>
      <c r="Q3839" s="156">
        <v>150</v>
      </c>
      <c r="R3839" s="134" t="s">
        <v>1894</v>
      </c>
    </row>
    <row r="3840" spans="1:18">
      <c r="A3840" s="160" t="s">
        <v>1140</v>
      </c>
      <c r="C3840" s="88">
        <v>330500889</v>
      </c>
      <c r="F3840" s="29" t="s">
        <v>110</v>
      </c>
      <c r="G3840" s="29" t="s">
        <v>1045</v>
      </c>
      <c r="H3840" s="29" t="s">
        <v>38</v>
      </c>
      <c r="I3840" s="120">
        <v>45987</v>
      </c>
      <c r="J3840" s="120">
        <v>45989</v>
      </c>
      <c r="K3840" s="120">
        <v>46017</v>
      </c>
      <c r="L3840" s="120"/>
      <c r="M3840" s="120"/>
      <c r="N3840" s="29"/>
      <c r="O3840" s="119" t="s">
        <v>105</v>
      </c>
      <c r="P3840" s="29"/>
      <c r="Q3840" s="156">
        <v>50</v>
      </c>
    </row>
    <row r="3841" spans="1:17">
      <c r="A3841" s="160" t="s">
        <v>1064</v>
      </c>
      <c r="C3841" s="88">
        <v>304500731</v>
      </c>
      <c r="F3841" s="29" t="s">
        <v>59</v>
      </c>
      <c r="G3841" s="29" t="s">
        <v>1045</v>
      </c>
      <c r="H3841" s="29" t="s">
        <v>38</v>
      </c>
      <c r="I3841" s="120">
        <v>45961</v>
      </c>
      <c r="J3841" s="120">
        <f>WORKDAY(I3841, 3)</f>
        <v>45966</v>
      </c>
      <c r="K3841" s="120">
        <v>45992</v>
      </c>
      <c r="L3841" s="120"/>
      <c r="M3841" s="120"/>
      <c r="N3841" s="29"/>
      <c r="O3841" s="119" t="s">
        <v>105</v>
      </c>
      <c r="P3841" s="29"/>
      <c r="Q3841" s="156"/>
    </row>
    <row r="3842" spans="1:17">
      <c r="A3842" s="160" t="s">
        <v>1064</v>
      </c>
      <c r="C3842" s="88">
        <v>304500752</v>
      </c>
      <c r="F3842" s="29" t="s">
        <v>59</v>
      </c>
      <c r="G3842" s="29" t="s">
        <v>1045</v>
      </c>
      <c r="H3842" s="29" t="s">
        <v>38</v>
      </c>
      <c r="I3842" s="120">
        <v>45961</v>
      </c>
      <c r="J3842" s="120">
        <f>WORKDAY(I3842, 3)</f>
        <v>45966</v>
      </c>
      <c r="K3842" s="120">
        <v>45992</v>
      </c>
      <c r="L3842" s="120"/>
      <c r="M3842" s="120"/>
      <c r="N3842" s="29"/>
      <c r="O3842" s="119" t="s">
        <v>105</v>
      </c>
      <c r="P3842" s="29"/>
      <c r="Q3842" s="156"/>
    </row>
    <row r="3843" spans="1:17">
      <c r="A3843" s="160" t="s">
        <v>1064</v>
      </c>
      <c r="C3843" s="88">
        <v>304500773</v>
      </c>
      <c r="F3843" s="29" t="s">
        <v>59</v>
      </c>
      <c r="G3843" s="29" t="s">
        <v>1045</v>
      </c>
      <c r="H3843" s="29" t="s">
        <v>38</v>
      </c>
      <c r="I3843" s="120">
        <v>45961</v>
      </c>
      <c r="J3843" s="120">
        <f>WORKDAY(I3843, 3)</f>
        <v>45966</v>
      </c>
      <c r="K3843" s="120">
        <v>45992</v>
      </c>
      <c r="L3843" s="120"/>
      <c r="M3843" s="120"/>
      <c r="N3843" s="29"/>
      <c r="O3843" s="119" t="s">
        <v>105</v>
      </c>
      <c r="P3843" s="29"/>
      <c r="Q3843" s="156"/>
    </row>
    <row r="3844" spans="1:17">
      <c r="A3844" s="160" t="s">
        <v>1064</v>
      </c>
      <c r="C3844" s="88">
        <v>304500709</v>
      </c>
      <c r="F3844" s="29" t="s">
        <v>59</v>
      </c>
      <c r="G3844" s="29" t="s">
        <v>1045</v>
      </c>
      <c r="H3844" s="29" t="s">
        <v>38</v>
      </c>
      <c r="I3844" s="120">
        <v>45961</v>
      </c>
      <c r="J3844" s="120">
        <f>WORKDAY(I3844, 3)</f>
        <v>45966</v>
      </c>
      <c r="K3844" s="120">
        <v>45992</v>
      </c>
      <c r="L3844" s="120"/>
      <c r="M3844" s="120"/>
      <c r="N3844" s="29"/>
      <c r="O3844" s="119" t="s">
        <v>105</v>
      </c>
      <c r="P3844" s="29"/>
      <c r="Q3844" s="156"/>
    </row>
    <row r="3845" spans="1:17">
      <c r="A3845" s="160" t="s">
        <v>1064</v>
      </c>
      <c r="C3845" s="88">
        <v>304500694</v>
      </c>
      <c r="F3845" s="29" t="s">
        <v>59</v>
      </c>
      <c r="G3845" s="29" t="s">
        <v>1045</v>
      </c>
      <c r="H3845" s="29" t="s">
        <v>38</v>
      </c>
      <c r="I3845" s="120">
        <v>45961</v>
      </c>
      <c r="J3845" s="120">
        <f>WORKDAY(I3845, 3)</f>
        <v>45966</v>
      </c>
      <c r="K3845" s="120">
        <v>45992</v>
      </c>
      <c r="L3845" s="120"/>
      <c r="M3845" s="120"/>
      <c r="N3845" s="29"/>
      <c r="O3845" s="119" t="s">
        <v>105</v>
      </c>
      <c r="P3845" s="29"/>
      <c r="Q3845" s="156"/>
    </row>
    <row r="3846" spans="1:17">
      <c r="A3846" s="160" t="s">
        <v>1895</v>
      </c>
      <c r="C3846" s="88">
        <v>265504112</v>
      </c>
      <c r="D3846" s="29">
        <v>302502807</v>
      </c>
      <c r="F3846" s="29" t="s">
        <v>59</v>
      </c>
      <c r="G3846" s="29" t="s">
        <v>16</v>
      </c>
      <c r="H3846" s="29" t="s">
        <v>38</v>
      </c>
      <c r="I3846" s="120">
        <v>45922</v>
      </c>
      <c r="J3846" s="120">
        <f>WORKDAY(I3846, 3)</f>
        <v>45925</v>
      </c>
      <c r="K3846" s="120">
        <v>45952</v>
      </c>
      <c r="L3846" s="120"/>
      <c r="M3846" s="120"/>
      <c r="N3846" s="29"/>
      <c r="O3846" s="119" t="s">
        <v>85</v>
      </c>
      <c r="P3846" s="120"/>
      <c r="Q3846" s="156">
        <v>1150</v>
      </c>
    </row>
    <row r="3847" spans="1:17">
      <c r="A3847" s="160" t="s">
        <v>1895</v>
      </c>
      <c r="C3847" s="88">
        <v>270500493</v>
      </c>
      <c r="D3847" s="29">
        <v>302502844</v>
      </c>
      <c r="F3847" s="29" t="s">
        <v>1379</v>
      </c>
      <c r="G3847" s="29" t="s">
        <v>16</v>
      </c>
      <c r="H3847" s="29" t="s">
        <v>38</v>
      </c>
      <c r="I3847" s="120">
        <v>45927</v>
      </c>
      <c r="J3847" s="120">
        <f>WORKDAY(I3847, 3)</f>
        <v>45931</v>
      </c>
      <c r="K3847" s="120">
        <v>45960</v>
      </c>
      <c r="L3847" s="120"/>
      <c r="M3847" s="120"/>
      <c r="N3847" s="29"/>
      <c r="O3847" s="119" t="s">
        <v>85</v>
      </c>
      <c r="P3847" s="120"/>
      <c r="Q3847" s="156">
        <v>1220</v>
      </c>
    </row>
    <row r="3848" spans="1:17">
      <c r="A3848" s="160" t="s">
        <v>1895</v>
      </c>
      <c r="C3848" s="88">
        <v>300502769</v>
      </c>
      <c r="F3848" s="29" t="s">
        <v>59</v>
      </c>
      <c r="G3848" s="29" t="s">
        <v>828</v>
      </c>
      <c r="H3848" s="29" t="s">
        <v>38</v>
      </c>
      <c r="I3848" s="120">
        <v>45957</v>
      </c>
      <c r="J3848" s="120">
        <f>WORKDAY(I3848, 3)</f>
        <v>45960</v>
      </c>
      <c r="K3848" s="29"/>
      <c r="L3848" s="29"/>
      <c r="M3848" s="29"/>
      <c r="N3848" s="29"/>
      <c r="O3848" s="119" t="s">
        <v>105</v>
      </c>
      <c r="P3848" s="120"/>
      <c r="Q3848" s="156"/>
    </row>
    <row r="3849" spans="1:17">
      <c r="A3849" s="160" t="s">
        <v>1896</v>
      </c>
      <c r="C3849" s="41" t="s">
        <v>1897</v>
      </c>
      <c r="F3849" s="29" t="s">
        <v>153</v>
      </c>
      <c r="G3849" s="29" t="s">
        <v>16</v>
      </c>
      <c r="H3849" s="29" t="s">
        <v>29</v>
      </c>
      <c r="I3849" s="120">
        <v>46083</v>
      </c>
      <c r="J3849" s="120">
        <v>46085</v>
      </c>
      <c r="K3849" s="120">
        <v>46115</v>
      </c>
      <c r="L3849" s="120"/>
      <c r="M3849" s="120"/>
      <c r="N3849" s="29"/>
      <c r="O3849" s="119" t="s">
        <v>10</v>
      </c>
      <c r="P3849" s="120"/>
      <c r="Q3849" s="156"/>
    </row>
    <row r="3850" spans="1:17">
      <c r="A3850" s="160" t="s">
        <v>1898</v>
      </c>
      <c r="C3850" s="88" t="s">
        <v>1899</v>
      </c>
      <c r="F3850" s="29" t="s">
        <v>153</v>
      </c>
      <c r="G3850" s="29" t="s">
        <v>16</v>
      </c>
      <c r="H3850" s="29" t="s">
        <v>29</v>
      </c>
      <c r="I3850" s="120">
        <v>46083</v>
      </c>
      <c r="J3850" s="120">
        <v>46085</v>
      </c>
      <c r="K3850" s="120">
        <v>46115</v>
      </c>
      <c r="L3850" s="120"/>
      <c r="M3850" s="120"/>
      <c r="N3850" s="29"/>
      <c r="O3850" s="119" t="s">
        <v>85</v>
      </c>
      <c r="P3850" s="120"/>
      <c r="Q3850" s="156"/>
    </row>
    <row r="3851" spans="1:17">
      <c r="A3851" s="160" t="s">
        <v>1900</v>
      </c>
      <c r="C3851" s="41" t="s">
        <v>1901</v>
      </c>
      <c r="F3851" s="29" t="s">
        <v>153</v>
      </c>
      <c r="G3851" s="29" t="s">
        <v>16</v>
      </c>
      <c r="H3851" s="29" t="s">
        <v>29</v>
      </c>
      <c r="I3851" s="120">
        <v>46083</v>
      </c>
      <c r="J3851" s="120">
        <v>46085</v>
      </c>
      <c r="K3851" s="120">
        <v>46115</v>
      </c>
      <c r="L3851" s="120"/>
      <c r="M3851" s="120"/>
      <c r="N3851" s="29"/>
      <c r="O3851" s="119" t="s">
        <v>85</v>
      </c>
      <c r="P3851" s="120"/>
      <c r="Q3851" s="156"/>
    </row>
    <row r="3852" spans="1:17">
      <c r="A3852" s="160" t="s">
        <v>1900</v>
      </c>
      <c r="C3852" s="88" t="s">
        <v>1902</v>
      </c>
      <c r="F3852" s="29" t="s">
        <v>153</v>
      </c>
      <c r="G3852" s="29" t="s">
        <v>16</v>
      </c>
      <c r="H3852" s="29" t="s">
        <v>29</v>
      </c>
      <c r="I3852" s="120">
        <v>46083</v>
      </c>
      <c r="J3852" s="120">
        <v>46085</v>
      </c>
      <c r="K3852" s="120">
        <v>46115</v>
      </c>
      <c r="L3852" s="120"/>
      <c r="M3852" s="120"/>
      <c r="N3852" s="29"/>
      <c r="O3852" s="119" t="s">
        <v>85</v>
      </c>
      <c r="P3852" s="120"/>
      <c r="Q3852" s="156"/>
    </row>
    <row r="3853" spans="1:17">
      <c r="A3853" s="160" t="s">
        <v>1900</v>
      </c>
      <c r="C3853" s="88" t="s">
        <v>1903</v>
      </c>
      <c r="F3853" s="29" t="s">
        <v>153</v>
      </c>
      <c r="G3853" s="29" t="s">
        <v>16</v>
      </c>
      <c r="H3853" s="29" t="s">
        <v>29</v>
      </c>
      <c r="I3853" s="120">
        <v>46083</v>
      </c>
      <c r="J3853" s="120">
        <v>46085</v>
      </c>
      <c r="K3853" s="120">
        <v>46115</v>
      </c>
      <c r="L3853" s="120"/>
      <c r="M3853" s="120"/>
      <c r="N3853" s="29"/>
      <c r="O3853" s="119" t="s">
        <v>85</v>
      </c>
      <c r="P3853" s="120"/>
      <c r="Q3853" s="156"/>
    </row>
    <row r="3854" spans="1:17">
      <c r="A3854" s="160" t="s">
        <v>1900</v>
      </c>
      <c r="C3854" s="88" t="s">
        <v>1904</v>
      </c>
      <c r="F3854" s="29" t="s">
        <v>153</v>
      </c>
      <c r="G3854" s="29" t="s">
        <v>16</v>
      </c>
      <c r="H3854" s="29" t="s">
        <v>29</v>
      </c>
      <c r="I3854" s="120">
        <v>46083</v>
      </c>
      <c r="J3854" s="120">
        <v>46085</v>
      </c>
      <c r="K3854" s="120">
        <v>46115</v>
      </c>
      <c r="L3854" s="120"/>
      <c r="M3854" s="120"/>
      <c r="N3854" s="29"/>
      <c r="O3854" s="119" t="s">
        <v>85</v>
      </c>
      <c r="P3854" s="120"/>
      <c r="Q3854" s="156"/>
    </row>
    <row r="3855" spans="1:17">
      <c r="A3855" s="160" t="s">
        <v>1900</v>
      </c>
      <c r="C3855" s="88" t="s">
        <v>1905</v>
      </c>
      <c r="F3855" s="29" t="s">
        <v>153</v>
      </c>
      <c r="G3855" s="29" t="s">
        <v>16</v>
      </c>
      <c r="H3855" s="29" t="s">
        <v>29</v>
      </c>
      <c r="I3855" s="120">
        <v>46083</v>
      </c>
      <c r="J3855" s="120">
        <v>46085</v>
      </c>
      <c r="K3855" s="120">
        <v>46115</v>
      </c>
      <c r="L3855" s="120"/>
      <c r="M3855" s="120"/>
      <c r="N3855" s="29"/>
      <c r="O3855" s="119" t="s">
        <v>85</v>
      </c>
      <c r="P3855" s="120"/>
      <c r="Q3855" s="156"/>
    </row>
    <row r="3856" spans="1:17">
      <c r="A3856" s="160" t="s">
        <v>1900</v>
      </c>
      <c r="C3856" s="88" t="s">
        <v>1906</v>
      </c>
      <c r="F3856" s="29" t="s">
        <v>153</v>
      </c>
      <c r="G3856" s="29" t="s">
        <v>16</v>
      </c>
      <c r="H3856" s="29" t="s">
        <v>29</v>
      </c>
      <c r="I3856" s="120">
        <v>46083</v>
      </c>
      <c r="J3856" s="120">
        <v>46085</v>
      </c>
      <c r="K3856" s="120">
        <v>46115</v>
      </c>
      <c r="L3856" s="120"/>
      <c r="M3856" s="120"/>
      <c r="N3856" s="29"/>
      <c r="O3856" s="119" t="s">
        <v>85</v>
      </c>
      <c r="P3856" s="120"/>
      <c r="Q3856" s="156"/>
    </row>
    <row r="3857" spans="1:17">
      <c r="A3857" s="160" t="s">
        <v>1900</v>
      </c>
      <c r="C3857" s="88" t="s">
        <v>1907</v>
      </c>
      <c r="F3857" s="29" t="s">
        <v>153</v>
      </c>
      <c r="G3857" s="29" t="s">
        <v>16</v>
      </c>
      <c r="H3857" s="29" t="s">
        <v>29</v>
      </c>
      <c r="I3857" s="120">
        <v>46083</v>
      </c>
      <c r="J3857" s="120">
        <v>46085</v>
      </c>
      <c r="K3857" s="120">
        <v>46115</v>
      </c>
      <c r="L3857" s="120"/>
      <c r="M3857" s="120"/>
      <c r="N3857" s="29"/>
      <c r="O3857" s="119" t="s">
        <v>85</v>
      </c>
      <c r="P3857" s="120"/>
      <c r="Q3857" s="156"/>
    </row>
    <row r="3858" spans="1:17">
      <c r="A3858" s="160" t="s">
        <v>1900</v>
      </c>
      <c r="C3858" s="88" t="s">
        <v>1908</v>
      </c>
      <c r="F3858" s="29" t="s">
        <v>153</v>
      </c>
      <c r="G3858" s="29" t="s">
        <v>16</v>
      </c>
      <c r="H3858" s="29" t="s">
        <v>29</v>
      </c>
      <c r="I3858" s="120">
        <v>46083</v>
      </c>
      <c r="J3858" s="120">
        <v>46085</v>
      </c>
      <c r="K3858" s="120">
        <v>46115</v>
      </c>
      <c r="L3858" s="120"/>
      <c r="M3858" s="120"/>
      <c r="N3858" s="29"/>
      <c r="O3858" s="119" t="s">
        <v>85</v>
      </c>
      <c r="P3858" s="120"/>
      <c r="Q3858" s="156"/>
    </row>
    <row r="3859" spans="1:17">
      <c r="A3859" s="160" t="s">
        <v>1900</v>
      </c>
      <c r="C3859" s="88" t="s">
        <v>1909</v>
      </c>
      <c r="F3859" s="29" t="s">
        <v>153</v>
      </c>
      <c r="G3859" s="29" t="s">
        <v>16</v>
      </c>
      <c r="H3859" s="29" t="s">
        <v>29</v>
      </c>
      <c r="I3859" s="120">
        <v>46083</v>
      </c>
      <c r="J3859" s="120">
        <v>46085</v>
      </c>
      <c r="K3859" s="120">
        <v>46115</v>
      </c>
      <c r="L3859" s="120"/>
      <c r="M3859" s="120"/>
      <c r="N3859" s="29"/>
      <c r="O3859" s="119" t="s">
        <v>85</v>
      </c>
      <c r="P3859" s="120"/>
      <c r="Q3859" s="156"/>
    </row>
    <row r="3860" spans="1:17">
      <c r="A3860" s="160" t="s">
        <v>1900</v>
      </c>
      <c r="C3860" s="88" t="s">
        <v>1910</v>
      </c>
      <c r="F3860" s="29" t="s">
        <v>153</v>
      </c>
      <c r="G3860" s="29" t="s">
        <v>16</v>
      </c>
      <c r="H3860" s="29" t="s">
        <v>29</v>
      </c>
      <c r="I3860" s="120">
        <v>46083</v>
      </c>
      <c r="J3860" s="120">
        <v>46085</v>
      </c>
      <c r="K3860" s="120">
        <v>46115</v>
      </c>
      <c r="L3860" s="120"/>
      <c r="M3860" s="120"/>
      <c r="N3860" s="29"/>
      <c r="O3860" s="119" t="s">
        <v>85</v>
      </c>
      <c r="P3860" s="120"/>
      <c r="Q3860" s="156"/>
    </row>
    <row r="3861" spans="1:17">
      <c r="A3861" s="160" t="s">
        <v>1900</v>
      </c>
      <c r="C3861" s="88" t="s">
        <v>1911</v>
      </c>
      <c r="F3861" s="29" t="s">
        <v>153</v>
      </c>
      <c r="G3861" s="29" t="s">
        <v>16</v>
      </c>
      <c r="H3861" s="29" t="s">
        <v>29</v>
      </c>
      <c r="I3861" s="120">
        <v>46083</v>
      </c>
      <c r="J3861" s="120">
        <v>46085</v>
      </c>
      <c r="K3861" s="120">
        <v>46115</v>
      </c>
      <c r="L3861" s="120"/>
      <c r="M3861" s="120"/>
      <c r="N3861" s="29"/>
      <c r="O3861" s="119" t="s">
        <v>85</v>
      </c>
      <c r="P3861" s="120"/>
      <c r="Q3861" s="156"/>
    </row>
    <row r="3862" spans="1:17">
      <c r="A3862" s="160" t="s">
        <v>1900</v>
      </c>
      <c r="C3862" s="88" t="s">
        <v>1912</v>
      </c>
      <c r="F3862" s="29" t="s">
        <v>153</v>
      </c>
      <c r="G3862" s="29" t="s">
        <v>16</v>
      </c>
      <c r="H3862" s="29" t="s">
        <v>29</v>
      </c>
      <c r="I3862" s="120">
        <v>46083</v>
      </c>
      <c r="J3862" s="120">
        <v>46085</v>
      </c>
      <c r="K3862" s="120">
        <v>46115</v>
      </c>
      <c r="L3862" s="120"/>
      <c r="M3862" s="120"/>
      <c r="N3862" s="29"/>
      <c r="O3862" s="119" t="s">
        <v>85</v>
      </c>
      <c r="P3862" s="120"/>
      <c r="Q3862" s="156"/>
    </row>
    <row r="3863" spans="1:17">
      <c r="A3863" s="160" t="s">
        <v>1900</v>
      </c>
      <c r="C3863" s="88" t="s">
        <v>1913</v>
      </c>
      <c r="F3863" s="29" t="s">
        <v>153</v>
      </c>
      <c r="G3863" s="29" t="s">
        <v>16</v>
      </c>
      <c r="H3863" s="29" t="s">
        <v>29</v>
      </c>
      <c r="I3863" s="120">
        <v>46083</v>
      </c>
      <c r="J3863" s="120">
        <v>46085</v>
      </c>
      <c r="K3863" s="120">
        <v>46115</v>
      </c>
      <c r="L3863" s="120"/>
      <c r="M3863" s="120"/>
      <c r="N3863" s="29"/>
      <c r="O3863" s="119" t="s">
        <v>85</v>
      </c>
      <c r="P3863" s="120"/>
      <c r="Q3863" s="156"/>
    </row>
    <row r="3864" spans="1:17">
      <c r="A3864" s="160" t="s">
        <v>1900</v>
      </c>
      <c r="C3864" s="88" t="s">
        <v>1914</v>
      </c>
      <c r="F3864" s="29" t="s">
        <v>153</v>
      </c>
      <c r="G3864" s="29" t="s">
        <v>16</v>
      </c>
      <c r="H3864" s="29" t="s">
        <v>29</v>
      </c>
      <c r="I3864" s="120">
        <v>46083</v>
      </c>
      <c r="J3864" s="120">
        <v>46085</v>
      </c>
      <c r="K3864" s="120">
        <v>46115</v>
      </c>
      <c r="L3864" s="120"/>
      <c r="M3864" s="120"/>
      <c r="N3864" s="29"/>
      <c r="O3864" s="119" t="s">
        <v>85</v>
      </c>
      <c r="P3864" s="120"/>
      <c r="Q3864" s="156"/>
    </row>
    <row r="3865" spans="1:17">
      <c r="A3865" s="160" t="s">
        <v>1900</v>
      </c>
      <c r="C3865" s="88" t="s">
        <v>1915</v>
      </c>
      <c r="F3865" s="29" t="s">
        <v>153</v>
      </c>
      <c r="G3865" s="29" t="s">
        <v>16</v>
      </c>
      <c r="H3865" s="29" t="s">
        <v>29</v>
      </c>
      <c r="I3865" s="120">
        <v>46083</v>
      </c>
      <c r="J3865" s="120">
        <v>46085</v>
      </c>
      <c r="K3865" s="120">
        <v>46115</v>
      </c>
      <c r="L3865" s="120"/>
      <c r="M3865" s="120"/>
      <c r="N3865" s="29"/>
      <c r="O3865" s="119" t="s">
        <v>85</v>
      </c>
      <c r="P3865" s="120"/>
      <c r="Q3865" s="156"/>
    </row>
    <row r="3866" spans="1:17">
      <c r="A3866" s="160" t="s">
        <v>1900</v>
      </c>
      <c r="C3866" s="88" t="s">
        <v>1916</v>
      </c>
      <c r="F3866" s="29" t="s">
        <v>153</v>
      </c>
      <c r="G3866" s="29" t="s">
        <v>16</v>
      </c>
      <c r="H3866" s="29" t="s">
        <v>29</v>
      </c>
      <c r="I3866" s="120">
        <v>46083</v>
      </c>
      <c r="J3866" s="120">
        <v>46085</v>
      </c>
      <c r="K3866" s="120">
        <v>46115</v>
      </c>
      <c r="L3866" s="120"/>
      <c r="M3866" s="120"/>
      <c r="N3866" s="29"/>
      <c r="O3866" s="119" t="s">
        <v>85</v>
      </c>
      <c r="P3866" s="120"/>
      <c r="Q3866" s="156"/>
    </row>
    <row r="3867" spans="1:17">
      <c r="A3867" s="160" t="s">
        <v>1900</v>
      </c>
      <c r="C3867" s="88" t="s">
        <v>1917</v>
      </c>
      <c r="F3867" s="29" t="s">
        <v>153</v>
      </c>
      <c r="G3867" s="29" t="s">
        <v>16</v>
      </c>
      <c r="H3867" s="29" t="s">
        <v>29</v>
      </c>
      <c r="I3867" s="120">
        <v>46083</v>
      </c>
      <c r="J3867" s="120">
        <v>46085</v>
      </c>
      <c r="K3867" s="120">
        <v>46115</v>
      </c>
      <c r="L3867" s="120"/>
      <c r="M3867" s="120"/>
      <c r="N3867" s="29"/>
      <c r="O3867" s="119" t="s">
        <v>85</v>
      </c>
      <c r="P3867" s="120"/>
      <c r="Q3867" s="156"/>
    </row>
    <row r="3868" spans="1:17">
      <c r="A3868" s="160" t="s">
        <v>1900</v>
      </c>
      <c r="C3868" s="88" t="s">
        <v>1918</v>
      </c>
      <c r="F3868" s="29" t="s">
        <v>153</v>
      </c>
      <c r="G3868" s="29" t="s">
        <v>16</v>
      </c>
      <c r="H3868" s="29" t="s">
        <v>29</v>
      </c>
      <c r="I3868" s="120">
        <v>46083</v>
      </c>
      <c r="J3868" s="120">
        <v>46085</v>
      </c>
      <c r="K3868" s="120">
        <v>46115</v>
      </c>
      <c r="L3868" s="120"/>
      <c r="M3868" s="120"/>
      <c r="N3868" s="29"/>
      <c r="O3868" s="119" t="s">
        <v>85</v>
      </c>
      <c r="P3868" s="120"/>
      <c r="Q3868" s="156"/>
    </row>
    <row r="3869" spans="1:17">
      <c r="A3869" s="160" t="s">
        <v>1900</v>
      </c>
      <c r="C3869" s="88" t="s">
        <v>1919</v>
      </c>
      <c r="F3869" s="29" t="s">
        <v>153</v>
      </c>
      <c r="G3869" s="29" t="s">
        <v>16</v>
      </c>
      <c r="H3869" s="29" t="s">
        <v>29</v>
      </c>
      <c r="I3869" s="120">
        <v>46083</v>
      </c>
      <c r="J3869" s="120">
        <v>46085</v>
      </c>
      <c r="K3869" s="120">
        <v>46115</v>
      </c>
      <c r="L3869" s="120"/>
      <c r="M3869" s="120"/>
      <c r="N3869" s="29"/>
      <c r="O3869" s="119" t="s">
        <v>85</v>
      </c>
      <c r="P3869" s="120"/>
      <c r="Q3869" s="156"/>
    </row>
    <row r="3870" spans="1:17">
      <c r="A3870" s="160" t="s">
        <v>1900</v>
      </c>
      <c r="C3870" s="88" t="s">
        <v>1920</v>
      </c>
      <c r="F3870" s="29" t="s">
        <v>153</v>
      </c>
      <c r="G3870" s="29" t="s">
        <v>16</v>
      </c>
      <c r="H3870" s="29" t="s">
        <v>29</v>
      </c>
      <c r="I3870" s="120">
        <v>46083</v>
      </c>
      <c r="J3870" s="120">
        <v>46085</v>
      </c>
      <c r="K3870" s="120">
        <v>46115</v>
      </c>
      <c r="L3870" s="120"/>
      <c r="M3870" s="120"/>
      <c r="N3870" s="29"/>
      <c r="O3870" s="119" t="s">
        <v>85</v>
      </c>
      <c r="P3870" s="120"/>
      <c r="Q3870" s="156"/>
    </row>
    <row r="3871" spans="1:17">
      <c r="A3871" s="160" t="s">
        <v>1900</v>
      </c>
      <c r="C3871" s="88" t="s">
        <v>1921</v>
      </c>
      <c r="F3871" s="29" t="s">
        <v>153</v>
      </c>
      <c r="G3871" s="29" t="s">
        <v>16</v>
      </c>
      <c r="H3871" s="29" t="s">
        <v>29</v>
      </c>
      <c r="I3871" s="120">
        <v>46083</v>
      </c>
      <c r="J3871" s="120">
        <v>46085</v>
      </c>
      <c r="K3871" s="120">
        <v>46115</v>
      </c>
      <c r="L3871" s="120"/>
      <c r="M3871" s="120"/>
      <c r="N3871" s="29"/>
      <c r="O3871" s="119" t="s">
        <v>85</v>
      </c>
      <c r="P3871" s="120"/>
      <c r="Q3871" s="156"/>
    </row>
    <row r="3872" spans="1:17">
      <c r="A3872" s="160" t="s">
        <v>1900</v>
      </c>
      <c r="C3872" s="88" t="s">
        <v>1922</v>
      </c>
      <c r="F3872" s="29" t="s">
        <v>153</v>
      </c>
      <c r="G3872" s="29" t="s">
        <v>16</v>
      </c>
      <c r="H3872" s="29" t="s">
        <v>29</v>
      </c>
      <c r="I3872" s="120">
        <v>46083</v>
      </c>
      <c r="J3872" s="120">
        <v>46085</v>
      </c>
      <c r="K3872" s="120">
        <v>46115</v>
      </c>
      <c r="L3872" s="120"/>
      <c r="M3872" s="120"/>
      <c r="N3872" s="29"/>
      <c r="O3872" s="119" t="s">
        <v>85</v>
      </c>
      <c r="P3872" s="120"/>
      <c r="Q3872" s="156"/>
    </row>
    <row r="3873" spans="1:121">
      <c r="A3873" s="160" t="s">
        <v>1923</v>
      </c>
      <c r="C3873" s="88" t="s">
        <v>1924</v>
      </c>
      <c r="F3873" s="29" t="s">
        <v>126</v>
      </c>
      <c r="G3873" s="29" t="s">
        <v>19</v>
      </c>
      <c r="H3873" s="29" t="s">
        <v>30</v>
      </c>
      <c r="I3873" s="120">
        <v>46097</v>
      </c>
      <c r="J3873" s="120">
        <v>46100</v>
      </c>
      <c r="K3873" s="120">
        <v>46127</v>
      </c>
      <c r="L3873" s="120"/>
      <c r="M3873" s="120"/>
      <c r="N3873" s="29"/>
      <c r="O3873" s="119" t="s">
        <v>85</v>
      </c>
      <c r="P3873" s="120"/>
      <c r="Q3873" s="156"/>
    </row>
    <row r="3874" spans="1:121">
      <c r="A3874" s="160" t="s">
        <v>1925</v>
      </c>
      <c r="C3874" s="88" t="s">
        <v>1926</v>
      </c>
      <c r="F3874" s="29" t="s">
        <v>126</v>
      </c>
      <c r="G3874" s="29" t="s">
        <v>19</v>
      </c>
      <c r="H3874" s="29" t="s">
        <v>30</v>
      </c>
      <c r="I3874" s="120">
        <v>46097</v>
      </c>
      <c r="J3874" s="120">
        <v>46100</v>
      </c>
      <c r="K3874" s="120">
        <v>46127</v>
      </c>
      <c r="L3874" s="120"/>
      <c r="M3874" s="120"/>
      <c r="N3874" s="29"/>
      <c r="O3874" s="119" t="s">
        <v>85</v>
      </c>
      <c r="P3874" s="120"/>
      <c r="Q3874" s="156"/>
    </row>
    <row r="3875" spans="1:121">
      <c r="A3875" s="160" t="s">
        <v>1896</v>
      </c>
      <c r="C3875" s="88" t="s">
        <v>1927</v>
      </c>
      <c r="F3875" s="29" t="s">
        <v>153</v>
      </c>
      <c r="G3875" s="29" t="s">
        <v>21</v>
      </c>
      <c r="H3875" s="29" t="s">
        <v>29</v>
      </c>
      <c r="I3875" s="120">
        <v>46106</v>
      </c>
      <c r="J3875" s="120">
        <v>46108</v>
      </c>
      <c r="K3875" s="120">
        <v>46136</v>
      </c>
      <c r="L3875" s="120"/>
      <c r="M3875" s="120"/>
      <c r="N3875" s="29"/>
      <c r="O3875" s="119" t="s">
        <v>10</v>
      </c>
      <c r="P3875" s="120"/>
      <c r="Q3875" s="156"/>
    </row>
    <row r="3876" spans="1:121">
      <c r="A3876" s="160" t="s">
        <v>1896</v>
      </c>
      <c r="C3876" s="88" t="s">
        <v>1928</v>
      </c>
      <c r="F3876" s="29" t="s">
        <v>153</v>
      </c>
      <c r="G3876" s="29" t="s">
        <v>21</v>
      </c>
      <c r="H3876" s="29" t="s">
        <v>29</v>
      </c>
      <c r="I3876" s="120">
        <v>46106</v>
      </c>
      <c r="J3876" s="120">
        <v>46108</v>
      </c>
      <c r="K3876" s="120">
        <v>46136</v>
      </c>
      <c r="L3876" s="120"/>
      <c r="M3876" s="120"/>
      <c r="N3876" s="29"/>
      <c r="O3876" s="119" t="s">
        <v>10</v>
      </c>
      <c r="P3876" s="120"/>
      <c r="Q3876" s="156"/>
    </row>
    <row r="3877" spans="1:121">
      <c r="A3877" s="160" t="s">
        <v>1929</v>
      </c>
      <c r="C3877" s="88" t="s">
        <v>1930</v>
      </c>
      <c r="F3877" s="29" t="s">
        <v>126</v>
      </c>
      <c r="G3877" s="29" t="s">
        <v>19</v>
      </c>
      <c r="H3877" s="29" t="s">
        <v>22</v>
      </c>
      <c r="I3877" s="120">
        <v>46106</v>
      </c>
      <c r="J3877" s="120">
        <v>46108</v>
      </c>
      <c r="K3877" s="120">
        <v>46136</v>
      </c>
      <c r="L3877" s="120"/>
      <c r="M3877" s="120"/>
      <c r="N3877" s="29"/>
      <c r="O3877" s="119" t="s">
        <v>10</v>
      </c>
      <c r="P3877" s="120"/>
      <c r="Q3877" s="156"/>
    </row>
    <row r="3878" spans="1:121">
      <c r="A3878" s="89" t="s">
        <v>1064</v>
      </c>
      <c r="B3878" s="46"/>
      <c r="C3878" s="88">
        <v>107607185</v>
      </c>
      <c r="F3878" s="29" t="s">
        <v>110</v>
      </c>
      <c r="G3878" s="3" t="s">
        <v>18</v>
      </c>
      <c r="H3878" s="3" t="s">
        <v>30</v>
      </c>
      <c r="I3878" s="55">
        <v>46131</v>
      </c>
      <c r="J3878" s="75">
        <v>46133</v>
      </c>
      <c r="K3878" s="75">
        <v>46160</v>
      </c>
      <c r="L3878" s="75"/>
      <c r="M3878" s="75"/>
      <c r="N3878" s="4"/>
      <c r="O3878" s="119" t="s">
        <v>10</v>
      </c>
      <c r="P3878" s="75"/>
      <c r="Q3878" s="80" t="s">
        <v>1931</v>
      </c>
      <c r="R3878" s="1" t="s">
        <v>1932</v>
      </c>
    </row>
    <row r="3879" spans="1:121">
      <c r="A3879" s="97" t="s">
        <v>1933</v>
      </c>
      <c r="B3879" s="64"/>
      <c r="C3879" s="98" t="s">
        <v>1934</v>
      </c>
      <c r="D3879" s="99"/>
      <c r="E3879" s="99"/>
      <c r="F3879" s="99" t="s">
        <v>126</v>
      </c>
      <c r="G3879" s="64" t="s">
        <v>19</v>
      </c>
      <c r="H3879" s="64" t="s">
        <v>30</v>
      </c>
      <c r="I3879" s="100">
        <v>46121</v>
      </c>
      <c r="J3879" s="100">
        <v>46126</v>
      </c>
      <c r="K3879" s="100">
        <v>46153</v>
      </c>
      <c r="L3879" s="100"/>
      <c r="M3879" s="100"/>
      <c r="N3879" s="64"/>
      <c r="O3879" s="119" t="s">
        <v>10</v>
      </c>
      <c r="P3879" s="100"/>
      <c r="Q3879" s="101"/>
      <c r="R3879" s="90"/>
    </row>
    <row r="3880" spans="1:121">
      <c r="A3880" s="97" t="s">
        <v>1935</v>
      </c>
      <c r="B3880" s="64"/>
      <c r="C3880" s="98" t="s">
        <v>1936</v>
      </c>
      <c r="D3880" s="99"/>
      <c r="E3880" s="99"/>
      <c r="F3880" s="99" t="s">
        <v>126</v>
      </c>
      <c r="G3880" s="64" t="s">
        <v>19</v>
      </c>
      <c r="H3880" s="64" t="s">
        <v>30</v>
      </c>
      <c r="I3880" s="100">
        <v>46121</v>
      </c>
      <c r="J3880" s="100">
        <v>46126</v>
      </c>
      <c r="K3880" s="100">
        <v>46153</v>
      </c>
      <c r="L3880" s="100"/>
      <c r="M3880" s="100"/>
      <c r="N3880" s="64"/>
      <c r="O3880" s="119" t="s">
        <v>10</v>
      </c>
      <c r="P3880" s="100"/>
      <c r="Q3880" s="101"/>
      <c r="R3880" s="90"/>
    </row>
    <row r="3881" spans="1:121">
      <c r="A3881" s="97" t="s">
        <v>1937</v>
      </c>
      <c r="B3881" s="64"/>
      <c r="C3881" s="98" t="s">
        <v>1938</v>
      </c>
      <c r="D3881" s="99"/>
      <c r="E3881" s="99"/>
      <c r="F3881" s="99" t="s">
        <v>126</v>
      </c>
      <c r="G3881" s="64" t="s">
        <v>19</v>
      </c>
      <c r="H3881" s="64" t="s">
        <v>30</v>
      </c>
      <c r="I3881" s="100">
        <v>46121</v>
      </c>
      <c r="J3881" s="100">
        <v>46126</v>
      </c>
      <c r="K3881" s="100">
        <v>46153</v>
      </c>
      <c r="L3881" s="100"/>
      <c r="M3881" s="100"/>
      <c r="N3881" s="64"/>
      <c r="O3881" s="119" t="s">
        <v>10</v>
      </c>
      <c r="P3881" s="100"/>
      <c r="Q3881" s="101"/>
      <c r="R3881" s="90"/>
    </row>
    <row r="3882" spans="1:121">
      <c r="A3882" s="97" t="s">
        <v>1064</v>
      </c>
      <c r="B3882" s="64"/>
      <c r="C3882" s="98">
        <v>105601172</v>
      </c>
      <c r="D3882" s="99"/>
      <c r="E3882" s="99"/>
      <c r="F3882" s="99" t="s">
        <v>110</v>
      </c>
      <c r="G3882" s="64" t="s">
        <v>18</v>
      </c>
      <c r="H3882" s="64" t="s">
        <v>30</v>
      </c>
      <c r="I3882" s="100">
        <v>46126</v>
      </c>
      <c r="J3882" s="100">
        <v>46129</v>
      </c>
      <c r="K3882" s="100">
        <v>46157</v>
      </c>
      <c r="L3882" s="100"/>
      <c r="M3882" s="100"/>
      <c r="N3882" s="64"/>
      <c r="O3882" s="119" t="s">
        <v>10</v>
      </c>
      <c r="P3882" s="100"/>
      <c r="Q3882" s="101">
        <v>70</v>
      </c>
      <c r="R3882" s="90" t="s">
        <v>1939</v>
      </c>
    </row>
    <row r="3883" spans="1:121">
      <c r="A3883" s="97" t="s">
        <v>1940</v>
      </c>
      <c r="B3883" s="64"/>
      <c r="C3883" s="98" t="s">
        <v>1941</v>
      </c>
      <c r="D3883" s="99"/>
      <c r="E3883" s="99"/>
      <c r="F3883" s="99" t="s">
        <v>110</v>
      </c>
      <c r="G3883" s="64" t="s">
        <v>18</v>
      </c>
      <c r="H3883" s="64" t="s">
        <v>30</v>
      </c>
      <c r="I3883" s="100">
        <v>46100</v>
      </c>
      <c r="J3883" s="100">
        <v>46102</v>
      </c>
      <c r="K3883" s="100">
        <v>46132</v>
      </c>
      <c r="L3883" s="100"/>
      <c r="M3883" s="100"/>
      <c r="N3883" s="64"/>
      <c r="O3883" s="119" t="s">
        <v>10</v>
      </c>
      <c r="P3883" s="100"/>
      <c r="Q3883" s="101" t="s">
        <v>1942</v>
      </c>
      <c r="R3883" s="90" t="s">
        <v>1943</v>
      </c>
      <c r="S3883" s="23"/>
      <c r="T3883" s="23"/>
      <c r="U3883" s="23"/>
      <c r="V3883" s="23"/>
      <c r="W3883" s="23"/>
      <c r="X3883" s="23"/>
      <c r="Y3883" s="23"/>
      <c r="Z3883" s="23"/>
      <c r="AA3883" s="23"/>
      <c r="AB3883" s="23"/>
      <c r="AC3883" s="23"/>
      <c r="AD3883" s="23"/>
      <c r="AE3883" s="23"/>
      <c r="AF3883" s="23"/>
      <c r="AG3883" s="23"/>
      <c r="AH3883" s="23"/>
      <c r="AI3883" s="23"/>
      <c r="AJ3883" s="23"/>
      <c r="AK3883" s="23"/>
      <c r="AL3883" s="23"/>
      <c r="AM3883" s="23"/>
      <c r="AN3883" s="23"/>
      <c r="AO3883" s="23"/>
      <c r="AP3883" s="23"/>
      <c r="AQ3883" s="23"/>
      <c r="AR3883" s="23"/>
      <c r="AS3883" s="23"/>
      <c r="AT3883" s="23"/>
      <c r="AU3883" s="23"/>
      <c r="AV3883" s="23"/>
      <c r="AW3883" s="23"/>
      <c r="AX3883" s="23"/>
      <c r="AY3883" s="23"/>
      <c r="AZ3883" s="23"/>
      <c r="BA3883" s="23"/>
      <c r="BB3883" s="23"/>
      <c r="BC3883" s="23"/>
      <c r="BD3883" s="23"/>
      <c r="BE3883" s="23"/>
      <c r="BF3883" s="23"/>
      <c r="BG3883" s="23"/>
      <c r="BH3883" s="23"/>
      <c r="BI3883" s="23"/>
      <c r="BJ3883" s="23"/>
      <c r="BK3883" s="23"/>
      <c r="BL3883" s="23"/>
      <c r="BM3883" s="23"/>
      <c r="BN3883" s="23"/>
      <c r="BO3883" s="23"/>
      <c r="BP3883" s="23"/>
      <c r="BQ3883" s="23"/>
      <c r="BR3883" s="23"/>
      <c r="BS3883" s="23"/>
      <c r="BT3883" s="23"/>
      <c r="BU3883" s="23"/>
      <c r="BV3883" s="23"/>
      <c r="BW3883" s="23"/>
      <c r="BX3883" s="23"/>
      <c r="BY3883" s="23"/>
      <c r="BZ3883" s="23"/>
      <c r="CA3883" s="23"/>
      <c r="CB3883" s="23"/>
      <c r="CC3883" s="23"/>
      <c r="CD3883" s="23"/>
      <c r="CE3883" s="23"/>
      <c r="CF3883" s="23"/>
      <c r="CG3883" s="23"/>
      <c r="CH3883" s="23"/>
      <c r="CI3883" s="23"/>
      <c r="CJ3883" s="23"/>
      <c r="CK3883" s="23"/>
      <c r="CL3883" s="23"/>
      <c r="CM3883" s="23"/>
      <c r="CN3883" s="23"/>
      <c r="CO3883" s="23"/>
      <c r="CP3883" s="23"/>
      <c r="CQ3883" s="23"/>
      <c r="CR3883" s="24"/>
      <c r="CS3883" s="22"/>
      <c r="CT3883" s="22"/>
      <c r="CU3883" s="22"/>
      <c r="CV3883" s="22"/>
      <c r="CW3883" s="22"/>
      <c r="CX3883" s="22"/>
      <c r="CY3883" s="22"/>
      <c r="CZ3883" s="22"/>
      <c r="DA3883" s="22"/>
      <c r="DB3883" s="22"/>
      <c r="DC3883" s="22"/>
      <c r="DD3883" s="22"/>
      <c r="DE3883" s="22"/>
      <c r="DF3883" s="22"/>
      <c r="DG3883" s="22"/>
      <c r="DH3883" s="22"/>
      <c r="DI3883" s="22"/>
      <c r="DJ3883" s="22"/>
      <c r="DK3883" s="22"/>
      <c r="DL3883" s="22"/>
      <c r="DM3883" s="22"/>
      <c r="DN3883" s="22"/>
      <c r="DO3883" s="22"/>
      <c r="DP3883" s="22"/>
      <c r="DQ3883" s="2"/>
    </row>
    <row r="3884" spans="1:121">
      <c r="A3884" s="89" t="s">
        <v>108</v>
      </c>
      <c r="B3884" s="46"/>
      <c r="C3884" s="88" t="s">
        <v>1944</v>
      </c>
      <c r="F3884" s="29" t="s">
        <v>110</v>
      </c>
      <c r="G3884" s="3" t="s">
        <v>18</v>
      </c>
      <c r="H3884" s="3" t="s">
        <v>30</v>
      </c>
      <c r="I3884" s="55">
        <v>46117</v>
      </c>
      <c r="J3884" s="75">
        <v>46120</v>
      </c>
      <c r="K3884" s="75">
        <v>46148</v>
      </c>
      <c r="L3884" s="75"/>
      <c r="M3884" s="75"/>
      <c r="N3884" s="4"/>
      <c r="O3884" s="119" t="s">
        <v>10</v>
      </c>
      <c r="P3884" s="75"/>
      <c r="Q3884" s="80" t="s">
        <v>1945</v>
      </c>
      <c r="R3884" s="1"/>
      <c r="S3884" s="23"/>
      <c r="T3884" s="23"/>
      <c r="U3884" s="23"/>
      <c r="V3884" s="23"/>
      <c r="W3884" s="23"/>
      <c r="X3884" s="23"/>
      <c r="Y3884" s="23"/>
      <c r="Z3884" s="23"/>
      <c r="AA3884" s="23"/>
      <c r="AB3884" s="23"/>
      <c r="AC3884" s="23"/>
      <c r="AD3884" s="23"/>
      <c r="AE3884" s="23"/>
      <c r="AF3884" s="23"/>
      <c r="AG3884" s="23"/>
      <c r="AH3884" s="23"/>
      <c r="AI3884" s="23"/>
      <c r="AJ3884" s="23"/>
      <c r="AK3884" s="23"/>
      <c r="AL3884" s="23"/>
      <c r="AM3884" s="23"/>
      <c r="AN3884" s="23"/>
      <c r="AO3884" s="23"/>
      <c r="AP3884" s="23"/>
      <c r="AQ3884" s="23"/>
      <c r="AR3884" s="23"/>
      <c r="AS3884" s="23"/>
      <c r="AT3884" s="23"/>
      <c r="AU3884" s="23"/>
      <c r="AV3884" s="23"/>
      <c r="AW3884" s="23"/>
      <c r="AX3884" s="23"/>
      <c r="AY3884" s="23"/>
      <c r="AZ3884" s="23"/>
      <c r="BA3884" s="23"/>
      <c r="BB3884" s="23"/>
      <c r="BC3884" s="23"/>
      <c r="BD3884" s="23"/>
      <c r="BE3884" s="23"/>
      <c r="BF3884" s="23"/>
      <c r="BG3884" s="23"/>
      <c r="BH3884" s="23"/>
      <c r="BI3884" s="23"/>
      <c r="BJ3884" s="23"/>
      <c r="BK3884" s="23"/>
      <c r="BL3884" s="23"/>
      <c r="BM3884" s="23"/>
      <c r="BN3884" s="23"/>
      <c r="BO3884" s="23"/>
      <c r="BP3884" s="23"/>
      <c r="BQ3884" s="23"/>
      <c r="BR3884" s="23"/>
      <c r="BS3884" s="23"/>
      <c r="BT3884" s="23"/>
      <c r="BU3884" s="23"/>
      <c r="BV3884" s="23"/>
      <c r="BW3884" s="23"/>
      <c r="BX3884" s="23"/>
      <c r="BY3884" s="23"/>
      <c r="BZ3884" s="23"/>
      <c r="CA3884" s="23"/>
      <c r="CB3884" s="23"/>
      <c r="CC3884" s="23"/>
      <c r="CD3884" s="23"/>
      <c r="CE3884" s="23"/>
      <c r="CF3884" s="23"/>
      <c r="CG3884" s="23"/>
      <c r="CH3884" s="23"/>
      <c r="CI3884" s="23"/>
      <c r="CJ3884" s="23"/>
      <c r="CK3884" s="23"/>
      <c r="CL3884" s="23"/>
      <c r="CM3884" s="23"/>
      <c r="CN3884" s="23"/>
      <c r="CO3884" s="23"/>
      <c r="CP3884" s="23"/>
      <c r="CQ3884" s="23"/>
      <c r="CR3884" s="24"/>
      <c r="CS3884" s="22"/>
      <c r="CT3884" s="22"/>
      <c r="CU3884" s="22"/>
      <c r="CV3884" s="22"/>
      <c r="CW3884" s="22"/>
      <c r="CX3884" s="22"/>
      <c r="CY3884" s="22"/>
      <c r="CZ3884" s="22"/>
      <c r="DA3884" s="22"/>
      <c r="DB3884" s="22"/>
      <c r="DC3884" s="22"/>
      <c r="DD3884" s="22"/>
      <c r="DE3884" s="22"/>
      <c r="DF3884" s="22"/>
      <c r="DG3884" s="22"/>
      <c r="DH3884" s="22"/>
      <c r="DI3884" s="22"/>
      <c r="DJ3884" s="22"/>
      <c r="DK3884" s="22"/>
      <c r="DL3884" s="22"/>
      <c r="DM3884" s="22"/>
      <c r="DN3884" s="22"/>
      <c r="DO3884" s="22"/>
      <c r="DP3884" s="22"/>
      <c r="DQ3884" s="2"/>
    </row>
    <row r="3885" spans="1:121">
      <c r="A3885" s="165" t="s">
        <v>1946</v>
      </c>
      <c r="B3885" s="375"/>
      <c r="C3885" s="88">
        <v>112607528</v>
      </c>
      <c r="F3885" s="29" t="s">
        <v>121</v>
      </c>
      <c r="G3885" s="3" t="s">
        <v>80</v>
      </c>
      <c r="H3885" s="3" t="s">
        <v>1947</v>
      </c>
      <c r="I3885" s="55">
        <v>46133</v>
      </c>
      <c r="J3885" s="75">
        <v>46136</v>
      </c>
      <c r="K3885" s="75">
        <v>46164</v>
      </c>
      <c r="L3885" s="75"/>
      <c r="M3885" s="75"/>
      <c r="N3885" s="4"/>
      <c r="O3885" s="119" t="s">
        <v>945</v>
      </c>
      <c r="P3885" s="75"/>
      <c r="Q3885" s="80"/>
      <c r="R3885" s="1"/>
      <c r="S3885" s="23"/>
      <c r="T3885" s="23"/>
      <c r="U3885" s="23"/>
      <c r="V3885" s="23"/>
      <c r="W3885" s="23"/>
      <c r="X3885" s="23"/>
      <c r="Y3885" s="23"/>
      <c r="Z3885" s="23"/>
      <c r="AA3885" s="23"/>
      <c r="AB3885" s="23"/>
      <c r="AC3885" s="23"/>
      <c r="AD3885" s="23"/>
      <c r="AE3885" s="23"/>
      <c r="AF3885" s="23"/>
      <c r="AG3885" s="23"/>
      <c r="AH3885" s="23"/>
      <c r="AI3885" s="23"/>
      <c r="AJ3885" s="23"/>
      <c r="AK3885" s="23"/>
      <c r="AL3885" s="23"/>
      <c r="AM3885" s="23"/>
      <c r="AN3885" s="23"/>
      <c r="AO3885" s="23"/>
      <c r="AP3885" s="23"/>
      <c r="AQ3885" s="23"/>
      <c r="AR3885" s="23"/>
      <c r="AS3885" s="23"/>
      <c r="AT3885" s="23"/>
      <c r="AU3885" s="23"/>
      <c r="AV3885" s="23"/>
      <c r="AW3885" s="23"/>
      <c r="AX3885" s="23"/>
      <c r="AY3885" s="23"/>
      <c r="AZ3885" s="23"/>
      <c r="BA3885" s="23"/>
      <c r="BB3885" s="23"/>
      <c r="BC3885" s="23"/>
      <c r="BD3885" s="23"/>
      <c r="BE3885" s="23"/>
      <c r="BF3885" s="23"/>
      <c r="BG3885" s="23"/>
      <c r="BH3885" s="23"/>
      <c r="BI3885" s="23"/>
      <c r="BJ3885" s="23"/>
      <c r="BK3885" s="23"/>
      <c r="BL3885" s="23"/>
      <c r="BM3885" s="23"/>
      <c r="BN3885" s="23"/>
      <c r="BO3885" s="23"/>
      <c r="BP3885" s="23"/>
      <c r="BQ3885" s="23"/>
      <c r="BR3885" s="23"/>
      <c r="BS3885" s="23"/>
      <c r="BT3885" s="23"/>
      <c r="BU3885" s="23"/>
      <c r="BV3885" s="23"/>
      <c r="BW3885" s="23"/>
      <c r="BX3885" s="23"/>
      <c r="BY3885" s="23"/>
      <c r="BZ3885" s="23"/>
      <c r="CA3885" s="23"/>
      <c r="CB3885" s="23"/>
      <c r="CC3885" s="23"/>
      <c r="CD3885" s="23"/>
      <c r="CE3885" s="23"/>
      <c r="CF3885" s="23"/>
      <c r="CG3885" s="23"/>
      <c r="CH3885" s="23"/>
      <c r="CI3885" s="23"/>
      <c r="CJ3885" s="23"/>
      <c r="CK3885" s="23"/>
      <c r="CL3885" s="23"/>
      <c r="CM3885" s="23"/>
      <c r="CN3885" s="23"/>
      <c r="CO3885" s="23"/>
      <c r="CP3885" s="23"/>
      <c r="CQ3885" s="23"/>
      <c r="CR3885" s="24"/>
      <c r="CS3885" s="22"/>
      <c r="CT3885" s="22"/>
      <c r="CU3885" s="22"/>
      <c r="CV3885" s="22"/>
      <c r="CW3885" s="22"/>
      <c r="CX3885" s="22"/>
      <c r="CY3885" s="22"/>
      <c r="CZ3885" s="22"/>
      <c r="DA3885" s="22"/>
      <c r="DB3885" s="22"/>
      <c r="DC3885" s="22"/>
      <c r="DD3885" s="22"/>
      <c r="DE3885" s="22"/>
      <c r="DF3885" s="22"/>
      <c r="DG3885" s="22"/>
      <c r="DH3885" s="22"/>
      <c r="DI3885" s="22"/>
      <c r="DJ3885" s="22"/>
      <c r="DK3885" s="22"/>
      <c r="DL3885" s="22"/>
      <c r="DM3885" s="22"/>
      <c r="DN3885" s="22"/>
      <c r="DO3885" s="22"/>
      <c r="DP3885" s="22"/>
      <c r="DQ3885" s="2"/>
    </row>
    <row r="3886" spans="1:121">
      <c r="A3886" s="165" t="s">
        <v>1946</v>
      </c>
      <c r="B3886" s="375"/>
      <c r="C3886" s="88">
        <v>112607580</v>
      </c>
      <c r="F3886" s="29" t="s">
        <v>1948</v>
      </c>
      <c r="G3886" s="3" t="s">
        <v>80</v>
      </c>
      <c r="H3886" s="3" t="s">
        <v>1947</v>
      </c>
      <c r="I3886" s="55">
        <v>46133</v>
      </c>
      <c r="J3886" s="75">
        <v>46136</v>
      </c>
      <c r="K3886" s="75">
        <v>46164</v>
      </c>
      <c r="L3886" s="75"/>
      <c r="M3886" s="75"/>
      <c r="N3886" s="4"/>
      <c r="O3886" s="119" t="s">
        <v>945</v>
      </c>
      <c r="P3886" s="75"/>
      <c r="Q3886" s="80"/>
      <c r="R3886" s="1"/>
      <c r="S3886" s="23"/>
      <c r="T3886" s="23"/>
      <c r="U3886" s="23"/>
      <c r="V3886" s="23"/>
      <c r="W3886" s="23"/>
      <c r="X3886" s="23"/>
      <c r="Y3886" s="23"/>
      <c r="Z3886" s="23"/>
      <c r="AA3886" s="23"/>
      <c r="AB3886" s="23"/>
      <c r="AC3886" s="23"/>
      <c r="AD3886" s="23"/>
      <c r="AE3886" s="23"/>
      <c r="AF3886" s="23"/>
      <c r="AG3886" s="23"/>
      <c r="AH3886" s="23"/>
      <c r="AI3886" s="23"/>
      <c r="AJ3886" s="23"/>
      <c r="AK3886" s="23"/>
      <c r="AL3886" s="23"/>
      <c r="AM3886" s="23"/>
      <c r="AN3886" s="23"/>
      <c r="AO3886" s="23"/>
      <c r="AP3886" s="23"/>
      <c r="AQ3886" s="23"/>
      <c r="AR3886" s="23"/>
      <c r="AS3886" s="23"/>
      <c r="AT3886" s="23"/>
      <c r="AU3886" s="23"/>
      <c r="AV3886" s="23"/>
      <c r="AW3886" s="23"/>
      <c r="AX3886" s="23"/>
      <c r="AY3886" s="23"/>
      <c r="AZ3886" s="23"/>
      <c r="BA3886" s="23"/>
      <c r="BB3886" s="23"/>
      <c r="BC3886" s="23"/>
      <c r="BD3886" s="23"/>
      <c r="BE3886" s="23"/>
      <c r="BF3886" s="23"/>
      <c r="BG3886" s="23"/>
      <c r="BH3886" s="23"/>
      <c r="BI3886" s="23"/>
      <c r="BJ3886" s="23"/>
      <c r="BK3886" s="23"/>
      <c r="BL3886" s="23"/>
      <c r="BM3886" s="23"/>
      <c r="BN3886" s="23"/>
      <c r="BO3886" s="23"/>
      <c r="BP3886" s="23"/>
      <c r="BQ3886" s="23"/>
      <c r="BR3886" s="23"/>
      <c r="BS3886" s="23"/>
      <c r="BT3886" s="23"/>
      <c r="BU3886" s="23"/>
      <c r="BV3886" s="23"/>
      <c r="BW3886" s="23"/>
      <c r="BX3886" s="23"/>
      <c r="BY3886" s="23"/>
      <c r="BZ3886" s="23"/>
      <c r="CA3886" s="23"/>
      <c r="CB3886" s="23"/>
      <c r="CC3886" s="23"/>
      <c r="CD3886" s="23"/>
      <c r="CE3886" s="23"/>
      <c r="CF3886" s="23"/>
      <c r="CG3886" s="23"/>
      <c r="CH3886" s="23"/>
      <c r="CI3886" s="23"/>
      <c r="CJ3886" s="23"/>
      <c r="CK3886" s="23"/>
      <c r="CL3886" s="23"/>
      <c r="CM3886" s="23"/>
      <c r="CN3886" s="23"/>
      <c r="CO3886" s="23"/>
      <c r="CP3886" s="23"/>
      <c r="CQ3886" s="23"/>
      <c r="CR3886" s="24"/>
      <c r="CS3886" s="22"/>
      <c r="CT3886" s="22"/>
      <c r="CU3886" s="22"/>
      <c r="CV3886" s="22"/>
      <c r="CW3886" s="22"/>
      <c r="CX3886" s="22"/>
      <c r="CY3886" s="22"/>
      <c r="CZ3886" s="22"/>
      <c r="DA3886" s="22"/>
      <c r="DB3886" s="22"/>
      <c r="DC3886" s="22"/>
      <c r="DD3886" s="22"/>
      <c r="DE3886" s="22"/>
      <c r="DF3886" s="22"/>
      <c r="DG3886" s="22"/>
      <c r="DH3886" s="22"/>
      <c r="DI3886" s="22"/>
      <c r="DJ3886" s="22"/>
      <c r="DK3886" s="22"/>
      <c r="DL3886" s="22"/>
      <c r="DM3886" s="22"/>
      <c r="DN3886" s="22"/>
      <c r="DO3886" s="22"/>
      <c r="DP3886" s="22"/>
      <c r="DQ3886" s="2"/>
    </row>
    <row r="3887" spans="1:121">
      <c r="A3887" s="165" t="s">
        <v>1946</v>
      </c>
      <c r="B3887" s="375"/>
      <c r="C3887" s="88">
        <v>112607639</v>
      </c>
      <c r="F3887" s="29" t="s">
        <v>1949</v>
      </c>
      <c r="G3887" s="3" t="s">
        <v>80</v>
      </c>
      <c r="H3887" s="3" t="s">
        <v>1947</v>
      </c>
      <c r="I3887" s="55">
        <v>46133</v>
      </c>
      <c r="J3887" s="75">
        <v>46136</v>
      </c>
      <c r="K3887" s="75">
        <v>46164</v>
      </c>
      <c r="L3887" s="75"/>
      <c r="M3887" s="75"/>
      <c r="N3887" s="4"/>
      <c r="O3887" s="119" t="s">
        <v>945</v>
      </c>
      <c r="P3887" s="75"/>
      <c r="Q3887" s="80"/>
      <c r="R3887" s="1"/>
      <c r="S3887" s="23"/>
      <c r="T3887" s="23"/>
      <c r="U3887" s="23"/>
      <c r="V3887" s="23"/>
      <c r="W3887" s="23"/>
      <c r="X3887" s="23"/>
      <c r="Y3887" s="23"/>
      <c r="Z3887" s="23"/>
      <c r="AA3887" s="23"/>
      <c r="AB3887" s="23"/>
      <c r="AC3887" s="23"/>
      <c r="AD3887" s="23"/>
      <c r="AE3887" s="23"/>
      <c r="AF3887" s="23"/>
      <c r="AG3887" s="23"/>
      <c r="AH3887" s="23"/>
      <c r="AI3887" s="23"/>
      <c r="AJ3887" s="23"/>
      <c r="AK3887" s="23"/>
      <c r="AL3887" s="23"/>
      <c r="AM3887" s="23"/>
      <c r="AN3887" s="23"/>
      <c r="AO3887" s="23"/>
      <c r="AP3887" s="23"/>
      <c r="AQ3887" s="23"/>
      <c r="AR3887" s="23"/>
      <c r="AS3887" s="23"/>
      <c r="AT3887" s="23"/>
      <c r="AU3887" s="23"/>
      <c r="AV3887" s="23"/>
      <c r="AW3887" s="23"/>
      <c r="AX3887" s="23"/>
      <c r="AY3887" s="23"/>
      <c r="AZ3887" s="23"/>
      <c r="BA3887" s="23"/>
      <c r="BB3887" s="23"/>
      <c r="BC3887" s="23"/>
      <c r="BD3887" s="23"/>
      <c r="BE3887" s="23"/>
      <c r="BF3887" s="23"/>
      <c r="BG3887" s="23"/>
      <c r="BH3887" s="23"/>
      <c r="BI3887" s="23"/>
      <c r="BJ3887" s="23"/>
      <c r="BK3887" s="23"/>
      <c r="BL3887" s="23"/>
      <c r="BM3887" s="23"/>
      <c r="BN3887" s="23"/>
      <c r="BO3887" s="23"/>
      <c r="BP3887" s="23"/>
      <c r="BQ3887" s="23"/>
      <c r="BR3887" s="23"/>
      <c r="BS3887" s="23"/>
      <c r="BT3887" s="23"/>
      <c r="BU3887" s="23"/>
      <c r="BV3887" s="23"/>
      <c r="BW3887" s="23"/>
      <c r="BX3887" s="23"/>
      <c r="BY3887" s="23"/>
      <c r="BZ3887" s="23"/>
      <c r="CA3887" s="23"/>
      <c r="CB3887" s="23"/>
      <c r="CC3887" s="23"/>
      <c r="CD3887" s="23"/>
      <c r="CE3887" s="23"/>
      <c r="CF3887" s="23"/>
      <c r="CG3887" s="23"/>
      <c r="CH3887" s="23"/>
      <c r="CI3887" s="23"/>
      <c r="CJ3887" s="23"/>
      <c r="CK3887" s="23"/>
      <c r="CL3887" s="23"/>
      <c r="CM3887" s="23"/>
      <c r="CN3887" s="23"/>
      <c r="CO3887" s="23"/>
      <c r="CP3887" s="23"/>
      <c r="CQ3887" s="23"/>
      <c r="CR3887" s="24"/>
      <c r="CS3887" s="22"/>
      <c r="CT3887" s="22"/>
      <c r="CU3887" s="22"/>
      <c r="CV3887" s="22"/>
      <c r="CW3887" s="22"/>
      <c r="CX3887" s="22"/>
      <c r="CY3887" s="22"/>
      <c r="CZ3887" s="22"/>
      <c r="DA3887" s="22"/>
      <c r="DB3887" s="22"/>
      <c r="DC3887" s="22"/>
      <c r="DD3887" s="22"/>
      <c r="DE3887" s="22"/>
      <c r="DF3887" s="22"/>
      <c r="DG3887" s="22"/>
      <c r="DH3887" s="22"/>
      <c r="DI3887" s="22"/>
      <c r="DJ3887" s="22"/>
      <c r="DK3887" s="22"/>
      <c r="DL3887" s="22"/>
      <c r="DM3887" s="22"/>
      <c r="DN3887" s="22"/>
      <c r="DO3887" s="22"/>
      <c r="DP3887" s="22"/>
      <c r="DQ3887" s="2"/>
    </row>
    <row r="3888" spans="1:121">
      <c r="A3888" s="165" t="s">
        <v>1946</v>
      </c>
      <c r="B3888" s="375"/>
      <c r="C3888" s="88">
        <v>112607697</v>
      </c>
      <c r="F3888" s="29" t="s">
        <v>1950</v>
      </c>
      <c r="G3888" s="3" t="s">
        <v>80</v>
      </c>
      <c r="H3888" s="3" t="s">
        <v>1947</v>
      </c>
      <c r="I3888" s="55">
        <v>46133</v>
      </c>
      <c r="J3888" s="75">
        <v>46136</v>
      </c>
      <c r="K3888" s="75">
        <v>46164</v>
      </c>
      <c r="L3888" s="75"/>
      <c r="M3888" s="75"/>
      <c r="N3888" s="4"/>
      <c r="O3888" s="119" t="s">
        <v>945</v>
      </c>
      <c r="P3888" s="75"/>
      <c r="Q3888" s="80"/>
      <c r="R3888" s="1"/>
      <c r="S3888" s="23"/>
      <c r="T3888" s="23"/>
      <c r="U3888" s="23"/>
      <c r="V3888" s="23"/>
      <c r="W3888" s="23"/>
      <c r="X3888" s="23"/>
      <c r="Y3888" s="23"/>
      <c r="Z3888" s="23"/>
      <c r="AA3888" s="23"/>
      <c r="AB3888" s="23"/>
      <c r="AC3888" s="23"/>
      <c r="AD3888" s="23"/>
      <c r="AE3888" s="23"/>
      <c r="AF3888" s="23"/>
      <c r="AG3888" s="23"/>
      <c r="AH3888" s="23"/>
      <c r="AI3888" s="23"/>
      <c r="AJ3888" s="23"/>
      <c r="AK3888" s="23"/>
      <c r="AL3888" s="23"/>
      <c r="AM3888" s="23"/>
      <c r="AN3888" s="23"/>
      <c r="AO3888" s="23"/>
      <c r="AP3888" s="23"/>
      <c r="AQ3888" s="23"/>
      <c r="AR3888" s="23"/>
      <c r="AS3888" s="23"/>
      <c r="AT3888" s="23"/>
      <c r="AU3888" s="23"/>
      <c r="AV3888" s="23"/>
      <c r="AW3888" s="23"/>
      <c r="AX3888" s="23"/>
      <c r="AY3888" s="23"/>
      <c r="AZ3888" s="23"/>
      <c r="BA3888" s="23"/>
      <c r="BB3888" s="23"/>
      <c r="BC3888" s="23"/>
      <c r="BD3888" s="23"/>
      <c r="BE3888" s="23"/>
      <c r="BF3888" s="23"/>
      <c r="BG3888" s="23"/>
      <c r="BH3888" s="23"/>
      <c r="BI3888" s="23"/>
      <c r="BJ3888" s="23"/>
      <c r="BK3888" s="23"/>
      <c r="BL3888" s="23"/>
      <c r="BM3888" s="23"/>
      <c r="BN3888" s="23"/>
      <c r="BO3888" s="23"/>
      <c r="BP3888" s="23"/>
      <c r="BQ3888" s="23"/>
      <c r="BR3888" s="23"/>
      <c r="BS3888" s="23"/>
      <c r="BT3888" s="23"/>
      <c r="BU3888" s="23"/>
      <c r="BV3888" s="23"/>
      <c r="BW3888" s="23"/>
      <c r="BX3888" s="23"/>
      <c r="BY3888" s="23"/>
      <c r="BZ3888" s="23"/>
      <c r="CA3888" s="23"/>
      <c r="CB3888" s="23"/>
      <c r="CC3888" s="23"/>
      <c r="CD3888" s="23"/>
      <c r="CE3888" s="23"/>
      <c r="CF3888" s="23"/>
      <c r="CG3888" s="23"/>
      <c r="CH3888" s="23"/>
      <c r="CI3888" s="23"/>
      <c r="CJ3888" s="23"/>
      <c r="CK3888" s="23"/>
      <c r="CL3888" s="23"/>
      <c r="CM3888" s="23"/>
      <c r="CN3888" s="23"/>
      <c r="CO3888" s="23"/>
      <c r="CP3888" s="23"/>
      <c r="CQ3888" s="23"/>
      <c r="CR3888" s="24"/>
      <c r="CS3888" s="22"/>
      <c r="CT3888" s="22"/>
      <c r="CU3888" s="22"/>
      <c r="CV3888" s="22"/>
      <c r="CW3888" s="22"/>
      <c r="CX3888" s="22"/>
      <c r="CY3888" s="22"/>
      <c r="CZ3888" s="22"/>
      <c r="DA3888" s="22"/>
      <c r="DB3888" s="22"/>
      <c r="DC3888" s="22"/>
      <c r="DD3888" s="22"/>
      <c r="DE3888" s="22"/>
      <c r="DF3888" s="22"/>
      <c r="DG3888" s="22"/>
      <c r="DH3888" s="22"/>
      <c r="DI3888" s="22"/>
      <c r="DJ3888" s="22"/>
      <c r="DK3888" s="22"/>
      <c r="DL3888" s="22"/>
      <c r="DM3888" s="22"/>
      <c r="DN3888" s="22"/>
      <c r="DO3888" s="22"/>
      <c r="DP3888" s="22"/>
      <c r="DQ3888" s="2"/>
    </row>
    <row r="3889" spans="1:121">
      <c r="A3889" s="165" t="s">
        <v>1946</v>
      </c>
      <c r="B3889" s="375"/>
      <c r="C3889" s="88">
        <v>112607808</v>
      </c>
      <c r="F3889" s="29" t="s">
        <v>1951</v>
      </c>
      <c r="G3889" s="3" t="s">
        <v>80</v>
      </c>
      <c r="H3889" s="3" t="s">
        <v>1947</v>
      </c>
      <c r="I3889" s="55">
        <v>46133</v>
      </c>
      <c r="J3889" s="75">
        <v>46136</v>
      </c>
      <c r="K3889" s="75">
        <v>46164</v>
      </c>
      <c r="L3889" s="75"/>
      <c r="M3889" s="75"/>
      <c r="N3889" s="4"/>
      <c r="O3889" s="119" t="s">
        <v>945</v>
      </c>
      <c r="P3889" s="75"/>
      <c r="Q3889" s="80"/>
      <c r="R3889" s="1"/>
      <c r="S3889" s="23"/>
      <c r="T3889" s="23"/>
      <c r="U3889" s="23"/>
      <c r="V3889" s="23"/>
      <c r="W3889" s="23"/>
      <c r="X3889" s="23"/>
      <c r="Y3889" s="23"/>
      <c r="Z3889" s="23"/>
      <c r="AA3889" s="23"/>
      <c r="AB3889" s="23"/>
      <c r="AC3889" s="23"/>
      <c r="AD3889" s="23"/>
      <c r="AE3889" s="23"/>
      <c r="AF3889" s="23"/>
      <c r="AG3889" s="23"/>
      <c r="AH3889" s="23"/>
      <c r="AI3889" s="23"/>
      <c r="AJ3889" s="23"/>
      <c r="AK3889" s="23"/>
      <c r="AL3889" s="23"/>
      <c r="AM3889" s="23"/>
      <c r="AN3889" s="23"/>
      <c r="AO3889" s="23"/>
      <c r="AP3889" s="23"/>
      <c r="AQ3889" s="23"/>
      <c r="AR3889" s="23"/>
      <c r="AS3889" s="23"/>
      <c r="AT3889" s="23"/>
      <c r="AU3889" s="23"/>
      <c r="AV3889" s="23"/>
      <c r="AW3889" s="23"/>
      <c r="AX3889" s="23"/>
      <c r="AY3889" s="23"/>
      <c r="AZ3889" s="23"/>
      <c r="BA3889" s="23"/>
      <c r="BB3889" s="23"/>
      <c r="BC3889" s="23"/>
      <c r="BD3889" s="23"/>
      <c r="BE3889" s="23"/>
      <c r="BF3889" s="23"/>
      <c r="BG3889" s="23"/>
      <c r="BH3889" s="23"/>
      <c r="BI3889" s="23"/>
      <c r="BJ3889" s="23"/>
      <c r="BK3889" s="23"/>
      <c r="BL3889" s="23"/>
      <c r="BM3889" s="23"/>
      <c r="BN3889" s="23"/>
      <c r="BO3889" s="23"/>
      <c r="BP3889" s="23"/>
      <c r="BQ3889" s="23"/>
      <c r="BR3889" s="23"/>
      <c r="BS3889" s="23"/>
      <c r="BT3889" s="23"/>
      <c r="BU3889" s="23"/>
      <c r="BV3889" s="23"/>
      <c r="BW3889" s="23"/>
      <c r="BX3889" s="23"/>
      <c r="BY3889" s="23"/>
      <c r="BZ3889" s="23"/>
      <c r="CA3889" s="23"/>
      <c r="CB3889" s="23"/>
      <c r="CC3889" s="23"/>
      <c r="CD3889" s="23"/>
      <c r="CE3889" s="23"/>
      <c r="CF3889" s="23"/>
      <c r="CG3889" s="23"/>
      <c r="CH3889" s="23"/>
      <c r="CI3889" s="23"/>
      <c r="CJ3889" s="23"/>
      <c r="CK3889" s="23"/>
      <c r="CL3889" s="23"/>
      <c r="CM3889" s="23"/>
      <c r="CN3889" s="23"/>
      <c r="CO3889" s="23"/>
      <c r="CP3889" s="23"/>
      <c r="CQ3889" s="23"/>
      <c r="CR3889" s="24"/>
      <c r="CS3889" s="22"/>
      <c r="CT3889" s="22"/>
      <c r="CU3889" s="22"/>
      <c r="CV3889" s="22"/>
      <c r="CW3889" s="22"/>
      <c r="CX3889" s="22"/>
      <c r="CY3889" s="22"/>
      <c r="CZ3889" s="22"/>
      <c r="DA3889" s="22"/>
      <c r="DB3889" s="22"/>
      <c r="DC3889" s="22"/>
      <c r="DD3889" s="22"/>
      <c r="DE3889" s="22"/>
      <c r="DF3889" s="22"/>
      <c r="DG3889" s="22"/>
      <c r="DH3889" s="22"/>
      <c r="DI3889" s="22"/>
      <c r="DJ3889" s="22"/>
      <c r="DK3889" s="22"/>
      <c r="DL3889" s="22"/>
      <c r="DM3889" s="22"/>
      <c r="DN3889" s="22"/>
      <c r="DO3889" s="22"/>
      <c r="DP3889" s="22"/>
      <c r="DQ3889" s="2"/>
    </row>
    <row r="3890" spans="1:121">
      <c r="A3890" s="102" t="s">
        <v>1454</v>
      </c>
      <c r="B3890" s="376"/>
      <c r="C3890" s="98" t="s">
        <v>1952</v>
      </c>
      <c r="D3890" s="99"/>
      <c r="E3890" s="99"/>
      <c r="F3890" s="99" t="s">
        <v>153</v>
      </c>
      <c r="G3890" s="64" t="s">
        <v>16</v>
      </c>
      <c r="H3890" s="64" t="s">
        <v>29</v>
      </c>
      <c r="I3890" s="100">
        <v>46118</v>
      </c>
      <c r="J3890" s="100">
        <v>46121</v>
      </c>
      <c r="K3890" s="100">
        <v>46148</v>
      </c>
      <c r="L3890" s="100"/>
      <c r="M3890" s="100"/>
      <c r="N3890" s="64"/>
      <c r="O3890" s="119" t="s">
        <v>10</v>
      </c>
      <c r="P3890" s="100"/>
      <c r="Q3890" s="101"/>
      <c r="R3890" s="90"/>
    </row>
    <row r="3891" spans="1:121">
      <c r="A3891" s="102" t="s">
        <v>1454</v>
      </c>
      <c r="B3891" s="376"/>
      <c r="C3891" s="98" t="s">
        <v>1953</v>
      </c>
      <c r="D3891" s="99"/>
      <c r="E3891" s="99"/>
      <c r="F3891" s="99" t="s">
        <v>153</v>
      </c>
      <c r="G3891" s="64" t="s">
        <v>16</v>
      </c>
      <c r="H3891" s="64" t="s">
        <v>29</v>
      </c>
      <c r="I3891" s="100">
        <v>46118</v>
      </c>
      <c r="J3891" s="100">
        <v>46121</v>
      </c>
      <c r="K3891" s="100">
        <v>46148</v>
      </c>
      <c r="L3891" s="100"/>
      <c r="M3891" s="100"/>
      <c r="N3891" s="64"/>
      <c r="O3891" s="119" t="s">
        <v>10</v>
      </c>
      <c r="P3891" s="100"/>
      <c r="Q3891" s="101"/>
      <c r="R3891" s="90"/>
    </row>
    <row r="3892" spans="1:121">
      <c r="A3892" s="102" t="s">
        <v>1454</v>
      </c>
      <c r="B3892" s="376"/>
      <c r="C3892" s="98" t="s">
        <v>1954</v>
      </c>
      <c r="D3892" s="99"/>
      <c r="E3892" s="99"/>
      <c r="F3892" s="99" t="s">
        <v>153</v>
      </c>
      <c r="G3892" s="64" t="s">
        <v>16</v>
      </c>
      <c r="H3892" s="64" t="s">
        <v>29</v>
      </c>
      <c r="I3892" s="100">
        <v>46118</v>
      </c>
      <c r="J3892" s="100">
        <v>46121</v>
      </c>
      <c r="K3892" s="100">
        <v>46148</v>
      </c>
      <c r="L3892" s="100"/>
      <c r="M3892" s="100"/>
      <c r="N3892" s="64"/>
      <c r="O3892" s="119" t="s">
        <v>10</v>
      </c>
      <c r="P3892" s="100"/>
      <c r="Q3892" s="101"/>
      <c r="R3892" s="90"/>
    </row>
    <row r="3893" spans="1:121">
      <c r="A3893" s="102" t="s">
        <v>1454</v>
      </c>
      <c r="B3893" s="376"/>
      <c r="C3893" s="98" t="s">
        <v>1955</v>
      </c>
      <c r="D3893" s="99"/>
      <c r="E3893" s="99"/>
      <c r="F3893" s="99" t="s">
        <v>153</v>
      </c>
      <c r="G3893" s="64" t="s">
        <v>16</v>
      </c>
      <c r="H3893" s="64" t="s">
        <v>29</v>
      </c>
      <c r="I3893" s="100">
        <v>46118</v>
      </c>
      <c r="J3893" s="100">
        <v>46121</v>
      </c>
      <c r="K3893" s="100">
        <v>46148</v>
      </c>
      <c r="L3893" s="100"/>
      <c r="M3893" s="100"/>
      <c r="N3893" s="64"/>
      <c r="O3893" s="119" t="s">
        <v>10</v>
      </c>
      <c r="P3893" s="100"/>
      <c r="Q3893" s="101"/>
      <c r="R3893" s="90"/>
    </row>
    <row r="3894" spans="1:121">
      <c r="A3894" s="102" t="s">
        <v>1454</v>
      </c>
      <c r="B3894" s="376"/>
      <c r="C3894" s="98" t="s">
        <v>1956</v>
      </c>
      <c r="D3894" s="99"/>
      <c r="E3894" s="99"/>
      <c r="F3894" s="99" t="s">
        <v>153</v>
      </c>
      <c r="G3894" s="64" t="s">
        <v>16</v>
      </c>
      <c r="H3894" s="64" t="s">
        <v>29</v>
      </c>
      <c r="I3894" s="100">
        <v>46118</v>
      </c>
      <c r="J3894" s="100">
        <v>46121</v>
      </c>
      <c r="K3894" s="100">
        <v>46148</v>
      </c>
      <c r="L3894" s="100"/>
      <c r="M3894" s="100"/>
      <c r="N3894" s="64"/>
      <c r="O3894" s="119" t="s">
        <v>10</v>
      </c>
      <c r="P3894" s="100"/>
      <c r="Q3894" s="101"/>
      <c r="R3894" s="90"/>
    </row>
    <row r="3895" spans="1:121">
      <c r="A3895" s="102" t="s">
        <v>1454</v>
      </c>
      <c r="B3895" s="376"/>
      <c r="C3895" s="98" t="s">
        <v>1957</v>
      </c>
      <c r="D3895" s="99"/>
      <c r="E3895" s="99"/>
      <c r="F3895" s="99" t="s">
        <v>153</v>
      </c>
      <c r="G3895" s="64" t="s">
        <v>16</v>
      </c>
      <c r="H3895" s="64" t="s">
        <v>29</v>
      </c>
      <c r="I3895" s="100">
        <v>46118</v>
      </c>
      <c r="J3895" s="100">
        <v>46121</v>
      </c>
      <c r="K3895" s="100">
        <v>46148</v>
      </c>
      <c r="L3895" s="100"/>
      <c r="M3895" s="100"/>
      <c r="N3895" s="64"/>
      <c r="O3895" s="119" t="s">
        <v>10</v>
      </c>
      <c r="P3895" s="100"/>
      <c r="Q3895" s="101"/>
      <c r="R3895" s="90"/>
    </row>
    <row r="3896" spans="1:121">
      <c r="A3896" s="102" t="s">
        <v>1454</v>
      </c>
      <c r="B3896" s="376"/>
      <c r="C3896" s="98" t="s">
        <v>1958</v>
      </c>
      <c r="D3896" s="99"/>
      <c r="E3896" s="99"/>
      <c r="F3896" s="99" t="s">
        <v>153</v>
      </c>
      <c r="G3896" s="64" t="s">
        <v>16</v>
      </c>
      <c r="H3896" s="64" t="s">
        <v>29</v>
      </c>
      <c r="I3896" s="100">
        <v>46118</v>
      </c>
      <c r="J3896" s="100">
        <v>46121</v>
      </c>
      <c r="K3896" s="100">
        <v>46148</v>
      </c>
      <c r="L3896" s="100"/>
      <c r="M3896" s="100"/>
      <c r="N3896" s="64"/>
      <c r="O3896" s="119" t="s">
        <v>10</v>
      </c>
      <c r="P3896" s="100"/>
      <c r="Q3896" s="101"/>
      <c r="R3896" s="90"/>
    </row>
    <row r="3897" spans="1:121">
      <c r="A3897" s="102" t="s">
        <v>1454</v>
      </c>
      <c r="B3897" s="376"/>
      <c r="C3897" s="98" t="s">
        <v>1959</v>
      </c>
      <c r="D3897" s="99"/>
      <c r="E3897" s="99"/>
      <c r="F3897" s="99" t="s">
        <v>153</v>
      </c>
      <c r="G3897" s="64" t="s">
        <v>16</v>
      </c>
      <c r="H3897" s="64" t="s">
        <v>29</v>
      </c>
      <c r="I3897" s="100">
        <v>46118</v>
      </c>
      <c r="J3897" s="100">
        <v>46121</v>
      </c>
      <c r="K3897" s="100">
        <v>46148</v>
      </c>
      <c r="L3897" s="100"/>
      <c r="M3897" s="100"/>
      <c r="N3897" s="64"/>
      <c r="O3897" s="119" t="s">
        <v>10</v>
      </c>
      <c r="P3897" s="100"/>
      <c r="Q3897" s="101"/>
      <c r="R3897" s="90"/>
    </row>
    <row r="3898" spans="1:121">
      <c r="A3898" s="102" t="s">
        <v>1454</v>
      </c>
      <c r="B3898" s="376"/>
      <c r="C3898" s="98" t="s">
        <v>1960</v>
      </c>
      <c r="D3898" s="99"/>
      <c r="E3898" s="99"/>
      <c r="F3898" s="99" t="s">
        <v>153</v>
      </c>
      <c r="G3898" s="64" t="s">
        <v>16</v>
      </c>
      <c r="H3898" s="64" t="s">
        <v>29</v>
      </c>
      <c r="I3898" s="100">
        <v>46118</v>
      </c>
      <c r="J3898" s="100">
        <v>46121</v>
      </c>
      <c r="K3898" s="100">
        <v>46148</v>
      </c>
      <c r="L3898" s="100"/>
      <c r="M3898" s="100"/>
      <c r="N3898" s="64"/>
      <c r="O3898" s="119" t="s">
        <v>10</v>
      </c>
      <c r="P3898" s="100"/>
      <c r="Q3898" s="101"/>
      <c r="R3898" s="90"/>
    </row>
    <row r="3899" spans="1:121">
      <c r="A3899" s="102" t="s">
        <v>1454</v>
      </c>
      <c r="B3899" s="376"/>
      <c r="C3899" s="98" t="s">
        <v>1961</v>
      </c>
      <c r="D3899" s="99"/>
      <c r="E3899" s="99"/>
      <c r="F3899" s="99" t="s">
        <v>153</v>
      </c>
      <c r="G3899" s="64" t="s">
        <v>16</v>
      </c>
      <c r="H3899" s="64" t="s">
        <v>29</v>
      </c>
      <c r="I3899" s="100">
        <v>46118</v>
      </c>
      <c r="J3899" s="100">
        <v>46121</v>
      </c>
      <c r="K3899" s="100">
        <v>46148</v>
      </c>
      <c r="L3899" s="100"/>
      <c r="M3899" s="100"/>
      <c r="N3899" s="64"/>
      <c r="O3899" s="119" t="s">
        <v>10</v>
      </c>
      <c r="P3899" s="100"/>
      <c r="Q3899" s="101"/>
      <c r="R3899" s="90"/>
    </row>
    <row r="3900" spans="1:121">
      <c r="A3900" s="102" t="s">
        <v>1454</v>
      </c>
      <c r="B3900" s="376"/>
      <c r="C3900" s="98" t="s">
        <v>1962</v>
      </c>
      <c r="D3900" s="99"/>
      <c r="E3900" s="99"/>
      <c r="F3900" s="99" t="s">
        <v>153</v>
      </c>
      <c r="G3900" s="64" t="s">
        <v>16</v>
      </c>
      <c r="H3900" s="64" t="s">
        <v>29</v>
      </c>
      <c r="I3900" s="100">
        <v>46118</v>
      </c>
      <c r="J3900" s="100">
        <v>46121</v>
      </c>
      <c r="K3900" s="100">
        <v>46148</v>
      </c>
      <c r="L3900" s="100"/>
      <c r="M3900" s="100"/>
      <c r="N3900" s="64"/>
      <c r="O3900" s="119" t="s">
        <v>10</v>
      </c>
      <c r="P3900" s="100"/>
      <c r="Q3900" s="101"/>
      <c r="R3900" s="90"/>
    </row>
    <row r="3901" spans="1:121">
      <c r="A3901" s="97" t="s">
        <v>1963</v>
      </c>
      <c r="B3901" s="64"/>
      <c r="C3901" s="98" t="s">
        <v>1964</v>
      </c>
      <c r="D3901" s="99"/>
      <c r="E3901" s="99"/>
      <c r="F3901" s="99" t="s">
        <v>153</v>
      </c>
      <c r="G3901" s="64" t="s">
        <v>16</v>
      </c>
      <c r="H3901" s="64" t="s">
        <v>29</v>
      </c>
      <c r="I3901" s="100">
        <v>46118</v>
      </c>
      <c r="J3901" s="100">
        <v>46121</v>
      </c>
      <c r="K3901" s="100">
        <v>46148</v>
      </c>
      <c r="L3901" s="100"/>
      <c r="M3901" s="100"/>
      <c r="N3901" s="64"/>
      <c r="O3901" s="119" t="s">
        <v>10</v>
      </c>
      <c r="P3901" s="100"/>
      <c r="Q3901" s="101"/>
      <c r="R3901" s="90"/>
      <c r="S3901" s="23"/>
      <c r="T3901" s="23"/>
      <c r="U3901" s="23"/>
      <c r="V3901" s="23"/>
      <c r="W3901" s="23"/>
      <c r="X3901" s="23"/>
      <c r="Y3901" s="23"/>
      <c r="Z3901" s="23"/>
      <c r="AA3901" s="23"/>
      <c r="AB3901" s="23"/>
      <c r="AC3901" s="23"/>
      <c r="AD3901" s="23"/>
      <c r="AE3901" s="23"/>
      <c r="AF3901" s="23"/>
      <c r="AG3901" s="23"/>
      <c r="AH3901" s="23"/>
      <c r="AI3901" s="23"/>
      <c r="AJ3901" s="23"/>
      <c r="AK3901" s="23"/>
      <c r="AL3901" s="23"/>
      <c r="AM3901" s="23"/>
      <c r="AN3901" s="23"/>
      <c r="AO3901" s="23"/>
      <c r="AP3901" s="23"/>
      <c r="AQ3901" s="23"/>
      <c r="AR3901" s="23"/>
      <c r="AS3901" s="23"/>
      <c r="AT3901" s="23"/>
      <c r="AU3901" s="23"/>
      <c r="AV3901" s="23"/>
      <c r="AW3901" s="23"/>
      <c r="AX3901" s="23"/>
      <c r="AY3901" s="23"/>
      <c r="AZ3901" s="23"/>
      <c r="BA3901" s="23"/>
      <c r="BB3901" s="23"/>
      <c r="BC3901" s="23"/>
      <c r="BD3901" s="23"/>
      <c r="BE3901" s="23"/>
      <c r="BF3901" s="23"/>
      <c r="BG3901" s="23"/>
      <c r="BH3901" s="23"/>
      <c r="BI3901" s="23"/>
      <c r="BJ3901" s="23"/>
      <c r="BK3901" s="23"/>
      <c r="BL3901" s="23"/>
      <c r="BM3901" s="23"/>
      <c r="BN3901" s="23"/>
      <c r="BO3901" s="23"/>
      <c r="BP3901" s="23"/>
      <c r="BQ3901" s="23"/>
      <c r="BR3901" s="23"/>
      <c r="BS3901" s="23"/>
      <c r="BT3901" s="23"/>
      <c r="BU3901" s="23"/>
      <c r="BV3901" s="23"/>
      <c r="BW3901" s="23"/>
      <c r="BX3901" s="23"/>
      <c r="BY3901" s="23"/>
      <c r="BZ3901" s="23"/>
      <c r="CA3901" s="23"/>
      <c r="CB3901" s="23"/>
      <c r="CC3901" s="23"/>
      <c r="CD3901" s="23"/>
      <c r="CE3901" s="23"/>
      <c r="CF3901" s="23"/>
      <c r="CG3901" s="23"/>
      <c r="CH3901" s="23"/>
      <c r="CI3901" s="23"/>
      <c r="CJ3901" s="23"/>
      <c r="CK3901" s="23"/>
      <c r="CL3901" s="23"/>
      <c r="CM3901" s="23"/>
      <c r="CN3901" s="23"/>
      <c r="CO3901" s="23"/>
      <c r="CP3901" s="23"/>
      <c r="CQ3901" s="23"/>
      <c r="CR3901" s="24"/>
      <c r="CS3901" s="22"/>
      <c r="CT3901" s="22"/>
      <c r="CU3901" s="22"/>
      <c r="CV3901" s="22"/>
      <c r="CW3901" s="22"/>
      <c r="CX3901" s="22"/>
      <c r="CY3901" s="22"/>
      <c r="CZ3901" s="22"/>
      <c r="DA3901" s="22"/>
      <c r="DB3901" s="22"/>
      <c r="DC3901" s="22"/>
      <c r="DD3901" s="22"/>
      <c r="DE3901" s="22"/>
      <c r="DF3901" s="22"/>
      <c r="DG3901" s="22"/>
      <c r="DH3901" s="22"/>
      <c r="DI3901" s="22"/>
      <c r="DJ3901" s="22"/>
      <c r="DK3901" s="22"/>
      <c r="DL3901" s="22"/>
      <c r="DM3901" s="22"/>
      <c r="DN3901" s="22"/>
      <c r="DO3901" s="22"/>
      <c r="DP3901" s="22"/>
      <c r="DQ3901" s="2"/>
    </row>
    <row r="3902" spans="1:121">
      <c r="A3902" s="97" t="s">
        <v>1963</v>
      </c>
      <c r="B3902" s="64"/>
      <c r="C3902" s="98" t="s">
        <v>1965</v>
      </c>
      <c r="D3902" s="99"/>
      <c r="E3902" s="99"/>
      <c r="F3902" s="99" t="s">
        <v>153</v>
      </c>
      <c r="G3902" s="64" t="s">
        <v>16</v>
      </c>
      <c r="H3902" s="64" t="s">
        <v>29</v>
      </c>
      <c r="I3902" s="100">
        <v>46118</v>
      </c>
      <c r="J3902" s="100">
        <v>46121</v>
      </c>
      <c r="K3902" s="100">
        <v>46148</v>
      </c>
      <c r="L3902" s="100"/>
      <c r="M3902" s="100"/>
      <c r="N3902" s="64"/>
      <c r="O3902" s="119" t="s">
        <v>10</v>
      </c>
      <c r="P3902" s="100"/>
      <c r="Q3902" s="101"/>
      <c r="R3902" s="90"/>
      <c r="S3902" s="23"/>
      <c r="T3902" s="23"/>
      <c r="U3902" s="23"/>
      <c r="V3902" s="23"/>
      <c r="W3902" s="23"/>
      <c r="X3902" s="23"/>
      <c r="Y3902" s="23"/>
      <c r="Z3902" s="23"/>
      <c r="AA3902" s="23"/>
      <c r="AB3902" s="23"/>
      <c r="AC3902" s="23"/>
      <c r="AD3902" s="23"/>
      <c r="AE3902" s="23"/>
      <c r="AF3902" s="23"/>
      <c r="AG3902" s="23"/>
      <c r="AH3902" s="23"/>
      <c r="AI3902" s="23"/>
      <c r="AJ3902" s="23"/>
      <c r="AK3902" s="23"/>
      <c r="AL3902" s="23"/>
      <c r="AM3902" s="23"/>
      <c r="AN3902" s="23"/>
      <c r="AO3902" s="23"/>
      <c r="AP3902" s="23"/>
      <c r="AQ3902" s="23"/>
      <c r="AR3902" s="23"/>
      <c r="AS3902" s="23"/>
      <c r="AT3902" s="23"/>
      <c r="AU3902" s="23"/>
      <c r="AV3902" s="23"/>
      <c r="AW3902" s="23"/>
      <c r="AX3902" s="23"/>
      <c r="AY3902" s="23"/>
      <c r="AZ3902" s="23"/>
      <c r="BA3902" s="23"/>
      <c r="BB3902" s="23"/>
      <c r="BC3902" s="23"/>
      <c r="BD3902" s="23"/>
      <c r="BE3902" s="23"/>
      <c r="BF3902" s="23"/>
      <c r="BG3902" s="23"/>
      <c r="BH3902" s="23"/>
      <c r="BI3902" s="23"/>
      <c r="BJ3902" s="23"/>
      <c r="BK3902" s="23"/>
      <c r="BL3902" s="23"/>
      <c r="BM3902" s="23"/>
      <c r="BN3902" s="23"/>
      <c r="BO3902" s="23"/>
      <c r="BP3902" s="23"/>
      <c r="BQ3902" s="23"/>
      <c r="BR3902" s="23"/>
      <c r="BS3902" s="23"/>
      <c r="BT3902" s="23"/>
      <c r="BU3902" s="23"/>
      <c r="BV3902" s="23"/>
      <c r="BW3902" s="23"/>
      <c r="BX3902" s="23"/>
      <c r="BY3902" s="23"/>
      <c r="BZ3902" s="23"/>
      <c r="CA3902" s="23"/>
      <c r="CB3902" s="23"/>
      <c r="CC3902" s="23"/>
      <c r="CD3902" s="23"/>
      <c r="CE3902" s="23"/>
      <c r="CF3902" s="23"/>
      <c r="CG3902" s="23"/>
      <c r="CH3902" s="23"/>
      <c r="CI3902" s="23"/>
      <c r="CJ3902" s="23"/>
      <c r="CK3902" s="23"/>
      <c r="CL3902" s="23"/>
      <c r="CM3902" s="23"/>
      <c r="CN3902" s="23"/>
      <c r="CO3902" s="23"/>
      <c r="CP3902" s="23"/>
      <c r="CQ3902" s="23"/>
      <c r="CR3902" s="24"/>
      <c r="CS3902" s="22"/>
      <c r="CT3902" s="22"/>
      <c r="CU3902" s="22"/>
      <c r="CV3902" s="22"/>
      <c r="CW3902" s="22"/>
      <c r="CX3902" s="22"/>
      <c r="CY3902" s="22"/>
      <c r="CZ3902" s="22"/>
      <c r="DA3902" s="22"/>
      <c r="DB3902" s="22"/>
      <c r="DC3902" s="22"/>
      <c r="DD3902" s="22"/>
      <c r="DE3902" s="22"/>
      <c r="DF3902" s="22"/>
      <c r="DG3902" s="22"/>
      <c r="DH3902" s="22"/>
      <c r="DI3902" s="22"/>
      <c r="DJ3902" s="22"/>
      <c r="DK3902" s="22"/>
      <c r="DL3902" s="22"/>
      <c r="DM3902" s="22"/>
      <c r="DN3902" s="22"/>
      <c r="DO3902" s="22"/>
      <c r="DP3902" s="22"/>
      <c r="DQ3902" s="2"/>
    </row>
    <row r="3903" spans="1:121">
      <c r="A3903" s="97" t="s">
        <v>1963</v>
      </c>
      <c r="B3903" s="64"/>
      <c r="C3903" s="98" t="s">
        <v>1966</v>
      </c>
      <c r="D3903" s="99"/>
      <c r="E3903" s="99"/>
      <c r="F3903" s="99" t="s">
        <v>153</v>
      </c>
      <c r="G3903" s="64" t="s">
        <v>16</v>
      </c>
      <c r="H3903" s="64" t="s">
        <v>29</v>
      </c>
      <c r="I3903" s="100">
        <v>46118</v>
      </c>
      <c r="J3903" s="100">
        <v>46121</v>
      </c>
      <c r="K3903" s="100">
        <v>46148</v>
      </c>
      <c r="L3903" s="100"/>
      <c r="M3903" s="100"/>
      <c r="N3903" s="64"/>
      <c r="O3903" s="119" t="s">
        <v>10</v>
      </c>
      <c r="P3903" s="100"/>
      <c r="Q3903" s="101"/>
      <c r="R3903" s="90"/>
      <c r="S3903" s="23"/>
      <c r="T3903" s="23"/>
      <c r="U3903" s="23"/>
      <c r="V3903" s="23"/>
      <c r="W3903" s="23"/>
      <c r="X3903" s="23"/>
      <c r="Y3903" s="23"/>
      <c r="Z3903" s="23"/>
      <c r="AA3903" s="23"/>
      <c r="AB3903" s="23"/>
      <c r="AC3903" s="23"/>
      <c r="AD3903" s="23"/>
      <c r="AE3903" s="23"/>
      <c r="AF3903" s="23"/>
      <c r="AG3903" s="23"/>
      <c r="AH3903" s="23"/>
      <c r="AI3903" s="23"/>
      <c r="AJ3903" s="23"/>
      <c r="AK3903" s="23"/>
      <c r="AL3903" s="23"/>
      <c r="AM3903" s="23"/>
      <c r="AN3903" s="23"/>
      <c r="AO3903" s="23"/>
      <c r="AP3903" s="23"/>
      <c r="AQ3903" s="23"/>
      <c r="AR3903" s="23"/>
      <c r="AS3903" s="23"/>
      <c r="AT3903" s="23"/>
      <c r="AU3903" s="23"/>
      <c r="AV3903" s="23"/>
      <c r="AW3903" s="23"/>
      <c r="AX3903" s="23"/>
      <c r="AY3903" s="23"/>
      <c r="AZ3903" s="23"/>
      <c r="BA3903" s="23"/>
      <c r="BB3903" s="23"/>
      <c r="BC3903" s="23"/>
      <c r="BD3903" s="23"/>
      <c r="BE3903" s="23"/>
      <c r="BF3903" s="23"/>
      <c r="BG3903" s="23"/>
      <c r="BH3903" s="23"/>
      <c r="BI3903" s="23"/>
      <c r="BJ3903" s="23"/>
      <c r="BK3903" s="23"/>
      <c r="BL3903" s="23"/>
      <c r="BM3903" s="23"/>
      <c r="BN3903" s="23"/>
      <c r="BO3903" s="23"/>
      <c r="BP3903" s="23"/>
      <c r="BQ3903" s="23"/>
      <c r="BR3903" s="23"/>
      <c r="BS3903" s="23"/>
      <c r="BT3903" s="23"/>
      <c r="BU3903" s="23"/>
      <c r="BV3903" s="23"/>
      <c r="BW3903" s="23"/>
      <c r="BX3903" s="23"/>
      <c r="BY3903" s="23"/>
      <c r="BZ3903" s="23"/>
      <c r="CA3903" s="23"/>
      <c r="CB3903" s="23"/>
      <c r="CC3903" s="23"/>
      <c r="CD3903" s="23"/>
      <c r="CE3903" s="23"/>
      <c r="CF3903" s="23"/>
      <c r="CG3903" s="23"/>
      <c r="CH3903" s="23"/>
      <c r="CI3903" s="23"/>
      <c r="CJ3903" s="23"/>
      <c r="CK3903" s="23"/>
      <c r="CL3903" s="23"/>
      <c r="CM3903" s="23"/>
      <c r="CN3903" s="23"/>
      <c r="CO3903" s="23"/>
      <c r="CP3903" s="23"/>
      <c r="CQ3903" s="23"/>
      <c r="CR3903" s="24"/>
      <c r="CS3903" s="22"/>
      <c r="CT3903" s="22"/>
      <c r="CU3903" s="22"/>
      <c r="CV3903" s="22"/>
      <c r="CW3903" s="22"/>
      <c r="CX3903" s="22"/>
      <c r="CY3903" s="22"/>
      <c r="CZ3903" s="22"/>
      <c r="DA3903" s="22"/>
      <c r="DB3903" s="22"/>
      <c r="DC3903" s="22"/>
      <c r="DD3903" s="22"/>
      <c r="DE3903" s="22"/>
      <c r="DF3903" s="22"/>
      <c r="DG3903" s="22"/>
      <c r="DH3903" s="22"/>
      <c r="DI3903" s="22"/>
      <c r="DJ3903" s="22"/>
      <c r="DK3903" s="22"/>
      <c r="DL3903" s="22"/>
      <c r="DM3903" s="22"/>
      <c r="DN3903" s="22"/>
      <c r="DO3903" s="22"/>
      <c r="DP3903" s="22"/>
      <c r="DQ3903" s="2"/>
    </row>
    <row r="3904" spans="1:121">
      <c r="A3904" s="97" t="s">
        <v>1963</v>
      </c>
      <c r="B3904" s="64"/>
      <c r="C3904" s="98" t="s">
        <v>1967</v>
      </c>
      <c r="D3904" s="99"/>
      <c r="E3904" s="99"/>
      <c r="F3904" s="99" t="s">
        <v>153</v>
      </c>
      <c r="G3904" s="64" t="s">
        <v>16</v>
      </c>
      <c r="H3904" s="64" t="s">
        <v>29</v>
      </c>
      <c r="I3904" s="100">
        <v>46118</v>
      </c>
      <c r="J3904" s="100">
        <v>46121</v>
      </c>
      <c r="K3904" s="100">
        <v>46148</v>
      </c>
      <c r="L3904" s="100"/>
      <c r="M3904" s="100"/>
      <c r="N3904" s="64"/>
      <c r="O3904" s="119" t="s">
        <v>10</v>
      </c>
      <c r="P3904" s="100"/>
      <c r="Q3904" s="101"/>
      <c r="R3904" s="90"/>
      <c r="S3904" s="23"/>
      <c r="T3904" s="23"/>
      <c r="U3904" s="23"/>
      <c r="V3904" s="23"/>
      <c r="W3904" s="23"/>
      <c r="X3904" s="23"/>
      <c r="Y3904" s="23"/>
      <c r="Z3904" s="23"/>
      <c r="AA3904" s="23"/>
      <c r="AB3904" s="23"/>
      <c r="AC3904" s="23"/>
      <c r="AD3904" s="23"/>
      <c r="AE3904" s="23"/>
      <c r="AF3904" s="23"/>
      <c r="AG3904" s="23"/>
      <c r="AH3904" s="23"/>
      <c r="AI3904" s="23"/>
      <c r="AJ3904" s="23"/>
      <c r="AK3904" s="23"/>
      <c r="AL3904" s="23"/>
      <c r="AM3904" s="23"/>
      <c r="AN3904" s="23"/>
      <c r="AO3904" s="23"/>
      <c r="AP3904" s="23"/>
      <c r="AQ3904" s="23"/>
      <c r="AR3904" s="23"/>
      <c r="AS3904" s="23"/>
      <c r="AT3904" s="23"/>
      <c r="AU3904" s="23"/>
      <c r="AV3904" s="23"/>
      <c r="AW3904" s="23"/>
      <c r="AX3904" s="23"/>
      <c r="AY3904" s="23"/>
      <c r="AZ3904" s="23"/>
      <c r="BA3904" s="23"/>
      <c r="BB3904" s="23"/>
      <c r="BC3904" s="23"/>
      <c r="BD3904" s="23"/>
      <c r="BE3904" s="23"/>
      <c r="BF3904" s="23"/>
      <c r="BG3904" s="23"/>
      <c r="BH3904" s="23"/>
      <c r="BI3904" s="23"/>
      <c r="BJ3904" s="23"/>
      <c r="BK3904" s="23"/>
      <c r="BL3904" s="23"/>
      <c r="BM3904" s="23"/>
      <c r="BN3904" s="23"/>
      <c r="BO3904" s="23"/>
      <c r="BP3904" s="23"/>
      <c r="BQ3904" s="23"/>
      <c r="BR3904" s="23"/>
      <c r="BS3904" s="23"/>
      <c r="BT3904" s="23"/>
      <c r="BU3904" s="23"/>
      <c r="BV3904" s="23"/>
      <c r="BW3904" s="23"/>
      <c r="BX3904" s="23"/>
      <c r="BY3904" s="23"/>
      <c r="BZ3904" s="23"/>
      <c r="CA3904" s="23"/>
      <c r="CB3904" s="23"/>
      <c r="CC3904" s="23"/>
      <c r="CD3904" s="23"/>
      <c r="CE3904" s="23"/>
      <c r="CF3904" s="23"/>
      <c r="CG3904" s="23"/>
      <c r="CH3904" s="23"/>
      <c r="CI3904" s="23"/>
      <c r="CJ3904" s="23"/>
      <c r="CK3904" s="23"/>
      <c r="CL3904" s="23"/>
      <c r="CM3904" s="23"/>
      <c r="CN3904" s="23"/>
      <c r="CO3904" s="23"/>
      <c r="CP3904" s="23"/>
      <c r="CQ3904" s="23"/>
      <c r="CR3904" s="24"/>
      <c r="CS3904" s="22"/>
      <c r="CT3904" s="22"/>
      <c r="CU3904" s="22"/>
      <c r="CV3904" s="22"/>
      <c r="CW3904" s="22"/>
      <c r="CX3904" s="22"/>
      <c r="CY3904" s="22"/>
      <c r="CZ3904" s="22"/>
      <c r="DA3904" s="22"/>
      <c r="DB3904" s="22"/>
      <c r="DC3904" s="22"/>
      <c r="DD3904" s="22"/>
      <c r="DE3904" s="22"/>
      <c r="DF3904" s="22"/>
      <c r="DG3904" s="22"/>
      <c r="DH3904" s="22"/>
      <c r="DI3904" s="22"/>
      <c r="DJ3904" s="22"/>
      <c r="DK3904" s="22"/>
      <c r="DL3904" s="22"/>
      <c r="DM3904" s="22"/>
      <c r="DN3904" s="22"/>
      <c r="DO3904" s="22"/>
      <c r="DP3904" s="22"/>
      <c r="DQ3904" s="2"/>
    </row>
    <row r="3905" spans="1:121">
      <c r="A3905" s="97" t="s">
        <v>1963</v>
      </c>
      <c r="B3905" s="64"/>
      <c r="C3905" s="98" t="s">
        <v>1968</v>
      </c>
      <c r="D3905" s="99"/>
      <c r="E3905" s="99"/>
      <c r="F3905" s="99" t="s">
        <v>153</v>
      </c>
      <c r="G3905" s="64" t="s">
        <v>16</v>
      </c>
      <c r="H3905" s="64" t="s">
        <v>29</v>
      </c>
      <c r="I3905" s="100">
        <v>46118</v>
      </c>
      <c r="J3905" s="100">
        <v>46121</v>
      </c>
      <c r="K3905" s="100">
        <v>46148</v>
      </c>
      <c r="L3905" s="100"/>
      <c r="M3905" s="100"/>
      <c r="N3905" s="64"/>
      <c r="O3905" s="119" t="s">
        <v>10</v>
      </c>
      <c r="P3905" s="100"/>
      <c r="Q3905" s="101"/>
      <c r="R3905" s="90"/>
      <c r="S3905" s="23"/>
      <c r="T3905" s="23"/>
      <c r="U3905" s="23"/>
      <c r="V3905" s="23"/>
      <c r="W3905" s="23"/>
      <c r="X3905" s="23"/>
      <c r="Y3905" s="23"/>
      <c r="Z3905" s="23"/>
      <c r="AA3905" s="23"/>
      <c r="AB3905" s="23"/>
      <c r="AC3905" s="23"/>
      <c r="AD3905" s="23"/>
      <c r="AE3905" s="23"/>
      <c r="AF3905" s="23"/>
      <c r="AG3905" s="23"/>
      <c r="AH3905" s="23"/>
      <c r="AI3905" s="23"/>
      <c r="AJ3905" s="23"/>
      <c r="AK3905" s="23"/>
      <c r="AL3905" s="23"/>
      <c r="AM3905" s="23"/>
      <c r="AN3905" s="23"/>
      <c r="AO3905" s="23"/>
      <c r="AP3905" s="23"/>
      <c r="AQ3905" s="23"/>
      <c r="AR3905" s="23"/>
      <c r="AS3905" s="23"/>
      <c r="AT3905" s="23"/>
      <c r="AU3905" s="23"/>
      <c r="AV3905" s="23"/>
      <c r="AW3905" s="23"/>
      <c r="AX3905" s="23"/>
      <c r="AY3905" s="23"/>
      <c r="AZ3905" s="23"/>
      <c r="BA3905" s="23"/>
      <c r="BB3905" s="23"/>
      <c r="BC3905" s="23"/>
      <c r="BD3905" s="23"/>
      <c r="BE3905" s="23"/>
      <c r="BF3905" s="23"/>
      <c r="BG3905" s="23"/>
      <c r="BH3905" s="23"/>
      <c r="BI3905" s="23"/>
      <c r="BJ3905" s="23"/>
      <c r="BK3905" s="23"/>
      <c r="BL3905" s="23"/>
      <c r="BM3905" s="23"/>
      <c r="BN3905" s="23"/>
      <c r="BO3905" s="23"/>
      <c r="BP3905" s="23"/>
      <c r="BQ3905" s="23"/>
      <c r="BR3905" s="23"/>
      <c r="BS3905" s="23"/>
      <c r="BT3905" s="23"/>
      <c r="BU3905" s="23"/>
      <c r="BV3905" s="23"/>
      <c r="BW3905" s="23"/>
      <c r="BX3905" s="23"/>
      <c r="BY3905" s="23"/>
      <c r="BZ3905" s="23"/>
      <c r="CA3905" s="23"/>
      <c r="CB3905" s="23"/>
      <c r="CC3905" s="23"/>
      <c r="CD3905" s="23"/>
      <c r="CE3905" s="23"/>
      <c r="CF3905" s="23"/>
      <c r="CG3905" s="23"/>
      <c r="CH3905" s="23"/>
      <c r="CI3905" s="23"/>
      <c r="CJ3905" s="23"/>
      <c r="CK3905" s="23"/>
      <c r="CL3905" s="23"/>
      <c r="CM3905" s="23"/>
      <c r="CN3905" s="23"/>
      <c r="CO3905" s="23"/>
      <c r="CP3905" s="23"/>
      <c r="CQ3905" s="23"/>
      <c r="CR3905" s="24"/>
      <c r="CS3905" s="22"/>
      <c r="CT3905" s="22"/>
      <c r="CU3905" s="22"/>
      <c r="CV3905" s="22"/>
      <c r="CW3905" s="22"/>
      <c r="CX3905" s="22"/>
      <c r="CY3905" s="22"/>
      <c r="CZ3905" s="22"/>
      <c r="DA3905" s="22"/>
      <c r="DB3905" s="22"/>
      <c r="DC3905" s="22"/>
      <c r="DD3905" s="22"/>
      <c r="DE3905" s="22"/>
      <c r="DF3905" s="22"/>
      <c r="DG3905" s="22"/>
      <c r="DH3905" s="22"/>
      <c r="DI3905" s="22"/>
      <c r="DJ3905" s="22"/>
      <c r="DK3905" s="22"/>
      <c r="DL3905" s="22"/>
      <c r="DM3905" s="22"/>
      <c r="DN3905" s="22"/>
      <c r="DO3905" s="22"/>
      <c r="DP3905" s="22"/>
      <c r="DQ3905" s="2"/>
    </row>
    <row r="3906" spans="1:121">
      <c r="A3906" s="97" t="s">
        <v>1963</v>
      </c>
      <c r="B3906" s="64"/>
      <c r="C3906" s="98" t="s">
        <v>1969</v>
      </c>
      <c r="D3906" s="99"/>
      <c r="E3906" s="99"/>
      <c r="F3906" s="99" t="s">
        <v>153</v>
      </c>
      <c r="G3906" s="64" t="s">
        <v>16</v>
      </c>
      <c r="H3906" s="64" t="s">
        <v>29</v>
      </c>
      <c r="I3906" s="100">
        <v>46118</v>
      </c>
      <c r="J3906" s="100">
        <v>46121</v>
      </c>
      <c r="K3906" s="100">
        <v>46148</v>
      </c>
      <c r="L3906" s="100"/>
      <c r="M3906" s="100"/>
      <c r="N3906" s="64"/>
      <c r="O3906" s="119" t="s">
        <v>10</v>
      </c>
      <c r="P3906" s="100"/>
      <c r="Q3906" s="101"/>
      <c r="R3906" s="90"/>
      <c r="S3906" s="23"/>
      <c r="T3906" s="23"/>
      <c r="U3906" s="23"/>
      <c r="V3906" s="23"/>
      <c r="W3906" s="23"/>
      <c r="X3906" s="23"/>
      <c r="Y3906" s="23"/>
      <c r="Z3906" s="23"/>
      <c r="AA3906" s="23"/>
      <c r="AB3906" s="23"/>
      <c r="AC3906" s="23"/>
      <c r="AD3906" s="23"/>
      <c r="AE3906" s="23"/>
      <c r="AF3906" s="23"/>
      <c r="AG3906" s="23"/>
      <c r="AH3906" s="23"/>
      <c r="AI3906" s="23"/>
      <c r="AJ3906" s="23"/>
      <c r="AK3906" s="23"/>
      <c r="AL3906" s="23"/>
      <c r="AM3906" s="23"/>
      <c r="AN3906" s="23"/>
      <c r="AO3906" s="23"/>
      <c r="AP3906" s="23"/>
      <c r="AQ3906" s="23"/>
      <c r="AR3906" s="23"/>
      <c r="AS3906" s="23"/>
      <c r="AT3906" s="23"/>
      <c r="AU3906" s="23"/>
      <c r="AV3906" s="23"/>
      <c r="AW3906" s="23"/>
      <c r="AX3906" s="23"/>
      <c r="AY3906" s="23"/>
      <c r="AZ3906" s="23"/>
      <c r="BA3906" s="23"/>
      <c r="BB3906" s="23"/>
      <c r="BC3906" s="23"/>
      <c r="BD3906" s="23"/>
      <c r="BE3906" s="23"/>
      <c r="BF3906" s="23"/>
      <c r="BG3906" s="23"/>
      <c r="BH3906" s="23"/>
      <c r="BI3906" s="23"/>
      <c r="BJ3906" s="23"/>
      <c r="BK3906" s="23"/>
      <c r="BL3906" s="23"/>
      <c r="BM3906" s="23"/>
      <c r="BN3906" s="23"/>
      <c r="BO3906" s="23"/>
      <c r="BP3906" s="23"/>
      <c r="BQ3906" s="23"/>
      <c r="BR3906" s="23"/>
      <c r="BS3906" s="23"/>
      <c r="BT3906" s="23"/>
      <c r="BU3906" s="23"/>
      <c r="BV3906" s="23"/>
      <c r="BW3906" s="23"/>
      <c r="BX3906" s="23"/>
      <c r="BY3906" s="23"/>
      <c r="BZ3906" s="23"/>
      <c r="CA3906" s="23"/>
      <c r="CB3906" s="23"/>
      <c r="CC3906" s="23"/>
      <c r="CD3906" s="23"/>
      <c r="CE3906" s="23"/>
      <c r="CF3906" s="23"/>
      <c r="CG3906" s="23"/>
      <c r="CH3906" s="23"/>
      <c r="CI3906" s="23"/>
      <c r="CJ3906" s="23"/>
      <c r="CK3906" s="23"/>
      <c r="CL3906" s="23"/>
      <c r="CM3906" s="23"/>
      <c r="CN3906" s="23"/>
      <c r="CO3906" s="23"/>
      <c r="CP3906" s="23"/>
      <c r="CQ3906" s="23"/>
      <c r="CR3906" s="24"/>
      <c r="CS3906" s="22"/>
      <c r="CT3906" s="22"/>
      <c r="CU3906" s="22"/>
      <c r="CV3906" s="22"/>
      <c r="CW3906" s="22"/>
      <c r="CX3906" s="22"/>
      <c r="CY3906" s="22"/>
      <c r="CZ3906" s="22"/>
      <c r="DA3906" s="22"/>
      <c r="DB3906" s="22"/>
      <c r="DC3906" s="22"/>
      <c r="DD3906" s="22"/>
      <c r="DE3906" s="22"/>
      <c r="DF3906" s="22"/>
      <c r="DG3906" s="22"/>
      <c r="DH3906" s="22"/>
      <c r="DI3906" s="22"/>
      <c r="DJ3906" s="22"/>
      <c r="DK3906" s="22"/>
      <c r="DL3906" s="22"/>
      <c r="DM3906" s="22"/>
      <c r="DN3906" s="22"/>
      <c r="DO3906" s="22"/>
      <c r="DP3906" s="22"/>
      <c r="DQ3906" s="2"/>
    </row>
    <row r="3907" spans="1:121">
      <c r="A3907" s="97" t="s">
        <v>1963</v>
      </c>
      <c r="B3907" s="64"/>
      <c r="C3907" s="98" t="s">
        <v>1970</v>
      </c>
      <c r="D3907" s="99"/>
      <c r="E3907" s="99"/>
      <c r="F3907" s="99" t="s">
        <v>153</v>
      </c>
      <c r="G3907" s="64" t="s">
        <v>16</v>
      </c>
      <c r="H3907" s="64" t="s">
        <v>29</v>
      </c>
      <c r="I3907" s="100">
        <v>46118</v>
      </c>
      <c r="J3907" s="100">
        <v>46121</v>
      </c>
      <c r="K3907" s="100">
        <v>46148</v>
      </c>
      <c r="L3907" s="100"/>
      <c r="M3907" s="100"/>
      <c r="N3907" s="64"/>
      <c r="O3907" s="119" t="s">
        <v>10</v>
      </c>
      <c r="P3907" s="100"/>
      <c r="Q3907" s="101"/>
      <c r="R3907" s="90"/>
      <c r="S3907" s="23"/>
      <c r="T3907" s="23"/>
      <c r="U3907" s="23"/>
      <c r="V3907" s="23"/>
      <c r="W3907" s="23"/>
      <c r="X3907" s="23"/>
      <c r="Y3907" s="23"/>
      <c r="Z3907" s="23"/>
      <c r="AA3907" s="23"/>
      <c r="AB3907" s="23"/>
      <c r="AC3907" s="23"/>
      <c r="AD3907" s="23"/>
      <c r="AE3907" s="23"/>
      <c r="AF3907" s="23"/>
      <c r="AG3907" s="23"/>
      <c r="AH3907" s="23"/>
      <c r="AI3907" s="23"/>
      <c r="AJ3907" s="23"/>
      <c r="AK3907" s="23"/>
      <c r="AL3907" s="23"/>
      <c r="AM3907" s="23"/>
      <c r="AN3907" s="23"/>
      <c r="AO3907" s="23"/>
      <c r="AP3907" s="23"/>
      <c r="AQ3907" s="23"/>
      <c r="AR3907" s="23"/>
      <c r="AS3907" s="23"/>
      <c r="AT3907" s="23"/>
      <c r="AU3907" s="23"/>
      <c r="AV3907" s="23"/>
      <c r="AW3907" s="23"/>
      <c r="AX3907" s="23"/>
      <c r="AY3907" s="23"/>
      <c r="AZ3907" s="23"/>
      <c r="BA3907" s="23"/>
      <c r="BB3907" s="23"/>
      <c r="BC3907" s="23"/>
      <c r="BD3907" s="23"/>
      <c r="BE3907" s="23"/>
      <c r="BF3907" s="23"/>
      <c r="BG3907" s="23"/>
      <c r="BH3907" s="23"/>
      <c r="BI3907" s="23"/>
      <c r="BJ3907" s="23"/>
      <c r="BK3907" s="23"/>
      <c r="BL3907" s="23"/>
      <c r="BM3907" s="23"/>
      <c r="BN3907" s="23"/>
      <c r="BO3907" s="23"/>
      <c r="BP3907" s="23"/>
      <c r="BQ3907" s="23"/>
      <c r="BR3907" s="23"/>
      <c r="BS3907" s="23"/>
      <c r="BT3907" s="23"/>
      <c r="BU3907" s="23"/>
      <c r="BV3907" s="23"/>
      <c r="BW3907" s="23"/>
      <c r="BX3907" s="23"/>
      <c r="BY3907" s="23"/>
      <c r="BZ3907" s="23"/>
      <c r="CA3907" s="23"/>
      <c r="CB3907" s="23"/>
      <c r="CC3907" s="23"/>
      <c r="CD3907" s="23"/>
      <c r="CE3907" s="23"/>
      <c r="CF3907" s="23"/>
      <c r="CG3907" s="23"/>
      <c r="CH3907" s="23"/>
      <c r="CI3907" s="23"/>
      <c r="CJ3907" s="23"/>
      <c r="CK3907" s="23"/>
      <c r="CL3907" s="23"/>
      <c r="CM3907" s="23"/>
      <c r="CN3907" s="23"/>
      <c r="CO3907" s="23"/>
      <c r="CP3907" s="23"/>
      <c r="CQ3907" s="23"/>
      <c r="CR3907" s="24"/>
      <c r="CS3907" s="22"/>
      <c r="CT3907" s="22"/>
      <c r="CU3907" s="22"/>
      <c r="CV3907" s="22"/>
      <c r="CW3907" s="22"/>
      <c r="CX3907" s="22"/>
      <c r="CY3907" s="22"/>
      <c r="CZ3907" s="22"/>
      <c r="DA3907" s="22"/>
      <c r="DB3907" s="22"/>
      <c r="DC3907" s="22"/>
      <c r="DD3907" s="22"/>
      <c r="DE3907" s="22"/>
      <c r="DF3907" s="22"/>
      <c r="DG3907" s="22"/>
      <c r="DH3907" s="22"/>
      <c r="DI3907" s="22"/>
      <c r="DJ3907" s="22"/>
      <c r="DK3907" s="22"/>
      <c r="DL3907" s="22"/>
      <c r="DM3907" s="22"/>
      <c r="DN3907" s="22"/>
      <c r="DO3907" s="22"/>
      <c r="DP3907" s="22"/>
      <c r="DQ3907" s="2"/>
    </row>
    <row r="3908" spans="1:121">
      <c r="A3908" s="97" t="s">
        <v>1963</v>
      </c>
      <c r="B3908" s="64"/>
      <c r="C3908" s="98" t="s">
        <v>1971</v>
      </c>
      <c r="D3908" s="99"/>
      <c r="E3908" s="99"/>
      <c r="F3908" s="99" t="s">
        <v>153</v>
      </c>
      <c r="G3908" s="64" t="s">
        <v>16</v>
      </c>
      <c r="H3908" s="64" t="s">
        <v>29</v>
      </c>
      <c r="I3908" s="100">
        <v>46118</v>
      </c>
      <c r="J3908" s="100">
        <v>46121</v>
      </c>
      <c r="K3908" s="100">
        <v>46148</v>
      </c>
      <c r="L3908" s="100"/>
      <c r="M3908" s="100"/>
      <c r="N3908" s="64"/>
      <c r="O3908" s="119" t="s">
        <v>10</v>
      </c>
      <c r="P3908" s="100"/>
      <c r="Q3908" s="101"/>
      <c r="R3908" s="90"/>
      <c r="S3908" s="23"/>
      <c r="T3908" s="23"/>
      <c r="U3908" s="23"/>
      <c r="V3908" s="23"/>
      <c r="W3908" s="23"/>
      <c r="X3908" s="23"/>
      <c r="Y3908" s="23"/>
      <c r="Z3908" s="23"/>
      <c r="AA3908" s="23"/>
      <c r="AB3908" s="23"/>
      <c r="AC3908" s="23"/>
      <c r="AD3908" s="23"/>
      <c r="AE3908" s="23"/>
      <c r="AF3908" s="23"/>
      <c r="AG3908" s="23"/>
      <c r="AH3908" s="23"/>
      <c r="AI3908" s="23"/>
      <c r="AJ3908" s="23"/>
      <c r="AK3908" s="23"/>
      <c r="AL3908" s="23"/>
      <c r="AM3908" s="23"/>
      <c r="AN3908" s="23"/>
      <c r="AO3908" s="23"/>
      <c r="AP3908" s="23"/>
      <c r="AQ3908" s="23"/>
      <c r="AR3908" s="23"/>
      <c r="AS3908" s="23"/>
      <c r="AT3908" s="23"/>
      <c r="AU3908" s="23"/>
      <c r="AV3908" s="23"/>
      <c r="AW3908" s="23"/>
      <c r="AX3908" s="23"/>
      <c r="AY3908" s="23"/>
      <c r="AZ3908" s="23"/>
      <c r="BA3908" s="23"/>
      <c r="BB3908" s="23"/>
      <c r="BC3908" s="23"/>
      <c r="BD3908" s="23"/>
      <c r="BE3908" s="23"/>
      <c r="BF3908" s="23"/>
      <c r="BG3908" s="23"/>
      <c r="BH3908" s="23"/>
      <c r="BI3908" s="23"/>
      <c r="BJ3908" s="23"/>
      <c r="BK3908" s="23"/>
      <c r="BL3908" s="23"/>
      <c r="BM3908" s="23"/>
      <c r="BN3908" s="23"/>
      <c r="BO3908" s="23"/>
      <c r="BP3908" s="23"/>
      <c r="BQ3908" s="23"/>
      <c r="BR3908" s="23"/>
      <c r="BS3908" s="23"/>
      <c r="BT3908" s="23"/>
      <c r="BU3908" s="23"/>
      <c r="BV3908" s="23"/>
      <c r="BW3908" s="23"/>
      <c r="BX3908" s="23"/>
      <c r="BY3908" s="23"/>
      <c r="BZ3908" s="23"/>
      <c r="CA3908" s="23"/>
      <c r="CB3908" s="23"/>
      <c r="CC3908" s="23"/>
      <c r="CD3908" s="23"/>
      <c r="CE3908" s="23"/>
      <c r="CF3908" s="23"/>
      <c r="CG3908" s="23"/>
      <c r="CH3908" s="23"/>
      <c r="CI3908" s="23"/>
      <c r="CJ3908" s="23"/>
      <c r="CK3908" s="23"/>
      <c r="CL3908" s="23"/>
      <c r="CM3908" s="23"/>
      <c r="CN3908" s="23"/>
      <c r="CO3908" s="23"/>
      <c r="CP3908" s="23"/>
      <c r="CQ3908" s="23"/>
      <c r="CR3908" s="24"/>
      <c r="CS3908" s="22"/>
      <c r="CT3908" s="22"/>
      <c r="CU3908" s="22"/>
      <c r="CV3908" s="22"/>
      <c r="CW3908" s="22"/>
      <c r="CX3908" s="22"/>
      <c r="CY3908" s="22"/>
      <c r="CZ3908" s="22"/>
      <c r="DA3908" s="22"/>
      <c r="DB3908" s="22"/>
      <c r="DC3908" s="22"/>
      <c r="DD3908" s="22"/>
      <c r="DE3908" s="22"/>
      <c r="DF3908" s="22"/>
      <c r="DG3908" s="22"/>
      <c r="DH3908" s="22"/>
      <c r="DI3908" s="22"/>
      <c r="DJ3908" s="22"/>
      <c r="DK3908" s="22"/>
      <c r="DL3908" s="22"/>
      <c r="DM3908" s="22"/>
      <c r="DN3908" s="22"/>
      <c r="DO3908" s="22"/>
      <c r="DP3908" s="22"/>
      <c r="DQ3908" s="2"/>
    </row>
    <row r="3909" spans="1:121">
      <c r="A3909" s="97" t="s">
        <v>1963</v>
      </c>
      <c r="B3909" s="64"/>
      <c r="C3909" s="98" t="s">
        <v>1972</v>
      </c>
      <c r="D3909" s="99"/>
      <c r="E3909" s="99"/>
      <c r="F3909" s="99" t="s">
        <v>153</v>
      </c>
      <c r="G3909" s="64" t="s">
        <v>16</v>
      </c>
      <c r="H3909" s="64" t="s">
        <v>29</v>
      </c>
      <c r="I3909" s="100">
        <v>46118</v>
      </c>
      <c r="J3909" s="100">
        <v>46121</v>
      </c>
      <c r="K3909" s="100">
        <v>46148</v>
      </c>
      <c r="L3909" s="100"/>
      <c r="M3909" s="100"/>
      <c r="N3909" s="64"/>
      <c r="O3909" s="119" t="s">
        <v>10</v>
      </c>
      <c r="P3909" s="100"/>
      <c r="Q3909" s="101"/>
      <c r="R3909" s="90"/>
      <c r="S3909" s="23"/>
      <c r="T3909" s="23"/>
      <c r="U3909" s="23"/>
      <c r="V3909" s="23"/>
      <c r="W3909" s="23"/>
      <c r="X3909" s="23"/>
      <c r="Y3909" s="23"/>
      <c r="Z3909" s="23"/>
      <c r="AA3909" s="23"/>
      <c r="AB3909" s="23"/>
      <c r="AC3909" s="23"/>
      <c r="AD3909" s="23"/>
      <c r="AE3909" s="23"/>
      <c r="AF3909" s="23"/>
      <c r="AG3909" s="23"/>
      <c r="AH3909" s="23"/>
      <c r="AI3909" s="23"/>
      <c r="AJ3909" s="23"/>
      <c r="AK3909" s="23"/>
      <c r="AL3909" s="23"/>
      <c r="AM3909" s="23"/>
      <c r="AN3909" s="23"/>
      <c r="AO3909" s="23"/>
      <c r="AP3909" s="23"/>
      <c r="AQ3909" s="23"/>
      <c r="AR3909" s="23"/>
      <c r="AS3909" s="23"/>
      <c r="AT3909" s="23"/>
      <c r="AU3909" s="23"/>
      <c r="AV3909" s="23"/>
      <c r="AW3909" s="23"/>
      <c r="AX3909" s="23"/>
      <c r="AY3909" s="23"/>
      <c r="AZ3909" s="23"/>
      <c r="BA3909" s="23"/>
      <c r="BB3909" s="23"/>
      <c r="BC3909" s="23"/>
      <c r="BD3909" s="23"/>
      <c r="BE3909" s="23"/>
      <c r="BF3909" s="23"/>
      <c r="BG3909" s="23"/>
      <c r="BH3909" s="23"/>
      <c r="BI3909" s="23"/>
      <c r="BJ3909" s="23"/>
      <c r="BK3909" s="23"/>
      <c r="BL3909" s="23"/>
      <c r="BM3909" s="23"/>
      <c r="BN3909" s="23"/>
      <c r="BO3909" s="23"/>
      <c r="BP3909" s="23"/>
      <c r="BQ3909" s="23"/>
      <c r="BR3909" s="23"/>
      <c r="BS3909" s="23"/>
      <c r="BT3909" s="23"/>
      <c r="BU3909" s="23"/>
      <c r="BV3909" s="23"/>
      <c r="BW3909" s="23"/>
      <c r="BX3909" s="23"/>
      <c r="BY3909" s="23"/>
      <c r="BZ3909" s="23"/>
      <c r="CA3909" s="23"/>
      <c r="CB3909" s="23"/>
      <c r="CC3909" s="23"/>
      <c r="CD3909" s="23"/>
      <c r="CE3909" s="23"/>
      <c r="CF3909" s="23"/>
      <c r="CG3909" s="23"/>
      <c r="CH3909" s="23"/>
      <c r="CI3909" s="23"/>
      <c r="CJ3909" s="23"/>
      <c r="CK3909" s="23"/>
      <c r="CL3909" s="23"/>
      <c r="CM3909" s="23"/>
      <c r="CN3909" s="23"/>
      <c r="CO3909" s="23"/>
      <c r="CP3909" s="23"/>
      <c r="CQ3909" s="23"/>
      <c r="CR3909" s="24"/>
      <c r="CS3909" s="22"/>
      <c r="CT3909" s="22"/>
      <c r="CU3909" s="22"/>
      <c r="CV3909" s="22"/>
      <c r="CW3909" s="22"/>
      <c r="CX3909" s="22"/>
      <c r="CY3909" s="22"/>
      <c r="CZ3909" s="22"/>
      <c r="DA3909" s="22"/>
      <c r="DB3909" s="22"/>
      <c r="DC3909" s="22"/>
      <c r="DD3909" s="22"/>
      <c r="DE3909" s="22"/>
      <c r="DF3909" s="22"/>
      <c r="DG3909" s="22"/>
      <c r="DH3909" s="22"/>
      <c r="DI3909" s="22"/>
      <c r="DJ3909" s="22"/>
      <c r="DK3909" s="22"/>
      <c r="DL3909" s="22"/>
      <c r="DM3909" s="22"/>
      <c r="DN3909" s="22"/>
      <c r="DO3909" s="22"/>
      <c r="DP3909" s="22"/>
      <c r="DQ3909" s="2"/>
    </row>
    <row r="3910" spans="1:121">
      <c r="A3910" s="97" t="s">
        <v>1963</v>
      </c>
      <c r="B3910" s="64"/>
      <c r="C3910" s="98" t="s">
        <v>1973</v>
      </c>
      <c r="D3910" s="99"/>
      <c r="E3910" s="99"/>
      <c r="F3910" s="99" t="s">
        <v>153</v>
      </c>
      <c r="G3910" s="64" t="s">
        <v>16</v>
      </c>
      <c r="H3910" s="64" t="s">
        <v>29</v>
      </c>
      <c r="I3910" s="100">
        <v>46118</v>
      </c>
      <c r="J3910" s="100">
        <v>46121</v>
      </c>
      <c r="K3910" s="100">
        <v>46148</v>
      </c>
      <c r="L3910" s="100"/>
      <c r="M3910" s="100"/>
      <c r="N3910" s="64"/>
      <c r="O3910" s="119" t="s">
        <v>10</v>
      </c>
      <c r="P3910" s="100"/>
      <c r="Q3910" s="101"/>
      <c r="R3910" s="90"/>
      <c r="S3910" s="23"/>
      <c r="T3910" s="23"/>
      <c r="U3910" s="23"/>
      <c r="V3910" s="23"/>
      <c r="W3910" s="23"/>
      <c r="X3910" s="23"/>
      <c r="Y3910" s="23"/>
      <c r="Z3910" s="23"/>
      <c r="AA3910" s="23"/>
      <c r="AB3910" s="23"/>
      <c r="AC3910" s="23"/>
      <c r="AD3910" s="23"/>
      <c r="AE3910" s="23"/>
      <c r="AF3910" s="23"/>
      <c r="AG3910" s="23"/>
      <c r="AH3910" s="23"/>
      <c r="AI3910" s="23"/>
      <c r="AJ3910" s="23"/>
      <c r="AK3910" s="23"/>
      <c r="AL3910" s="23"/>
      <c r="AM3910" s="23"/>
      <c r="AN3910" s="23"/>
      <c r="AO3910" s="23"/>
      <c r="AP3910" s="23"/>
      <c r="AQ3910" s="23"/>
      <c r="AR3910" s="23"/>
      <c r="AS3910" s="23"/>
      <c r="AT3910" s="23"/>
      <c r="AU3910" s="23"/>
      <c r="AV3910" s="23"/>
      <c r="AW3910" s="23"/>
      <c r="AX3910" s="23"/>
      <c r="AY3910" s="23"/>
      <c r="AZ3910" s="23"/>
      <c r="BA3910" s="23"/>
      <c r="BB3910" s="23"/>
      <c r="BC3910" s="23"/>
      <c r="BD3910" s="23"/>
      <c r="BE3910" s="23"/>
      <c r="BF3910" s="23"/>
      <c r="BG3910" s="23"/>
      <c r="BH3910" s="23"/>
      <c r="BI3910" s="23"/>
      <c r="BJ3910" s="23"/>
      <c r="BK3910" s="23"/>
      <c r="BL3910" s="23"/>
      <c r="BM3910" s="23"/>
      <c r="BN3910" s="23"/>
      <c r="BO3910" s="23"/>
      <c r="BP3910" s="23"/>
      <c r="BQ3910" s="23"/>
      <c r="BR3910" s="23"/>
      <c r="BS3910" s="23"/>
      <c r="BT3910" s="23"/>
      <c r="BU3910" s="23"/>
      <c r="BV3910" s="23"/>
      <c r="BW3910" s="23"/>
      <c r="BX3910" s="23"/>
      <c r="BY3910" s="23"/>
      <c r="BZ3910" s="23"/>
      <c r="CA3910" s="23"/>
      <c r="CB3910" s="23"/>
      <c r="CC3910" s="23"/>
      <c r="CD3910" s="23"/>
      <c r="CE3910" s="23"/>
      <c r="CF3910" s="23"/>
      <c r="CG3910" s="23"/>
      <c r="CH3910" s="23"/>
      <c r="CI3910" s="23"/>
      <c r="CJ3910" s="23"/>
      <c r="CK3910" s="23"/>
      <c r="CL3910" s="23"/>
      <c r="CM3910" s="23"/>
      <c r="CN3910" s="23"/>
      <c r="CO3910" s="23"/>
      <c r="CP3910" s="23"/>
      <c r="CQ3910" s="23"/>
      <c r="CR3910" s="24"/>
      <c r="CS3910" s="22"/>
      <c r="CT3910" s="22"/>
      <c r="CU3910" s="22"/>
      <c r="CV3910" s="22"/>
      <c r="CW3910" s="22"/>
      <c r="CX3910" s="22"/>
      <c r="CY3910" s="22"/>
      <c r="CZ3910" s="22"/>
      <c r="DA3910" s="22"/>
      <c r="DB3910" s="22"/>
      <c r="DC3910" s="22"/>
      <c r="DD3910" s="22"/>
      <c r="DE3910" s="22"/>
      <c r="DF3910" s="22"/>
      <c r="DG3910" s="22"/>
      <c r="DH3910" s="22"/>
      <c r="DI3910" s="22"/>
      <c r="DJ3910" s="22"/>
      <c r="DK3910" s="22"/>
      <c r="DL3910" s="22"/>
      <c r="DM3910" s="22"/>
      <c r="DN3910" s="22"/>
      <c r="DO3910" s="22"/>
      <c r="DP3910" s="22"/>
      <c r="DQ3910" s="2"/>
    </row>
    <row r="3911" spans="1:121">
      <c r="A3911" s="97" t="s">
        <v>1974</v>
      </c>
      <c r="B3911" s="64"/>
      <c r="C3911" s="98">
        <v>104610033</v>
      </c>
      <c r="D3911" s="99"/>
      <c r="E3911" s="99"/>
      <c r="F3911" s="99" t="s">
        <v>153</v>
      </c>
      <c r="G3911" s="64" t="s">
        <v>16</v>
      </c>
      <c r="H3911" s="64" t="s">
        <v>29</v>
      </c>
      <c r="I3911" s="100">
        <v>46126</v>
      </c>
      <c r="J3911" s="100">
        <v>46129</v>
      </c>
      <c r="K3911" s="100">
        <v>46156</v>
      </c>
      <c r="L3911" s="100"/>
      <c r="M3911" s="100"/>
      <c r="N3911" s="64"/>
      <c r="O3911" s="119" t="s">
        <v>10</v>
      </c>
      <c r="P3911" s="100"/>
      <c r="Q3911" s="101"/>
      <c r="R3911" s="90"/>
      <c r="S3911" s="23"/>
      <c r="T3911" s="23"/>
      <c r="U3911" s="23"/>
      <c r="V3911" s="23"/>
      <c r="W3911" s="23"/>
      <c r="X3911" s="23"/>
      <c r="Y3911" s="23"/>
      <c r="Z3911" s="23"/>
      <c r="AA3911" s="23"/>
      <c r="AB3911" s="23"/>
      <c r="AC3911" s="23"/>
      <c r="AD3911" s="23"/>
      <c r="AE3911" s="23"/>
      <c r="AF3911" s="23"/>
      <c r="AG3911" s="23"/>
      <c r="AH3911" s="23"/>
      <c r="AI3911" s="23"/>
      <c r="AJ3911" s="23"/>
      <c r="AK3911" s="23"/>
      <c r="AL3911" s="23"/>
      <c r="AM3911" s="23"/>
      <c r="AN3911" s="23"/>
      <c r="AO3911" s="23"/>
      <c r="AP3911" s="23"/>
      <c r="AQ3911" s="23"/>
      <c r="AR3911" s="23"/>
      <c r="AS3911" s="23"/>
      <c r="AT3911" s="23"/>
      <c r="AU3911" s="23"/>
      <c r="AV3911" s="23"/>
      <c r="AW3911" s="23"/>
      <c r="AX3911" s="23"/>
      <c r="AY3911" s="23"/>
      <c r="AZ3911" s="23"/>
      <c r="BA3911" s="23"/>
      <c r="BB3911" s="23"/>
      <c r="BC3911" s="23"/>
      <c r="BD3911" s="23"/>
      <c r="BE3911" s="23"/>
      <c r="BF3911" s="23"/>
      <c r="BG3911" s="23"/>
      <c r="BH3911" s="23"/>
      <c r="BI3911" s="23"/>
      <c r="BJ3911" s="23"/>
      <c r="BK3911" s="23"/>
      <c r="BL3911" s="23"/>
      <c r="BM3911" s="23"/>
      <c r="BN3911" s="23"/>
      <c r="BO3911" s="23"/>
      <c r="BP3911" s="23"/>
      <c r="BQ3911" s="23"/>
      <c r="BR3911" s="23"/>
      <c r="BS3911" s="23"/>
      <c r="BT3911" s="23"/>
      <c r="BU3911" s="23"/>
      <c r="BV3911" s="23"/>
      <c r="BW3911" s="23"/>
      <c r="BX3911" s="23"/>
      <c r="BY3911" s="23"/>
      <c r="BZ3911" s="23"/>
      <c r="CA3911" s="23"/>
      <c r="CB3911" s="23"/>
      <c r="CC3911" s="23"/>
      <c r="CD3911" s="23"/>
      <c r="CE3911" s="23"/>
      <c r="CF3911" s="23"/>
      <c r="CG3911" s="23"/>
      <c r="CH3911" s="23"/>
      <c r="CI3911" s="23"/>
      <c r="CJ3911" s="23"/>
      <c r="CK3911" s="23"/>
      <c r="CL3911" s="23"/>
      <c r="CM3911" s="23"/>
      <c r="CN3911" s="23"/>
      <c r="CO3911" s="23"/>
      <c r="CP3911" s="23"/>
      <c r="CQ3911" s="23"/>
      <c r="CR3911" s="24"/>
      <c r="CS3911" s="22"/>
      <c r="CT3911" s="22"/>
      <c r="CU3911" s="22"/>
      <c r="CV3911" s="22"/>
      <c r="CW3911" s="22"/>
      <c r="CX3911" s="22"/>
      <c r="CY3911" s="22"/>
      <c r="CZ3911" s="22"/>
      <c r="DA3911" s="22"/>
      <c r="DB3911" s="22"/>
      <c r="DC3911" s="22"/>
      <c r="DD3911" s="22"/>
      <c r="DE3911" s="22"/>
      <c r="DF3911" s="22"/>
      <c r="DG3911" s="22"/>
      <c r="DH3911" s="22"/>
      <c r="DI3911" s="22"/>
      <c r="DJ3911" s="22"/>
      <c r="DK3911" s="22"/>
      <c r="DL3911" s="22"/>
      <c r="DM3911" s="22"/>
      <c r="DN3911" s="22"/>
      <c r="DO3911" s="22"/>
      <c r="DP3911" s="22"/>
      <c r="DQ3911" s="2"/>
    </row>
    <row r="3912" spans="1:121">
      <c r="A3912" s="97" t="s">
        <v>1974</v>
      </c>
      <c r="B3912" s="64"/>
      <c r="C3912" s="98">
        <v>104610042</v>
      </c>
      <c r="D3912" s="99"/>
      <c r="E3912" s="99"/>
      <c r="F3912" s="99" t="s">
        <v>153</v>
      </c>
      <c r="G3912" s="64" t="s">
        <v>16</v>
      </c>
      <c r="H3912" s="64" t="s">
        <v>29</v>
      </c>
      <c r="I3912" s="100">
        <v>46126</v>
      </c>
      <c r="J3912" s="100">
        <v>46129</v>
      </c>
      <c r="K3912" s="100">
        <v>46156</v>
      </c>
      <c r="L3912" s="100"/>
      <c r="M3912" s="100"/>
      <c r="N3912" s="64"/>
      <c r="O3912" s="119" t="s">
        <v>10</v>
      </c>
      <c r="P3912" s="100"/>
      <c r="Q3912" s="101"/>
      <c r="R3912" s="90"/>
      <c r="S3912" s="23"/>
      <c r="T3912" s="23"/>
      <c r="U3912" s="23"/>
      <c r="V3912" s="23"/>
      <c r="W3912" s="23"/>
      <c r="X3912" s="23"/>
      <c r="Y3912" s="23"/>
      <c r="Z3912" s="23"/>
      <c r="AA3912" s="23"/>
      <c r="AB3912" s="23"/>
      <c r="AC3912" s="23"/>
      <c r="AD3912" s="23"/>
      <c r="AE3912" s="23"/>
      <c r="AF3912" s="23"/>
      <c r="AG3912" s="23"/>
      <c r="AH3912" s="23"/>
      <c r="AI3912" s="23"/>
      <c r="AJ3912" s="23"/>
      <c r="AK3912" s="23"/>
      <c r="AL3912" s="23"/>
      <c r="AM3912" s="23"/>
      <c r="AN3912" s="23"/>
      <c r="AO3912" s="23"/>
      <c r="AP3912" s="23"/>
      <c r="AQ3912" s="23"/>
      <c r="AR3912" s="23"/>
      <c r="AS3912" s="23"/>
      <c r="AT3912" s="23"/>
      <c r="AU3912" s="23"/>
      <c r="AV3912" s="23"/>
      <c r="AW3912" s="23"/>
      <c r="AX3912" s="23"/>
      <c r="AY3912" s="23"/>
      <c r="AZ3912" s="23"/>
      <c r="BA3912" s="23"/>
      <c r="BB3912" s="23"/>
      <c r="BC3912" s="23"/>
      <c r="BD3912" s="23"/>
      <c r="BE3912" s="23"/>
      <c r="BF3912" s="23"/>
      <c r="BG3912" s="23"/>
      <c r="BH3912" s="23"/>
      <c r="BI3912" s="23"/>
      <c r="BJ3912" s="23"/>
      <c r="BK3912" s="23"/>
      <c r="BL3912" s="23"/>
      <c r="BM3912" s="23"/>
      <c r="BN3912" s="23"/>
      <c r="BO3912" s="23"/>
      <c r="BP3912" s="23"/>
      <c r="BQ3912" s="23"/>
      <c r="BR3912" s="23"/>
      <c r="BS3912" s="23"/>
      <c r="BT3912" s="23"/>
      <c r="BU3912" s="23"/>
      <c r="BV3912" s="23"/>
      <c r="BW3912" s="23"/>
      <c r="BX3912" s="23"/>
      <c r="BY3912" s="23"/>
      <c r="BZ3912" s="23"/>
      <c r="CA3912" s="23"/>
      <c r="CB3912" s="23"/>
      <c r="CC3912" s="23"/>
      <c r="CD3912" s="23"/>
      <c r="CE3912" s="23"/>
      <c r="CF3912" s="23"/>
      <c r="CG3912" s="23"/>
      <c r="CH3912" s="23"/>
      <c r="CI3912" s="23"/>
      <c r="CJ3912" s="23"/>
      <c r="CK3912" s="23"/>
      <c r="CL3912" s="23"/>
      <c r="CM3912" s="23"/>
      <c r="CN3912" s="23"/>
      <c r="CO3912" s="23"/>
      <c r="CP3912" s="23"/>
      <c r="CQ3912" s="23"/>
      <c r="CR3912" s="24"/>
      <c r="CS3912" s="22"/>
      <c r="CT3912" s="22"/>
      <c r="CU3912" s="22"/>
      <c r="CV3912" s="22"/>
      <c r="CW3912" s="22"/>
      <c r="CX3912" s="22"/>
      <c r="CY3912" s="22"/>
      <c r="CZ3912" s="22"/>
      <c r="DA3912" s="22"/>
      <c r="DB3912" s="22"/>
      <c r="DC3912" s="22"/>
      <c r="DD3912" s="22"/>
      <c r="DE3912" s="22"/>
      <c r="DF3912" s="22"/>
      <c r="DG3912" s="22"/>
      <c r="DH3912" s="22"/>
      <c r="DI3912" s="22"/>
      <c r="DJ3912" s="22"/>
      <c r="DK3912" s="22"/>
      <c r="DL3912" s="22"/>
      <c r="DM3912" s="22"/>
      <c r="DN3912" s="22"/>
      <c r="DO3912" s="22"/>
      <c r="DP3912" s="22"/>
      <c r="DQ3912" s="2"/>
    </row>
    <row r="3913" spans="1:121">
      <c r="A3913" s="97" t="s">
        <v>1974</v>
      </c>
      <c r="B3913" s="64"/>
      <c r="C3913" s="98">
        <v>104610044</v>
      </c>
      <c r="D3913" s="99"/>
      <c r="E3913" s="99"/>
      <c r="F3913" s="99" t="s">
        <v>153</v>
      </c>
      <c r="G3913" s="64" t="s">
        <v>16</v>
      </c>
      <c r="H3913" s="64" t="s">
        <v>29</v>
      </c>
      <c r="I3913" s="100">
        <v>46126</v>
      </c>
      <c r="J3913" s="100">
        <v>46129</v>
      </c>
      <c r="K3913" s="100">
        <v>46156</v>
      </c>
      <c r="L3913" s="100"/>
      <c r="M3913" s="100"/>
      <c r="N3913" s="64"/>
      <c r="O3913" s="119" t="s">
        <v>10</v>
      </c>
      <c r="P3913" s="100"/>
      <c r="Q3913" s="101"/>
      <c r="R3913" s="90"/>
      <c r="S3913" s="23"/>
      <c r="T3913" s="23"/>
      <c r="U3913" s="23"/>
      <c r="V3913" s="23"/>
      <c r="W3913" s="23"/>
      <c r="X3913" s="23"/>
      <c r="Y3913" s="23"/>
      <c r="Z3913" s="23"/>
      <c r="AA3913" s="23"/>
      <c r="AB3913" s="23"/>
      <c r="AC3913" s="23"/>
      <c r="AD3913" s="23"/>
      <c r="AE3913" s="23"/>
      <c r="AF3913" s="23"/>
      <c r="AG3913" s="23"/>
      <c r="AH3913" s="23"/>
      <c r="AI3913" s="23"/>
      <c r="AJ3913" s="23"/>
      <c r="AK3913" s="23"/>
      <c r="AL3913" s="23"/>
      <c r="AM3913" s="23"/>
      <c r="AN3913" s="23"/>
      <c r="AO3913" s="23"/>
      <c r="AP3913" s="23"/>
      <c r="AQ3913" s="23"/>
      <c r="AR3913" s="23"/>
      <c r="AS3913" s="23"/>
      <c r="AT3913" s="23"/>
      <c r="AU3913" s="23"/>
      <c r="AV3913" s="23"/>
      <c r="AW3913" s="23"/>
      <c r="AX3913" s="23"/>
      <c r="AY3913" s="23"/>
      <c r="AZ3913" s="23"/>
      <c r="BA3913" s="23"/>
      <c r="BB3913" s="23"/>
      <c r="BC3913" s="23"/>
      <c r="BD3913" s="23"/>
      <c r="BE3913" s="23"/>
      <c r="BF3913" s="23"/>
      <c r="BG3913" s="23"/>
      <c r="BH3913" s="23"/>
      <c r="BI3913" s="23"/>
      <c r="BJ3913" s="23"/>
      <c r="BK3913" s="23"/>
      <c r="BL3913" s="23"/>
      <c r="BM3913" s="23"/>
      <c r="BN3913" s="23"/>
      <c r="BO3913" s="23"/>
      <c r="BP3913" s="23"/>
      <c r="BQ3913" s="23"/>
      <c r="BR3913" s="23"/>
      <c r="BS3913" s="23"/>
      <c r="BT3913" s="23"/>
      <c r="BU3913" s="23"/>
      <c r="BV3913" s="23"/>
      <c r="BW3913" s="23"/>
      <c r="BX3913" s="23"/>
      <c r="BY3913" s="23"/>
      <c r="BZ3913" s="23"/>
      <c r="CA3913" s="23"/>
      <c r="CB3913" s="23"/>
      <c r="CC3913" s="23"/>
      <c r="CD3913" s="23"/>
      <c r="CE3913" s="23"/>
      <c r="CF3913" s="23"/>
      <c r="CG3913" s="23"/>
      <c r="CH3913" s="23"/>
      <c r="CI3913" s="23"/>
      <c r="CJ3913" s="23"/>
      <c r="CK3913" s="23"/>
      <c r="CL3913" s="23"/>
      <c r="CM3913" s="23"/>
      <c r="CN3913" s="23"/>
      <c r="CO3913" s="23"/>
      <c r="CP3913" s="23"/>
      <c r="CQ3913" s="23"/>
      <c r="CR3913" s="24"/>
      <c r="CS3913" s="22"/>
      <c r="CT3913" s="22"/>
      <c r="CU3913" s="22"/>
      <c r="CV3913" s="22"/>
      <c r="CW3913" s="22"/>
      <c r="CX3913" s="22"/>
      <c r="CY3913" s="22"/>
      <c r="CZ3913" s="22"/>
      <c r="DA3913" s="22"/>
      <c r="DB3913" s="22"/>
      <c r="DC3913" s="22"/>
      <c r="DD3913" s="22"/>
      <c r="DE3913" s="22"/>
      <c r="DF3913" s="22"/>
      <c r="DG3913" s="22"/>
      <c r="DH3913" s="22"/>
      <c r="DI3913" s="22"/>
      <c r="DJ3913" s="22"/>
      <c r="DK3913" s="22"/>
      <c r="DL3913" s="22"/>
      <c r="DM3913" s="22"/>
      <c r="DN3913" s="22"/>
      <c r="DO3913" s="22"/>
      <c r="DP3913" s="22"/>
      <c r="DQ3913" s="2"/>
    </row>
    <row r="3914" spans="1:121">
      <c r="A3914" s="166" t="s">
        <v>1975</v>
      </c>
      <c r="B3914" s="3"/>
      <c r="C3914" s="88">
        <v>106606772</v>
      </c>
      <c r="F3914" s="29" t="s">
        <v>121</v>
      </c>
      <c r="G3914" s="3" t="s">
        <v>80</v>
      </c>
      <c r="H3914" s="3" t="s">
        <v>1947</v>
      </c>
      <c r="I3914" s="55">
        <v>46132</v>
      </c>
      <c r="J3914" s="55">
        <v>46135</v>
      </c>
      <c r="K3914" s="55">
        <v>46160</v>
      </c>
      <c r="L3914" s="55"/>
      <c r="M3914" s="55"/>
      <c r="N3914" s="3"/>
      <c r="O3914" s="119" t="s">
        <v>10</v>
      </c>
      <c r="P3914" s="55"/>
      <c r="Q3914" s="167"/>
      <c r="R3914" s="1"/>
    </row>
    <row r="3915" spans="1:121">
      <c r="A3915" s="166" t="s">
        <v>1975</v>
      </c>
      <c r="B3915" s="3"/>
      <c r="C3915" s="88">
        <v>106606821</v>
      </c>
      <c r="F3915" s="29" t="s">
        <v>121</v>
      </c>
      <c r="G3915" s="3" t="s">
        <v>80</v>
      </c>
      <c r="H3915" s="3" t="s">
        <v>1947</v>
      </c>
      <c r="I3915" s="55">
        <v>46132</v>
      </c>
      <c r="J3915" s="55">
        <v>46135</v>
      </c>
      <c r="K3915" s="55">
        <v>46160</v>
      </c>
      <c r="L3915" s="55"/>
      <c r="M3915" s="55"/>
      <c r="N3915" s="3"/>
      <c r="O3915" s="119" t="s">
        <v>10</v>
      </c>
      <c r="P3915" s="55"/>
      <c r="Q3915" s="167"/>
      <c r="R3915" s="1"/>
    </row>
    <row r="3916" spans="1:121">
      <c r="A3916" s="166" t="s">
        <v>1975</v>
      </c>
      <c r="B3916" s="3"/>
      <c r="C3916" s="88">
        <v>106606861</v>
      </c>
      <c r="F3916" s="29" t="s">
        <v>121</v>
      </c>
      <c r="G3916" s="3" t="s">
        <v>80</v>
      </c>
      <c r="H3916" s="3" t="s">
        <v>1947</v>
      </c>
      <c r="I3916" s="55">
        <v>46132</v>
      </c>
      <c r="J3916" s="55">
        <v>46135</v>
      </c>
      <c r="K3916" s="55">
        <v>46160</v>
      </c>
      <c r="L3916" s="55"/>
      <c r="M3916" s="55"/>
      <c r="N3916" s="3"/>
      <c r="O3916" s="119" t="s">
        <v>10</v>
      </c>
      <c r="P3916" s="55"/>
      <c r="Q3916" s="167"/>
      <c r="R3916" s="1"/>
    </row>
    <row r="3917" spans="1:121">
      <c r="A3917" s="166" t="s">
        <v>1975</v>
      </c>
      <c r="B3917" s="3"/>
      <c r="C3917" s="88">
        <v>106606886</v>
      </c>
      <c r="F3917" s="29" t="s">
        <v>121</v>
      </c>
      <c r="G3917" s="3" t="s">
        <v>80</v>
      </c>
      <c r="H3917" s="3" t="s">
        <v>1947</v>
      </c>
      <c r="I3917" s="55">
        <v>46132</v>
      </c>
      <c r="J3917" s="55">
        <v>46135</v>
      </c>
      <c r="K3917" s="55">
        <v>46160</v>
      </c>
      <c r="L3917" s="55"/>
      <c r="M3917" s="55"/>
      <c r="N3917" s="3"/>
      <c r="O3917" s="119" t="s">
        <v>10</v>
      </c>
      <c r="P3917" s="55"/>
      <c r="Q3917" s="167"/>
      <c r="R3917" s="1"/>
    </row>
    <row r="3918" spans="1:121">
      <c r="A3918" s="166" t="s">
        <v>1975</v>
      </c>
      <c r="B3918" s="3"/>
      <c r="C3918" s="88">
        <v>106606908</v>
      </c>
      <c r="F3918" s="29" t="s">
        <v>121</v>
      </c>
      <c r="G3918" s="3" t="s">
        <v>80</v>
      </c>
      <c r="H3918" s="3" t="s">
        <v>1947</v>
      </c>
      <c r="I3918" s="55">
        <v>46132</v>
      </c>
      <c r="J3918" s="55">
        <v>46135</v>
      </c>
      <c r="K3918" s="55">
        <v>46160</v>
      </c>
      <c r="L3918" s="55"/>
      <c r="M3918" s="55"/>
      <c r="N3918" s="3"/>
      <c r="O3918" s="119" t="s">
        <v>10</v>
      </c>
      <c r="P3918" s="55"/>
      <c r="Q3918" s="167"/>
      <c r="R3918" s="1"/>
    </row>
    <row r="3919" spans="1:121">
      <c r="A3919" s="166" t="s">
        <v>1975</v>
      </c>
      <c r="B3919" s="3"/>
      <c r="C3919" s="88">
        <v>106606941</v>
      </c>
      <c r="F3919" s="29" t="s">
        <v>121</v>
      </c>
      <c r="G3919" s="3" t="s">
        <v>80</v>
      </c>
      <c r="H3919" s="3" t="s">
        <v>1947</v>
      </c>
      <c r="I3919" s="55">
        <v>46132</v>
      </c>
      <c r="J3919" s="55">
        <v>46135</v>
      </c>
      <c r="K3919" s="55">
        <v>46160</v>
      </c>
      <c r="L3919" s="55"/>
      <c r="M3919" s="55"/>
      <c r="N3919" s="3"/>
      <c r="O3919" s="119" t="s">
        <v>10</v>
      </c>
      <c r="P3919" s="55"/>
      <c r="Q3919" s="167"/>
      <c r="R3919" s="1"/>
    </row>
    <row r="3920" spans="1:121">
      <c r="A3920" s="166" t="s">
        <v>1976</v>
      </c>
      <c r="B3920" s="3"/>
      <c r="C3920" s="88">
        <v>106602311</v>
      </c>
      <c r="F3920" s="29" t="s">
        <v>121</v>
      </c>
      <c r="G3920" s="3" t="s">
        <v>16</v>
      </c>
      <c r="H3920" s="3" t="s">
        <v>1947</v>
      </c>
      <c r="I3920" s="55">
        <v>46128</v>
      </c>
      <c r="J3920" s="55">
        <v>46131</v>
      </c>
      <c r="K3920" s="55">
        <v>46156</v>
      </c>
      <c r="L3920" s="55"/>
      <c r="M3920" s="55"/>
      <c r="N3920" s="3"/>
      <c r="O3920" s="119" t="s">
        <v>10</v>
      </c>
      <c r="P3920" s="55"/>
      <c r="Q3920" s="167"/>
      <c r="R3920" s="1"/>
    </row>
    <row r="3921" spans="1:121">
      <c r="A3921" s="166" t="s">
        <v>1976</v>
      </c>
      <c r="B3921" s="3"/>
      <c r="C3921" s="88">
        <v>106602377</v>
      </c>
      <c r="F3921" s="29" t="s">
        <v>121</v>
      </c>
      <c r="G3921" s="3" t="s">
        <v>16</v>
      </c>
      <c r="H3921" s="3" t="s">
        <v>1947</v>
      </c>
      <c r="I3921" s="55">
        <v>46128</v>
      </c>
      <c r="J3921" s="55">
        <v>46131</v>
      </c>
      <c r="K3921" s="55">
        <v>46156</v>
      </c>
      <c r="L3921" s="55"/>
      <c r="M3921" s="55"/>
      <c r="N3921" s="3"/>
      <c r="O3921" s="119" t="s">
        <v>10</v>
      </c>
      <c r="P3921" s="55"/>
      <c r="Q3921" s="167"/>
      <c r="R3921" s="1"/>
    </row>
    <row r="3922" spans="1:121">
      <c r="A3922" s="166" t="s">
        <v>1976</v>
      </c>
      <c r="B3922" s="3"/>
      <c r="C3922" s="88">
        <v>106602423</v>
      </c>
      <c r="F3922" s="29" t="s">
        <v>121</v>
      </c>
      <c r="G3922" s="3" t="s">
        <v>16</v>
      </c>
      <c r="H3922" s="3" t="s">
        <v>1947</v>
      </c>
      <c r="I3922" s="55">
        <v>46132</v>
      </c>
      <c r="J3922" s="55">
        <v>46135</v>
      </c>
      <c r="K3922" s="55">
        <v>46160</v>
      </c>
      <c r="L3922" s="55"/>
      <c r="M3922" s="55"/>
      <c r="N3922" s="3"/>
      <c r="O3922" s="119" t="s">
        <v>10</v>
      </c>
      <c r="P3922" s="55"/>
      <c r="Q3922" s="167"/>
      <c r="R3922" s="1"/>
    </row>
    <row r="3923" spans="1:121">
      <c r="A3923" s="166" t="s">
        <v>1976</v>
      </c>
      <c r="B3923" s="3"/>
      <c r="C3923" s="88">
        <v>106602462</v>
      </c>
      <c r="F3923" s="29" t="s">
        <v>121</v>
      </c>
      <c r="G3923" s="3" t="s">
        <v>16</v>
      </c>
      <c r="H3923" s="3" t="s">
        <v>1947</v>
      </c>
      <c r="I3923" s="55">
        <v>46132</v>
      </c>
      <c r="J3923" s="55">
        <v>46135</v>
      </c>
      <c r="K3923" s="55">
        <v>46160</v>
      </c>
      <c r="L3923" s="55"/>
      <c r="M3923" s="55"/>
      <c r="N3923" s="3"/>
      <c r="O3923" s="119" t="s">
        <v>10</v>
      </c>
      <c r="P3923" s="55"/>
      <c r="Q3923" s="167"/>
      <c r="R3923" s="1"/>
    </row>
    <row r="3924" spans="1:121">
      <c r="A3924" s="166" t="s">
        <v>1976</v>
      </c>
      <c r="B3924" s="3"/>
      <c r="C3924" s="88">
        <v>106602552</v>
      </c>
      <c r="F3924" s="29" t="s">
        <v>121</v>
      </c>
      <c r="G3924" s="3" t="s">
        <v>16</v>
      </c>
      <c r="H3924" s="3" t="s">
        <v>1947</v>
      </c>
      <c r="I3924" s="55">
        <v>46132</v>
      </c>
      <c r="J3924" s="55">
        <v>46135</v>
      </c>
      <c r="K3924" s="55">
        <v>46160</v>
      </c>
      <c r="L3924" s="55"/>
      <c r="M3924" s="55"/>
      <c r="N3924" s="3"/>
      <c r="O3924" s="119" t="s">
        <v>10</v>
      </c>
      <c r="P3924" s="55"/>
      <c r="Q3924" s="167"/>
      <c r="R3924" s="1"/>
    </row>
    <row r="3925" spans="1:121">
      <c r="A3925" s="166" t="s">
        <v>1976</v>
      </c>
      <c r="B3925" s="3"/>
      <c r="C3925" s="88">
        <v>106602996</v>
      </c>
      <c r="F3925" s="29" t="s">
        <v>121</v>
      </c>
      <c r="G3925" s="3" t="s">
        <v>16</v>
      </c>
      <c r="H3925" s="3" t="s">
        <v>1947</v>
      </c>
      <c r="I3925" s="55">
        <v>46132</v>
      </c>
      <c r="J3925" s="55">
        <v>46135</v>
      </c>
      <c r="K3925" s="55">
        <v>46160</v>
      </c>
      <c r="L3925" s="55"/>
      <c r="M3925" s="55"/>
      <c r="N3925" s="3"/>
      <c r="O3925" s="119" t="s">
        <v>10</v>
      </c>
      <c r="P3925" s="55"/>
      <c r="Q3925" s="167"/>
      <c r="R3925" s="1"/>
    </row>
    <row r="3926" spans="1:121">
      <c r="A3926" s="166" t="s">
        <v>1976</v>
      </c>
      <c r="B3926" s="3"/>
      <c r="C3926" s="88">
        <v>106602687</v>
      </c>
      <c r="F3926" s="29" t="s">
        <v>121</v>
      </c>
      <c r="G3926" s="3" t="s">
        <v>16</v>
      </c>
      <c r="H3926" s="3" t="s">
        <v>1947</v>
      </c>
      <c r="I3926" s="55">
        <v>46132</v>
      </c>
      <c r="J3926" s="55">
        <v>46135</v>
      </c>
      <c r="K3926" s="55">
        <v>46160</v>
      </c>
      <c r="L3926" s="55"/>
      <c r="M3926" s="55"/>
      <c r="N3926" s="3"/>
      <c r="O3926" s="119" t="s">
        <v>10</v>
      </c>
      <c r="P3926" s="55"/>
      <c r="Q3926" s="167"/>
      <c r="R3926" s="1"/>
    </row>
    <row r="3927" spans="1:121">
      <c r="A3927" s="166" t="s">
        <v>1976</v>
      </c>
      <c r="B3927" s="3"/>
      <c r="C3927" s="88">
        <v>106602754</v>
      </c>
      <c r="F3927" s="29" t="s">
        <v>121</v>
      </c>
      <c r="G3927" s="3" t="s">
        <v>16</v>
      </c>
      <c r="H3927" s="3" t="s">
        <v>1947</v>
      </c>
      <c r="I3927" s="55">
        <v>46132</v>
      </c>
      <c r="J3927" s="55">
        <v>46135</v>
      </c>
      <c r="K3927" s="55">
        <v>46160</v>
      </c>
      <c r="L3927" s="55"/>
      <c r="M3927" s="55"/>
      <c r="N3927" s="3"/>
      <c r="O3927" s="119" t="s">
        <v>10</v>
      </c>
      <c r="P3927" s="55"/>
      <c r="Q3927" s="167"/>
      <c r="R3927" s="1"/>
    </row>
    <row r="3928" spans="1:121">
      <c r="A3928" s="166" t="s">
        <v>1977</v>
      </c>
      <c r="B3928" s="3"/>
      <c r="C3928" s="88">
        <v>106602842</v>
      </c>
      <c r="F3928" s="29" t="s">
        <v>121</v>
      </c>
      <c r="G3928" s="3" t="s">
        <v>16</v>
      </c>
      <c r="H3928" s="3" t="s">
        <v>1947</v>
      </c>
      <c r="I3928" s="55">
        <v>46132</v>
      </c>
      <c r="J3928" s="55">
        <v>46135</v>
      </c>
      <c r="K3928" s="55">
        <v>46160</v>
      </c>
      <c r="L3928" s="55"/>
      <c r="M3928" s="55"/>
      <c r="N3928" s="3"/>
      <c r="O3928" s="119" t="s">
        <v>10</v>
      </c>
      <c r="P3928" s="55"/>
      <c r="Q3928" s="167"/>
      <c r="R3928" s="1"/>
    </row>
    <row r="3929" spans="1:121">
      <c r="A3929" s="166" t="s">
        <v>1977</v>
      </c>
      <c r="B3929" s="3"/>
      <c r="C3929" s="88">
        <v>106602832</v>
      </c>
      <c r="F3929" s="29" t="s">
        <v>121</v>
      </c>
      <c r="G3929" s="3" t="s">
        <v>16</v>
      </c>
      <c r="H3929" s="3" t="s">
        <v>1947</v>
      </c>
      <c r="I3929" s="55">
        <v>46132</v>
      </c>
      <c r="J3929" s="55">
        <v>46135</v>
      </c>
      <c r="K3929" s="55">
        <v>46160</v>
      </c>
      <c r="L3929" s="55"/>
      <c r="M3929" s="55"/>
      <c r="N3929" s="3"/>
      <c r="O3929" s="119" t="s">
        <v>10</v>
      </c>
      <c r="P3929" s="55"/>
      <c r="Q3929" s="167"/>
      <c r="R3929" s="1"/>
    </row>
    <row r="3930" spans="1:121">
      <c r="A3930" s="166" t="s">
        <v>1977</v>
      </c>
      <c r="B3930" s="3"/>
      <c r="C3930" s="88">
        <v>106602927</v>
      </c>
      <c r="F3930" s="29" t="s">
        <v>121</v>
      </c>
      <c r="G3930" s="3" t="s">
        <v>16</v>
      </c>
      <c r="H3930" s="3" t="s">
        <v>1947</v>
      </c>
      <c r="I3930" s="55">
        <v>46132</v>
      </c>
      <c r="J3930" s="55">
        <v>46135</v>
      </c>
      <c r="K3930" s="55">
        <v>46160</v>
      </c>
      <c r="L3930" s="55"/>
      <c r="M3930" s="55"/>
      <c r="N3930" s="3"/>
      <c r="O3930" s="119" t="s">
        <v>10</v>
      </c>
      <c r="P3930" s="55"/>
      <c r="Q3930" s="167"/>
      <c r="R3930" s="1"/>
    </row>
    <row r="3931" spans="1:121">
      <c r="A3931" s="166" t="s">
        <v>1977</v>
      </c>
      <c r="B3931" s="3"/>
      <c r="C3931" s="88">
        <v>106602961</v>
      </c>
      <c r="F3931" s="29" t="s">
        <v>121</v>
      </c>
      <c r="G3931" s="3" t="s">
        <v>16</v>
      </c>
      <c r="H3931" s="3" t="s">
        <v>1947</v>
      </c>
      <c r="I3931" s="55">
        <v>46132</v>
      </c>
      <c r="J3931" s="55">
        <v>46135</v>
      </c>
      <c r="K3931" s="55">
        <v>46160</v>
      </c>
      <c r="L3931" s="55"/>
      <c r="M3931" s="55"/>
      <c r="N3931" s="3"/>
      <c r="O3931" s="119" t="s">
        <v>10</v>
      </c>
      <c r="P3931" s="55"/>
      <c r="Q3931" s="167"/>
      <c r="R3931" s="1"/>
    </row>
    <row r="3932" spans="1:121">
      <c r="A3932" s="166" t="s">
        <v>1826</v>
      </c>
      <c r="B3932" s="3"/>
      <c r="C3932" s="88" t="s">
        <v>1978</v>
      </c>
      <c r="F3932" s="29" t="s">
        <v>1821</v>
      </c>
      <c r="G3932" s="3" t="s">
        <v>16</v>
      </c>
      <c r="H3932" s="3" t="s">
        <v>30</v>
      </c>
      <c r="I3932" s="55">
        <v>46099</v>
      </c>
      <c r="J3932" s="55">
        <v>46101</v>
      </c>
      <c r="K3932" s="55">
        <v>46129</v>
      </c>
      <c r="L3932" s="55"/>
      <c r="M3932" s="55"/>
      <c r="N3932" s="3"/>
      <c r="O3932" s="119" t="s">
        <v>10</v>
      </c>
      <c r="P3932" s="55"/>
      <c r="Q3932" s="167"/>
      <c r="R3932" s="1"/>
    </row>
    <row r="3933" spans="1:121">
      <c r="A3933" s="166" t="s">
        <v>1488</v>
      </c>
      <c r="B3933" s="3"/>
      <c r="C3933" s="88">
        <v>104604322</v>
      </c>
      <c r="F3933" s="29" t="s">
        <v>121</v>
      </c>
      <c r="G3933" s="3" t="s">
        <v>16</v>
      </c>
      <c r="H3933" s="3" t="s">
        <v>1947</v>
      </c>
      <c r="I3933" s="55">
        <v>46128</v>
      </c>
      <c r="J3933" s="55">
        <v>46131</v>
      </c>
      <c r="K3933" s="55">
        <v>46156</v>
      </c>
      <c r="L3933" s="55"/>
      <c r="M3933" s="55"/>
      <c r="N3933" s="3"/>
      <c r="O3933" s="119" t="s">
        <v>10</v>
      </c>
      <c r="P3933" s="55"/>
      <c r="Q3933" s="167"/>
      <c r="R3933" s="1"/>
      <c r="S3933" s="1"/>
      <c r="T3933" s="1"/>
      <c r="U3933" s="1"/>
      <c r="V3933" s="1"/>
      <c r="W3933" s="1"/>
      <c r="X3933" s="1"/>
      <c r="Y3933" s="1"/>
      <c r="Z3933" s="1"/>
      <c r="AA3933" s="1"/>
      <c r="AB3933" s="1"/>
      <c r="AC3933" s="1"/>
      <c r="AD3933" s="1"/>
      <c r="AE3933" s="1"/>
      <c r="AF3933" s="1"/>
      <c r="AG3933" s="1"/>
      <c r="AH3933" s="1"/>
      <c r="AI3933" s="1"/>
      <c r="AJ3933" s="1"/>
      <c r="AK3933" s="1"/>
      <c r="AL3933" s="1"/>
      <c r="AM3933" s="1"/>
      <c r="AN3933" s="1"/>
      <c r="AO3933" s="1"/>
      <c r="AP3933" s="1"/>
      <c r="AQ3933" s="1"/>
      <c r="AR3933" s="1"/>
      <c r="AS3933" s="1"/>
      <c r="AT3933" s="1"/>
      <c r="AU3933" s="1"/>
      <c r="AV3933" s="1"/>
      <c r="AW3933" s="1"/>
      <c r="AX3933" s="1"/>
      <c r="AY3933" s="1"/>
      <c r="AZ3933" s="1"/>
      <c r="BA3933" s="1"/>
      <c r="BB3933" s="1"/>
      <c r="BC3933" s="1"/>
      <c r="BD3933" s="1"/>
      <c r="BE3933" s="1"/>
      <c r="BF3933" s="1"/>
      <c r="BG3933" s="1"/>
      <c r="BH3933" s="1"/>
      <c r="BI3933" s="1"/>
      <c r="BJ3933" s="1"/>
      <c r="BK3933" s="1"/>
      <c r="BL3933" s="1"/>
      <c r="BM3933" s="1"/>
      <c r="BN3933" s="1"/>
      <c r="BO3933" s="1"/>
      <c r="BP3933" s="1"/>
      <c r="BQ3933" s="1"/>
      <c r="BR3933" s="1"/>
      <c r="BS3933" s="1"/>
      <c r="BT3933" s="1"/>
      <c r="BU3933" s="1"/>
      <c r="BV3933" s="1"/>
      <c r="BW3933" s="1"/>
      <c r="BX3933" s="1"/>
      <c r="BY3933" s="1"/>
      <c r="BZ3933" s="1"/>
      <c r="CA3933" s="1"/>
      <c r="CB3933" s="1"/>
      <c r="CC3933" s="1"/>
      <c r="CD3933" s="1"/>
      <c r="CE3933" s="1"/>
      <c r="CF3933" s="1"/>
      <c r="CG3933" s="1"/>
      <c r="CH3933" s="1"/>
      <c r="CI3933" s="1"/>
      <c r="CJ3933" s="1"/>
      <c r="CK3933" s="1"/>
      <c r="CL3933" s="1"/>
      <c r="CM3933" s="1"/>
      <c r="CN3933" s="1"/>
      <c r="CO3933" s="1"/>
      <c r="CP3933" s="1"/>
      <c r="CQ3933" s="1"/>
      <c r="CR3933" s="1"/>
      <c r="CS3933" s="1"/>
      <c r="CT3933" s="1"/>
      <c r="CU3933" s="1"/>
      <c r="CV3933" s="1"/>
      <c r="CW3933" s="1"/>
      <c r="CX3933" s="1"/>
      <c r="CY3933" s="1"/>
      <c r="CZ3933" s="1"/>
      <c r="DA3933" s="1"/>
      <c r="DB3933" s="1"/>
      <c r="DC3933" s="1"/>
      <c r="DD3933" s="1"/>
      <c r="DE3933" s="1"/>
      <c r="DF3933" s="1"/>
      <c r="DG3933" s="1"/>
      <c r="DH3933" s="1"/>
      <c r="DI3933" s="1"/>
      <c r="DJ3933" s="1"/>
      <c r="DK3933" s="1"/>
      <c r="DL3933" s="1"/>
      <c r="DM3933" s="1"/>
      <c r="DN3933" s="1"/>
      <c r="DO3933" s="1"/>
      <c r="DP3933" s="1"/>
      <c r="DQ3933" s="1"/>
    </row>
    <row r="3934" spans="1:121">
      <c r="A3934" s="166" t="s">
        <v>1979</v>
      </c>
      <c r="B3934" s="3"/>
      <c r="C3934" s="88">
        <v>118601662</v>
      </c>
      <c r="F3934" s="29" t="s">
        <v>121</v>
      </c>
      <c r="G3934" s="3" t="s">
        <v>16</v>
      </c>
      <c r="H3934" s="3" t="s">
        <v>1947</v>
      </c>
      <c r="I3934" s="55">
        <v>46140</v>
      </c>
      <c r="J3934" s="55">
        <v>46142</v>
      </c>
      <c r="K3934" s="55">
        <v>46170</v>
      </c>
      <c r="L3934" s="55"/>
      <c r="M3934" s="55"/>
      <c r="N3934" s="3"/>
      <c r="O3934" s="119" t="s">
        <v>10</v>
      </c>
      <c r="P3934" s="55"/>
      <c r="Q3934" s="167"/>
      <c r="R3934" s="1"/>
      <c r="S3934" s="1"/>
      <c r="T3934" s="1"/>
      <c r="U3934" s="1"/>
      <c r="V3934" s="1"/>
      <c r="W3934" s="1"/>
      <c r="X3934" s="1"/>
      <c r="Y3934" s="1"/>
      <c r="Z3934" s="1"/>
      <c r="AA3934" s="1"/>
      <c r="AB3934" s="1"/>
      <c r="AC3934" s="1"/>
      <c r="AD3934" s="1"/>
      <c r="AE3934" s="1"/>
      <c r="AF3934" s="1"/>
      <c r="AG3934" s="1"/>
      <c r="AH3934" s="1"/>
      <c r="AI3934" s="1"/>
      <c r="AJ3934" s="1"/>
      <c r="AK3934" s="1"/>
      <c r="AL3934" s="1"/>
      <c r="AM3934" s="1"/>
      <c r="AN3934" s="1"/>
      <c r="AO3934" s="1"/>
      <c r="AP3934" s="1"/>
      <c r="AQ3934" s="1"/>
      <c r="AR3934" s="1"/>
      <c r="AS3934" s="1"/>
      <c r="AT3934" s="1"/>
      <c r="AU3934" s="1"/>
      <c r="AV3934" s="1"/>
      <c r="AW3934" s="1"/>
      <c r="AX3934" s="1"/>
      <c r="AY3934" s="1"/>
      <c r="AZ3934" s="1"/>
      <c r="BA3934" s="1"/>
      <c r="BB3934" s="1"/>
      <c r="BC3934" s="1"/>
      <c r="BD3934" s="1"/>
      <c r="BE3934" s="1"/>
      <c r="BF3934" s="1"/>
      <c r="BG3934" s="1"/>
      <c r="BH3934" s="1"/>
      <c r="BI3934" s="1"/>
      <c r="BJ3934" s="1"/>
      <c r="BK3934" s="1"/>
      <c r="BL3934" s="1"/>
      <c r="BM3934" s="1"/>
      <c r="BN3934" s="1"/>
      <c r="BO3934" s="1"/>
      <c r="BP3934" s="1"/>
      <c r="BQ3934" s="1"/>
      <c r="BR3934" s="1"/>
      <c r="BS3934" s="1"/>
      <c r="BT3934" s="1"/>
      <c r="BU3934" s="1"/>
      <c r="BV3934" s="1"/>
      <c r="BW3934" s="1"/>
      <c r="BX3934" s="1"/>
      <c r="BY3934" s="1"/>
      <c r="BZ3934" s="1"/>
      <c r="CA3934" s="1"/>
      <c r="CB3934" s="1"/>
      <c r="CC3934" s="1"/>
      <c r="CD3934" s="1"/>
      <c r="CE3934" s="1"/>
      <c r="CF3934" s="1"/>
      <c r="CG3934" s="1"/>
      <c r="CH3934" s="1"/>
      <c r="CI3934" s="1"/>
      <c r="CJ3934" s="1"/>
      <c r="CK3934" s="1"/>
      <c r="CL3934" s="1"/>
      <c r="CM3934" s="1"/>
      <c r="CN3934" s="1"/>
      <c r="CO3934" s="1"/>
      <c r="CP3934" s="1"/>
      <c r="CQ3934" s="1"/>
      <c r="CR3934" s="1"/>
      <c r="CS3934" s="1"/>
      <c r="CT3934" s="1"/>
      <c r="CU3934" s="1"/>
      <c r="CV3934" s="1"/>
      <c r="CW3934" s="1"/>
      <c r="CX3934" s="1"/>
      <c r="CY3934" s="1"/>
      <c r="CZ3934" s="1"/>
      <c r="DA3934" s="1"/>
      <c r="DB3934" s="1"/>
      <c r="DC3934" s="1"/>
      <c r="DD3934" s="1"/>
      <c r="DE3934" s="1"/>
      <c r="DF3934" s="1"/>
      <c r="DG3934" s="1"/>
      <c r="DH3934" s="1"/>
      <c r="DI3934" s="1"/>
      <c r="DJ3934" s="1"/>
      <c r="DK3934" s="1"/>
      <c r="DL3934" s="1"/>
      <c r="DM3934" s="1"/>
      <c r="DN3934" s="1"/>
      <c r="DO3934" s="1"/>
      <c r="DP3934" s="1"/>
      <c r="DQ3934" s="1"/>
    </row>
    <row r="3935" spans="1:121">
      <c r="A3935" s="166" t="s">
        <v>1979</v>
      </c>
      <c r="B3935" s="3"/>
      <c r="C3935" s="88">
        <v>118601697</v>
      </c>
      <c r="F3935" s="29" t="s">
        <v>121</v>
      </c>
      <c r="G3935" s="3" t="s">
        <v>16</v>
      </c>
      <c r="H3935" s="3" t="s">
        <v>1947</v>
      </c>
      <c r="I3935" s="55">
        <v>46140</v>
      </c>
      <c r="J3935" s="55">
        <v>46142</v>
      </c>
      <c r="K3935" s="55">
        <v>46170</v>
      </c>
      <c r="L3935" s="55"/>
      <c r="M3935" s="55"/>
      <c r="N3935" s="3"/>
      <c r="O3935" s="119" t="s">
        <v>10</v>
      </c>
      <c r="P3935" s="55"/>
      <c r="Q3935" s="167"/>
      <c r="R3935" s="1"/>
      <c r="S3935" s="1"/>
      <c r="T3935" s="1"/>
      <c r="U3935" s="1"/>
      <c r="V3935" s="1"/>
      <c r="W3935" s="1"/>
      <c r="X3935" s="1"/>
      <c r="Y3935" s="1"/>
      <c r="Z3935" s="1"/>
      <c r="AA3935" s="1"/>
      <c r="AB3935" s="1"/>
      <c r="AC3935" s="1"/>
      <c r="AD3935" s="1"/>
      <c r="AE3935" s="1"/>
      <c r="AF3935" s="1"/>
      <c r="AG3935" s="1"/>
      <c r="AH3935" s="1"/>
      <c r="AI3935" s="1"/>
      <c r="AJ3935" s="1"/>
      <c r="AK3935" s="1"/>
      <c r="AL3935" s="1"/>
      <c r="AM3935" s="1"/>
      <c r="AN3935" s="1"/>
      <c r="AO3935" s="1"/>
      <c r="AP3935" s="1"/>
      <c r="AQ3935" s="1"/>
      <c r="AR3935" s="1"/>
      <c r="AS3935" s="1"/>
      <c r="AT3935" s="1"/>
      <c r="AU3935" s="1"/>
      <c r="AV3935" s="1"/>
      <c r="AW3935" s="1"/>
      <c r="AX3935" s="1"/>
      <c r="AY3935" s="1"/>
      <c r="AZ3935" s="1"/>
      <c r="BA3935" s="1"/>
      <c r="BB3935" s="1"/>
      <c r="BC3935" s="1"/>
      <c r="BD3935" s="1"/>
      <c r="BE3935" s="1"/>
      <c r="BF3935" s="1"/>
      <c r="BG3935" s="1"/>
      <c r="BH3935" s="1"/>
      <c r="BI3935" s="1"/>
      <c r="BJ3935" s="1"/>
      <c r="BK3935" s="1"/>
      <c r="BL3935" s="1"/>
      <c r="BM3935" s="1"/>
      <c r="BN3935" s="1"/>
      <c r="BO3935" s="1"/>
      <c r="BP3935" s="1"/>
      <c r="BQ3935" s="1"/>
      <c r="BR3935" s="1"/>
      <c r="BS3935" s="1"/>
      <c r="BT3935" s="1"/>
      <c r="BU3935" s="1"/>
      <c r="BV3935" s="1"/>
      <c r="BW3935" s="1"/>
      <c r="BX3935" s="1"/>
      <c r="BY3935" s="1"/>
      <c r="BZ3935" s="1"/>
      <c r="CA3935" s="1"/>
      <c r="CB3935" s="1"/>
      <c r="CC3935" s="1"/>
      <c r="CD3935" s="1"/>
      <c r="CE3935" s="1"/>
      <c r="CF3935" s="1"/>
      <c r="CG3935" s="1"/>
      <c r="CH3935" s="1"/>
      <c r="CI3935" s="1"/>
      <c r="CJ3935" s="1"/>
      <c r="CK3935" s="1"/>
      <c r="CL3935" s="1"/>
      <c r="CM3935" s="1"/>
      <c r="CN3935" s="1"/>
      <c r="CO3935" s="1"/>
      <c r="CP3935" s="1"/>
      <c r="CQ3935" s="1"/>
      <c r="CR3935" s="1"/>
      <c r="CS3935" s="1"/>
      <c r="CT3935" s="1"/>
      <c r="CU3935" s="1"/>
      <c r="CV3935" s="1"/>
      <c r="CW3935" s="1"/>
      <c r="CX3935" s="1"/>
      <c r="CY3935" s="1"/>
      <c r="CZ3935" s="1"/>
      <c r="DA3935" s="1"/>
      <c r="DB3935" s="1"/>
      <c r="DC3935" s="1"/>
      <c r="DD3935" s="1"/>
      <c r="DE3935" s="1"/>
      <c r="DF3935" s="1"/>
      <c r="DG3935" s="1"/>
      <c r="DH3935" s="1"/>
      <c r="DI3935" s="1"/>
      <c r="DJ3935" s="1"/>
      <c r="DK3935" s="1"/>
      <c r="DL3935" s="1"/>
      <c r="DM3935" s="1"/>
      <c r="DN3935" s="1"/>
      <c r="DO3935" s="1"/>
      <c r="DP3935" s="1"/>
      <c r="DQ3935" s="1"/>
    </row>
    <row r="3936" spans="1:121">
      <c r="A3936" s="166" t="s">
        <v>1979</v>
      </c>
      <c r="B3936" s="3"/>
      <c r="C3936" s="88">
        <v>118601783</v>
      </c>
      <c r="F3936" s="29" t="s">
        <v>121</v>
      </c>
      <c r="G3936" s="3" t="s">
        <v>16</v>
      </c>
      <c r="H3936" s="3" t="s">
        <v>1947</v>
      </c>
      <c r="I3936" s="55">
        <v>46140</v>
      </c>
      <c r="J3936" s="55">
        <v>46142</v>
      </c>
      <c r="K3936" s="55">
        <v>46170</v>
      </c>
      <c r="L3936" s="55"/>
      <c r="M3936" s="55"/>
      <c r="N3936" s="3"/>
      <c r="O3936" s="119" t="s">
        <v>10</v>
      </c>
      <c r="P3936" s="55"/>
      <c r="Q3936" s="167"/>
      <c r="R3936" s="1"/>
      <c r="S3936" s="1"/>
      <c r="T3936" s="1"/>
      <c r="U3936" s="1"/>
      <c r="V3936" s="1"/>
      <c r="W3936" s="1"/>
      <c r="X3936" s="1"/>
      <c r="Y3936" s="1"/>
      <c r="Z3936" s="1"/>
      <c r="AA3936" s="1"/>
      <c r="AB3936" s="1"/>
      <c r="AC3936" s="1"/>
      <c r="AD3936" s="1"/>
      <c r="AE3936" s="1"/>
      <c r="AF3936" s="1"/>
      <c r="AG3936" s="1"/>
      <c r="AH3936" s="1"/>
      <c r="AI3936" s="1"/>
      <c r="AJ3936" s="1"/>
      <c r="AK3936" s="1"/>
      <c r="AL3936" s="1"/>
      <c r="AM3936" s="1"/>
      <c r="AN3936" s="1"/>
      <c r="AO3936" s="1"/>
      <c r="AP3936" s="1"/>
      <c r="AQ3936" s="1"/>
      <c r="AR3936" s="1"/>
      <c r="AS3936" s="1"/>
      <c r="AT3936" s="1"/>
      <c r="AU3936" s="1"/>
      <c r="AV3936" s="1"/>
      <c r="AW3936" s="1"/>
      <c r="AX3936" s="1"/>
      <c r="AY3936" s="1"/>
      <c r="AZ3936" s="1"/>
      <c r="BA3936" s="1"/>
      <c r="BB3936" s="1"/>
      <c r="BC3936" s="1"/>
      <c r="BD3936" s="1"/>
      <c r="BE3936" s="1"/>
      <c r="BF3936" s="1"/>
      <c r="BG3936" s="1"/>
      <c r="BH3936" s="1"/>
      <c r="BI3936" s="1"/>
      <c r="BJ3936" s="1"/>
      <c r="BK3936" s="1"/>
      <c r="BL3936" s="1"/>
      <c r="BM3936" s="1"/>
      <c r="BN3936" s="1"/>
      <c r="BO3936" s="1"/>
      <c r="BP3936" s="1"/>
      <c r="BQ3936" s="1"/>
      <c r="BR3936" s="1"/>
      <c r="BS3936" s="1"/>
      <c r="BT3936" s="1"/>
      <c r="BU3936" s="1"/>
      <c r="BV3936" s="1"/>
      <c r="BW3936" s="1"/>
      <c r="BX3936" s="1"/>
      <c r="BY3936" s="1"/>
      <c r="BZ3936" s="1"/>
      <c r="CA3936" s="1"/>
      <c r="CB3936" s="1"/>
      <c r="CC3936" s="1"/>
      <c r="CD3936" s="1"/>
      <c r="CE3936" s="1"/>
      <c r="CF3936" s="1"/>
      <c r="CG3936" s="1"/>
      <c r="CH3936" s="1"/>
      <c r="CI3936" s="1"/>
      <c r="CJ3936" s="1"/>
      <c r="CK3936" s="1"/>
      <c r="CL3936" s="1"/>
      <c r="CM3936" s="1"/>
      <c r="CN3936" s="1"/>
      <c r="CO3936" s="1"/>
      <c r="CP3936" s="1"/>
      <c r="CQ3936" s="1"/>
      <c r="CR3936" s="1"/>
      <c r="CS3936" s="1"/>
      <c r="CT3936" s="1"/>
      <c r="CU3936" s="1"/>
      <c r="CV3936" s="1"/>
      <c r="CW3936" s="1"/>
      <c r="CX3936" s="1"/>
      <c r="CY3936" s="1"/>
      <c r="CZ3936" s="1"/>
      <c r="DA3936" s="1"/>
      <c r="DB3936" s="1"/>
      <c r="DC3936" s="1"/>
      <c r="DD3936" s="1"/>
      <c r="DE3936" s="1"/>
      <c r="DF3936" s="1"/>
      <c r="DG3936" s="1"/>
      <c r="DH3936" s="1"/>
      <c r="DI3936" s="1"/>
      <c r="DJ3936" s="1"/>
      <c r="DK3936" s="1"/>
      <c r="DL3936" s="1"/>
      <c r="DM3936" s="1"/>
      <c r="DN3936" s="1"/>
      <c r="DO3936" s="1"/>
      <c r="DP3936" s="1"/>
      <c r="DQ3936" s="1"/>
    </row>
    <row r="3937" spans="1:121">
      <c r="A3937" s="166" t="s">
        <v>1979</v>
      </c>
      <c r="B3937" s="3"/>
      <c r="C3937" s="88">
        <v>118601809</v>
      </c>
      <c r="F3937" s="29" t="s">
        <v>121</v>
      </c>
      <c r="G3937" s="3" t="s">
        <v>16</v>
      </c>
      <c r="H3937" s="3" t="s">
        <v>1947</v>
      </c>
      <c r="I3937" s="55">
        <v>46140</v>
      </c>
      <c r="J3937" s="55">
        <v>46142</v>
      </c>
      <c r="K3937" s="55">
        <v>46170</v>
      </c>
      <c r="L3937" s="55"/>
      <c r="M3937" s="55"/>
      <c r="N3937" s="3"/>
      <c r="O3937" s="119" t="s">
        <v>10</v>
      </c>
      <c r="P3937" s="55"/>
      <c r="Q3937" s="167"/>
      <c r="R3937" s="1"/>
      <c r="S3937" s="1"/>
      <c r="T3937" s="1"/>
      <c r="U3937" s="1"/>
      <c r="V3937" s="1"/>
      <c r="W3937" s="1"/>
      <c r="X3937" s="1"/>
      <c r="Y3937" s="1"/>
      <c r="Z3937" s="1"/>
      <c r="AA3937" s="1"/>
      <c r="AB3937" s="1"/>
      <c r="AC3937" s="1"/>
      <c r="AD3937" s="1"/>
      <c r="AE3937" s="1"/>
      <c r="AF3937" s="1"/>
      <c r="AG3937" s="1"/>
      <c r="AH3937" s="1"/>
      <c r="AI3937" s="1"/>
      <c r="AJ3937" s="1"/>
      <c r="AK3937" s="1"/>
      <c r="AL3937" s="1"/>
      <c r="AM3937" s="1"/>
      <c r="AN3937" s="1"/>
      <c r="AO3937" s="1"/>
      <c r="AP3937" s="1"/>
      <c r="AQ3937" s="1"/>
      <c r="AR3937" s="1"/>
      <c r="AS3937" s="1"/>
      <c r="AT3937" s="1"/>
      <c r="AU3937" s="1"/>
      <c r="AV3937" s="1"/>
      <c r="AW3937" s="1"/>
      <c r="AX3937" s="1"/>
      <c r="AY3937" s="1"/>
      <c r="AZ3937" s="1"/>
      <c r="BA3937" s="1"/>
      <c r="BB3937" s="1"/>
      <c r="BC3937" s="1"/>
      <c r="BD3937" s="1"/>
      <c r="BE3937" s="1"/>
      <c r="BF3937" s="1"/>
      <c r="BG3937" s="1"/>
      <c r="BH3937" s="1"/>
      <c r="BI3937" s="1"/>
      <c r="BJ3937" s="1"/>
      <c r="BK3937" s="1"/>
      <c r="BL3937" s="1"/>
      <c r="BM3937" s="1"/>
      <c r="BN3937" s="1"/>
      <c r="BO3937" s="1"/>
      <c r="BP3937" s="1"/>
      <c r="BQ3937" s="1"/>
      <c r="BR3937" s="1"/>
      <c r="BS3937" s="1"/>
      <c r="BT3937" s="1"/>
      <c r="BU3937" s="1"/>
      <c r="BV3937" s="1"/>
      <c r="BW3937" s="1"/>
      <c r="BX3937" s="1"/>
      <c r="BY3937" s="1"/>
      <c r="BZ3937" s="1"/>
      <c r="CA3937" s="1"/>
      <c r="CB3937" s="1"/>
      <c r="CC3937" s="1"/>
      <c r="CD3937" s="1"/>
      <c r="CE3937" s="1"/>
      <c r="CF3937" s="1"/>
      <c r="CG3937" s="1"/>
      <c r="CH3937" s="1"/>
      <c r="CI3937" s="1"/>
      <c r="CJ3937" s="1"/>
      <c r="CK3937" s="1"/>
      <c r="CL3937" s="1"/>
      <c r="CM3937" s="1"/>
      <c r="CN3937" s="1"/>
      <c r="CO3937" s="1"/>
      <c r="CP3937" s="1"/>
      <c r="CQ3937" s="1"/>
      <c r="CR3937" s="1"/>
      <c r="CS3937" s="1"/>
      <c r="CT3937" s="1"/>
      <c r="CU3937" s="1"/>
      <c r="CV3937" s="1"/>
      <c r="CW3937" s="1"/>
      <c r="CX3937" s="1"/>
      <c r="CY3937" s="1"/>
      <c r="CZ3937" s="1"/>
      <c r="DA3937" s="1"/>
      <c r="DB3937" s="1"/>
      <c r="DC3937" s="1"/>
      <c r="DD3937" s="1"/>
      <c r="DE3937" s="1"/>
      <c r="DF3937" s="1"/>
      <c r="DG3937" s="1"/>
      <c r="DH3937" s="1"/>
      <c r="DI3937" s="1"/>
      <c r="DJ3937" s="1"/>
      <c r="DK3937" s="1"/>
      <c r="DL3937" s="1"/>
      <c r="DM3937" s="1"/>
      <c r="DN3937" s="1"/>
      <c r="DO3937" s="1"/>
      <c r="DP3937" s="1"/>
      <c r="DQ3937" s="1"/>
    </row>
    <row r="3938" spans="1:121">
      <c r="A3938" s="166" t="s">
        <v>1979</v>
      </c>
      <c r="B3938" s="3"/>
      <c r="C3938" s="88">
        <v>118601913</v>
      </c>
      <c r="F3938" s="29" t="s">
        <v>121</v>
      </c>
      <c r="G3938" s="3" t="s">
        <v>16</v>
      </c>
      <c r="H3938" s="3" t="s">
        <v>1947</v>
      </c>
      <c r="I3938" s="55">
        <v>46140</v>
      </c>
      <c r="J3938" s="55">
        <v>46142</v>
      </c>
      <c r="K3938" s="55">
        <v>46170</v>
      </c>
      <c r="L3938" s="55"/>
      <c r="M3938" s="55"/>
      <c r="N3938" s="3"/>
      <c r="O3938" s="119" t="s">
        <v>10</v>
      </c>
      <c r="P3938" s="55"/>
      <c r="Q3938" s="167"/>
      <c r="R3938" s="1"/>
      <c r="S3938" s="1"/>
      <c r="T3938" s="1"/>
      <c r="U3938" s="1"/>
      <c r="V3938" s="1"/>
      <c r="W3938" s="1"/>
      <c r="X3938" s="1"/>
      <c r="Y3938" s="1"/>
      <c r="Z3938" s="1"/>
      <c r="AA3938" s="1"/>
      <c r="AB3938" s="1"/>
      <c r="AC3938" s="1"/>
      <c r="AD3938" s="1"/>
      <c r="AE3938" s="1"/>
      <c r="AF3938" s="1"/>
      <c r="AG3938" s="1"/>
      <c r="AH3938" s="1"/>
      <c r="AI3938" s="1"/>
      <c r="AJ3938" s="1"/>
      <c r="AK3938" s="1"/>
      <c r="AL3938" s="1"/>
      <c r="AM3938" s="1"/>
      <c r="AN3938" s="1"/>
      <c r="AO3938" s="1"/>
      <c r="AP3938" s="1"/>
      <c r="AQ3938" s="1"/>
      <c r="AR3938" s="1"/>
      <c r="AS3938" s="1"/>
      <c r="AT3938" s="1"/>
      <c r="AU3938" s="1"/>
      <c r="AV3938" s="1"/>
      <c r="AW3938" s="1"/>
      <c r="AX3938" s="1"/>
      <c r="AY3938" s="1"/>
      <c r="AZ3938" s="1"/>
      <c r="BA3938" s="1"/>
      <c r="BB3938" s="1"/>
      <c r="BC3938" s="1"/>
      <c r="BD3938" s="1"/>
      <c r="BE3938" s="1"/>
      <c r="BF3938" s="1"/>
      <c r="BG3938" s="1"/>
      <c r="BH3938" s="1"/>
      <c r="BI3938" s="1"/>
      <c r="BJ3938" s="1"/>
      <c r="BK3938" s="1"/>
      <c r="BL3938" s="1"/>
      <c r="BM3938" s="1"/>
      <c r="BN3938" s="1"/>
      <c r="BO3938" s="1"/>
      <c r="BP3938" s="1"/>
      <c r="BQ3938" s="1"/>
      <c r="BR3938" s="1"/>
      <c r="BS3938" s="1"/>
      <c r="BT3938" s="1"/>
      <c r="BU3938" s="1"/>
      <c r="BV3938" s="1"/>
      <c r="BW3938" s="1"/>
      <c r="BX3938" s="1"/>
      <c r="BY3938" s="1"/>
      <c r="BZ3938" s="1"/>
      <c r="CA3938" s="1"/>
      <c r="CB3938" s="1"/>
      <c r="CC3938" s="1"/>
      <c r="CD3938" s="1"/>
      <c r="CE3938" s="1"/>
      <c r="CF3938" s="1"/>
      <c r="CG3938" s="1"/>
      <c r="CH3938" s="1"/>
      <c r="CI3938" s="1"/>
      <c r="CJ3938" s="1"/>
      <c r="CK3938" s="1"/>
      <c r="CL3938" s="1"/>
      <c r="CM3938" s="1"/>
      <c r="CN3938" s="1"/>
      <c r="CO3938" s="1"/>
      <c r="CP3938" s="1"/>
      <c r="CQ3938" s="1"/>
      <c r="CR3938" s="1"/>
      <c r="CS3938" s="1"/>
      <c r="CT3938" s="1"/>
      <c r="CU3938" s="1"/>
      <c r="CV3938" s="1"/>
      <c r="CW3938" s="1"/>
      <c r="CX3938" s="1"/>
      <c r="CY3938" s="1"/>
      <c r="CZ3938" s="1"/>
      <c r="DA3938" s="1"/>
      <c r="DB3938" s="1"/>
      <c r="DC3938" s="1"/>
      <c r="DD3938" s="1"/>
      <c r="DE3938" s="1"/>
      <c r="DF3938" s="1"/>
      <c r="DG3938" s="1"/>
      <c r="DH3938" s="1"/>
      <c r="DI3938" s="1"/>
      <c r="DJ3938" s="1"/>
      <c r="DK3938" s="1"/>
      <c r="DL3938" s="1"/>
      <c r="DM3938" s="1"/>
      <c r="DN3938" s="1"/>
      <c r="DO3938" s="1"/>
      <c r="DP3938" s="1"/>
      <c r="DQ3938" s="1"/>
    </row>
    <row r="3939" spans="1:121">
      <c r="A3939" s="166" t="s">
        <v>1979</v>
      </c>
      <c r="B3939" s="3"/>
      <c r="C3939" s="88">
        <v>118602012</v>
      </c>
      <c r="F3939" s="29" t="s">
        <v>121</v>
      </c>
      <c r="G3939" s="3" t="s">
        <v>16</v>
      </c>
      <c r="H3939" s="3" t="s">
        <v>1947</v>
      </c>
      <c r="I3939" s="55">
        <v>46140</v>
      </c>
      <c r="J3939" s="55">
        <v>46142</v>
      </c>
      <c r="K3939" s="55">
        <v>46170</v>
      </c>
      <c r="L3939" s="55"/>
      <c r="M3939" s="55"/>
      <c r="N3939" s="3"/>
      <c r="O3939" s="119" t="s">
        <v>10</v>
      </c>
      <c r="P3939" s="55"/>
      <c r="Q3939" s="167"/>
      <c r="R3939" s="1"/>
      <c r="S3939" s="1"/>
      <c r="T3939" s="1"/>
      <c r="U3939" s="1"/>
      <c r="V3939" s="1"/>
      <c r="W3939" s="1"/>
      <c r="X3939" s="1"/>
      <c r="Y3939" s="1"/>
      <c r="Z3939" s="1"/>
      <c r="AA3939" s="1"/>
      <c r="AB3939" s="1"/>
      <c r="AC3939" s="1"/>
      <c r="AD3939" s="1"/>
      <c r="AE3939" s="1"/>
      <c r="AF3939" s="1"/>
      <c r="AG3939" s="1"/>
      <c r="AH3939" s="1"/>
      <c r="AI3939" s="1"/>
      <c r="AJ3939" s="1"/>
      <c r="AK3939" s="1"/>
      <c r="AL3939" s="1"/>
      <c r="AM3939" s="1"/>
      <c r="AN3939" s="1"/>
      <c r="AO3939" s="1"/>
      <c r="AP3939" s="1"/>
      <c r="AQ3939" s="1"/>
      <c r="AR3939" s="1"/>
      <c r="AS3939" s="1"/>
      <c r="AT3939" s="1"/>
      <c r="AU3939" s="1"/>
      <c r="AV3939" s="1"/>
      <c r="AW3939" s="1"/>
      <c r="AX3939" s="1"/>
      <c r="AY3939" s="1"/>
      <c r="AZ3939" s="1"/>
      <c r="BA3939" s="1"/>
      <c r="BB3939" s="1"/>
      <c r="BC3939" s="1"/>
      <c r="BD3939" s="1"/>
      <c r="BE3939" s="1"/>
      <c r="BF3939" s="1"/>
      <c r="BG3939" s="1"/>
      <c r="BH3939" s="1"/>
      <c r="BI3939" s="1"/>
      <c r="BJ3939" s="1"/>
      <c r="BK3939" s="1"/>
      <c r="BL3939" s="1"/>
      <c r="BM3939" s="1"/>
      <c r="BN3939" s="1"/>
      <c r="BO3939" s="1"/>
      <c r="BP3939" s="1"/>
      <c r="BQ3939" s="1"/>
      <c r="BR3939" s="1"/>
      <c r="BS3939" s="1"/>
      <c r="BT3939" s="1"/>
      <c r="BU3939" s="1"/>
      <c r="BV3939" s="1"/>
      <c r="BW3939" s="1"/>
      <c r="BX3939" s="1"/>
      <c r="BY3939" s="1"/>
      <c r="BZ3939" s="1"/>
      <c r="CA3939" s="1"/>
      <c r="CB3939" s="1"/>
      <c r="CC3939" s="1"/>
      <c r="CD3939" s="1"/>
      <c r="CE3939" s="1"/>
      <c r="CF3939" s="1"/>
      <c r="CG3939" s="1"/>
      <c r="CH3939" s="1"/>
      <c r="CI3939" s="1"/>
      <c r="CJ3939" s="1"/>
      <c r="CK3939" s="1"/>
      <c r="CL3939" s="1"/>
      <c r="CM3939" s="1"/>
      <c r="CN3939" s="1"/>
      <c r="CO3939" s="1"/>
      <c r="CP3939" s="1"/>
      <c r="CQ3939" s="1"/>
      <c r="CR3939" s="1"/>
      <c r="CS3939" s="1"/>
      <c r="CT3939" s="1"/>
      <c r="CU3939" s="1"/>
      <c r="CV3939" s="1"/>
      <c r="CW3939" s="1"/>
      <c r="CX3939" s="1"/>
      <c r="CY3939" s="1"/>
      <c r="CZ3939" s="1"/>
      <c r="DA3939" s="1"/>
      <c r="DB3939" s="1"/>
      <c r="DC3939" s="1"/>
      <c r="DD3939" s="1"/>
      <c r="DE3939" s="1"/>
      <c r="DF3939" s="1"/>
      <c r="DG3939" s="1"/>
      <c r="DH3939" s="1"/>
      <c r="DI3939" s="1"/>
      <c r="DJ3939" s="1"/>
      <c r="DK3939" s="1"/>
      <c r="DL3939" s="1"/>
      <c r="DM3939" s="1"/>
      <c r="DN3939" s="1"/>
      <c r="DO3939" s="1"/>
      <c r="DP3939" s="1"/>
      <c r="DQ3939" s="1"/>
    </row>
    <row r="3940" spans="1:121">
      <c r="A3940" s="166" t="s">
        <v>1979</v>
      </c>
      <c r="B3940" s="3"/>
      <c r="C3940" s="88">
        <v>118602051</v>
      </c>
      <c r="F3940" s="29" t="s">
        <v>121</v>
      </c>
      <c r="G3940" s="3" t="s">
        <v>16</v>
      </c>
      <c r="H3940" s="3" t="s">
        <v>1947</v>
      </c>
      <c r="I3940" s="55">
        <v>46140</v>
      </c>
      <c r="J3940" s="55">
        <v>46142</v>
      </c>
      <c r="K3940" s="55">
        <v>46170</v>
      </c>
      <c r="L3940" s="55"/>
      <c r="M3940" s="55"/>
      <c r="N3940" s="3"/>
      <c r="O3940" s="119" t="s">
        <v>10</v>
      </c>
      <c r="P3940" s="55"/>
      <c r="Q3940" s="167"/>
      <c r="R3940" s="1"/>
      <c r="S3940" s="1"/>
      <c r="T3940" s="1"/>
      <c r="U3940" s="1"/>
      <c r="V3940" s="1"/>
      <c r="W3940" s="1"/>
      <c r="X3940" s="1"/>
      <c r="Y3940" s="1"/>
      <c r="Z3940" s="1"/>
      <c r="AA3940" s="1"/>
      <c r="AB3940" s="1"/>
      <c r="AC3940" s="1"/>
      <c r="AD3940" s="1"/>
      <c r="AE3940" s="1"/>
      <c r="AF3940" s="1"/>
      <c r="AG3940" s="1"/>
      <c r="AH3940" s="1"/>
      <c r="AI3940" s="1"/>
      <c r="AJ3940" s="1"/>
      <c r="AK3940" s="1"/>
      <c r="AL3940" s="1"/>
      <c r="AM3940" s="1"/>
      <c r="AN3940" s="1"/>
      <c r="AO3940" s="1"/>
      <c r="AP3940" s="1"/>
      <c r="AQ3940" s="1"/>
      <c r="AR3940" s="1"/>
      <c r="AS3940" s="1"/>
      <c r="AT3940" s="1"/>
      <c r="AU3940" s="1"/>
      <c r="AV3940" s="1"/>
      <c r="AW3940" s="1"/>
      <c r="AX3940" s="1"/>
      <c r="AY3940" s="1"/>
      <c r="AZ3940" s="1"/>
      <c r="BA3940" s="1"/>
      <c r="BB3940" s="1"/>
      <c r="BC3940" s="1"/>
      <c r="BD3940" s="1"/>
      <c r="BE3940" s="1"/>
      <c r="BF3940" s="1"/>
      <c r="BG3940" s="1"/>
      <c r="BH3940" s="1"/>
      <c r="BI3940" s="1"/>
      <c r="BJ3940" s="1"/>
      <c r="BK3940" s="1"/>
      <c r="BL3940" s="1"/>
      <c r="BM3940" s="1"/>
      <c r="BN3940" s="1"/>
      <c r="BO3940" s="1"/>
      <c r="BP3940" s="1"/>
      <c r="BQ3940" s="1"/>
      <c r="BR3940" s="1"/>
      <c r="BS3940" s="1"/>
      <c r="BT3940" s="1"/>
      <c r="BU3940" s="1"/>
      <c r="BV3940" s="1"/>
      <c r="BW3940" s="1"/>
      <c r="BX3940" s="1"/>
      <c r="BY3940" s="1"/>
      <c r="BZ3940" s="1"/>
      <c r="CA3940" s="1"/>
      <c r="CB3940" s="1"/>
      <c r="CC3940" s="1"/>
      <c r="CD3940" s="1"/>
      <c r="CE3940" s="1"/>
      <c r="CF3940" s="1"/>
      <c r="CG3940" s="1"/>
      <c r="CH3940" s="1"/>
      <c r="CI3940" s="1"/>
      <c r="CJ3940" s="1"/>
      <c r="CK3940" s="1"/>
      <c r="CL3940" s="1"/>
      <c r="CM3940" s="1"/>
      <c r="CN3940" s="1"/>
      <c r="CO3940" s="1"/>
      <c r="CP3940" s="1"/>
      <c r="CQ3940" s="1"/>
      <c r="CR3940" s="1"/>
      <c r="CS3940" s="1"/>
      <c r="CT3940" s="1"/>
      <c r="CU3940" s="1"/>
      <c r="CV3940" s="1"/>
      <c r="CW3940" s="1"/>
      <c r="CX3940" s="1"/>
      <c r="CY3940" s="1"/>
      <c r="CZ3940" s="1"/>
      <c r="DA3940" s="1"/>
      <c r="DB3940" s="1"/>
      <c r="DC3940" s="1"/>
      <c r="DD3940" s="1"/>
      <c r="DE3940" s="1"/>
      <c r="DF3940" s="1"/>
      <c r="DG3940" s="1"/>
      <c r="DH3940" s="1"/>
      <c r="DI3940" s="1"/>
      <c r="DJ3940" s="1"/>
      <c r="DK3940" s="1"/>
      <c r="DL3940" s="1"/>
      <c r="DM3940" s="1"/>
      <c r="DN3940" s="1"/>
      <c r="DO3940" s="1"/>
      <c r="DP3940" s="1"/>
      <c r="DQ3940" s="1"/>
    </row>
    <row r="3941" spans="1:121">
      <c r="A3941" s="166" t="s">
        <v>1979</v>
      </c>
      <c r="B3941" s="3"/>
      <c r="C3941" s="88">
        <v>118602089</v>
      </c>
      <c r="F3941" s="29" t="s">
        <v>121</v>
      </c>
      <c r="G3941" s="3" t="s">
        <v>16</v>
      </c>
      <c r="H3941" s="3" t="s">
        <v>1947</v>
      </c>
      <c r="I3941" s="55">
        <v>46140</v>
      </c>
      <c r="J3941" s="55">
        <v>46142</v>
      </c>
      <c r="K3941" s="55">
        <v>46170</v>
      </c>
      <c r="L3941" s="55"/>
      <c r="M3941" s="55"/>
      <c r="N3941" s="3"/>
      <c r="O3941" s="119" t="s">
        <v>10</v>
      </c>
      <c r="P3941" s="55"/>
      <c r="Q3941" s="167"/>
      <c r="R3941" s="1"/>
      <c r="S3941" s="1"/>
      <c r="T3941" s="1"/>
      <c r="U3941" s="1"/>
      <c r="V3941" s="1"/>
      <c r="W3941" s="1"/>
      <c r="X3941" s="1"/>
      <c r="Y3941" s="1"/>
      <c r="Z3941" s="1"/>
      <c r="AA3941" s="1"/>
      <c r="AB3941" s="1"/>
      <c r="AC3941" s="1"/>
      <c r="AD3941" s="1"/>
      <c r="AE3941" s="1"/>
      <c r="AF3941" s="1"/>
      <c r="AG3941" s="1"/>
      <c r="AH3941" s="1"/>
      <c r="AI3941" s="1"/>
      <c r="AJ3941" s="1"/>
      <c r="AK3941" s="1"/>
      <c r="AL3941" s="1"/>
      <c r="AM3941" s="1"/>
      <c r="AN3941" s="1"/>
      <c r="AO3941" s="1"/>
      <c r="AP3941" s="1"/>
      <c r="AQ3941" s="1"/>
      <c r="AR3941" s="1"/>
      <c r="AS3941" s="1"/>
      <c r="AT3941" s="1"/>
      <c r="AU3941" s="1"/>
      <c r="AV3941" s="1"/>
      <c r="AW3941" s="1"/>
      <c r="AX3941" s="1"/>
      <c r="AY3941" s="1"/>
      <c r="AZ3941" s="1"/>
      <c r="BA3941" s="1"/>
      <c r="BB3941" s="1"/>
      <c r="BC3941" s="1"/>
      <c r="BD3941" s="1"/>
      <c r="BE3941" s="1"/>
      <c r="BF3941" s="1"/>
      <c r="BG3941" s="1"/>
      <c r="BH3941" s="1"/>
      <c r="BI3941" s="1"/>
      <c r="BJ3941" s="1"/>
      <c r="BK3941" s="1"/>
      <c r="BL3941" s="1"/>
      <c r="BM3941" s="1"/>
      <c r="BN3941" s="1"/>
      <c r="BO3941" s="1"/>
      <c r="BP3941" s="1"/>
      <c r="BQ3941" s="1"/>
      <c r="BR3941" s="1"/>
      <c r="BS3941" s="1"/>
      <c r="BT3941" s="1"/>
      <c r="BU3941" s="1"/>
      <c r="BV3941" s="1"/>
      <c r="BW3941" s="1"/>
      <c r="BX3941" s="1"/>
      <c r="BY3941" s="1"/>
      <c r="BZ3941" s="1"/>
      <c r="CA3941" s="1"/>
      <c r="CB3941" s="1"/>
      <c r="CC3941" s="1"/>
      <c r="CD3941" s="1"/>
      <c r="CE3941" s="1"/>
      <c r="CF3941" s="1"/>
      <c r="CG3941" s="1"/>
      <c r="CH3941" s="1"/>
      <c r="CI3941" s="1"/>
      <c r="CJ3941" s="1"/>
      <c r="CK3941" s="1"/>
      <c r="CL3941" s="1"/>
      <c r="CM3941" s="1"/>
      <c r="CN3941" s="1"/>
      <c r="CO3941" s="1"/>
      <c r="CP3941" s="1"/>
      <c r="CQ3941" s="1"/>
      <c r="CR3941" s="1"/>
      <c r="CS3941" s="1"/>
      <c r="CT3941" s="1"/>
      <c r="CU3941" s="1"/>
      <c r="CV3941" s="1"/>
      <c r="CW3941" s="1"/>
      <c r="CX3941" s="1"/>
      <c r="CY3941" s="1"/>
      <c r="CZ3941" s="1"/>
      <c r="DA3941" s="1"/>
      <c r="DB3941" s="1"/>
      <c r="DC3941" s="1"/>
      <c r="DD3941" s="1"/>
      <c r="DE3941" s="1"/>
      <c r="DF3941" s="1"/>
      <c r="DG3941" s="1"/>
      <c r="DH3941" s="1"/>
      <c r="DI3941" s="1"/>
      <c r="DJ3941" s="1"/>
      <c r="DK3941" s="1"/>
      <c r="DL3941" s="1"/>
      <c r="DM3941" s="1"/>
      <c r="DN3941" s="1"/>
      <c r="DO3941" s="1"/>
      <c r="DP3941" s="1"/>
      <c r="DQ3941" s="1"/>
    </row>
    <row r="3942" spans="1:121">
      <c r="A3942" s="166" t="s">
        <v>1980</v>
      </c>
      <c r="B3942" s="3"/>
      <c r="C3942" s="88">
        <v>114606422</v>
      </c>
      <c r="F3942" s="29" t="s">
        <v>121</v>
      </c>
      <c r="G3942" s="3" t="s">
        <v>80</v>
      </c>
      <c r="H3942" s="3" t="s">
        <v>1947</v>
      </c>
      <c r="I3942" s="55">
        <v>46136</v>
      </c>
      <c r="J3942" s="55">
        <v>46140</v>
      </c>
      <c r="K3942" s="55">
        <v>46168</v>
      </c>
      <c r="L3942" s="55"/>
      <c r="M3942" s="55"/>
      <c r="N3942" s="3"/>
      <c r="O3942" s="119" t="s">
        <v>10</v>
      </c>
      <c r="P3942" s="55"/>
      <c r="Q3942" s="167"/>
      <c r="R3942" s="1"/>
      <c r="S3942" s="1"/>
      <c r="T3942" s="1"/>
      <c r="U3942" s="1"/>
      <c r="V3942" s="1"/>
      <c r="W3942" s="1"/>
      <c r="X3942" s="1"/>
      <c r="Y3942" s="1"/>
      <c r="Z3942" s="1"/>
      <c r="AA3942" s="1"/>
      <c r="AB3942" s="1"/>
      <c r="AC3942" s="1"/>
      <c r="AD3942" s="1"/>
      <c r="AE3942" s="1"/>
      <c r="AF3942" s="1"/>
      <c r="AG3942" s="1"/>
      <c r="AH3942" s="1"/>
      <c r="AI3942" s="1"/>
      <c r="AJ3942" s="1"/>
      <c r="AK3942" s="1"/>
      <c r="AL3942" s="1"/>
      <c r="AM3942" s="1"/>
      <c r="AN3942" s="1"/>
      <c r="AO3942" s="1"/>
      <c r="AP3942" s="1"/>
      <c r="AQ3942" s="1"/>
      <c r="AR3942" s="1"/>
      <c r="AS3942" s="1"/>
      <c r="AT3942" s="1"/>
      <c r="AU3942" s="1"/>
      <c r="AV3942" s="1"/>
      <c r="AW3942" s="1"/>
      <c r="AX3942" s="1"/>
      <c r="AY3942" s="1"/>
      <c r="AZ3942" s="1"/>
      <c r="BA3942" s="1"/>
      <c r="BB3942" s="1"/>
      <c r="BC3942" s="1"/>
      <c r="BD3942" s="1"/>
      <c r="BE3942" s="1"/>
      <c r="BF3942" s="1"/>
      <c r="BG3942" s="1"/>
      <c r="BH3942" s="1"/>
      <c r="BI3942" s="1"/>
      <c r="BJ3942" s="1"/>
      <c r="BK3942" s="1"/>
      <c r="BL3942" s="1"/>
      <c r="BM3942" s="1"/>
      <c r="BN3942" s="1"/>
      <c r="BO3942" s="1"/>
      <c r="BP3942" s="1"/>
      <c r="BQ3942" s="1"/>
      <c r="BR3942" s="1"/>
      <c r="BS3942" s="1"/>
      <c r="BT3942" s="1"/>
      <c r="BU3942" s="1"/>
      <c r="BV3942" s="1"/>
      <c r="BW3942" s="1"/>
      <c r="BX3942" s="1"/>
      <c r="BY3942" s="1"/>
      <c r="BZ3942" s="1"/>
      <c r="CA3942" s="1"/>
      <c r="CB3942" s="1"/>
      <c r="CC3942" s="1"/>
      <c r="CD3942" s="1"/>
      <c r="CE3942" s="1"/>
      <c r="CF3942" s="1"/>
      <c r="CG3942" s="1"/>
      <c r="CH3942" s="1"/>
      <c r="CI3942" s="1"/>
      <c r="CJ3942" s="1"/>
      <c r="CK3942" s="1"/>
      <c r="CL3942" s="1"/>
      <c r="CM3942" s="1"/>
      <c r="CN3942" s="1"/>
      <c r="CO3942" s="1"/>
      <c r="CP3942" s="1"/>
      <c r="CQ3942" s="1"/>
      <c r="CR3942" s="1"/>
      <c r="CS3942" s="1"/>
      <c r="CT3942" s="1"/>
      <c r="CU3942" s="1"/>
      <c r="CV3942" s="1"/>
      <c r="CW3942" s="1"/>
      <c r="CX3942" s="1"/>
      <c r="CY3942" s="1"/>
      <c r="CZ3942" s="1"/>
      <c r="DA3942" s="1"/>
      <c r="DB3942" s="1"/>
      <c r="DC3942" s="1"/>
      <c r="DD3942" s="1"/>
      <c r="DE3942" s="1"/>
      <c r="DF3942" s="1"/>
      <c r="DG3942" s="1"/>
      <c r="DH3942" s="1"/>
      <c r="DI3942" s="1"/>
      <c r="DJ3942" s="1"/>
      <c r="DK3942" s="1"/>
      <c r="DL3942" s="1"/>
      <c r="DM3942" s="1"/>
      <c r="DN3942" s="1"/>
      <c r="DO3942" s="1"/>
      <c r="DP3942" s="1"/>
      <c r="DQ3942" s="1"/>
    </row>
    <row r="3943" spans="1:121">
      <c r="A3943" s="166" t="s">
        <v>1980</v>
      </c>
      <c r="B3943" s="3"/>
      <c r="C3943" s="88">
        <v>114606284</v>
      </c>
      <c r="F3943" s="29" t="s">
        <v>121</v>
      </c>
      <c r="G3943" s="3" t="s">
        <v>80</v>
      </c>
      <c r="H3943" s="3" t="s">
        <v>1947</v>
      </c>
      <c r="I3943" s="55">
        <v>46136</v>
      </c>
      <c r="J3943" s="55">
        <v>46140</v>
      </c>
      <c r="K3943" s="55">
        <v>46168</v>
      </c>
      <c r="L3943" s="55"/>
      <c r="M3943" s="55"/>
      <c r="N3943" s="3"/>
      <c r="O3943" s="119" t="s">
        <v>10</v>
      </c>
      <c r="P3943" s="55"/>
      <c r="Q3943" s="167"/>
      <c r="R3943" s="1"/>
      <c r="S3943" s="1"/>
      <c r="T3943" s="1"/>
      <c r="U3943" s="1"/>
      <c r="V3943" s="1"/>
      <c r="W3943" s="1"/>
      <c r="X3943" s="1"/>
      <c r="Y3943" s="1"/>
      <c r="Z3943" s="1"/>
      <c r="AA3943" s="1"/>
      <c r="AB3943" s="1"/>
      <c r="AC3943" s="1"/>
      <c r="AD3943" s="1"/>
      <c r="AE3943" s="1"/>
      <c r="AF3943" s="1"/>
      <c r="AG3943" s="1"/>
      <c r="AH3943" s="1"/>
      <c r="AI3943" s="1"/>
      <c r="AJ3943" s="1"/>
      <c r="AK3943" s="1"/>
      <c r="AL3943" s="1"/>
      <c r="AM3943" s="1"/>
      <c r="AN3943" s="1"/>
      <c r="AO3943" s="1"/>
      <c r="AP3943" s="1"/>
      <c r="AQ3943" s="1"/>
      <c r="AR3943" s="1"/>
      <c r="AS3943" s="1"/>
      <c r="AT3943" s="1"/>
      <c r="AU3943" s="1"/>
      <c r="AV3943" s="1"/>
      <c r="AW3943" s="1"/>
      <c r="AX3943" s="1"/>
      <c r="AY3943" s="1"/>
      <c r="AZ3943" s="1"/>
      <c r="BA3943" s="1"/>
      <c r="BB3943" s="1"/>
      <c r="BC3943" s="1"/>
      <c r="BD3943" s="1"/>
      <c r="BE3943" s="1"/>
      <c r="BF3943" s="1"/>
      <c r="BG3943" s="1"/>
      <c r="BH3943" s="1"/>
      <c r="BI3943" s="1"/>
      <c r="BJ3943" s="1"/>
      <c r="BK3943" s="1"/>
      <c r="BL3943" s="1"/>
      <c r="BM3943" s="1"/>
      <c r="BN3943" s="1"/>
      <c r="BO3943" s="1"/>
      <c r="BP3943" s="1"/>
      <c r="BQ3943" s="1"/>
      <c r="BR3943" s="1"/>
      <c r="BS3943" s="1"/>
      <c r="BT3943" s="1"/>
      <c r="BU3943" s="1"/>
      <c r="BV3943" s="1"/>
      <c r="BW3943" s="1"/>
      <c r="BX3943" s="1"/>
      <c r="BY3943" s="1"/>
      <c r="BZ3943" s="1"/>
      <c r="CA3943" s="1"/>
      <c r="CB3943" s="1"/>
      <c r="CC3943" s="1"/>
      <c r="CD3943" s="1"/>
      <c r="CE3943" s="1"/>
      <c r="CF3943" s="1"/>
      <c r="CG3943" s="1"/>
      <c r="CH3943" s="1"/>
      <c r="CI3943" s="1"/>
      <c r="CJ3943" s="1"/>
      <c r="CK3943" s="1"/>
      <c r="CL3943" s="1"/>
      <c r="CM3943" s="1"/>
      <c r="CN3943" s="1"/>
      <c r="CO3943" s="1"/>
      <c r="CP3943" s="1"/>
      <c r="CQ3943" s="1"/>
      <c r="CR3943" s="1"/>
      <c r="CS3943" s="1"/>
      <c r="CT3943" s="1"/>
      <c r="CU3943" s="1"/>
      <c r="CV3943" s="1"/>
      <c r="CW3943" s="1"/>
      <c r="CX3943" s="1"/>
      <c r="CY3943" s="1"/>
      <c r="CZ3943" s="1"/>
      <c r="DA3943" s="1"/>
      <c r="DB3943" s="1"/>
      <c r="DC3943" s="1"/>
      <c r="DD3943" s="1"/>
      <c r="DE3943" s="1"/>
      <c r="DF3943" s="1"/>
      <c r="DG3943" s="1"/>
      <c r="DH3943" s="1"/>
      <c r="DI3943" s="1"/>
      <c r="DJ3943" s="1"/>
      <c r="DK3943" s="1"/>
      <c r="DL3943" s="1"/>
      <c r="DM3943" s="1"/>
      <c r="DN3943" s="1"/>
      <c r="DO3943" s="1"/>
      <c r="DP3943" s="1"/>
      <c r="DQ3943" s="1"/>
    </row>
    <row r="3944" spans="1:121">
      <c r="A3944" s="166" t="s">
        <v>1980</v>
      </c>
      <c r="B3944" s="3"/>
      <c r="C3944" s="88">
        <v>114606302</v>
      </c>
      <c r="F3944" s="29" t="s">
        <v>121</v>
      </c>
      <c r="G3944" s="3" t="s">
        <v>80</v>
      </c>
      <c r="H3944" s="3" t="s">
        <v>1947</v>
      </c>
      <c r="I3944" s="55">
        <v>46136</v>
      </c>
      <c r="J3944" s="55">
        <v>46140</v>
      </c>
      <c r="K3944" s="55">
        <v>46168</v>
      </c>
      <c r="L3944" s="55"/>
      <c r="M3944" s="55"/>
      <c r="N3944" s="3"/>
      <c r="O3944" s="119" t="s">
        <v>10</v>
      </c>
      <c r="P3944" s="55"/>
      <c r="Q3944" s="167"/>
      <c r="R3944" s="1"/>
      <c r="S3944" s="1"/>
      <c r="T3944" s="1"/>
      <c r="U3944" s="1"/>
      <c r="V3944" s="1"/>
      <c r="W3944" s="1"/>
      <c r="X3944" s="1"/>
      <c r="Y3944" s="1"/>
      <c r="Z3944" s="1"/>
      <c r="AA3944" s="1"/>
      <c r="AB3944" s="1"/>
      <c r="AC3944" s="1"/>
      <c r="AD3944" s="1"/>
      <c r="AE3944" s="1"/>
      <c r="AF3944" s="1"/>
      <c r="AG3944" s="1"/>
      <c r="AH3944" s="1"/>
      <c r="AI3944" s="1"/>
      <c r="AJ3944" s="1"/>
      <c r="AK3944" s="1"/>
      <c r="AL3944" s="1"/>
      <c r="AM3944" s="1"/>
      <c r="AN3944" s="1"/>
      <c r="AO3944" s="1"/>
      <c r="AP3944" s="1"/>
      <c r="AQ3944" s="1"/>
      <c r="AR3944" s="1"/>
      <c r="AS3944" s="1"/>
      <c r="AT3944" s="1"/>
      <c r="AU3944" s="1"/>
      <c r="AV3944" s="1"/>
      <c r="AW3944" s="1"/>
      <c r="AX3944" s="1"/>
      <c r="AY3944" s="1"/>
      <c r="AZ3944" s="1"/>
      <c r="BA3944" s="1"/>
      <c r="BB3944" s="1"/>
      <c r="BC3944" s="1"/>
      <c r="BD3944" s="1"/>
      <c r="BE3944" s="1"/>
      <c r="BF3944" s="1"/>
      <c r="BG3944" s="1"/>
      <c r="BH3944" s="1"/>
      <c r="BI3944" s="1"/>
      <c r="BJ3944" s="1"/>
      <c r="BK3944" s="1"/>
      <c r="BL3944" s="1"/>
      <c r="BM3944" s="1"/>
      <c r="BN3944" s="1"/>
      <c r="BO3944" s="1"/>
      <c r="BP3944" s="1"/>
      <c r="BQ3944" s="1"/>
      <c r="BR3944" s="1"/>
      <c r="BS3944" s="1"/>
      <c r="BT3944" s="1"/>
      <c r="BU3944" s="1"/>
      <c r="BV3944" s="1"/>
      <c r="BW3944" s="1"/>
      <c r="BX3944" s="1"/>
      <c r="BY3944" s="1"/>
      <c r="BZ3944" s="1"/>
      <c r="CA3944" s="1"/>
      <c r="CB3944" s="1"/>
      <c r="CC3944" s="1"/>
      <c r="CD3944" s="1"/>
      <c r="CE3944" s="1"/>
      <c r="CF3944" s="1"/>
      <c r="CG3944" s="1"/>
      <c r="CH3944" s="1"/>
      <c r="CI3944" s="1"/>
      <c r="CJ3944" s="1"/>
      <c r="CK3944" s="1"/>
      <c r="CL3944" s="1"/>
      <c r="CM3944" s="1"/>
      <c r="CN3944" s="1"/>
      <c r="CO3944" s="1"/>
      <c r="CP3944" s="1"/>
      <c r="CQ3944" s="1"/>
      <c r="CR3944" s="1"/>
      <c r="CS3944" s="1"/>
      <c r="CT3944" s="1"/>
      <c r="CU3944" s="1"/>
      <c r="CV3944" s="1"/>
      <c r="CW3944" s="1"/>
      <c r="CX3944" s="1"/>
      <c r="CY3944" s="1"/>
      <c r="CZ3944" s="1"/>
      <c r="DA3944" s="1"/>
      <c r="DB3944" s="1"/>
      <c r="DC3944" s="1"/>
      <c r="DD3944" s="1"/>
      <c r="DE3944" s="1"/>
      <c r="DF3944" s="1"/>
      <c r="DG3944" s="1"/>
      <c r="DH3944" s="1"/>
      <c r="DI3944" s="1"/>
      <c r="DJ3944" s="1"/>
      <c r="DK3944" s="1"/>
      <c r="DL3944" s="1"/>
      <c r="DM3944" s="1"/>
      <c r="DN3944" s="1"/>
      <c r="DO3944" s="1"/>
      <c r="DP3944" s="1"/>
      <c r="DQ3944" s="1"/>
    </row>
    <row r="3945" spans="1:121">
      <c r="A3945" s="166" t="s">
        <v>1980</v>
      </c>
      <c r="B3945" s="3"/>
      <c r="C3945" s="88">
        <v>114606322</v>
      </c>
      <c r="F3945" s="29" t="s">
        <v>121</v>
      </c>
      <c r="G3945" s="3" t="s">
        <v>80</v>
      </c>
      <c r="H3945" s="3" t="s">
        <v>1947</v>
      </c>
      <c r="I3945" s="55">
        <v>46136</v>
      </c>
      <c r="J3945" s="55">
        <v>46140</v>
      </c>
      <c r="K3945" s="55">
        <v>46168</v>
      </c>
      <c r="L3945" s="55"/>
      <c r="M3945" s="55"/>
      <c r="N3945" s="3"/>
      <c r="O3945" s="119" t="s">
        <v>10</v>
      </c>
      <c r="P3945" s="55"/>
      <c r="Q3945" s="167"/>
      <c r="R3945" s="1"/>
      <c r="S3945" s="1"/>
      <c r="T3945" s="1"/>
      <c r="U3945" s="1"/>
      <c r="V3945" s="1"/>
      <c r="W3945" s="1"/>
      <c r="X3945" s="1"/>
      <c r="Y3945" s="1"/>
      <c r="Z3945" s="1"/>
      <c r="AA3945" s="1"/>
      <c r="AB3945" s="1"/>
      <c r="AC3945" s="1"/>
      <c r="AD3945" s="1"/>
      <c r="AE3945" s="1"/>
      <c r="AF3945" s="1"/>
      <c r="AG3945" s="1"/>
      <c r="AH3945" s="1"/>
      <c r="AI3945" s="1"/>
      <c r="AJ3945" s="1"/>
      <c r="AK3945" s="1"/>
      <c r="AL3945" s="1"/>
      <c r="AM3945" s="1"/>
      <c r="AN3945" s="1"/>
      <c r="AO3945" s="1"/>
      <c r="AP3945" s="1"/>
      <c r="AQ3945" s="1"/>
      <c r="AR3945" s="1"/>
      <c r="AS3945" s="1"/>
      <c r="AT3945" s="1"/>
      <c r="AU3945" s="1"/>
      <c r="AV3945" s="1"/>
      <c r="AW3945" s="1"/>
      <c r="AX3945" s="1"/>
      <c r="AY3945" s="1"/>
      <c r="AZ3945" s="1"/>
      <c r="BA3945" s="1"/>
      <c r="BB3945" s="1"/>
      <c r="BC3945" s="1"/>
      <c r="BD3945" s="1"/>
      <c r="BE3945" s="1"/>
      <c r="BF3945" s="1"/>
      <c r="BG3945" s="1"/>
      <c r="BH3945" s="1"/>
      <c r="BI3945" s="1"/>
      <c r="BJ3945" s="1"/>
      <c r="BK3945" s="1"/>
      <c r="BL3945" s="1"/>
      <c r="BM3945" s="1"/>
      <c r="BN3945" s="1"/>
      <c r="BO3945" s="1"/>
      <c r="BP3945" s="1"/>
      <c r="BQ3945" s="1"/>
      <c r="BR3945" s="1"/>
      <c r="BS3945" s="1"/>
      <c r="BT3945" s="1"/>
      <c r="BU3945" s="1"/>
      <c r="BV3945" s="1"/>
      <c r="BW3945" s="1"/>
      <c r="BX3945" s="1"/>
      <c r="BY3945" s="1"/>
      <c r="BZ3945" s="1"/>
      <c r="CA3945" s="1"/>
      <c r="CB3945" s="1"/>
      <c r="CC3945" s="1"/>
      <c r="CD3945" s="1"/>
      <c r="CE3945" s="1"/>
      <c r="CF3945" s="1"/>
      <c r="CG3945" s="1"/>
      <c r="CH3945" s="1"/>
      <c r="CI3945" s="1"/>
      <c r="CJ3945" s="1"/>
      <c r="CK3945" s="1"/>
      <c r="CL3945" s="1"/>
      <c r="CM3945" s="1"/>
      <c r="CN3945" s="1"/>
      <c r="CO3945" s="1"/>
      <c r="CP3945" s="1"/>
      <c r="CQ3945" s="1"/>
      <c r="CR3945" s="1"/>
      <c r="CS3945" s="1"/>
      <c r="CT3945" s="1"/>
      <c r="CU3945" s="1"/>
      <c r="CV3945" s="1"/>
      <c r="CW3945" s="1"/>
      <c r="CX3945" s="1"/>
      <c r="CY3945" s="1"/>
      <c r="CZ3945" s="1"/>
      <c r="DA3945" s="1"/>
      <c r="DB3945" s="1"/>
      <c r="DC3945" s="1"/>
      <c r="DD3945" s="1"/>
      <c r="DE3945" s="1"/>
      <c r="DF3945" s="1"/>
      <c r="DG3945" s="1"/>
      <c r="DH3945" s="1"/>
      <c r="DI3945" s="1"/>
      <c r="DJ3945" s="1"/>
      <c r="DK3945" s="1"/>
      <c r="DL3945" s="1"/>
      <c r="DM3945" s="1"/>
      <c r="DN3945" s="1"/>
      <c r="DO3945" s="1"/>
      <c r="DP3945" s="1"/>
      <c r="DQ3945" s="1"/>
    </row>
    <row r="3946" spans="1:121">
      <c r="A3946" s="166" t="s">
        <v>1980</v>
      </c>
      <c r="B3946" s="3"/>
      <c r="C3946" s="88">
        <v>114606336</v>
      </c>
      <c r="F3946" s="29" t="s">
        <v>121</v>
      </c>
      <c r="G3946" s="3" t="s">
        <v>80</v>
      </c>
      <c r="H3946" s="3" t="s">
        <v>1947</v>
      </c>
      <c r="I3946" s="55">
        <v>46136</v>
      </c>
      <c r="J3946" s="55">
        <v>46140</v>
      </c>
      <c r="K3946" s="55">
        <v>46168</v>
      </c>
      <c r="L3946" s="55"/>
      <c r="M3946" s="55"/>
      <c r="N3946" s="3"/>
      <c r="O3946" s="119" t="s">
        <v>10</v>
      </c>
      <c r="P3946" s="55"/>
      <c r="Q3946" s="167"/>
      <c r="R3946" s="1"/>
      <c r="S3946" s="1"/>
      <c r="T3946" s="1"/>
      <c r="U3946" s="1"/>
      <c r="V3946" s="1"/>
      <c r="W3946" s="1"/>
      <c r="X3946" s="1"/>
      <c r="Y3946" s="1"/>
      <c r="Z3946" s="1"/>
      <c r="AA3946" s="1"/>
      <c r="AB3946" s="1"/>
      <c r="AC3946" s="1"/>
      <c r="AD3946" s="1"/>
      <c r="AE3946" s="1"/>
      <c r="AF3946" s="1"/>
      <c r="AG3946" s="1"/>
      <c r="AH3946" s="1"/>
      <c r="AI3946" s="1"/>
      <c r="AJ3946" s="1"/>
      <c r="AK3946" s="1"/>
      <c r="AL3946" s="1"/>
      <c r="AM3946" s="1"/>
      <c r="AN3946" s="1"/>
      <c r="AO3946" s="1"/>
      <c r="AP3946" s="1"/>
      <c r="AQ3946" s="1"/>
      <c r="AR3946" s="1"/>
      <c r="AS3946" s="1"/>
      <c r="AT3946" s="1"/>
      <c r="AU3946" s="1"/>
      <c r="AV3946" s="1"/>
      <c r="AW3946" s="1"/>
      <c r="AX3946" s="1"/>
      <c r="AY3946" s="1"/>
      <c r="AZ3946" s="1"/>
      <c r="BA3946" s="1"/>
      <c r="BB3946" s="1"/>
      <c r="BC3946" s="1"/>
      <c r="BD3946" s="1"/>
      <c r="BE3946" s="1"/>
      <c r="BF3946" s="1"/>
      <c r="BG3946" s="1"/>
      <c r="BH3946" s="1"/>
      <c r="BI3946" s="1"/>
      <c r="BJ3946" s="1"/>
      <c r="BK3946" s="1"/>
      <c r="BL3946" s="1"/>
      <c r="BM3946" s="1"/>
      <c r="BN3946" s="1"/>
      <c r="BO3946" s="1"/>
      <c r="BP3946" s="1"/>
      <c r="BQ3946" s="1"/>
      <c r="BR3946" s="1"/>
      <c r="BS3946" s="1"/>
      <c r="BT3946" s="1"/>
      <c r="BU3946" s="1"/>
      <c r="BV3946" s="1"/>
      <c r="BW3946" s="1"/>
      <c r="BX3946" s="1"/>
      <c r="BY3946" s="1"/>
      <c r="BZ3946" s="1"/>
      <c r="CA3946" s="1"/>
      <c r="CB3946" s="1"/>
      <c r="CC3946" s="1"/>
      <c r="CD3946" s="1"/>
      <c r="CE3946" s="1"/>
      <c r="CF3946" s="1"/>
      <c r="CG3946" s="1"/>
      <c r="CH3946" s="1"/>
      <c r="CI3946" s="1"/>
      <c r="CJ3946" s="1"/>
      <c r="CK3946" s="1"/>
      <c r="CL3946" s="1"/>
      <c r="CM3946" s="1"/>
      <c r="CN3946" s="1"/>
      <c r="CO3946" s="1"/>
      <c r="CP3946" s="1"/>
      <c r="CQ3946" s="1"/>
      <c r="CR3946" s="1"/>
      <c r="CS3946" s="1"/>
      <c r="CT3946" s="1"/>
      <c r="CU3946" s="1"/>
      <c r="CV3946" s="1"/>
      <c r="CW3946" s="1"/>
      <c r="CX3946" s="1"/>
      <c r="CY3946" s="1"/>
      <c r="CZ3946" s="1"/>
      <c r="DA3946" s="1"/>
      <c r="DB3946" s="1"/>
      <c r="DC3946" s="1"/>
      <c r="DD3946" s="1"/>
      <c r="DE3946" s="1"/>
      <c r="DF3946" s="1"/>
      <c r="DG3946" s="1"/>
      <c r="DH3946" s="1"/>
      <c r="DI3946" s="1"/>
      <c r="DJ3946" s="1"/>
      <c r="DK3946" s="1"/>
      <c r="DL3946" s="1"/>
      <c r="DM3946" s="1"/>
      <c r="DN3946" s="1"/>
      <c r="DO3946" s="1"/>
      <c r="DP3946" s="1"/>
      <c r="DQ3946" s="1"/>
    </row>
    <row r="3947" spans="1:121">
      <c r="A3947" s="166" t="s">
        <v>1980</v>
      </c>
      <c r="B3947" s="3"/>
      <c r="C3947" s="88">
        <v>114606363</v>
      </c>
      <c r="F3947" s="29" t="s">
        <v>121</v>
      </c>
      <c r="G3947" s="3" t="s">
        <v>80</v>
      </c>
      <c r="H3947" s="3" t="s">
        <v>1947</v>
      </c>
      <c r="I3947" s="55">
        <v>46136</v>
      </c>
      <c r="J3947" s="55">
        <v>46140</v>
      </c>
      <c r="K3947" s="55">
        <v>46168</v>
      </c>
      <c r="L3947" s="55"/>
      <c r="M3947" s="55"/>
      <c r="N3947" s="3"/>
      <c r="O3947" s="119" t="s">
        <v>10</v>
      </c>
      <c r="P3947" s="55"/>
      <c r="Q3947" s="167"/>
      <c r="R3947" s="1"/>
      <c r="S3947" s="1"/>
      <c r="T3947" s="1"/>
      <c r="U3947" s="1"/>
      <c r="V3947" s="1"/>
      <c r="W3947" s="1"/>
      <c r="X3947" s="1"/>
      <c r="Y3947" s="1"/>
      <c r="Z3947" s="1"/>
      <c r="AA3947" s="1"/>
      <c r="AB3947" s="1"/>
      <c r="AC3947" s="1"/>
      <c r="AD3947" s="1"/>
      <c r="AE3947" s="1"/>
      <c r="AF3947" s="1"/>
      <c r="AG3947" s="1"/>
      <c r="AH3947" s="1"/>
      <c r="AI3947" s="1"/>
      <c r="AJ3947" s="1"/>
      <c r="AK3947" s="1"/>
      <c r="AL3947" s="1"/>
      <c r="AM3947" s="1"/>
      <c r="AN3947" s="1"/>
      <c r="AO3947" s="1"/>
      <c r="AP3947" s="1"/>
      <c r="AQ3947" s="1"/>
      <c r="AR3947" s="1"/>
      <c r="AS3947" s="1"/>
      <c r="AT3947" s="1"/>
      <c r="AU3947" s="1"/>
      <c r="AV3947" s="1"/>
      <c r="AW3947" s="1"/>
      <c r="AX3947" s="1"/>
      <c r="AY3947" s="1"/>
      <c r="AZ3947" s="1"/>
      <c r="BA3947" s="1"/>
      <c r="BB3947" s="1"/>
      <c r="BC3947" s="1"/>
      <c r="BD3947" s="1"/>
      <c r="BE3947" s="1"/>
      <c r="BF3947" s="1"/>
      <c r="BG3947" s="1"/>
      <c r="BH3947" s="1"/>
      <c r="BI3947" s="1"/>
      <c r="BJ3947" s="1"/>
      <c r="BK3947" s="1"/>
      <c r="BL3947" s="1"/>
      <c r="BM3947" s="1"/>
      <c r="BN3947" s="1"/>
      <c r="BO3947" s="1"/>
      <c r="BP3947" s="1"/>
      <c r="BQ3947" s="1"/>
      <c r="BR3947" s="1"/>
      <c r="BS3947" s="1"/>
      <c r="BT3947" s="1"/>
      <c r="BU3947" s="1"/>
      <c r="BV3947" s="1"/>
      <c r="BW3947" s="1"/>
      <c r="BX3947" s="1"/>
      <c r="BY3947" s="1"/>
      <c r="BZ3947" s="1"/>
      <c r="CA3947" s="1"/>
      <c r="CB3947" s="1"/>
      <c r="CC3947" s="1"/>
      <c r="CD3947" s="1"/>
      <c r="CE3947" s="1"/>
      <c r="CF3947" s="1"/>
      <c r="CG3947" s="1"/>
      <c r="CH3947" s="1"/>
      <c r="CI3947" s="1"/>
      <c r="CJ3947" s="1"/>
      <c r="CK3947" s="1"/>
      <c r="CL3947" s="1"/>
      <c r="CM3947" s="1"/>
      <c r="CN3947" s="1"/>
      <c r="CO3947" s="1"/>
      <c r="CP3947" s="1"/>
      <c r="CQ3947" s="1"/>
      <c r="CR3947" s="1"/>
      <c r="CS3947" s="1"/>
      <c r="CT3947" s="1"/>
      <c r="CU3947" s="1"/>
      <c r="CV3947" s="1"/>
      <c r="CW3947" s="1"/>
      <c r="CX3947" s="1"/>
      <c r="CY3947" s="1"/>
      <c r="CZ3947" s="1"/>
      <c r="DA3947" s="1"/>
      <c r="DB3947" s="1"/>
      <c r="DC3947" s="1"/>
      <c r="DD3947" s="1"/>
      <c r="DE3947" s="1"/>
      <c r="DF3947" s="1"/>
      <c r="DG3947" s="1"/>
      <c r="DH3947" s="1"/>
      <c r="DI3947" s="1"/>
      <c r="DJ3947" s="1"/>
      <c r="DK3947" s="1"/>
      <c r="DL3947" s="1"/>
      <c r="DM3947" s="1"/>
      <c r="DN3947" s="1"/>
      <c r="DO3947" s="1"/>
      <c r="DP3947" s="1"/>
      <c r="DQ3947" s="1"/>
    </row>
    <row r="3948" spans="1:121">
      <c r="A3948" s="166" t="s">
        <v>1980</v>
      </c>
      <c r="B3948" s="3"/>
      <c r="C3948" s="88">
        <v>114606376</v>
      </c>
      <c r="F3948" s="29" t="s">
        <v>121</v>
      </c>
      <c r="G3948" s="3" t="s">
        <v>80</v>
      </c>
      <c r="H3948" s="3" t="s">
        <v>1947</v>
      </c>
      <c r="I3948" s="55">
        <v>46136</v>
      </c>
      <c r="J3948" s="55">
        <v>46140</v>
      </c>
      <c r="K3948" s="55">
        <v>46168</v>
      </c>
      <c r="L3948" s="55"/>
      <c r="M3948" s="55"/>
      <c r="N3948" s="3"/>
      <c r="O3948" s="119" t="s">
        <v>10</v>
      </c>
      <c r="P3948" s="55"/>
      <c r="Q3948" s="167"/>
      <c r="R3948" s="1"/>
      <c r="S3948" s="1"/>
      <c r="T3948" s="1"/>
      <c r="U3948" s="1"/>
      <c r="V3948" s="1"/>
      <c r="W3948" s="1"/>
      <c r="X3948" s="1"/>
      <c r="Y3948" s="1"/>
      <c r="Z3948" s="1"/>
      <c r="AA3948" s="1"/>
      <c r="AB3948" s="1"/>
      <c r="AC3948" s="1"/>
      <c r="AD3948" s="1"/>
      <c r="AE3948" s="1"/>
      <c r="AF3948" s="1"/>
      <c r="AG3948" s="1"/>
      <c r="AH3948" s="1"/>
      <c r="AI3948" s="1"/>
      <c r="AJ3948" s="1"/>
      <c r="AK3948" s="1"/>
      <c r="AL3948" s="1"/>
      <c r="AM3948" s="1"/>
      <c r="AN3948" s="1"/>
      <c r="AO3948" s="1"/>
      <c r="AP3948" s="1"/>
      <c r="AQ3948" s="1"/>
      <c r="AR3948" s="1"/>
      <c r="AS3948" s="1"/>
      <c r="AT3948" s="1"/>
      <c r="AU3948" s="1"/>
      <c r="AV3948" s="1"/>
      <c r="AW3948" s="1"/>
      <c r="AX3948" s="1"/>
      <c r="AY3948" s="1"/>
      <c r="AZ3948" s="1"/>
      <c r="BA3948" s="1"/>
      <c r="BB3948" s="1"/>
      <c r="BC3948" s="1"/>
      <c r="BD3948" s="1"/>
      <c r="BE3948" s="1"/>
      <c r="BF3948" s="1"/>
      <c r="BG3948" s="1"/>
      <c r="BH3948" s="1"/>
      <c r="BI3948" s="1"/>
      <c r="BJ3948" s="1"/>
      <c r="BK3948" s="1"/>
      <c r="BL3948" s="1"/>
      <c r="BM3948" s="1"/>
      <c r="BN3948" s="1"/>
      <c r="BO3948" s="1"/>
      <c r="BP3948" s="1"/>
      <c r="BQ3948" s="1"/>
      <c r="BR3948" s="1"/>
      <c r="BS3948" s="1"/>
      <c r="BT3948" s="1"/>
      <c r="BU3948" s="1"/>
      <c r="BV3948" s="1"/>
      <c r="BW3948" s="1"/>
      <c r="BX3948" s="1"/>
      <c r="BY3948" s="1"/>
      <c r="BZ3948" s="1"/>
      <c r="CA3948" s="1"/>
      <c r="CB3948" s="1"/>
      <c r="CC3948" s="1"/>
      <c r="CD3948" s="1"/>
      <c r="CE3948" s="1"/>
      <c r="CF3948" s="1"/>
      <c r="CG3948" s="1"/>
      <c r="CH3948" s="1"/>
      <c r="CI3948" s="1"/>
      <c r="CJ3948" s="1"/>
      <c r="CK3948" s="1"/>
      <c r="CL3948" s="1"/>
      <c r="CM3948" s="1"/>
      <c r="CN3948" s="1"/>
      <c r="CO3948" s="1"/>
      <c r="CP3948" s="1"/>
      <c r="CQ3948" s="1"/>
      <c r="CR3948" s="1"/>
      <c r="CS3948" s="1"/>
      <c r="CT3948" s="1"/>
      <c r="CU3948" s="1"/>
      <c r="CV3948" s="1"/>
      <c r="CW3948" s="1"/>
      <c r="CX3948" s="1"/>
      <c r="CY3948" s="1"/>
      <c r="CZ3948" s="1"/>
      <c r="DA3948" s="1"/>
      <c r="DB3948" s="1"/>
      <c r="DC3948" s="1"/>
      <c r="DD3948" s="1"/>
      <c r="DE3948" s="1"/>
      <c r="DF3948" s="1"/>
      <c r="DG3948" s="1"/>
      <c r="DH3948" s="1"/>
      <c r="DI3948" s="1"/>
      <c r="DJ3948" s="1"/>
      <c r="DK3948" s="1"/>
      <c r="DL3948" s="1"/>
      <c r="DM3948" s="1"/>
      <c r="DN3948" s="1"/>
      <c r="DO3948" s="1"/>
      <c r="DP3948" s="1"/>
      <c r="DQ3948" s="1"/>
    </row>
    <row r="3949" spans="1:121">
      <c r="A3949" s="119" t="s">
        <v>1981</v>
      </c>
      <c r="B3949" s="41"/>
      <c r="C3949" s="88">
        <v>125608875</v>
      </c>
      <c r="D3949" s="29" t="s">
        <v>1982</v>
      </c>
      <c r="E3949" s="29" t="s">
        <v>1982</v>
      </c>
      <c r="F3949" s="29" t="s">
        <v>126</v>
      </c>
      <c r="G3949" s="3" t="s">
        <v>19</v>
      </c>
      <c r="H3949" s="3" t="s">
        <v>30</v>
      </c>
      <c r="I3949" s="55">
        <v>46147</v>
      </c>
      <c r="J3949" s="55">
        <v>46149</v>
      </c>
      <c r="K3949" s="55">
        <v>46177</v>
      </c>
      <c r="L3949" s="55"/>
      <c r="M3949" s="55"/>
      <c r="N3949" s="41" t="s">
        <v>1982</v>
      </c>
      <c r="O3949" s="119" t="s">
        <v>10</v>
      </c>
      <c r="P3949" s="42" t="s">
        <v>1982</v>
      </c>
      <c r="Q3949" s="41">
        <v>105</v>
      </c>
      <c r="R3949" s="119" t="s">
        <v>1982</v>
      </c>
      <c r="S3949" s="119" t="s">
        <v>1982</v>
      </c>
      <c r="T3949" s="119" t="s">
        <v>1982</v>
      </c>
      <c r="U3949" s="119" t="s">
        <v>1982</v>
      </c>
      <c r="V3949" s="119" t="s">
        <v>1982</v>
      </c>
      <c r="W3949" s="119" t="s">
        <v>1982</v>
      </c>
      <c r="X3949" s="119" t="s">
        <v>1982</v>
      </c>
      <c r="Y3949" s="119" t="s">
        <v>1982</v>
      </c>
      <c r="Z3949" s="119" t="s">
        <v>1982</v>
      </c>
      <c r="AA3949" s="119" t="s">
        <v>1982</v>
      </c>
      <c r="AB3949" s="119" t="s">
        <v>1982</v>
      </c>
      <c r="AC3949" s="119" t="s">
        <v>1982</v>
      </c>
      <c r="AD3949" s="119" t="s">
        <v>1982</v>
      </c>
      <c r="AE3949" s="119" t="s">
        <v>1982</v>
      </c>
      <c r="AF3949" s="119" t="s">
        <v>1982</v>
      </c>
      <c r="AG3949" s="119" t="s">
        <v>1982</v>
      </c>
      <c r="AH3949" s="119" t="s">
        <v>1982</v>
      </c>
      <c r="AI3949" s="119" t="s">
        <v>1982</v>
      </c>
      <c r="AJ3949" s="119" t="s">
        <v>1982</v>
      </c>
      <c r="AK3949" s="119" t="s">
        <v>1982</v>
      </c>
      <c r="AL3949" s="119" t="s">
        <v>1982</v>
      </c>
      <c r="AM3949" s="119" t="s">
        <v>1982</v>
      </c>
      <c r="AN3949" s="119" t="s">
        <v>1982</v>
      </c>
      <c r="AO3949" s="119" t="s">
        <v>1982</v>
      </c>
      <c r="AP3949" s="119" t="s">
        <v>1982</v>
      </c>
      <c r="AQ3949" s="119" t="s">
        <v>1982</v>
      </c>
      <c r="AR3949" s="119" t="s">
        <v>1982</v>
      </c>
      <c r="AS3949" s="119" t="s">
        <v>1982</v>
      </c>
      <c r="AT3949" s="119" t="s">
        <v>1982</v>
      </c>
      <c r="AU3949" s="119" t="s">
        <v>1982</v>
      </c>
      <c r="AV3949" s="119" t="s">
        <v>1982</v>
      </c>
      <c r="AW3949" s="119" t="s">
        <v>1982</v>
      </c>
      <c r="AX3949" s="119" t="s">
        <v>1982</v>
      </c>
      <c r="AY3949" s="119" t="s">
        <v>1982</v>
      </c>
      <c r="AZ3949" s="119" t="s">
        <v>1982</v>
      </c>
      <c r="BA3949" s="119" t="s">
        <v>1982</v>
      </c>
      <c r="BB3949" s="119" t="s">
        <v>1982</v>
      </c>
      <c r="BC3949" s="119" t="s">
        <v>1982</v>
      </c>
      <c r="BD3949" s="119" t="s">
        <v>1982</v>
      </c>
      <c r="BE3949" s="119" t="s">
        <v>1982</v>
      </c>
      <c r="BF3949" s="119" t="s">
        <v>1982</v>
      </c>
      <c r="BG3949" s="119" t="s">
        <v>1982</v>
      </c>
      <c r="BH3949" s="119" t="s">
        <v>1982</v>
      </c>
      <c r="BI3949" s="119" t="s">
        <v>1982</v>
      </c>
      <c r="BJ3949" s="119" t="s">
        <v>1982</v>
      </c>
      <c r="BK3949" s="119" t="s">
        <v>1982</v>
      </c>
      <c r="BL3949" s="119" t="s">
        <v>1982</v>
      </c>
      <c r="BM3949" s="119" t="s">
        <v>1982</v>
      </c>
      <c r="BN3949" s="119" t="s">
        <v>1982</v>
      </c>
      <c r="BO3949" s="119" t="s">
        <v>1982</v>
      </c>
      <c r="BP3949" s="119" t="s">
        <v>1982</v>
      </c>
      <c r="BQ3949" s="119" t="s">
        <v>1982</v>
      </c>
      <c r="BR3949" s="119" t="s">
        <v>1982</v>
      </c>
      <c r="BS3949" s="119" t="s">
        <v>1982</v>
      </c>
      <c r="BT3949" s="119" t="s">
        <v>1982</v>
      </c>
      <c r="BU3949" s="119" t="s">
        <v>1982</v>
      </c>
      <c r="BV3949" s="119" t="s">
        <v>1982</v>
      </c>
      <c r="BW3949" s="119" t="s">
        <v>1982</v>
      </c>
      <c r="BX3949" s="119" t="s">
        <v>1982</v>
      </c>
      <c r="BY3949" s="119" t="s">
        <v>1982</v>
      </c>
      <c r="BZ3949" s="119" t="s">
        <v>1982</v>
      </c>
      <c r="CA3949" s="119" t="s">
        <v>1982</v>
      </c>
      <c r="CB3949" s="119" t="s">
        <v>1982</v>
      </c>
      <c r="CC3949" s="119" t="s">
        <v>1982</v>
      </c>
      <c r="CD3949" s="119" t="s">
        <v>1982</v>
      </c>
      <c r="CE3949" s="119" t="s">
        <v>1982</v>
      </c>
      <c r="CF3949" s="119" t="s">
        <v>1982</v>
      </c>
      <c r="CG3949" s="119" t="s">
        <v>1982</v>
      </c>
      <c r="CH3949" s="119" t="s">
        <v>1982</v>
      </c>
      <c r="CI3949" s="119" t="s">
        <v>1982</v>
      </c>
      <c r="CJ3949" s="119" t="s">
        <v>1982</v>
      </c>
      <c r="CK3949" s="119" t="s">
        <v>1982</v>
      </c>
      <c r="CL3949" s="119" t="s">
        <v>1982</v>
      </c>
      <c r="CM3949" s="119" t="s">
        <v>1982</v>
      </c>
      <c r="CN3949" s="119" t="s">
        <v>1982</v>
      </c>
      <c r="CO3949" s="119" t="s">
        <v>1982</v>
      </c>
      <c r="CP3949" s="119" t="s">
        <v>1982</v>
      </c>
      <c r="CQ3949" s="119" t="s">
        <v>1982</v>
      </c>
      <c r="CR3949" s="119" t="s">
        <v>1982</v>
      </c>
      <c r="CS3949" s="119" t="s">
        <v>1982</v>
      </c>
      <c r="CT3949" s="119" t="s">
        <v>1982</v>
      </c>
      <c r="CU3949" s="119" t="s">
        <v>1982</v>
      </c>
      <c r="CV3949" s="119" t="s">
        <v>1982</v>
      </c>
      <c r="CW3949" s="119" t="s">
        <v>1982</v>
      </c>
      <c r="CX3949" s="119" t="s">
        <v>1982</v>
      </c>
      <c r="CY3949" s="119" t="s">
        <v>1982</v>
      </c>
      <c r="CZ3949" s="119" t="s">
        <v>1982</v>
      </c>
      <c r="DA3949" s="119" t="s">
        <v>1982</v>
      </c>
      <c r="DB3949" s="119" t="s">
        <v>1982</v>
      </c>
      <c r="DC3949" s="119" t="s">
        <v>1982</v>
      </c>
      <c r="DD3949" s="119" t="s">
        <v>1982</v>
      </c>
      <c r="DE3949" s="119" t="s">
        <v>1982</v>
      </c>
      <c r="DF3949" s="119" t="s">
        <v>1982</v>
      </c>
      <c r="DG3949" s="119" t="s">
        <v>1982</v>
      </c>
      <c r="DH3949" s="119" t="s">
        <v>1982</v>
      </c>
      <c r="DI3949" s="119" t="s">
        <v>1982</v>
      </c>
      <c r="DJ3949" s="119" t="s">
        <v>1982</v>
      </c>
      <c r="DK3949" s="119" t="s">
        <v>1982</v>
      </c>
      <c r="DL3949" s="119" t="s">
        <v>1982</v>
      </c>
      <c r="DM3949" s="119" t="s">
        <v>1982</v>
      </c>
      <c r="DN3949" s="119" t="s">
        <v>1982</v>
      </c>
      <c r="DO3949" s="119" t="s">
        <v>1982</v>
      </c>
      <c r="DP3949" s="119" t="s">
        <v>1982</v>
      </c>
      <c r="DQ3949" s="119" t="s">
        <v>1982</v>
      </c>
    </row>
    <row r="3950" spans="1:121">
      <c r="A3950" s="170" t="s">
        <v>1983</v>
      </c>
      <c r="B3950" s="10"/>
      <c r="C3950" s="88">
        <v>121606970</v>
      </c>
      <c r="F3950" s="29" t="s">
        <v>126</v>
      </c>
      <c r="G3950" s="3" t="s">
        <v>1984</v>
      </c>
      <c r="H3950" s="3" t="s">
        <v>30</v>
      </c>
      <c r="I3950" s="55">
        <v>46143</v>
      </c>
      <c r="J3950" s="55">
        <v>46147</v>
      </c>
      <c r="K3950" s="55">
        <v>46174</v>
      </c>
      <c r="L3950" s="55"/>
      <c r="M3950" s="55"/>
      <c r="N3950" s="3"/>
      <c r="O3950" s="119" t="s">
        <v>10</v>
      </c>
      <c r="P3950" s="55"/>
      <c r="Q3950" s="167"/>
      <c r="R3950" s="1"/>
    </row>
    <row r="3951" spans="1:121">
      <c r="A3951" s="170" t="s">
        <v>1985</v>
      </c>
      <c r="B3951" s="10"/>
      <c r="C3951" s="88">
        <v>125602834</v>
      </c>
      <c r="F3951" s="29" t="s">
        <v>110</v>
      </c>
      <c r="G3951" s="3" t="s">
        <v>1984</v>
      </c>
      <c r="H3951" s="3" t="s">
        <v>30</v>
      </c>
      <c r="I3951" s="55">
        <v>46147</v>
      </c>
      <c r="J3951" s="55">
        <v>46150</v>
      </c>
      <c r="K3951" s="55">
        <v>46177</v>
      </c>
      <c r="L3951" s="55"/>
      <c r="M3951" s="55"/>
      <c r="N3951" s="3"/>
      <c r="O3951" s="119" t="s">
        <v>10</v>
      </c>
      <c r="P3951" s="55"/>
      <c r="Q3951" s="167"/>
      <c r="R3951" s="1"/>
      <c r="S3951" s="1"/>
      <c r="T3951" s="1"/>
      <c r="U3951" s="1"/>
      <c r="V3951" s="1"/>
      <c r="W3951" s="1"/>
      <c r="X3951" s="1"/>
      <c r="Y3951" s="1"/>
      <c r="Z3951" s="1"/>
      <c r="AA3951" s="1"/>
      <c r="AB3951" s="1"/>
      <c r="AC3951" s="1"/>
      <c r="AD3951" s="1"/>
      <c r="AE3951" s="1"/>
      <c r="AF3951" s="1"/>
      <c r="AG3951" s="1"/>
      <c r="AH3951" s="1"/>
      <c r="AI3951" s="1"/>
      <c r="AJ3951" s="1"/>
      <c r="AK3951" s="1"/>
      <c r="AL3951" s="1"/>
      <c r="AM3951" s="1"/>
      <c r="AN3951" s="1"/>
      <c r="AO3951" s="1"/>
      <c r="AP3951" s="1"/>
      <c r="AQ3951" s="1"/>
      <c r="AR3951" s="1"/>
      <c r="AS3951" s="1"/>
      <c r="AT3951" s="1"/>
      <c r="AU3951" s="1"/>
      <c r="AV3951" s="1"/>
      <c r="AW3951" s="1"/>
      <c r="AX3951" s="1"/>
      <c r="AY3951" s="1"/>
      <c r="AZ3951" s="1"/>
      <c r="BA3951" s="1"/>
      <c r="BB3951" s="1"/>
      <c r="BC3951" s="1"/>
      <c r="BD3951" s="1"/>
      <c r="BE3951" s="1"/>
      <c r="BF3951" s="1"/>
      <c r="BG3951" s="1"/>
      <c r="BH3951" s="1"/>
      <c r="BI3951" s="1"/>
      <c r="BJ3951" s="1"/>
      <c r="BK3951" s="1"/>
      <c r="BL3951" s="1"/>
      <c r="BM3951" s="1"/>
      <c r="BN3951" s="1"/>
      <c r="BO3951" s="1"/>
      <c r="BP3951" s="1"/>
      <c r="BQ3951" s="1"/>
      <c r="BR3951" s="1"/>
      <c r="BS3951" s="1"/>
      <c r="BT3951" s="1"/>
      <c r="BU3951" s="1"/>
      <c r="BV3951" s="1"/>
      <c r="BW3951" s="1"/>
      <c r="BX3951" s="1"/>
      <c r="BY3951" s="1"/>
      <c r="BZ3951" s="1"/>
      <c r="CA3951" s="1"/>
      <c r="CB3951" s="1"/>
      <c r="CC3951" s="1"/>
      <c r="CD3951" s="1"/>
      <c r="CE3951" s="1"/>
      <c r="CF3951" s="1"/>
      <c r="CG3951" s="1"/>
      <c r="CH3951" s="1"/>
      <c r="CI3951" s="1"/>
      <c r="CJ3951" s="1"/>
      <c r="CK3951" s="1"/>
      <c r="CL3951" s="1"/>
      <c r="CM3951" s="1"/>
      <c r="CN3951" s="1"/>
      <c r="CO3951" s="1"/>
      <c r="CP3951" s="1"/>
      <c r="CQ3951" s="1"/>
      <c r="CR3951" s="1"/>
      <c r="CS3951" s="1"/>
      <c r="CT3951" s="1"/>
      <c r="CU3951" s="1"/>
      <c r="CV3951" s="1"/>
      <c r="CW3951" s="1"/>
      <c r="CX3951" s="1"/>
      <c r="CY3951" s="1"/>
      <c r="CZ3951" s="1"/>
      <c r="DA3951" s="1"/>
      <c r="DB3951" s="1"/>
      <c r="DC3951" s="1"/>
      <c r="DD3951" s="1"/>
      <c r="DE3951" s="1"/>
      <c r="DF3951" s="1"/>
      <c r="DG3951" s="1"/>
      <c r="DH3951" s="1"/>
      <c r="DI3951" s="1"/>
      <c r="DJ3951" s="1"/>
      <c r="DK3951" s="1"/>
      <c r="DL3951" s="1"/>
      <c r="DM3951" s="1"/>
      <c r="DN3951" s="1"/>
      <c r="DO3951" s="1"/>
      <c r="DP3951" s="1"/>
      <c r="DQ3951" s="1"/>
    </row>
    <row r="3952" spans="1:121">
      <c r="A3952" s="170" t="s">
        <v>1986</v>
      </c>
      <c r="B3952" s="10"/>
      <c r="C3952" s="88">
        <v>122600393</v>
      </c>
      <c r="F3952" s="29" t="s">
        <v>133</v>
      </c>
      <c r="G3952" s="3" t="s">
        <v>16</v>
      </c>
      <c r="H3952" s="3" t="s">
        <v>205</v>
      </c>
      <c r="I3952" s="55">
        <v>46144</v>
      </c>
      <c r="J3952" s="55">
        <v>46147</v>
      </c>
      <c r="K3952" s="55">
        <v>46174</v>
      </c>
      <c r="L3952" s="55"/>
      <c r="M3952" s="55"/>
      <c r="N3952" s="3"/>
      <c r="O3952" s="119" t="s">
        <v>10</v>
      </c>
      <c r="P3952" s="55"/>
      <c r="Q3952" s="167"/>
      <c r="R3952" s="1"/>
      <c r="S3952" s="1"/>
      <c r="T3952" s="1"/>
      <c r="U3952" s="1"/>
      <c r="V3952" s="1"/>
      <c r="W3952" s="1"/>
      <c r="X3952" s="1"/>
      <c r="Y3952" s="1"/>
      <c r="Z3952" s="1"/>
      <c r="AA3952" s="1"/>
      <c r="AB3952" s="1"/>
      <c r="AC3952" s="1"/>
      <c r="AD3952" s="1"/>
      <c r="AE3952" s="1"/>
      <c r="AF3952" s="1"/>
      <c r="AG3952" s="1"/>
      <c r="AH3952" s="1"/>
      <c r="AI3952" s="1"/>
      <c r="AJ3952" s="1"/>
      <c r="AK3952" s="1"/>
      <c r="AL3952" s="1"/>
      <c r="AM3952" s="1"/>
      <c r="AN3952" s="1"/>
      <c r="AO3952" s="1"/>
      <c r="AP3952" s="1"/>
      <c r="AQ3952" s="1"/>
      <c r="AR3952" s="1"/>
      <c r="AS3952" s="1"/>
      <c r="AT3952" s="1"/>
      <c r="AU3952" s="1"/>
      <c r="AV3952" s="1"/>
      <c r="AW3952" s="1"/>
      <c r="AX3952" s="1"/>
      <c r="AY3952" s="1"/>
      <c r="AZ3952" s="1"/>
      <c r="BA3952" s="1"/>
      <c r="BB3952" s="1"/>
      <c r="BC3952" s="1"/>
      <c r="BD3952" s="1"/>
      <c r="BE3952" s="1"/>
      <c r="BF3952" s="1"/>
      <c r="BG3952" s="1"/>
      <c r="BH3952" s="1"/>
      <c r="BI3952" s="1"/>
      <c r="BJ3952" s="1"/>
      <c r="BK3952" s="1"/>
      <c r="BL3952" s="1"/>
      <c r="BM3952" s="1"/>
      <c r="BN3952" s="1"/>
      <c r="BO3952" s="1"/>
      <c r="BP3952" s="1"/>
      <c r="BQ3952" s="1"/>
      <c r="BR3952" s="1"/>
      <c r="BS3952" s="1"/>
      <c r="BT3952" s="1"/>
      <c r="BU3952" s="1"/>
      <c r="BV3952" s="1"/>
      <c r="BW3952" s="1"/>
      <c r="BX3952" s="1"/>
      <c r="BY3952" s="1"/>
      <c r="BZ3952" s="1"/>
      <c r="CA3952" s="1"/>
      <c r="CB3952" s="1"/>
      <c r="CC3952" s="1"/>
      <c r="CD3952" s="1"/>
      <c r="CE3952" s="1"/>
      <c r="CF3952" s="1"/>
      <c r="CG3952" s="1"/>
      <c r="CH3952" s="1"/>
      <c r="CI3952" s="1"/>
      <c r="CJ3952" s="1"/>
      <c r="CK3952" s="1"/>
      <c r="CL3952" s="1"/>
      <c r="CM3952" s="1"/>
      <c r="CN3952" s="1"/>
      <c r="CO3952" s="1"/>
      <c r="CP3952" s="1"/>
      <c r="CQ3952" s="1"/>
      <c r="CR3952" s="1"/>
      <c r="CS3952" s="1"/>
      <c r="CT3952" s="1"/>
      <c r="CU3952" s="1"/>
      <c r="CV3952" s="1"/>
      <c r="CW3952" s="1"/>
      <c r="CX3952" s="1"/>
      <c r="CY3952" s="1"/>
      <c r="CZ3952" s="1"/>
      <c r="DA3952" s="1"/>
      <c r="DB3952" s="1"/>
      <c r="DC3952" s="1"/>
      <c r="DD3952" s="1"/>
      <c r="DE3952" s="1"/>
      <c r="DF3952" s="1"/>
      <c r="DG3952" s="1"/>
      <c r="DH3952" s="1"/>
      <c r="DI3952" s="1"/>
      <c r="DJ3952" s="1"/>
      <c r="DK3952" s="1"/>
      <c r="DL3952" s="1"/>
      <c r="DM3952" s="1"/>
      <c r="DN3952" s="1"/>
      <c r="DO3952" s="1"/>
      <c r="DP3952" s="1"/>
      <c r="DQ3952" s="1"/>
    </row>
    <row r="3953" spans="1:121">
      <c r="A3953" s="170" t="s">
        <v>1986</v>
      </c>
      <c r="B3953" s="10"/>
      <c r="C3953" s="88">
        <v>122600399</v>
      </c>
      <c r="F3953" s="29" t="s">
        <v>133</v>
      </c>
      <c r="G3953" s="3" t="s">
        <v>16</v>
      </c>
      <c r="H3953" s="3" t="s">
        <v>205</v>
      </c>
      <c r="I3953" s="55">
        <v>46144</v>
      </c>
      <c r="J3953" s="55">
        <v>46147</v>
      </c>
      <c r="K3953" s="55">
        <v>46174</v>
      </c>
      <c r="L3953" s="55"/>
      <c r="M3953" s="55"/>
      <c r="N3953" s="3"/>
      <c r="O3953" s="119" t="s">
        <v>10</v>
      </c>
      <c r="P3953" s="55"/>
      <c r="Q3953" s="167"/>
      <c r="R3953" s="1"/>
      <c r="S3953" s="1"/>
      <c r="T3953" s="1"/>
      <c r="U3953" s="1"/>
      <c r="V3953" s="1"/>
      <c r="W3953" s="1"/>
      <c r="X3953" s="1"/>
      <c r="Y3953" s="1"/>
      <c r="Z3953" s="1"/>
      <c r="AA3953" s="1"/>
      <c r="AB3953" s="1"/>
      <c r="AC3953" s="1"/>
      <c r="AD3953" s="1"/>
      <c r="AE3953" s="1"/>
      <c r="AF3953" s="1"/>
      <c r="AG3953" s="1"/>
      <c r="AH3953" s="1"/>
      <c r="AI3953" s="1"/>
      <c r="AJ3953" s="1"/>
      <c r="AK3953" s="1"/>
      <c r="AL3953" s="1"/>
      <c r="AM3953" s="1"/>
      <c r="AN3953" s="1"/>
      <c r="AO3953" s="1"/>
      <c r="AP3953" s="1"/>
      <c r="AQ3953" s="1"/>
      <c r="AR3953" s="1"/>
      <c r="AS3953" s="1"/>
      <c r="AT3953" s="1"/>
      <c r="AU3953" s="1"/>
      <c r="AV3953" s="1"/>
      <c r="AW3953" s="1"/>
      <c r="AX3953" s="1"/>
      <c r="AY3953" s="1"/>
      <c r="AZ3953" s="1"/>
      <c r="BA3953" s="1"/>
      <c r="BB3953" s="1"/>
      <c r="BC3953" s="1"/>
      <c r="BD3953" s="1"/>
      <c r="BE3953" s="1"/>
      <c r="BF3953" s="1"/>
      <c r="BG3953" s="1"/>
      <c r="BH3953" s="1"/>
      <c r="BI3953" s="1"/>
      <c r="BJ3953" s="1"/>
      <c r="BK3953" s="1"/>
      <c r="BL3953" s="1"/>
      <c r="BM3953" s="1"/>
      <c r="BN3953" s="1"/>
      <c r="BO3953" s="1"/>
      <c r="BP3953" s="1"/>
      <c r="BQ3953" s="1"/>
      <c r="BR3953" s="1"/>
      <c r="BS3953" s="1"/>
      <c r="BT3953" s="1"/>
      <c r="BU3953" s="1"/>
      <c r="BV3953" s="1"/>
      <c r="BW3953" s="1"/>
      <c r="BX3953" s="1"/>
      <c r="BY3953" s="1"/>
      <c r="BZ3953" s="1"/>
      <c r="CA3953" s="1"/>
      <c r="CB3953" s="1"/>
      <c r="CC3953" s="1"/>
      <c r="CD3953" s="1"/>
      <c r="CE3953" s="1"/>
      <c r="CF3953" s="1"/>
      <c r="CG3953" s="1"/>
      <c r="CH3953" s="1"/>
      <c r="CI3953" s="1"/>
      <c r="CJ3953" s="1"/>
      <c r="CK3953" s="1"/>
      <c r="CL3953" s="1"/>
      <c r="CM3953" s="1"/>
      <c r="CN3953" s="1"/>
      <c r="CO3953" s="1"/>
      <c r="CP3953" s="1"/>
      <c r="CQ3953" s="1"/>
      <c r="CR3953" s="1"/>
      <c r="CS3953" s="1"/>
      <c r="CT3953" s="1"/>
      <c r="CU3953" s="1"/>
      <c r="CV3953" s="1"/>
      <c r="CW3953" s="1"/>
      <c r="CX3953" s="1"/>
      <c r="CY3953" s="1"/>
      <c r="CZ3953" s="1"/>
      <c r="DA3953" s="1"/>
      <c r="DB3953" s="1"/>
      <c r="DC3953" s="1"/>
      <c r="DD3953" s="1"/>
      <c r="DE3953" s="1"/>
      <c r="DF3953" s="1"/>
      <c r="DG3953" s="1"/>
      <c r="DH3953" s="1"/>
      <c r="DI3953" s="1"/>
      <c r="DJ3953" s="1"/>
      <c r="DK3953" s="1"/>
      <c r="DL3953" s="1"/>
      <c r="DM3953" s="1"/>
      <c r="DN3953" s="1"/>
      <c r="DO3953" s="1"/>
      <c r="DP3953" s="1"/>
      <c r="DQ3953" s="1"/>
    </row>
    <row r="3954" spans="1:121">
      <c r="A3954" s="170" t="s">
        <v>1986</v>
      </c>
      <c r="B3954" s="10"/>
      <c r="C3954" s="88">
        <v>122600415</v>
      </c>
      <c r="F3954" s="29" t="s">
        <v>133</v>
      </c>
      <c r="G3954" s="3" t="s">
        <v>16</v>
      </c>
      <c r="H3954" s="3" t="s">
        <v>205</v>
      </c>
      <c r="I3954" s="55">
        <v>46144</v>
      </c>
      <c r="J3954" s="55">
        <v>46147</v>
      </c>
      <c r="K3954" s="55">
        <v>46174</v>
      </c>
      <c r="L3954" s="55"/>
      <c r="M3954" s="55"/>
      <c r="N3954" s="3"/>
      <c r="O3954" s="119" t="s">
        <v>10</v>
      </c>
      <c r="P3954" s="55"/>
      <c r="Q3954" s="167"/>
      <c r="R3954" s="1"/>
      <c r="S3954" s="1"/>
      <c r="T3954" s="1"/>
      <c r="U3954" s="1"/>
      <c r="V3954" s="1"/>
      <c r="W3954" s="1"/>
      <c r="X3954" s="1"/>
      <c r="Y3954" s="1"/>
      <c r="Z3954" s="1"/>
      <c r="AA3954" s="1"/>
      <c r="AB3954" s="1"/>
      <c r="AC3954" s="1"/>
      <c r="AD3954" s="1"/>
      <c r="AE3954" s="1"/>
      <c r="AF3954" s="1"/>
      <c r="AG3954" s="1"/>
      <c r="AH3954" s="1"/>
      <c r="AI3954" s="1"/>
      <c r="AJ3954" s="1"/>
      <c r="AK3954" s="1"/>
      <c r="AL3954" s="1"/>
      <c r="AM3954" s="1"/>
      <c r="AN3954" s="1"/>
      <c r="AO3954" s="1"/>
      <c r="AP3954" s="1"/>
      <c r="AQ3954" s="1"/>
      <c r="AR3954" s="1"/>
      <c r="AS3954" s="1"/>
      <c r="AT3954" s="1"/>
      <c r="AU3954" s="1"/>
      <c r="AV3954" s="1"/>
      <c r="AW3954" s="1"/>
      <c r="AX3954" s="1"/>
      <c r="AY3954" s="1"/>
      <c r="AZ3954" s="1"/>
      <c r="BA3954" s="1"/>
      <c r="BB3954" s="1"/>
      <c r="BC3954" s="1"/>
      <c r="BD3954" s="1"/>
      <c r="BE3954" s="1"/>
      <c r="BF3954" s="1"/>
      <c r="BG3954" s="1"/>
      <c r="BH3954" s="1"/>
      <c r="BI3954" s="1"/>
      <c r="BJ3954" s="1"/>
      <c r="BK3954" s="1"/>
      <c r="BL3954" s="1"/>
      <c r="BM3954" s="1"/>
      <c r="BN3954" s="1"/>
      <c r="BO3954" s="1"/>
      <c r="BP3954" s="1"/>
      <c r="BQ3954" s="1"/>
      <c r="BR3954" s="1"/>
      <c r="BS3954" s="1"/>
      <c r="BT3954" s="1"/>
      <c r="BU3954" s="1"/>
      <c r="BV3954" s="1"/>
      <c r="BW3954" s="1"/>
      <c r="BX3954" s="1"/>
      <c r="BY3954" s="1"/>
      <c r="BZ3954" s="1"/>
      <c r="CA3954" s="1"/>
      <c r="CB3954" s="1"/>
      <c r="CC3954" s="1"/>
      <c r="CD3954" s="1"/>
      <c r="CE3954" s="1"/>
      <c r="CF3954" s="1"/>
      <c r="CG3954" s="1"/>
      <c r="CH3954" s="1"/>
      <c r="CI3954" s="1"/>
      <c r="CJ3954" s="1"/>
      <c r="CK3954" s="1"/>
      <c r="CL3954" s="1"/>
      <c r="CM3954" s="1"/>
      <c r="CN3954" s="1"/>
      <c r="CO3954" s="1"/>
      <c r="CP3954" s="1"/>
      <c r="CQ3954" s="1"/>
      <c r="CR3954" s="1"/>
      <c r="CS3954" s="1"/>
      <c r="CT3954" s="1"/>
      <c r="CU3954" s="1"/>
      <c r="CV3954" s="1"/>
      <c r="CW3954" s="1"/>
      <c r="CX3954" s="1"/>
      <c r="CY3954" s="1"/>
      <c r="CZ3954" s="1"/>
      <c r="DA3954" s="1"/>
      <c r="DB3954" s="1"/>
      <c r="DC3954" s="1"/>
      <c r="DD3954" s="1"/>
      <c r="DE3954" s="1"/>
      <c r="DF3954" s="1"/>
      <c r="DG3954" s="1"/>
      <c r="DH3954" s="1"/>
      <c r="DI3954" s="1"/>
      <c r="DJ3954" s="1"/>
      <c r="DK3954" s="1"/>
      <c r="DL3954" s="1"/>
      <c r="DM3954" s="1"/>
      <c r="DN3954" s="1"/>
      <c r="DO3954" s="1"/>
      <c r="DP3954" s="1"/>
      <c r="DQ3954" s="1"/>
    </row>
    <row r="3955" spans="1:121">
      <c r="A3955" s="170" t="s">
        <v>1986</v>
      </c>
      <c r="B3955" s="10"/>
      <c r="C3955" s="88">
        <v>122600429</v>
      </c>
      <c r="F3955" s="29" t="s">
        <v>133</v>
      </c>
      <c r="G3955" s="3" t="s">
        <v>16</v>
      </c>
      <c r="H3955" s="3" t="s">
        <v>205</v>
      </c>
      <c r="I3955" s="55">
        <v>46144</v>
      </c>
      <c r="J3955" s="55">
        <v>46147</v>
      </c>
      <c r="K3955" s="55">
        <v>46174</v>
      </c>
      <c r="L3955" s="55"/>
      <c r="M3955" s="55"/>
      <c r="N3955" s="3"/>
      <c r="O3955" s="119" t="s">
        <v>10</v>
      </c>
      <c r="P3955" s="55"/>
      <c r="Q3955" s="167"/>
      <c r="R3955" s="1"/>
      <c r="S3955" s="1"/>
      <c r="T3955" s="1"/>
      <c r="U3955" s="1"/>
      <c r="V3955" s="1"/>
      <c r="W3955" s="1"/>
      <c r="X3955" s="1"/>
      <c r="Y3955" s="1"/>
      <c r="Z3955" s="1"/>
      <c r="AA3955" s="1"/>
      <c r="AB3955" s="1"/>
      <c r="AC3955" s="1"/>
      <c r="AD3955" s="1"/>
      <c r="AE3955" s="1"/>
      <c r="AF3955" s="1"/>
      <c r="AG3955" s="1"/>
      <c r="AH3955" s="1"/>
      <c r="AI3955" s="1"/>
      <c r="AJ3955" s="1"/>
      <c r="AK3955" s="1"/>
      <c r="AL3955" s="1"/>
      <c r="AM3955" s="1"/>
      <c r="AN3955" s="1"/>
      <c r="AO3955" s="1"/>
      <c r="AP3955" s="1"/>
      <c r="AQ3955" s="1"/>
      <c r="AR3955" s="1"/>
      <c r="AS3955" s="1"/>
      <c r="AT3955" s="1"/>
      <c r="AU3955" s="1"/>
      <c r="AV3955" s="1"/>
      <c r="AW3955" s="1"/>
      <c r="AX3955" s="1"/>
      <c r="AY3955" s="1"/>
      <c r="AZ3955" s="1"/>
      <c r="BA3955" s="1"/>
      <c r="BB3955" s="1"/>
      <c r="BC3955" s="1"/>
      <c r="BD3955" s="1"/>
      <c r="BE3955" s="1"/>
      <c r="BF3955" s="1"/>
      <c r="BG3955" s="1"/>
      <c r="BH3955" s="1"/>
      <c r="BI3955" s="1"/>
      <c r="BJ3955" s="1"/>
      <c r="BK3955" s="1"/>
      <c r="BL3955" s="1"/>
      <c r="BM3955" s="1"/>
      <c r="BN3955" s="1"/>
      <c r="BO3955" s="1"/>
      <c r="BP3955" s="1"/>
      <c r="BQ3955" s="1"/>
      <c r="BR3955" s="1"/>
      <c r="BS3955" s="1"/>
      <c r="BT3955" s="1"/>
      <c r="BU3955" s="1"/>
      <c r="BV3955" s="1"/>
      <c r="BW3955" s="1"/>
      <c r="BX3955" s="1"/>
      <c r="BY3955" s="1"/>
      <c r="BZ3955" s="1"/>
      <c r="CA3955" s="1"/>
      <c r="CB3955" s="1"/>
      <c r="CC3955" s="1"/>
      <c r="CD3955" s="1"/>
      <c r="CE3955" s="1"/>
      <c r="CF3955" s="1"/>
      <c r="CG3955" s="1"/>
      <c r="CH3955" s="1"/>
      <c r="CI3955" s="1"/>
      <c r="CJ3955" s="1"/>
      <c r="CK3955" s="1"/>
      <c r="CL3955" s="1"/>
      <c r="CM3955" s="1"/>
      <c r="CN3955" s="1"/>
      <c r="CO3955" s="1"/>
      <c r="CP3955" s="1"/>
      <c r="CQ3955" s="1"/>
      <c r="CR3955" s="1"/>
      <c r="CS3955" s="1"/>
      <c r="CT3955" s="1"/>
      <c r="CU3955" s="1"/>
      <c r="CV3955" s="1"/>
      <c r="CW3955" s="1"/>
      <c r="CX3955" s="1"/>
      <c r="CY3955" s="1"/>
      <c r="CZ3955" s="1"/>
      <c r="DA3955" s="1"/>
      <c r="DB3955" s="1"/>
      <c r="DC3955" s="1"/>
      <c r="DD3955" s="1"/>
      <c r="DE3955" s="1"/>
      <c r="DF3955" s="1"/>
      <c r="DG3955" s="1"/>
      <c r="DH3955" s="1"/>
      <c r="DI3955" s="1"/>
      <c r="DJ3955" s="1"/>
      <c r="DK3955" s="1"/>
      <c r="DL3955" s="1"/>
      <c r="DM3955" s="1"/>
      <c r="DN3955" s="1"/>
      <c r="DO3955" s="1"/>
      <c r="DP3955" s="1"/>
      <c r="DQ3955" s="1"/>
    </row>
    <row r="3956" spans="1:121">
      <c r="A3956" s="170" t="s">
        <v>1986</v>
      </c>
      <c r="B3956" s="10"/>
      <c r="C3956" s="88">
        <v>122600433</v>
      </c>
      <c r="F3956" s="29" t="s">
        <v>133</v>
      </c>
      <c r="G3956" s="3" t="s">
        <v>16</v>
      </c>
      <c r="H3956" s="3" t="s">
        <v>205</v>
      </c>
      <c r="I3956" s="55">
        <v>46144</v>
      </c>
      <c r="J3956" s="55">
        <v>46147</v>
      </c>
      <c r="K3956" s="55">
        <v>46174</v>
      </c>
      <c r="L3956" s="55"/>
      <c r="M3956" s="55"/>
      <c r="N3956" s="3"/>
      <c r="O3956" s="119" t="s">
        <v>10</v>
      </c>
      <c r="P3956" s="55"/>
      <c r="Q3956" s="167"/>
      <c r="R3956" s="1"/>
      <c r="S3956" s="1"/>
      <c r="T3956" s="1"/>
      <c r="U3956" s="1"/>
      <c r="V3956" s="1"/>
      <c r="W3956" s="1"/>
      <c r="X3956" s="1"/>
      <c r="Y3956" s="1"/>
      <c r="Z3956" s="1"/>
      <c r="AA3956" s="1"/>
      <c r="AB3956" s="1"/>
      <c r="AC3956" s="1"/>
      <c r="AD3956" s="1"/>
      <c r="AE3956" s="1"/>
      <c r="AF3956" s="1"/>
      <c r="AG3956" s="1"/>
      <c r="AH3956" s="1"/>
      <c r="AI3956" s="1"/>
      <c r="AJ3956" s="1"/>
      <c r="AK3956" s="1"/>
      <c r="AL3956" s="1"/>
      <c r="AM3956" s="1"/>
      <c r="AN3956" s="1"/>
      <c r="AO3956" s="1"/>
      <c r="AP3956" s="1"/>
      <c r="AQ3956" s="1"/>
      <c r="AR3956" s="1"/>
      <c r="AS3956" s="1"/>
      <c r="AT3956" s="1"/>
      <c r="AU3956" s="1"/>
      <c r="AV3956" s="1"/>
      <c r="AW3956" s="1"/>
      <c r="AX3956" s="1"/>
      <c r="AY3956" s="1"/>
      <c r="AZ3956" s="1"/>
      <c r="BA3956" s="1"/>
      <c r="BB3956" s="1"/>
      <c r="BC3956" s="1"/>
      <c r="BD3956" s="1"/>
      <c r="BE3956" s="1"/>
      <c r="BF3956" s="1"/>
      <c r="BG3956" s="1"/>
      <c r="BH3956" s="1"/>
      <c r="BI3956" s="1"/>
      <c r="BJ3956" s="1"/>
      <c r="BK3956" s="1"/>
      <c r="BL3956" s="1"/>
      <c r="BM3956" s="1"/>
      <c r="BN3956" s="1"/>
      <c r="BO3956" s="1"/>
      <c r="BP3956" s="1"/>
      <c r="BQ3956" s="1"/>
      <c r="BR3956" s="1"/>
      <c r="BS3956" s="1"/>
      <c r="BT3956" s="1"/>
      <c r="BU3956" s="1"/>
      <c r="BV3956" s="1"/>
      <c r="BW3956" s="1"/>
      <c r="BX3956" s="1"/>
      <c r="BY3956" s="1"/>
      <c r="BZ3956" s="1"/>
      <c r="CA3956" s="1"/>
      <c r="CB3956" s="1"/>
      <c r="CC3956" s="1"/>
      <c r="CD3956" s="1"/>
      <c r="CE3956" s="1"/>
      <c r="CF3956" s="1"/>
      <c r="CG3956" s="1"/>
      <c r="CH3956" s="1"/>
      <c r="CI3956" s="1"/>
      <c r="CJ3956" s="1"/>
      <c r="CK3956" s="1"/>
      <c r="CL3956" s="1"/>
      <c r="CM3956" s="1"/>
      <c r="CN3956" s="1"/>
      <c r="CO3956" s="1"/>
      <c r="CP3956" s="1"/>
      <c r="CQ3956" s="1"/>
      <c r="CR3956" s="1"/>
      <c r="CS3956" s="1"/>
      <c r="CT3956" s="1"/>
      <c r="CU3956" s="1"/>
      <c r="CV3956" s="1"/>
      <c r="CW3956" s="1"/>
      <c r="CX3956" s="1"/>
      <c r="CY3956" s="1"/>
      <c r="CZ3956" s="1"/>
      <c r="DA3956" s="1"/>
      <c r="DB3956" s="1"/>
      <c r="DC3956" s="1"/>
      <c r="DD3956" s="1"/>
      <c r="DE3956" s="1"/>
      <c r="DF3956" s="1"/>
      <c r="DG3956" s="1"/>
      <c r="DH3956" s="1"/>
      <c r="DI3956" s="1"/>
      <c r="DJ3956" s="1"/>
      <c r="DK3956" s="1"/>
      <c r="DL3956" s="1"/>
      <c r="DM3956" s="1"/>
      <c r="DN3956" s="1"/>
      <c r="DO3956" s="1"/>
      <c r="DP3956" s="1"/>
      <c r="DQ3956" s="1"/>
    </row>
    <row r="3957" spans="1:121">
      <c r="A3957" s="170" t="s">
        <v>1987</v>
      </c>
      <c r="B3957" s="10"/>
      <c r="C3957" s="88">
        <v>126606406</v>
      </c>
      <c r="F3957" s="29" t="s">
        <v>278</v>
      </c>
      <c r="G3957" s="3" t="s">
        <v>80</v>
      </c>
      <c r="H3957" s="3" t="s">
        <v>1988</v>
      </c>
      <c r="I3957" s="55">
        <v>46148</v>
      </c>
      <c r="J3957" s="55">
        <v>46150</v>
      </c>
      <c r="K3957" s="55">
        <v>46178</v>
      </c>
      <c r="L3957" s="55"/>
      <c r="M3957" s="55"/>
      <c r="N3957" s="3"/>
      <c r="O3957" s="119" t="s">
        <v>10</v>
      </c>
      <c r="P3957" s="55"/>
      <c r="Q3957" s="167"/>
      <c r="R3957" s="1"/>
      <c r="S3957" s="1"/>
      <c r="T3957" s="1"/>
      <c r="U3957" s="1"/>
      <c r="V3957" s="1"/>
      <c r="W3957" s="1"/>
      <c r="X3957" s="1"/>
      <c r="Y3957" s="1"/>
      <c r="Z3957" s="1"/>
      <c r="AA3957" s="1"/>
      <c r="AB3957" s="1"/>
      <c r="AC3957" s="1"/>
      <c r="AD3957" s="1"/>
      <c r="AE3957" s="1"/>
      <c r="AF3957" s="1"/>
      <c r="AG3957" s="1"/>
      <c r="AH3957" s="1"/>
      <c r="AI3957" s="1"/>
      <c r="AJ3957" s="1"/>
      <c r="AK3957" s="1"/>
      <c r="AL3957" s="1"/>
      <c r="AM3957" s="1"/>
      <c r="AN3957" s="1"/>
      <c r="AO3957" s="1"/>
      <c r="AP3957" s="1"/>
      <c r="AQ3957" s="1"/>
      <c r="AR3957" s="1"/>
      <c r="AS3957" s="1"/>
      <c r="AT3957" s="1"/>
      <c r="AU3957" s="1"/>
      <c r="AV3957" s="1"/>
      <c r="AW3957" s="1"/>
      <c r="AX3957" s="1"/>
      <c r="AY3957" s="1"/>
      <c r="AZ3957" s="1"/>
      <c r="BA3957" s="1"/>
      <c r="BB3957" s="1"/>
      <c r="BC3957" s="1"/>
      <c r="BD3957" s="1"/>
      <c r="BE3957" s="1"/>
      <c r="BF3957" s="1"/>
      <c r="BG3957" s="1"/>
      <c r="BH3957" s="1"/>
      <c r="BI3957" s="1"/>
      <c r="BJ3957" s="1"/>
      <c r="BK3957" s="1"/>
      <c r="BL3957" s="1"/>
      <c r="BM3957" s="1"/>
      <c r="BN3957" s="1"/>
      <c r="BO3957" s="1"/>
      <c r="BP3957" s="1"/>
      <c r="BQ3957" s="1"/>
      <c r="BR3957" s="1"/>
      <c r="BS3957" s="1"/>
      <c r="BT3957" s="1"/>
      <c r="BU3957" s="1"/>
      <c r="BV3957" s="1"/>
      <c r="BW3957" s="1"/>
      <c r="BX3957" s="1"/>
      <c r="BY3957" s="1"/>
      <c r="BZ3957" s="1"/>
      <c r="CA3957" s="1"/>
      <c r="CB3957" s="1"/>
      <c r="CC3957" s="1"/>
      <c r="CD3957" s="1"/>
      <c r="CE3957" s="1"/>
      <c r="CF3957" s="1"/>
      <c r="CG3957" s="1"/>
      <c r="CH3957" s="1"/>
      <c r="CI3957" s="1"/>
      <c r="CJ3957" s="1"/>
      <c r="CK3957" s="1"/>
      <c r="CL3957" s="1"/>
      <c r="CM3957" s="1"/>
      <c r="CN3957" s="1"/>
      <c r="CO3957" s="1"/>
      <c r="CP3957" s="1"/>
      <c r="CQ3957" s="1"/>
      <c r="CR3957" s="1"/>
      <c r="CS3957" s="1"/>
      <c r="CT3957" s="1"/>
      <c r="CU3957" s="1"/>
      <c r="CV3957" s="1"/>
      <c r="CW3957" s="1"/>
      <c r="CX3957" s="1"/>
      <c r="CY3957" s="1"/>
      <c r="CZ3957" s="1"/>
      <c r="DA3957" s="1"/>
      <c r="DB3957" s="1"/>
      <c r="DC3957" s="1"/>
      <c r="DD3957" s="1"/>
      <c r="DE3957" s="1"/>
      <c r="DF3957" s="1"/>
      <c r="DG3957" s="1"/>
      <c r="DH3957" s="1"/>
      <c r="DI3957" s="1"/>
      <c r="DJ3957" s="1"/>
      <c r="DK3957" s="1"/>
      <c r="DL3957" s="1"/>
      <c r="DM3957" s="1"/>
      <c r="DN3957" s="1"/>
      <c r="DO3957" s="1"/>
      <c r="DP3957" s="1"/>
      <c r="DQ3957" s="1"/>
    </row>
    <row r="3958" spans="1:121">
      <c r="A3958" s="170" t="s">
        <v>1987</v>
      </c>
      <c r="B3958" s="10"/>
      <c r="C3958" s="88">
        <v>126606421</v>
      </c>
      <c r="F3958" s="29" t="s">
        <v>278</v>
      </c>
      <c r="G3958" s="3" t="s">
        <v>80</v>
      </c>
      <c r="H3958" s="3" t="s">
        <v>1988</v>
      </c>
      <c r="I3958" s="55">
        <v>46148</v>
      </c>
      <c r="J3958" s="55">
        <v>46150</v>
      </c>
      <c r="K3958" s="55">
        <v>46178</v>
      </c>
      <c r="L3958" s="55"/>
      <c r="M3958" s="55"/>
      <c r="N3958" s="3"/>
      <c r="O3958" s="119" t="s">
        <v>10</v>
      </c>
      <c r="P3958" s="55"/>
      <c r="Q3958" s="167"/>
      <c r="R3958" s="1"/>
      <c r="S3958" s="1"/>
      <c r="T3958" s="1"/>
      <c r="U3958" s="1"/>
      <c r="V3958" s="1"/>
      <c r="W3958" s="1"/>
      <c r="X3958" s="1"/>
      <c r="Y3958" s="1"/>
      <c r="Z3958" s="1"/>
      <c r="AA3958" s="1"/>
      <c r="AB3958" s="1"/>
      <c r="AC3958" s="1"/>
      <c r="AD3958" s="1"/>
      <c r="AE3958" s="1"/>
      <c r="AF3958" s="1"/>
      <c r="AG3958" s="1"/>
      <c r="AH3958" s="1"/>
      <c r="AI3958" s="1"/>
      <c r="AJ3958" s="1"/>
      <c r="AK3958" s="1"/>
      <c r="AL3958" s="1"/>
      <c r="AM3958" s="1"/>
      <c r="AN3958" s="1"/>
      <c r="AO3958" s="1"/>
      <c r="AP3958" s="1"/>
      <c r="AQ3958" s="1"/>
      <c r="AR3958" s="1"/>
      <c r="AS3958" s="1"/>
      <c r="AT3958" s="1"/>
      <c r="AU3958" s="1"/>
      <c r="AV3958" s="1"/>
      <c r="AW3958" s="1"/>
      <c r="AX3958" s="1"/>
      <c r="AY3958" s="1"/>
      <c r="AZ3958" s="1"/>
      <c r="BA3958" s="1"/>
      <c r="BB3958" s="1"/>
      <c r="BC3958" s="1"/>
      <c r="BD3958" s="1"/>
      <c r="BE3958" s="1"/>
      <c r="BF3958" s="1"/>
      <c r="BG3958" s="1"/>
      <c r="BH3958" s="1"/>
      <c r="BI3958" s="1"/>
      <c r="BJ3958" s="1"/>
      <c r="BK3958" s="1"/>
      <c r="BL3958" s="1"/>
      <c r="BM3958" s="1"/>
      <c r="BN3958" s="1"/>
      <c r="BO3958" s="1"/>
      <c r="BP3958" s="1"/>
      <c r="BQ3958" s="1"/>
      <c r="BR3958" s="1"/>
      <c r="BS3958" s="1"/>
      <c r="BT3958" s="1"/>
      <c r="BU3958" s="1"/>
      <c r="BV3958" s="1"/>
      <c r="BW3958" s="1"/>
      <c r="BX3958" s="1"/>
      <c r="BY3958" s="1"/>
      <c r="BZ3958" s="1"/>
      <c r="CA3958" s="1"/>
      <c r="CB3958" s="1"/>
      <c r="CC3958" s="1"/>
      <c r="CD3958" s="1"/>
      <c r="CE3958" s="1"/>
      <c r="CF3958" s="1"/>
      <c r="CG3958" s="1"/>
      <c r="CH3958" s="1"/>
      <c r="CI3958" s="1"/>
      <c r="CJ3958" s="1"/>
      <c r="CK3958" s="1"/>
      <c r="CL3958" s="1"/>
      <c r="CM3958" s="1"/>
      <c r="CN3958" s="1"/>
      <c r="CO3958" s="1"/>
      <c r="CP3958" s="1"/>
      <c r="CQ3958" s="1"/>
      <c r="CR3958" s="1"/>
      <c r="CS3958" s="1"/>
      <c r="CT3958" s="1"/>
      <c r="CU3958" s="1"/>
      <c r="CV3958" s="1"/>
      <c r="CW3958" s="1"/>
      <c r="CX3958" s="1"/>
      <c r="CY3958" s="1"/>
      <c r="CZ3958" s="1"/>
      <c r="DA3958" s="1"/>
      <c r="DB3958" s="1"/>
      <c r="DC3958" s="1"/>
      <c r="DD3958" s="1"/>
      <c r="DE3958" s="1"/>
      <c r="DF3958" s="1"/>
      <c r="DG3958" s="1"/>
      <c r="DH3958" s="1"/>
      <c r="DI3958" s="1"/>
      <c r="DJ3958" s="1"/>
      <c r="DK3958" s="1"/>
      <c r="DL3958" s="1"/>
      <c r="DM3958" s="1"/>
      <c r="DN3958" s="1"/>
      <c r="DO3958" s="1"/>
      <c r="DP3958" s="1"/>
      <c r="DQ3958" s="1"/>
    </row>
    <row r="3959" spans="1:121">
      <c r="A3959" s="170" t="s">
        <v>1987</v>
      </c>
      <c r="B3959" s="10"/>
      <c r="C3959" s="88">
        <v>126606439</v>
      </c>
      <c r="F3959" s="29" t="s">
        <v>278</v>
      </c>
      <c r="G3959" s="3" t="s">
        <v>80</v>
      </c>
      <c r="H3959" s="3" t="s">
        <v>1988</v>
      </c>
      <c r="I3959" s="55">
        <v>46148</v>
      </c>
      <c r="J3959" s="55">
        <v>46150</v>
      </c>
      <c r="K3959" s="55">
        <v>46178</v>
      </c>
      <c r="L3959" s="55"/>
      <c r="M3959" s="55"/>
      <c r="N3959" s="3"/>
      <c r="O3959" s="119" t="s">
        <v>10</v>
      </c>
      <c r="P3959" s="55"/>
      <c r="Q3959" s="167"/>
      <c r="R3959" s="1"/>
      <c r="S3959" s="1"/>
      <c r="T3959" s="1"/>
      <c r="U3959" s="1"/>
      <c r="V3959" s="1"/>
      <c r="W3959" s="1"/>
      <c r="X3959" s="1"/>
      <c r="Y3959" s="1"/>
      <c r="Z3959" s="1"/>
      <c r="AA3959" s="1"/>
      <c r="AB3959" s="1"/>
      <c r="AC3959" s="1"/>
      <c r="AD3959" s="1"/>
      <c r="AE3959" s="1"/>
      <c r="AF3959" s="1"/>
      <c r="AG3959" s="1"/>
      <c r="AH3959" s="1"/>
      <c r="AI3959" s="1"/>
      <c r="AJ3959" s="1"/>
      <c r="AK3959" s="1"/>
      <c r="AL3959" s="1"/>
      <c r="AM3959" s="1"/>
      <c r="AN3959" s="1"/>
      <c r="AO3959" s="1"/>
      <c r="AP3959" s="1"/>
      <c r="AQ3959" s="1"/>
      <c r="AR3959" s="1"/>
      <c r="AS3959" s="1"/>
      <c r="AT3959" s="1"/>
      <c r="AU3959" s="1"/>
      <c r="AV3959" s="1"/>
      <c r="AW3959" s="1"/>
      <c r="AX3959" s="1"/>
      <c r="AY3959" s="1"/>
      <c r="AZ3959" s="1"/>
      <c r="BA3959" s="1"/>
      <c r="BB3959" s="1"/>
      <c r="BC3959" s="1"/>
      <c r="BD3959" s="1"/>
      <c r="BE3959" s="1"/>
      <c r="BF3959" s="1"/>
      <c r="BG3959" s="1"/>
      <c r="BH3959" s="1"/>
      <c r="BI3959" s="1"/>
      <c r="BJ3959" s="1"/>
      <c r="BK3959" s="1"/>
      <c r="BL3959" s="1"/>
      <c r="BM3959" s="1"/>
      <c r="BN3959" s="1"/>
      <c r="BO3959" s="1"/>
      <c r="BP3959" s="1"/>
      <c r="BQ3959" s="1"/>
      <c r="BR3959" s="1"/>
      <c r="BS3959" s="1"/>
      <c r="BT3959" s="1"/>
      <c r="BU3959" s="1"/>
      <c r="BV3959" s="1"/>
      <c r="BW3959" s="1"/>
      <c r="BX3959" s="1"/>
      <c r="BY3959" s="1"/>
      <c r="BZ3959" s="1"/>
      <c r="CA3959" s="1"/>
      <c r="CB3959" s="1"/>
      <c r="CC3959" s="1"/>
      <c r="CD3959" s="1"/>
      <c r="CE3959" s="1"/>
      <c r="CF3959" s="1"/>
      <c r="CG3959" s="1"/>
      <c r="CH3959" s="1"/>
      <c r="CI3959" s="1"/>
      <c r="CJ3959" s="1"/>
      <c r="CK3959" s="1"/>
      <c r="CL3959" s="1"/>
      <c r="CM3959" s="1"/>
      <c r="CN3959" s="1"/>
      <c r="CO3959" s="1"/>
      <c r="CP3959" s="1"/>
      <c r="CQ3959" s="1"/>
      <c r="CR3959" s="1"/>
      <c r="CS3959" s="1"/>
      <c r="CT3959" s="1"/>
      <c r="CU3959" s="1"/>
      <c r="CV3959" s="1"/>
      <c r="CW3959" s="1"/>
      <c r="CX3959" s="1"/>
      <c r="CY3959" s="1"/>
      <c r="CZ3959" s="1"/>
      <c r="DA3959" s="1"/>
      <c r="DB3959" s="1"/>
      <c r="DC3959" s="1"/>
      <c r="DD3959" s="1"/>
      <c r="DE3959" s="1"/>
      <c r="DF3959" s="1"/>
      <c r="DG3959" s="1"/>
      <c r="DH3959" s="1"/>
      <c r="DI3959" s="1"/>
      <c r="DJ3959" s="1"/>
      <c r="DK3959" s="1"/>
      <c r="DL3959" s="1"/>
      <c r="DM3959" s="1"/>
      <c r="DN3959" s="1"/>
      <c r="DO3959" s="1"/>
      <c r="DP3959" s="1"/>
      <c r="DQ3959" s="1"/>
    </row>
    <row r="3960" spans="1:121">
      <c r="A3960" s="170" t="s">
        <v>1987</v>
      </c>
      <c r="B3960" s="10"/>
      <c r="C3960" s="88">
        <v>126606457</v>
      </c>
      <c r="F3960" s="29" t="s">
        <v>278</v>
      </c>
      <c r="G3960" s="3" t="s">
        <v>80</v>
      </c>
      <c r="H3960" s="3" t="s">
        <v>1988</v>
      </c>
      <c r="I3960" s="55">
        <v>46148</v>
      </c>
      <c r="J3960" s="55">
        <v>46150</v>
      </c>
      <c r="K3960" s="55">
        <v>46178</v>
      </c>
      <c r="L3960" s="55"/>
      <c r="M3960" s="55"/>
      <c r="N3960" s="3"/>
      <c r="O3960" s="119" t="s">
        <v>10</v>
      </c>
      <c r="P3960" s="55"/>
      <c r="Q3960" s="167"/>
      <c r="R3960" s="1"/>
      <c r="S3960" s="1"/>
      <c r="T3960" s="1"/>
      <c r="U3960" s="1"/>
      <c r="V3960" s="1"/>
      <c r="W3960" s="1"/>
      <c r="X3960" s="1"/>
      <c r="Y3960" s="1"/>
      <c r="Z3960" s="1"/>
      <c r="AA3960" s="1"/>
      <c r="AB3960" s="1"/>
      <c r="AC3960" s="1"/>
      <c r="AD3960" s="1"/>
      <c r="AE3960" s="1"/>
      <c r="AF3960" s="1"/>
      <c r="AG3960" s="1"/>
      <c r="AH3960" s="1"/>
      <c r="AI3960" s="1"/>
      <c r="AJ3960" s="1"/>
      <c r="AK3960" s="1"/>
      <c r="AL3960" s="1"/>
      <c r="AM3960" s="1"/>
      <c r="AN3960" s="1"/>
      <c r="AO3960" s="1"/>
      <c r="AP3960" s="1"/>
      <c r="AQ3960" s="1"/>
      <c r="AR3960" s="1"/>
      <c r="AS3960" s="1"/>
      <c r="AT3960" s="1"/>
      <c r="AU3960" s="1"/>
      <c r="AV3960" s="1"/>
      <c r="AW3960" s="1"/>
      <c r="AX3960" s="1"/>
      <c r="AY3960" s="1"/>
      <c r="AZ3960" s="1"/>
      <c r="BA3960" s="1"/>
      <c r="BB3960" s="1"/>
      <c r="BC3960" s="1"/>
      <c r="BD3960" s="1"/>
      <c r="BE3960" s="1"/>
      <c r="BF3960" s="1"/>
      <c r="BG3960" s="1"/>
      <c r="BH3960" s="1"/>
      <c r="BI3960" s="1"/>
      <c r="BJ3960" s="1"/>
      <c r="BK3960" s="1"/>
      <c r="BL3960" s="1"/>
      <c r="BM3960" s="1"/>
      <c r="BN3960" s="1"/>
      <c r="BO3960" s="1"/>
      <c r="BP3960" s="1"/>
      <c r="BQ3960" s="1"/>
      <c r="BR3960" s="1"/>
      <c r="BS3960" s="1"/>
      <c r="BT3960" s="1"/>
      <c r="BU3960" s="1"/>
      <c r="BV3960" s="1"/>
      <c r="BW3960" s="1"/>
      <c r="BX3960" s="1"/>
      <c r="BY3960" s="1"/>
      <c r="BZ3960" s="1"/>
      <c r="CA3960" s="1"/>
      <c r="CB3960" s="1"/>
      <c r="CC3960" s="1"/>
      <c r="CD3960" s="1"/>
      <c r="CE3960" s="1"/>
      <c r="CF3960" s="1"/>
      <c r="CG3960" s="1"/>
      <c r="CH3960" s="1"/>
      <c r="CI3960" s="1"/>
      <c r="CJ3960" s="1"/>
      <c r="CK3960" s="1"/>
      <c r="CL3960" s="1"/>
      <c r="CM3960" s="1"/>
      <c r="CN3960" s="1"/>
      <c r="CO3960" s="1"/>
      <c r="CP3960" s="1"/>
      <c r="CQ3960" s="1"/>
      <c r="CR3960" s="1"/>
      <c r="CS3960" s="1"/>
      <c r="CT3960" s="1"/>
      <c r="CU3960" s="1"/>
      <c r="CV3960" s="1"/>
      <c r="CW3960" s="1"/>
      <c r="CX3960" s="1"/>
      <c r="CY3960" s="1"/>
      <c r="CZ3960" s="1"/>
      <c r="DA3960" s="1"/>
      <c r="DB3960" s="1"/>
      <c r="DC3960" s="1"/>
      <c r="DD3960" s="1"/>
      <c r="DE3960" s="1"/>
      <c r="DF3960" s="1"/>
      <c r="DG3960" s="1"/>
      <c r="DH3960" s="1"/>
      <c r="DI3960" s="1"/>
      <c r="DJ3960" s="1"/>
      <c r="DK3960" s="1"/>
      <c r="DL3960" s="1"/>
      <c r="DM3960" s="1"/>
      <c r="DN3960" s="1"/>
      <c r="DO3960" s="1"/>
      <c r="DP3960" s="1"/>
      <c r="DQ3960" s="1"/>
    </row>
    <row r="3961" spans="1:121">
      <c r="A3961" s="170" t="s">
        <v>1987</v>
      </c>
      <c r="B3961" s="10"/>
      <c r="C3961" s="88">
        <v>126606473</v>
      </c>
      <c r="F3961" s="29" t="s">
        <v>278</v>
      </c>
      <c r="G3961" s="3" t="s">
        <v>80</v>
      </c>
      <c r="H3961" s="3" t="s">
        <v>1988</v>
      </c>
      <c r="I3961" s="55">
        <v>46148</v>
      </c>
      <c r="J3961" s="55">
        <v>46150</v>
      </c>
      <c r="K3961" s="55">
        <v>46178</v>
      </c>
      <c r="L3961" s="55"/>
      <c r="M3961" s="55"/>
      <c r="N3961" s="3"/>
      <c r="O3961" s="119" t="s">
        <v>10</v>
      </c>
      <c r="P3961" s="55"/>
      <c r="Q3961" s="167"/>
      <c r="R3961" s="1"/>
      <c r="S3961" s="1"/>
      <c r="T3961" s="1"/>
      <c r="U3961" s="1"/>
      <c r="V3961" s="1"/>
      <c r="W3961" s="1"/>
      <c r="X3961" s="1"/>
      <c r="Y3961" s="1"/>
      <c r="Z3961" s="1"/>
      <c r="AA3961" s="1"/>
      <c r="AB3961" s="1"/>
      <c r="AC3961" s="1"/>
      <c r="AD3961" s="1"/>
      <c r="AE3961" s="1"/>
      <c r="AF3961" s="1"/>
      <c r="AG3961" s="1"/>
      <c r="AH3961" s="1"/>
      <c r="AI3961" s="1"/>
      <c r="AJ3961" s="1"/>
      <c r="AK3961" s="1"/>
      <c r="AL3961" s="1"/>
      <c r="AM3961" s="1"/>
      <c r="AN3961" s="1"/>
      <c r="AO3961" s="1"/>
      <c r="AP3961" s="1"/>
      <c r="AQ3961" s="1"/>
      <c r="AR3961" s="1"/>
      <c r="AS3961" s="1"/>
      <c r="AT3961" s="1"/>
      <c r="AU3961" s="1"/>
      <c r="AV3961" s="1"/>
      <c r="AW3961" s="1"/>
      <c r="AX3961" s="1"/>
      <c r="AY3961" s="1"/>
      <c r="AZ3961" s="1"/>
      <c r="BA3961" s="1"/>
      <c r="BB3961" s="1"/>
      <c r="BC3961" s="1"/>
      <c r="BD3961" s="1"/>
      <c r="BE3961" s="1"/>
      <c r="BF3961" s="1"/>
      <c r="BG3961" s="1"/>
      <c r="BH3961" s="1"/>
      <c r="BI3961" s="1"/>
      <c r="BJ3961" s="1"/>
      <c r="BK3961" s="1"/>
      <c r="BL3961" s="1"/>
      <c r="BM3961" s="1"/>
      <c r="BN3961" s="1"/>
      <c r="BO3961" s="1"/>
      <c r="BP3961" s="1"/>
      <c r="BQ3961" s="1"/>
      <c r="BR3961" s="1"/>
      <c r="BS3961" s="1"/>
      <c r="BT3961" s="1"/>
      <c r="BU3961" s="1"/>
      <c r="BV3961" s="1"/>
      <c r="BW3961" s="1"/>
      <c r="BX3961" s="1"/>
      <c r="BY3961" s="1"/>
      <c r="BZ3961" s="1"/>
      <c r="CA3961" s="1"/>
      <c r="CB3961" s="1"/>
      <c r="CC3961" s="1"/>
      <c r="CD3961" s="1"/>
      <c r="CE3961" s="1"/>
      <c r="CF3961" s="1"/>
      <c r="CG3961" s="1"/>
      <c r="CH3961" s="1"/>
      <c r="CI3961" s="1"/>
      <c r="CJ3961" s="1"/>
      <c r="CK3961" s="1"/>
      <c r="CL3961" s="1"/>
      <c r="CM3961" s="1"/>
      <c r="CN3961" s="1"/>
      <c r="CO3961" s="1"/>
      <c r="CP3961" s="1"/>
      <c r="CQ3961" s="1"/>
      <c r="CR3961" s="1"/>
      <c r="CS3961" s="1"/>
      <c r="CT3961" s="1"/>
      <c r="CU3961" s="1"/>
      <c r="CV3961" s="1"/>
      <c r="CW3961" s="1"/>
      <c r="CX3961" s="1"/>
      <c r="CY3961" s="1"/>
      <c r="CZ3961" s="1"/>
      <c r="DA3961" s="1"/>
      <c r="DB3961" s="1"/>
      <c r="DC3961" s="1"/>
      <c r="DD3961" s="1"/>
      <c r="DE3961" s="1"/>
      <c r="DF3961" s="1"/>
      <c r="DG3961" s="1"/>
      <c r="DH3961" s="1"/>
      <c r="DI3961" s="1"/>
      <c r="DJ3961" s="1"/>
      <c r="DK3961" s="1"/>
      <c r="DL3961" s="1"/>
      <c r="DM3961" s="1"/>
      <c r="DN3961" s="1"/>
      <c r="DO3961" s="1"/>
      <c r="DP3961" s="1"/>
      <c r="DQ3961" s="1"/>
    </row>
    <row r="3962" spans="1:121">
      <c r="A3962" s="170" t="s">
        <v>1989</v>
      </c>
      <c r="B3962" s="10"/>
      <c r="C3962" s="88">
        <v>120603463</v>
      </c>
      <c r="F3962" s="29" t="s">
        <v>121</v>
      </c>
      <c r="G3962" s="3" t="s">
        <v>16</v>
      </c>
      <c r="H3962" s="3" t="s">
        <v>1947</v>
      </c>
      <c r="I3962" s="55">
        <v>46143</v>
      </c>
      <c r="J3962" s="55">
        <v>46146</v>
      </c>
      <c r="K3962" s="55">
        <v>46174</v>
      </c>
      <c r="L3962" s="55"/>
      <c r="M3962" s="55"/>
      <c r="N3962" s="3"/>
      <c r="O3962" s="119" t="s">
        <v>10</v>
      </c>
      <c r="P3962" s="55"/>
      <c r="Q3962" s="167"/>
      <c r="R3962" s="1"/>
      <c r="S3962" s="1"/>
      <c r="T3962" s="1"/>
      <c r="U3962" s="1"/>
      <c r="V3962" s="1"/>
      <c r="W3962" s="1"/>
      <c r="X3962" s="1"/>
      <c r="Y3962" s="1"/>
      <c r="Z3962" s="1"/>
      <c r="AA3962" s="1"/>
      <c r="AB3962" s="1"/>
      <c r="AC3962" s="1"/>
      <c r="AD3962" s="1"/>
      <c r="AE3962" s="1"/>
      <c r="AF3962" s="1"/>
      <c r="AG3962" s="1"/>
      <c r="AH3962" s="1"/>
      <c r="AI3962" s="1"/>
      <c r="AJ3962" s="1"/>
      <c r="AK3962" s="1"/>
      <c r="AL3962" s="1"/>
      <c r="AM3962" s="1"/>
      <c r="AN3962" s="1"/>
      <c r="AO3962" s="1"/>
      <c r="AP3962" s="1"/>
      <c r="AQ3962" s="1"/>
      <c r="AR3962" s="1"/>
      <c r="AS3962" s="1"/>
      <c r="AT3962" s="1"/>
      <c r="AU3962" s="1"/>
      <c r="AV3962" s="1"/>
      <c r="AW3962" s="1"/>
      <c r="AX3962" s="1"/>
      <c r="AY3962" s="1"/>
      <c r="AZ3962" s="1"/>
      <c r="BA3962" s="1"/>
      <c r="BB3962" s="1"/>
      <c r="BC3962" s="1"/>
      <c r="BD3962" s="1"/>
      <c r="BE3962" s="1"/>
      <c r="BF3962" s="1"/>
      <c r="BG3962" s="1"/>
      <c r="BH3962" s="1"/>
      <c r="BI3962" s="1"/>
      <c r="BJ3962" s="1"/>
      <c r="BK3962" s="1"/>
      <c r="BL3962" s="1"/>
      <c r="BM3962" s="1"/>
      <c r="BN3962" s="1"/>
      <c r="BO3962" s="1"/>
      <c r="BP3962" s="1"/>
      <c r="BQ3962" s="1"/>
      <c r="BR3962" s="1"/>
      <c r="BS3962" s="1"/>
      <c r="BT3962" s="1"/>
      <c r="BU3962" s="1"/>
      <c r="BV3962" s="1"/>
      <c r="BW3962" s="1"/>
      <c r="BX3962" s="1"/>
      <c r="BY3962" s="1"/>
      <c r="BZ3962" s="1"/>
      <c r="CA3962" s="1"/>
      <c r="CB3962" s="1"/>
      <c r="CC3962" s="1"/>
      <c r="CD3962" s="1"/>
      <c r="CE3962" s="1"/>
      <c r="CF3962" s="1"/>
      <c r="CG3962" s="1"/>
      <c r="CH3962" s="1"/>
      <c r="CI3962" s="1"/>
      <c r="CJ3962" s="1"/>
      <c r="CK3962" s="1"/>
      <c r="CL3962" s="1"/>
      <c r="CM3962" s="1"/>
      <c r="CN3962" s="1"/>
      <c r="CO3962" s="1"/>
      <c r="CP3962" s="1"/>
      <c r="CQ3962" s="1"/>
      <c r="CR3962" s="1"/>
      <c r="CS3962" s="1"/>
      <c r="CT3962" s="1"/>
      <c r="CU3962" s="1"/>
      <c r="CV3962" s="1"/>
      <c r="CW3962" s="1"/>
      <c r="CX3962" s="1"/>
      <c r="CY3962" s="1"/>
      <c r="CZ3962" s="1"/>
      <c r="DA3962" s="1"/>
      <c r="DB3962" s="1"/>
      <c r="DC3962" s="1"/>
      <c r="DD3962" s="1"/>
      <c r="DE3962" s="1"/>
      <c r="DF3962" s="1"/>
      <c r="DG3962" s="1"/>
      <c r="DH3962" s="1"/>
      <c r="DI3962" s="1"/>
      <c r="DJ3962" s="1"/>
      <c r="DK3962" s="1"/>
      <c r="DL3962" s="1"/>
      <c r="DM3962" s="1"/>
      <c r="DN3962" s="1"/>
      <c r="DO3962" s="1"/>
      <c r="DP3962" s="1"/>
      <c r="DQ3962" s="1"/>
    </row>
    <row r="3963" spans="1:121">
      <c r="A3963" s="170" t="s">
        <v>1989</v>
      </c>
      <c r="B3963" s="10"/>
      <c r="C3963" s="88">
        <v>120603542</v>
      </c>
      <c r="F3963" s="29" t="s">
        <v>121</v>
      </c>
      <c r="G3963" s="3" t="s">
        <v>16</v>
      </c>
      <c r="H3963" s="3" t="s">
        <v>1947</v>
      </c>
      <c r="I3963" s="55">
        <v>46143</v>
      </c>
      <c r="J3963" s="55">
        <v>46146</v>
      </c>
      <c r="K3963" s="55">
        <v>46174</v>
      </c>
      <c r="L3963" s="55"/>
      <c r="M3963" s="55"/>
      <c r="N3963" s="3"/>
      <c r="O3963" s="119" t="s">
        <v>10</v>
      </c>
      <c r="P3963" s="55"/>
      <c r="Q3963" s="167"/>
      <c r="R3963" s="1"/>
      <c r="S3963" s="1"/>
      <c r="T3963" s="1"/>
      <c r="U3963" s="1"/>
      <c r="V3963" s="1"/>
      <c r="W3963" s="1"/>
      <c r="X3963" s="1"/>
      <c r="Y3963" s="1"/>
      <c r="Z3963" s="1"/>
      <c r="AA3963" s="1"/>
      <c r="AB3963" s="1"/>
      <c r="AC3963" s="1"/>
      <c r="AD3963" s="1"/>
      <c r="AE3963" s="1"/>
      <c r="AF3963" s="1"/>
      <c r="AG3963" s="1"/>
      <c r="AH3963" s="1"/>
      <c r="AI3963" s="1"/>
      <c r="AJ3963" s="1"/>
      <c r="AK3963" s="1"/>
      <c r="AL3963" s="1"/>
      <c r="AM3963" s="1"/>
      <c r="AN3963" s="1"/>
      <c r="AO3963" s="1"/>
      <c r="AP3963" s="1"/>
      <c r="AQ3963" s="1"/>
      <c r="AR3963" s="1"/>
      <c r="AS3963" s="1"/>
      <c r="AT3963" s="1"/>
      <c r="AU3963" s="1"/>
      <c r="AV3963" s="1"/>
      <c r="AW3963" s="1"/>
      <c r="AX3963" s="1"/>
      <c r="AY3963" s="1"/>
      <c r="AZ3963" s="1"/>
      <c r="BA3963" s="1"/>
      <c r="BB3963" s="1"/>
      <c r="BC3963" s="1"/>
      <c r="BD3963" s="1"/>
      <c r="BE3963" s="1"/>
      <c r="BF3963" s="1"/>
      <c r="BG3963" s="1"/>
      <c r="BH3963" s="1"/>
      <c r="BI3963" s="1"/>
      <c r="BJ3963" s="1"/>
      <c r="BK3963" s="1"/>
      <c r="BL3963" s="1"/>
      <c r="BM3963" s="1"/>
      <c r="BN3963" s="1"/>
      <c r="BO3963" s="1"/>
      <c r="BP3963" s="1"/>
      <c r="BQ3963" s="1"/>
      <c r="BR3963" s="1"/>
      <c r="BS3963" s="1"/>
      <c r="BT3963" s="1"/>
      <c r="BU3963" s="1"/>
      <c r="BV3963" s="1"/>
      <c r="BW3963" s="1"/>
      <c r="BX3963" s="1"/>
      <c r="BY3963" s="1"/>
      <c r="BZ3963" s="1"/>
      <c r="CA3963" s="1"/>
      <c r="CB3963" s="1"/>
      <c r="CC3963" s="1"/>
      <c r="CD3963" s="1"/>
      <c r="CE3963" s="1"/>
      <c r="CF3963" s="1"/>
      <c r="CG3963" s="1"/>
      <c r="CH3963" s="1"/>
      <c r="CI3963" s="1"/>
      <c r="CJ3963" s="1"/>
      <c r="CK3963" s="1"/>
      <c r="CL3963" s="1"/>
      <c r="CM3963" s="1"/>
      <c r="CN3963" s="1"/>
      <c r="CO3963" s="1"/>
      <c r="CP3963" s="1"/>
      <c r="CQ3963" s="1"/>
      <c r="CR3963" s="1"/>
      <c r="CS3963" s="1"/>
      <c r="CT3963" s="1"/>
      <c r="CU3963" s="1"/>
      <c r="CV3963" s="1"/>
      <c r="CW3963" s="1"/>
      <c r="CX3963" s="1"/>
      <c r="CY3963" s="1"/>
      <c r="CZ3963" s="1"/>
      <c r="DA3963" s="1"/>
      <c r="DB3963" s="1"/>
      <c r="DC3963" s="1"/>
      <c r="DD3963" s="1"/>
      <c r="DE3963" s="1"/>
      <c r="DF3963" s="1"/>
      <c r="DG3963" s="1"/>
      <c r="DH3963" s="1"/>
      <c r="DI3963" s="1"/>
      <c r="DJ3963" s="1"/>
      <c r="DK3963" s="1"/>
      <c r="DL3963" s="1"/>
      <c r="DM3963" s="1"/>
      <c r="DN3963" s="1"/>
      <c r="DO3963" s="1"/>
      <c r="DP3963" s="1"/>
      <c r="DQ3963" s="1"/>
    </row>
    <row r="3964" spans="1:121">
      <c r="A3964" s="170" t="s">
        <v>1989</v>
      </c>
      <c r="B3964" s="10"/>
      <c r="C3964" s="88">
        <v>120603588</v>
      </c>
      <c r="F3964" s="29" t="s">
        <v>121</v>
      </c>
      <c r="G3964" s="3" t="s">
        <v>16</v>
      </c>
      <c r="H3964" s="3" t="s">
        <v>1947</v>
      </c>
      <c r="I3964" s="55">
        <v>46143</v>
      </c>
      <c r="J3964" s="55">
        <v>46146</v>
      </c>
      <c r="K3964" s="55">
        <v>46174</v>
      </c>
      <c r="L3964" s="55"/>
      <c r="M3964" s="55"/>
      <c r="N3964" s="3"/>
      <c r="O3964" s="119" t="s">
        <v>10</v>
      </c>
      <c r="P3964" s="55"/>
      <c r="Q3964" s="167"/>
      <c r="R3964" s="1"/>
      <c r="S3964" s="1"/>
      <c r="T3964" s="1"/>
      <c r="U3964" s="1"/>
      <c r="V3964" s="1"/>
      <c r="W3964" s="1"/>
      <c r="X3964" s="1"/>
      <c r="Y3964" s="1"/>
      <c r="Z3964" s="1"/>
      <c r="AA3964" s="1"/>
      <c r="AB3964" s="1"/>
      <c r="AC3964" s="1"/>
      <c r="AD3964" s="1"/>
      <c r="AE3964" s="1"/>
      <c r="AF3964" s="1"/>
      <c r="AG3964" s="1"/>
      <c r="AH3964" s="1"/>
      <c r="AI3964" s="1"/>
      <c r="AJ3964" s="1"/>
      <c r="AK3964" s="1"/>
      <c r="AL3964" s="1"/>
      <c r="AM3964" s="1"/>
      <c r="AN3964" s="1"/>
      <c r="AO3964" s="1"/>
      <c r="AP3964" s="1"/>
      <c r="AQ3964" s="1"/>
      <c r="AR3964" s="1"/>
      <c r="AS3964" s="1"/>
      <c r="AT3964" s="1"/>
      <c r="AU3964" s="1"/>
      <c r="AV3964" s="1"/>
      <c r="AW3964" s="1"/>
      <c r="AX3964" s="1"/>
      <c r="AY3964" s="1"/>
      <c r="AZ3964" s="1"/>
      <c r="BA3964" s="1"/>
      <c r="BB3964" s="1"/>
      <c r="BC3964" s="1"/>
      <c r="BD3964" s="1"/>
      <c r="BE3964" s="1"/>
      <c r="BF3964" s="1"/>
      <c r="BG3964" s="1"/>
      <c r="BH3964" s="1"/>
      <c r="BI3964" s="1"/>
      <c r="BJ3964" s="1"/>
      <c r="BK3964" s="1"/>
      <c r="BL3964" s="1"/>
      <c r="BM3964" s="1"/>
      <c r="BN3964" s="1"/>
      <c r="BO3964" s="1"/>
      <c r="BP3964" s="1"/>
      <c r="BQ3964" s="1"/>
      <c r="BR3964" s="1"/>
      <c r="BS3964" s="1"/>
      <c r="BT3964" s="1"/>
      <c r="BU3964" s="1"/>
      <c r="BV3964" s="1"/>
      <c r="BW3964" s="1"/>
      <c r="BX3964" s="1"/>
      <c r="BY3964" s="1"/>
      <c r="BZ3964" s="1"/>
      <c r="CA3964" s="1"/>
      <c r="CB3964" s="1"/>
      <c r="CC3964" s="1"/>
      <c r="CD3964" s="1"/>
      <c r="CE3964" s="1"/>
      <c r="CF3964" s="1"/>
      <c r="CG3964" s="1"/>
      <c r="CH3964" s="1"/>
      <c r="CI3964" s="1"/>
      <c r="CJ3964" s="1"/>
      <c r="CK3964" s="1"/>
      <c r="CL3964" s="1"/>
      <c r="CM3964" s="1"/>
      <c r="CN3964" s="1"/>
      <c r="CO3964" s="1"/>
      <c r="CP3964" s="1"/>
      <c r="CQ3964" s="1"/>
      <c r="CR3964" s="1"/>
      <c r="CS3964" s="1"/>
      <c r="CT3964" s="1"/>
      <c r="CU3964" s="1"/>
      <c r="CV3964" s="1"/>
      <c r="CW3964" s="1"/>
      <c r="CX3964" s="1"/>
      <c r="CY3964" s="1"/>
      <c r="CZ3964" s="1"/>
      <c r="DA3964" s="1"/>
      <c r="DB3964" s="1"/>
      <c r="DC3964" s="1"/>
      <c r="DD3964" s="1"/>
      <c r="DE3964" s="1"/>
      <c r="DF3964" s="1"/>
      <c r="DG3964" s="1"/>
      <c r="DH3964" s="1"/>
      <c r="DI3964" s="1"/>
      <c r="DJ3964" s="1"/>
      <c r="DK3964" s="1"/>
      <c r="DL3964" s="1"/>
      <c r="DM3964" s="1"/>
      <c r="DN3964" s="1"/>
      <c r="DO3964" s="1"/>
      <c r="DP3964" s="1"/>
      <c r="DQ3964" s="1"/>
    </row>
    <row r="3965" spans="1:121">
      <c r="A3965" s="170" t="s">
        <v>1990</v>
      </c>
      <c r="B3965" s="10"/>
      <c r="C3965" s="88">
        <v>128606858</v>
      </c>
      <c r="F3965" s="29" t="s">
        <v>121</v>
      </c>
      <c r="G3965" s="3" t="s">
        <v>16</v>
      </c>
      <c r="H3965" s="3" t="s">
        <v>1947</v>
      </c>
      <c r="I3965" s="55">
        <v>46152</v>
      </c>
      <c r="J3965" s="55">
        <v>46154</v>
      </c>
      <c r="K3965" s="55">
        <v>46181</v>
      </c>
      <c r="L3965" s="55"/>
      <c r="M3965" s="55"/>
      <c r="N3965" s="3"/>
      <c r="O3965" s="119" t="s">
        <v>10</v>
      </c>
      <c r="P3965" s="55"/>
      <c r="Q3965" s="167"/>
      <c r="R3965" s="1"/>
      <c r="S3965" s="1"/>
      <c r="T3965" s="1"/>
      <c r="U3965" s="1"/>
      <c r="V3965" s="1"/>
      <c r="W3965" s="1"/>
      <c r="X3965" s="1"/>
      <c r="Y3965" s="1"/>
      <c r="Z3965" s="1"/>
      <c r="AA3965" s="1"/>
      <c r="AB3965" s="1"/>
      <c r="AC3965" s="1"/>
      <c r="AD3965" s="1"/>
      <c r="AE3965" s="1"/>
      <c r="AF3965" s="1"/>
      <c r="AG3965" s="1"/>
      <c r="AH3965" s="1"/>
      <c r="AI3965" s="1"/>
      <c r="AJ3965" s="1"/>
      <c r="AK3965" s="1"/>
      <c r="AL3965" s="1"/>
      <c r="AM3965" s="1"/>
      <c r="AN3965" s="1"/>
      <c r="AO3965" s="1"/>
      <c r="AP3965" s="1"/>
      <c r="AQ3965" s="1"/>
      <c r="AR3965" s="1"/>
      <c r="AS3965" s="1"/>
      <c r="AT3965" s="1"/>
      <c r="AU3965" s="1"/>
      <c r="AV3965" s="1"/>
      <c r="AW3965" s="1"/>
      <c r="AX3965" s="1"/>
      <c r="AY3965" s="1"/>
      <c r="AZ3965" s="1"/>
      <c r="BA3965" s="1"/>
      <c r="BB3965" s="1"/>
      <c r="BC3965" s="1"/>
      <c r="BD3965" s="1"/>
      <c r="BE3965" s="1"/>
      <c r="BF3965" s="1"/>
      <c r="BG3965" s="1"/>
      <c r="BH3965" s="1"/>
      <c r="BI3965" s="1"/>
      <c r="BJ3965" s="1"/>
      <c r="BK3965" s="1"/>
      <c r="BL3965" s="1"/>
      <c r="BM3965" s="1"/>
      <c r="BN3965" s="1"/>
      <c r="BO3965" s="1"/>
      <c r="BP3965" s="1"/>
      <c r="BQ3965" s="1"/>
      <c r="BR3965" s="1"/>
      <c r="BS3965" s="1"/>
      <c r="BT3965" s="1"/>
      <c r="BU3965" s="1"/>
      <c r="BV3965" s="1"/>
      <c r="BW3965" s="1"/>
      <c r="BX3965" s="1"/>
      <c r="BY3965" s="1"/>
      <c r="BZ3965" s="1"/>
      <c r="CA3965" s="1"/>
      <c r="CB3965" s="1"/>
      <c r="CC3965" s="1"/>
      <c r="CD3965" s="1"/>
      <c r="CE3965" s="1"/>
      <c r="CF3965" s="1"/>
      <c r="CG3965" s="1"/>
      <c r="CH3965" s="1"/>
      <c r="CI3965" s="1"/>
      <c r="CJ3965" s="1"/>
      <c r="CK3965" s="1"/>
      <c r="CL3965" s="1"/>
      <c r="CM3965" s="1"/>
      <c r="CN3965" s="1"/>
      <c r="CO3965" s="1"/>
      <c r="CP3965" s="1"/>
      <c r="CQ3965" s="1"/>
      <c r="CR3965" s="1"/>
      <c r="CS3965" s="1"/>
      <c r="CT3965" s="1"/>
      <c r="CU3965" s="1"/>
      <c r="CV3965" s="1"/>
      <c r="CW3965" s="1"/>
      <c r="CX3965" s="1"/>
      <c r="CY3965" s="1"/>
      <c r="CZ3965" s="1"/>
      <c r="DA3965" s="1"/>
      <c r="DB3965" s="1"/>
      <c r="DC3965" s="1"/>
      <c r="DD3965" s="1"/>
      <c r="DE3965" s="1"/>
      <c r="DF3965" s="1"/>
      <c r="DG3965" s="1"/>
      <c r="DH3965" s="1"/>
      <c r="DI3965" s="1"/>
      <c r="DJ3965" s="1"/>
      <c r="DK3965" s="1"/>
      <c r="DL3965" s="1"/>
      <c r="DM3965" s="1"/>
      <c r="DN3965" s="1"/>
      <c r="DO3965" s="1"/>
      <c r="DP3965" s="1"/>
      <c r="DQ3965" s="1"/>
    </row>
    <row r="3966" spans="1:121">
      <c r="A3966" s="170" t="s">
        <v>1990</v>
      </c>
      <c r="B3966" s="10"/>
      <c r="C3966" s="88">
        <v>128606874</v>
      </c>
      <c r="F3966" s="29" t="s">
        <v>121</v>
      </c>
      <c r="G3966" s="3" t="s">
        <v>16</v>
      </c>
      <c r="H3966" s="3" t="s">
        <v>1947</v>
      </c>
      <c r="I3966" s="55">
        <v>46152</v>
      </c>
      <c r="J3966" s="55">
        <v>46154</v>
      </c>
      <c r="K3966" s="55">
        <v>46181</v>
      </c>
      <c r="L3966" s="55"/>
      <c r="M3966" s="55"/>
      <c r="N3966" s="3"/>
      <c r="O3966" s="119" t="s">
        <v>10</v>
      </c>
      <c r="P3966" s="55"/>
      <c r="Q3966" s="167"/>
      <c r="R3966" s="1"/>
      <c r="S3966" s="1"/>
      <c r="T3966" s="1"/>
      <c r="U3966" s="1"/>
      <c r="V3966" s="1"/>
      <c r="W3966" s="1"/>
      <c r="X3966" s="1"/>
      <c r="Y3966" s="1"/>
      <c r="Z3966" s="1"/>
      <c r="AA3966" s="1"/>
      <c r="AB3966" s="1"/>
      <c r="AC3966" s="1"/>
      <c r="AD3966" s="1"/>
      <c r="AE3966" s="1"/>
      <c r="AF3966" s="1"/>
      <c r="AG3966" s="1"/>
      <c r="AH3966" s="1"/>
      <c r="AI3966" s="1"/>
      <c r="AJ3966" s="1"/>
      <c r="AK3966" s="1"/>
      <c r="AL3966" s="1"/>
      <c r="AM3966" s="1"/>
      <c r="AN3966" s="1"/>
      <c r="AO3966" s="1"/>
      <c r="AP3966" s="1"/>
      <c r="AQ3966" s="1"/>
      <c r="AR3966" s="1"/>
      <c r="AS3966" s="1"/>
      <c r="AT3966" s="1"/>
      <c r="AU3966" s="1"/>
      <c r="AV3966" s="1"/>
      <c r="AW3966" s="1"/>
      <c r="AX3966" s="1"/>
      <c r="AY3966" s="1"/>
      <c r="AZ3966" s="1"/>
      <c r="BA3966" s="1"/>
      <c r="BB3966" s="1"/>
      <c r="BC3966" s="1"/>
      <c r="BD3966" s="1"/>
      <c r="BE3966" s="1"/>
      <c r="BF3966" s="1"/>
      <c r="BG3966" s="1"/>
      <c r="BH3966" s="1"/>
      <c r="BI3966" s="1"/>
      <c r="BJ3966" s="1"/>
      <c r="BK3966" s="1"/>
      <c r="BL3966" s="1"/>
      <c r="BM3966" s="1"/>
      <c r="BN3966" s="1"/>
      <c r="BO3966" s="1"/>
      <c r="BP3966" s="1"/>
      <c r="BQ3966" s="1"/>
      <c r="BR3966" s="1"/>
      <c r="BS3966" s="1"/>
      <c r="BT3966" s="1"/>
      <c r="BU3966" s="1"/>
      <c r="BV3966" s="1"/>
      <c r="BW3966" s="1"/>
      <c r="BX3966" s="1"/>
      <c r="BY3966" s="1"/>
      <c r="BZ3966" s="1"/>
      <c r="CA3966" s="1"/>
      <c r="CB3966" s="1"/>
      <c r="CC3966" s="1"/>
      <c r="CD3966" s="1"/>
      <c r="CE3966" s="1"/>
      <c r="CF3966" s="1"/>
      <c r="CG3966" s="1"/>
      <c r="CH3966" s="1"/>
      <c r="CI3966" s="1"/>
      <c r="CJ3966" s="1"/>
      <c r="CK3966" s="1"/>
      <c r="CL3966" s="1"/>
      <c r="CM3966" s="1"/>
      <c r="CN3966" s="1"/>
      <c r="CO3966" s="1"/>
      <c r="CP3966" s="1"/>
      <c r="CQ3966" s="1"/>
      <c r="CR3966" s="1"/>
      <c r="CS3966" s="1"/>
      <c r="CT3966" s="1"/>
      <c r="CU3966" s="1"/>
      <c r="CV3966" s="1"/>
      <c r="CW3966" s="1"/>
      <c r="CX3966" s="1"/>
      <c r="CY3966" s="1"/>
      <c r="CZ3966" s="1"/>
      <c r="DA3966" s="1"/>
      <c r="DB3966" s="1"/>
      <c r="DC3966" s="1"/>
      <c r="DD3966" s="1"/>
      <c r="DE3966" s="1"/>
      <c r="DF3966" s="1"/>
      <c r="DG3966" s="1"/>
      <c r="DH3966" s="1"/>
      <c r="DI3966" s="1"/>
      <c r="DJ3966" s="1"/>
      <c r="DK3966" s="1"/>
      <c r="DL3966" s="1"/>
      <c r="DM3966" s="1"/>
      <c r="DN3966" s="1"/>
      <c r="DO3966" s="1"/>
      <c r="DP3966" s="1"/>
      <c r="DQ3966" s="1"/>
    </row>
    <row r="3967" spans="1:121">
      <c r="A3967" s="170" t="s">
        <v>1990</v>
      </c>
      <c r="B3967" s="10"/>
      <c r="C3967" s="88">
        <v>128606884</v>
      </c>
      <c r="F3967" s="29" t="s">
        <v>121</v>
      </c>
      <c r="G3967" s="3" t="s">
        <v>16</v>
      </c>
      <c r="H3967" s="3" t="s">
        <v>1947</v>
      </c>
      <c r="I3967" s="55">
        <v>46152</v>
      </c>
      <c r="J3967" s="55">
        <v>46154</v>
      </c>
      <c r="K3967" s="55">
        <v>46181</v>
      </c>
      <c r="L3967" s="55"/>
      <c r="M3967" s="55"/>
      <c r="N3967" s="3"/>
      <c r="O3967" s="119" t="s">
        <v>10</v>
      </c>
      <c r="P3967" s="55"/>
      <c r="Q3967" s="167"/>
      <c r="R3967" s="1"/>
      <c r="S3967" s="1"/>
      <c r="T3967" s="1"/>
      <c r="U3967" s="1"/>
      <c r="V3967" s="1"/>
      <c r="W3967" s="1"/>
      <c r="X3967" s="1"/>
      <c r="Y3967" s="1"/>
      <c r="Z3967" s="1"/>
      <c r="AA3967" s="1"/>
      <c r="AB3967" s="1"/>
      <c r="AC3967" s="1"/>
      <c r="AD3967" s="1"/>
      <c r="AE3967" s="1"/>
      <c r="AF3967" s="1"/>
      <c r="AG3967" s="1"/>
      <c r="AH3967" s="1"/>
      <c r="AI3967" s="1"/>
      <c r="AJ3967" s="1"/>
      <c r="AK3967" s="1"/>
      <c r="AL3967" s="1"/>
      <c r="AM3967" s="1"/>
      <c r="AN3967" s="1"/>
      <c r="AO3967" s="1"/>
      <c r="AP3967" s="1"/>
      <c r="AQ3967" s="1"/>
      <c r="AR3967" s="1"/>
      <c r="AS3967" s="1"/>
      <c r="AT3967" s="1"/>
      <c r="AU3967" s="1"/>
      <c r="AV3967" s="1"/>
      <c r="AW3967" s="1"/>
      <c r="AX3967" s="1"/>
      <c r="AY3967" s="1"/>
      <c r="AZ3967" s="1"/>
      <c r="BA3967" s="1"/>
      <c r="BB3967" s="1"/>
      <c r="BC3967" s="1"/>
      <c r="BD3967" s="1"/>
      <c r="BE3967" s="1"/>
      <c r="BF3967" s="1"/>
      <c r="BG3967" s="1"/>
      <c r="BH3967" s="1"/>
      <c r="BI3967" s="1"/>
      <c r="BJ3967" s="1"/>
      <c r="BK3967" s="1"/>
      <c r="BL3967" s="1"/>
      <c r="BM3967" s="1"/>
      <c r="BN3967" s="1"/>
      <c r="BO3967" s="1"/>
      <c r="BP3967" s="1"/>
      <c r="BQ3967" s="1"/>
      <c r="BR3967" s="1"/>
      <c r="BS3967" s="1"/>
      <c r="BT3967" s="1"/>
      <c r="BU3967" s="1"/>
      <c r="BV3967" s="1"/>
      <c r="BW3967" s="1"/>
      <c r="BX3967" s="1"/>
      <c r="BY3967" s="1"/>
      <c r="BZ3967" s="1"/>
      <c r="CA3967" s="1"/>
      <c r="CB3967" s="1"/>
      <c r="CC3967" s="1"/>
      <c r="CD3967" s="1"/>
      <c r="CE3967" s="1"/>
      <c r="CF3967" s="1"/>
      <c r="CG3967" s="1"/>
      <c r="CH3967" s="1"/>
      <c r="CI3967" s="1"/>
      <c r="CJ3967" s="1"/>
      <c r="CK3967" s="1"/>
      <c r="CL3967" s="1"/>
      <c r="CM3967" s="1"/>
      <c r="CN3967" s="1"/>
      <c r="CO3967" s="1"/>
      <c r="CP3967" s="1"/>
      <c r="CQ3967" s="1"/>
      <c r="CR3967" s="1"/>
      <c r="CS3967" s="1"/>
      <c r="CT3967" s="1"/>
      <c r="CU3967" s="1"/>
      <c r="CV3967" s="1"/>
      <c r="CW3967" s="1"/>
      <c r="CX3967" s="1"/>
      <c r="CY3967" s="1"/>
      <c r="CZ3967" s="1"/>
      <c r="DA3967" s="1"/>
      <c r="DB3967" s="1"/>
      <c r="DC3967" s="1"/>
      <c r="DD3967" s="1"/>
      <c r="DE3967" s="1"/>
      <c r="DF3967" s="1"/>
      <c r="DG3967" s="1"/>
      <c r="DH3967" s="1"/>
      <c r="DI3967" s="1"/>
      <c r="DJ3967" s="1"/>
      <c r="DK3967" s="1"/>
      <c r="DL3967" s="1"/>
      <c r="DM3967" s="1"/>
      <c r="DN3967" s="1"/>
      <c r="DO3967" s="1"/>
      <c r="DP3967" s="1"/>
      <c r="DQ3967" s="1"/>
    </row>
    <row r="3968" spans="1:121">
      <c r="A3968" s="170" t="s">
        <v>1990</v>
      </c>
      <c r="B3968" s="10"/>
      <c r="C3968" s="88">
        <v>128606903</v>
      </c>
      <c r="F3968" s="29" t="s">
        <v>121</v>
      </c>
      <c r="G3968" s="3" t="s">
        <v>16</v>
      </c>
      <c r="H3968" s="3" t="s">
        <v>1947</v>
      </c>
      <c r="I3968" s="55">
        <v>46152</v>
      </c>
      <c r="J3968" s="55">
        <v>46154</v>
      </c>
      <c r="K3968" s="55">
        <v>46181</v>
      </c>
      <c r="L3968" s="55"/>
      <c r="M3968" s="55"/>
      <c r="N3968" s="3"/>
      <c r="O3968" s="119" t="s">
        <v>10</v>
      </c>
      <c r="P3968" s="55"/>
      <c r="Q3968" s="167"/>
      <c r="R3968" s="1"/>
      <c r="S3968" s="1"/>
      <c r="T3968" s="1"/>
      <c r="U3968" s="1"/>
      <c r="V3968" s="1"/>
      <c r="W3968" s="1"/>
      <c r="X3968" s="1"/>
      <c r="Y3968" s="1"/>
      <c r="Z3968" s="1"/>
      <c r="AA3968" s="1"/>
      <c r="AB3968" s="1"/>
      <c r="AC3968" s="1"/>
      <c r="AD3968" s="1"/>
      <c r="AE3968" s="1"/>
      <c r="AF3968" s="1"/>
      <c r="AG3968" s="1"/>
      <c r="AH3968" s="1"/>
      <c r="AI3968" s="1"/>
      <c r="AJ3968" s="1"/>
      <c r="AK3968" s="1"/>
      <c r="AL3968" s="1"/>
      <c r="AM3968" s="1"/>
      <c r="AN3968" s="1"/>
      <c r="AO3968" s="1"/>
      <c r="AP3968" s="1"/>
      <c r="AQ3968" s="1"/>
      <c r="AR3968" s="1"/>
      <c r="AS3968" s="1"/>
      <c r="AT3968" s="1"/>
      <c r="AU3968" s="1"/>
      <c r="AV3968" s="1"/>
      <c r="AW3968" s="1"/>
      <c r="AX3968" s="1"/>
      <c r="AY3968" s="1"/>
      <c r="AZ3968" s="1"/>
      <c r="BA3968" s="1"/>
      <c r="BB3968" s="1"/>
      <c r="BC3968" s="1"/>
      <c r="BD3968" s="1"/>
      <c r="BE3968" s="1"/>
      <c r="BF3968" s="1"/>
      <c r="BG3968" s="1"/>
      <c r="BH3968" s="1"/>
      <c r="BI3968" s="1"/>
      <c r="BJ3968" s="1"/>
      <c r="BK3968" s="1"/>
      <c r="BL3968" s="1"/>
      <c r="BM3968" s="1"/>
      <c r="BN3968" s="1"/>
      <c r="BO3968" s="1"/>
      <c r="BP3968" s="1"/>
      <c r="BQ3968" s="1"/>
      <c r="BR3968" s="1"/>
      <c r="BS3968" s="1"/>
      <c r="BT3968" s="1"/>
      <c r="BU3968" s="1"/>
      <c r="BV3968" s="1"/>
      <c r="BW3968" s="1"/>
      <c r="BX3968" s="1"/>
      <c r="BY3968" s="1"/>
      <c r="BZ3968" s="1"/>
      <c r="CA3968" s="1"/>
      <c r="CB3968" s="1"/>
      <c r="CC3968" s="1"/>
      <c r="CD3968" s="1"/>
      <c r="CE3968" s="1"/>
      <c r="CF3968" s="1"/>
      <c r="CG3968" s="1"/>
      <c r="CH3968" s="1"/>
      <c r="CI3968" s="1"/>
      <c r="CJ3968" s="1"/>
      <c r="CK3968" s="1"/>
      <c r="CL3968" s="1"/>
      <c r="CM3968" s="1"/>
      <c r="CN3968" s="1"/>
      <c r="CO3968" s="1"/>
      <c r="CP3968" s="1"/>
      <c r="CQ3968" s="1"/>
      <c r="CR3968" s="1"/>
      <c r="CS3968" s="1"/>
      <c r="CT3968" s="1"/>
      <c r="CU3968" s="1"/>
      <c r="CV3968" s="1"/>
      <c r="CW3968" s="1"/>
      <c r="CX3968" s="1"/>
      <c r="CY3968" s="1"/>
      <c r="CZ3968" s="1"/>
      <c r="DA3968" s="1"/>
      <c r="DB3968" s="1"/>
      <c r="DC3968" s="1"/>
      <c r="DD3968" s="1"/>
      <c r="DE3968" s="1"/>
      <c r="DF3968" s="1"/>
      <c r="DG3968" s="1"/>
      <c r="DH3968" s="1"/>
      <c r="DI3968" s="1"/>
      <c r="DJ3968" s="1"/>
      <c r="DK3968" s="1"/>
      <c r="DL3968" s="1"/>
      <c r="DM3968" s="1"/>
      <c r="DN3968" s="1"/>
      <c r="DO3968" s="1"/>
      <c r="DP3968" s="1"/>
      <c r="DQ3968" s="1"/>
    </row>
    <row r="3969" spans="1:121">
      <c r="A3969" s="170" t="s">
        <v>1990</v>
      </c>
      <c r="B3969" s="10"/>
      <c r="C3969" s="88">
        <v>128606928</v>
      </c>
      <c r="F3969" s="29" t="s">
        <v>121</v>
      </c>
      <c r="G3969" s="3" t="s">
        <v>16</v>
      </c>
      <c r="H3969" s="3" t="s">
        <v>1947</v>
      </c>
      <c r="I3969" s="55">
        <v>46152</v>
      </c>
      <c r="J3969" s="55">
        <v>46154</v>
      </c>
      <c r="K3969" s="55">
        <v>46181</v>
      </c>
      <c r="L3969" s="55"/>
      <c r="M3969" s="55"/>
      <c r="N3969" s="3"/>
      <c r="O3969" s="119" t="s">
        <v>10</v>
      </c>
      <c r="P3969" s="55"/>
      <c r="Q3969" s="167"/>
      <c r="R3969" s="1"/>
      <c r="S3969" s="1"/>
      <c r="T3969" s="1"/>
      <c r="U3969" s="1"/>
      <c r="V3969" s="1"/>
      <c r="W3969" s="1"/>
      <c r="X3969" s="1"/>
      <c r="Y3969" s="1"/>
      <c r="Z3969" s="1"/>
      <c r="AA3969" s="1"/>
      <c r="AB3969" s="1"/>
      <c r="AC3969" s="1"/>
      <c r="AD3969" s="1"/>
      <c r="AE3969" s="1"/>
      <c r="AF3969" s="1"/>
      <c r="AG3969" s="1"/>
      <c r="AH3969" s="1"/>
      <c r="AI3969" s="1"/>
      <c r="AJ3969" s="1"/>
      <c r="AK3969" s="1"/>
      <c r="AL3969" s="1"/>
      <c r="AM3969" s="1"/>
      <c r="AN3969" s="1"/>
      <c r="AO3969" s="1"/>
      <c r="AP3969" s="1"/>
      <c r="AQ3969" s="1"/>
      <c r="AR3969" s="1"/>
      <c r="AS3969" s="1"/>
      <c r="AT3969" s="1"/>
      <c r="AU3969" s="1"/>
      <c r="AV3969" s="1"/>
      <c r="AW3969" s="1"/>
      <c r="AX3969" s="1"/>
      <c r="AY3969" s="1"/>
      <c r="AZ3969" s="1"/>
      <c r="BA3969" s="1"/>
      <c r="BB3969" s="1"/>
      <c r="BC3969" s="1"/>
      <c r="BD3969" s="1"/>
      <c r="BE3969" s="1"/>
      <c r="BF3969" s="1"/>
      <c r="BG3969" s="1"/>
      <c r="BH3969" s="1"/>
      <c r="BI3969" s="1"/>
      <c r="BJ3969" s="1"/>
      <c r="BK3969" s="1"/>
      <c r="BL3969" s="1"/>
      <c r="BM3969" s="1"/>
      <c r="BN3969" s="1"/>
      <c r="BO3969" s="1"/>
      <c r="BP3969" s="1"/>
      <c r="BQ3969" s="1"/>
      <c r="BR3969" s="1"/>
      <c r="BS3969" s="1"/>
      <c r="BT3969" s="1"/>
      <c r="BU3969" s="1"/>
      <c r="BV3969" s="1"/>
      <c r="BW3969" s="1"/>
      <c r="BX3969" s="1"/>
      <c r="BY3969" s="1"/>
      <c r="BZ3969" s="1"/>
      <c r="CA3969" s="1"/>
      <c r="CB3969" s="1"/>
      <c r="CC3969" s="1"/>
      <c r="CD3969" s="1"/>
      <c r="CE3969" s="1"/>
      <c r="CF3969" s="1"/>
      <c r="CG3969" s="1"/>
      <c r="CH3969" s="1"/>
      <c r="CI3969" s="1"/>
      <c r="CJ3969" s="1"/>
      <c r="CK3969" s="1"/>
      <c r="CL3969" s="1"/>
      <c r="CM3969" s="1"/>
      <c r="CN3969" s="1"/>
      <c r="CO3969" s="1"/>
      <c r="CP3969" s="1"/>
      <c r="CQ3969" s="1"/>
      <c r="CR3969" s="1"/>
      <c r="CS3969" s="1"/>
      <c r="CT3969" s="1"/>
      <c r="CU3969" s="1"/>
      <c r="CV3969" s="1"/>
      <c r="CW3969" s="1"/>
      <c r="CX3969" s="1"/>
      <c r="CY3969" s="1"/>
      <c r="CZ3969" s="1"/>
      <c r="DA3969" s="1"/>
      <c r="DB3969" s="1"/>
      <c r="DC3969" s="1"/>
      <c r="DD3969" s="1"/>
      <c r="DE3969" s="1"/>
      <c r="DF3969" s="1"/>
      <c r="DG3969" s="1"/>
      <c r="DH3969" s="1"/>
      <c r="DI3969" s="1"/>
      <c r="DJ3969" s="1"/>
      <c r="DK3969" s="1"/>
      <c r="DL3969" s="1"/>
      <c r="DM3969" s="1"/>
      <c r="DN3969" s="1"/>
      <c r="DO3969" s="1"/>
      <c r="DP3969" s="1"/>
      <c r="DQ3969" s="1"/>
    </row>
    <row r="3970" spans="1:121">
      <c r="A3970" s="170" t="s">
        <v>1990</v>
      </c>
      <c r="B3970" s="10"/>
      <c r="C3970" s="88">
        <v>128606935</v>
      </c>
      <c r="F3970" s="29" t="s">
        <v>121</v>
      </c>
      <c r="G3970" s="3" t="s">
        <v>16</v>
      </c>
      <c r="H3970" s="3" t="s">
        <v>1947</v>
      </c>
      <c r="I3970" s="55">
        <v>46152</v>
      </c>
      <c r="J3970" s="55">
        <v>46154</v>
      </c>
      <c r="K3970" s="55">
        <v>46181</v>
      </c>
      <c r="L3970" s="55"/>
      <c r="M3970" s="55"/>
      <c r="N3970" s="3"/>
      <c r="O3970" s="119" t="s">
        <v>10</v>
      </c>
      <c r="P3970" s="55"/>
      <c r="Q3970" s="167"/>
      <c r="R3970" s="1"/>
      <c r="S3970" s="1"/>
      <c r="T3970" s="1"/>
      <c r="U3970" s="1"/>
      <c r="V3970" s="1"/>
      <c r="W3970" s="1"/>
      <c r="X3970" s="1"/>
      <c r="Y3970" s="1"/>
      <c r="Z3970" s="1"/>
      <c r="AA3970" s="1"/>
      <c r="AB3970" s="1"/>
      <c r="AC3970" s="1"/>
      <c r="AD3970" s="1"/>
      <c r="AE3970" s="1"/>
      <c r="AF3970" s="1"/>
      <c r="AG3970" s="1"/>
      <c r="AH3970" s="1"/>
      <c r="AI3970" s="1"/>
      <c r="AJ3970" s="1"/>
      <c r="AK3970" s="1"/>
      <c r="AL3970" s="1"/>
      <c r="AM3970" s="1"/>
      <c r="AN3970" s="1"/>
      <c r="AO3970" s="1"/>
      <c r="AP3970" s="1"/>
      <c r="AQ3970" s="1"/>
      <c r="AR3970" s="1"/>
      <c r="AS3970" s="1"/>
      <c r="AT3970" s="1"/>
      <c r="AU3970" s="1"/>
      <c r="AV3970" s="1"/>
      <c r="AW3970" s="1"/>
      <c r="AX3970" s="1"/>
      <c r="AY3970" s="1"/>
      <c r="AZ3970" s="1"/>
      <c r="BA3970" s="1"/>
      <c r="BB3970" s="1"/>
      <c r="BC3970" s="1"/>
      <c r="BD3970" s="1"/>
      <c r="BE3970" s="1"/>
      <c r="BF3970" s="1"/>
      <c r="BG3970" s="1"/>
      <c r="BH3970" s="1"/>
      <c r="BI3970" s="1"/>
      <c r="BJ3970" s="1"/>
      <c r="BK3970" s="1"/>
      <c r="BL3970" s="1"/>
      <c r="BM3970" s="1"/>
      <c r="BN3970" s="1"/>
      <c r="BO3970" s="1"/>
      <c r="BP3970" s="1"/>
      <c r="BQ3970" s="1"/>
      <c r="BR3970" s="1"/>
      <c r="BS3970" s="1"/>
      <c r="BT3970" s="1"/>
      <c r="BU3970" s="1"/>
      <c r="BV3970" s="1"/>
      <c r="BW3970" s="1"/>
      <c r="BX3970" s="1"/>
      <c r="BY3970" s="1"/>
      <c r="BZ3970" s="1"/>
      <c r="CA3970" s="1"/>
      <c r="CB3970" s="1"/>
      <c r="CC3970" s="1"/>
      <c r="CD3970" s="1"/>
      <c r="CE3970" s="1"/>
      <c r="CF3970" s="1"/>
      <c r="CG3970" s="1"/>
      <c r="CH3970" s="1"/>
      <c r="CI3970" s="1"/>
      <c r="CJ3970" s="1"/>
      <c r="CK3970" s="1"/>
      <c r="CL3970" s="1"/>
      <c r="CM3970" s="1"/>
      <c r="CN3970" s="1"/>
      <c r="CO3970" s="1"/>
      <c r="CP3970" s="1"/>
      <c r="CQ3970" s="1"/>
      <c r="CR3970" s="1"/>
      <c r="CS3970" s="1"/>
      <c r="CT3970" s="1"/>
      <c r="CU3970" s="1"/>
      <c r="CV3970" s="1"/>
      <c r="CW3970" s="1"/>
      <c r="CX3970" s="1"/>
      <c r="CY3970" s="1"/>
      <c r="CZ3970" s="1"/>
      <c r="DA3970" s="1"/>
      <c r="DB3970" s="1"/>
      <c r="DC3970" s="1"/>
      <c r="DD3970" s="1"/>
      <c r="DE3970" s="1"/>
      <c r="DF3970" s="1"/>
      <c r="DG3970" s="1"/>
      <c r="DH3970" s="1"/>
      <c r="DI3970" s="1"/>
      <c r="DJ3970" s="1"/>
      <c r="DK3970" s="1"/>
      <c r="DL3970" s="1"/>
      <c r="DM3970" s="1"/>
      <c r="DN3970" s="1"/>
      <c r="DO3970" s="1"/>
      <c r="DP3970" s="1"/>
      <c r="DQ3970" s="1"/>
    </row>
    <row r="3971" spans="1:121">
      <c r="A3971" s="170" t="s">
        <v>1990</v>
      </c>
      <c r="B3971" s="10"/>
      <c r="C3971" s="88">
        <v>128606945</v>
      </c>
      <c r="F3971" s="29" t="s">
        <v>121</v>
      </c>
      <c r="G3971" s="3" t="s">
        <v>16</v>
      </c>
      <c r="H3971" s="3" t="s">
        <v>1947</v>
      </c>
      <c r="I3971" s="55">
        <v>46152</v>
      </c>
      <c r="J3971" s="55">
        <v>46154</v>
      </c>
      <c r="K3971" s="55">
        <v>46181</v>
      </c>
      <c r="L3971" s="55"/>
      <c r="M3971" s="55"/>
      <c r="N3971" s="3"/>
      <c r="O3971" s="119" t="s">
        <v>10</v>
      </c>
      <c r="P3971" s="55"/>
      <c r="Q3971" s="167"/>
      <c r="R3971" s="1"/>
      <c r="S3971" s="1"/>
      <c r="T3971" s="1"/>
      <c r="U3971" s="1"/>
      <c r="V3971" s="1"/>
      <c r="W3971" s="1"/>
      <c r="X3971" s="1"/>
      <c r="Y3971" s="1"/>
      <c r="Z3971" s="1"/>
      <c r="AA3971" s="1"/>
      <c r="AB3971" s="1"/>
      <c r="AC3971" s="1"/>
      <c r="AD3971" s="1"/>
      <c r="AE3971" s="1"/>
      <c r="AF3971" s="1"/>
      <c r="AG3971" s="1"/>
      <c r="AH3971" s="1"/>
      <c r="AI3971" s="1"/>
      <c r="AJ3971" s="1"/>
      <c r="AK3971" s="1"/>
      <c r="AL3971" s="1"/>
      <c r="AM3971" s="1"/>
      <c r="AN3971" s="1"/>
      <c r="AO3971" s="1"/>
      <c r="AP3971" s="1"/>
      <c r="AQ3971" s="1"/>
      <c r="AR3971" s="1"/>
      <c r="AS3971" s="1"/>
      <c r="AT3971" s="1"/>
      <c r="AU3971" s="1"/>
      <c r="AV3971" s="1"/>
      <c r="AW3971" s="1"/>
      <c r="AX3971" s="1"/>
      <c r="AY3971" s="1"/>
      <c r="AZ3971" s="1"/>
      <c r="BA3971" s="1"/>
      <c r="BB3971" s="1"/>
      <c r="BC3971" s="1"/>
      <c r="BD3971" s="1"/>
      <c r="BE3971" s="1"/>
      <c r="BF3971" s="1"/>
      <c r="BG3971" s="1"/>
      <c r="BH3971" s="1"/>
      <c r="BI3971" s="1"/>
      <c r="BJ3971" s="1"/>
      <c r="BK3971" s="1"/>
      <c r="BL3971" s="1"/>
      <c r="BM3971" s="1"/>
      <c r="BN3971" s="1"/>
      <c r="BO3971" s="1"/>
      <c r="BP3971" s="1"/>
      <c r="BQ3971" s="1"/>
      <c r="BR3971" s="1"/>
      <c r="BS3971" s="1"/>
      <c r="BT3971" s="1"/>
      <c r="BU3971" s="1"/>
      <c r="BV3971" s="1"/>
      <c r="BW3971" s="1"/>
      <c r="BX3971" s="1"/>
      <c r="BY3971" s="1"/>
      <c r="BZ3971" s="1"/>
      <c r="CA3971" s="1"/>
      <c r="CB3971" s="1"/>
      <c r="CC3971" s="1"/>
      <c r="CD3971" s="1"/>
      <c r="CE3971" s="1"/>
      <c r="CF3971" s="1"/>
      <c r="CG3971" s="1"/>
      <c r="CH3971" s="1"/>
      <c r="CI3971" s="1"/>
      <c r="CJ3971" s="1"/>
      <c r="CK3971" s="1"/>
      <c r="CL3971" s="1"/>
      <c r="CM3971" s="1"/>
      <c r="CN3971" s="1"/>
      <c r="CO3971" s="1"/>
      <c r="CP3971" s="1"/>
      <c r="CQ3971" s="1"/>
      <c r="CR3971" s="1"/>
      <c r="CS3971" s="1"/>
      <c r="CT3971" s="1"/>
      <c r="CU3971" s="1"/>
      <c r="CV3971" s="1"/>
      <c r="CW3971" s="1"/>
      <c r="CX3971" s="1"/>
      <c r="CY3971" s="1"/>
      <c r="CZ3971" s="1"/>
      <c r="DA3971" s="1"/>
      <c r="DB3971" s="1"/>
      <c r="DC3971" s="1"/>
      <c r="DD3971" s="1"/>
      <c r="DE3971" s="1"/>
      <c r="DF3971" s="1"/>
      <c r="DG3971" s="1"/>
      <c r="DH3971" s="1"/>
      <c r="DI3971" s="1"/>
      <c r="DJ3971" s="1"/>
      <c r="DK3971" s="1"/>
      <c r="DL3971" s="1"/>
      <c r="DM3971" s="1"/>
      <c r="DN3971" s="1"/>
      <c r="DO3971" s="1"/>
      <c r="DP3971" s="1"/>
      <c r="DQ3971" s="1"/>
    </row>
    <row r="3972" spans="1:121">
      <c r="A3972" s="170" t="s">
        <v>1990</v>
      </c>
      <c r="B3972" s="10"/>
      <c r="C3972" s="88">
        <v>128606955</v>
      </c>
      <c r="F3972" s="29" t="s">
        <v>121</v>
      </c>
      <c r="G3972" s="3" t="s">
        <v>16</v>
      </c>
      <c r="H3972" s="3" t="s">
        <v>1947</v>
      </c>
      <c r="I3972" s="55">
        <v>46152</v>
      </c>
      <c r="J3972" s="55">
        <v>46154</v>
      </c>
      <c r="K3972" s="55">
        <v>46181</v>
      </c>
      <c r="L3972" s="55"/>
      <c r="M3972" s="55"/>
      <c r="N3972" s="3"/>
      <c r="O3972" s="119" t="s">
        <v>10</v>
      </c>
      <c r="P3972" s="55"/>
      <c r="Q3972" s="167"/>
      <c r="R3972" s="1"/>
      <c r="S3972" s="1"/>
      <c r="T3972" s="1"/>
      <c r="U3972" s="1"/>
      <c r="V3972" s="1"/>
      <c r="W3972" s="1"/>
      <c r="X3972" s="1"/>
      <c r="Y3972" s="1"/>
      <c r="Z3972" s="1"/>
      <c r="AA3972" s="1"/>
      <c r="AB3972" s="1"/>
      <c r="AC3972" s="1"/>
      <c r="AD3972" s="1"/>
      <c r="AE3972" s="1"/>
      <c r="AF3972" s="1"/>
      <c r="AG3972" s="1"/>
      <c r="AH3972" s="1"/>
      <c r="AI3972" s="1"/>
      <c r="AJ3972" s="1"/>
      <c r="AK3972" s="1"/>
      <c r="AL3972" s="1"/>
      <c r="AM3972" s="1"/>
      <c r="AN3972" s="1"/>
      <c r="AO3972" s="1"/>
      <c r="AP3972" s="1"/>
      <c r="AQ3972" s="1"/>
      <c r="AR3972" s="1"/>
      <c r="AS3972" s="1"/>
      <c r="AT3972" s="1"/>
      <c r="AU3972" s="1"/>
      <c r="AV3972" s="1"/>
      <c r="AW3972" s="1"/>
      <c r="AX3972" s="1"/>
      <c r="AY3972" s="1"/>
      <c r="AZ3972" s="1"/>
      <c r="BA3972" s="1"/>
      <c r="BB3972" s="1"/>
      <c r="BC3972" s="1"/>
      <c r="BD3972" s="1"/>
      <c r="BE3972" s="1"/>
      <c r="BF3972" s="1"/>
      <c r="BG3972" s="1"/>
      <c r="BH3972" s="1"/>
      <c r="BI3972" s="1"/>
      <c r="BJ3972" s="1"/>
      <c r="BK3972" s="1"/>
      <c r="BL3972" s="1"/>
      <c r="BM3972" s="1"/>
      <c r="BN3972" s="1"/>
      <c r="BO3972" s="1"/>
      <c r="BP3972" s="1"/>
      <c r="BQ3972" s="1"/>
      <c r="BR3972" s="1"/>
      <c r="BS3972" s="1"/>
      <c r="BT3972" s="1"/>
      <c r="BU3972" s="1"/>
      <c r="BV3972" s="1"/>
      <c r="BW3972" s="1"/>
      <c r="BX3972" s="1"/>
      <c r="BY3972" s="1"/>
      <c r="BZ3972" s="1"/>
      <c r="CA3972" s="1"/>
      <c r="CB3972" s="1"/>
      <c r="CC3972" s="1"/>
      <c r="CD3972" s="1"/>
      <c r="CE3972" s="1"/>
      <c r="CF3972" s="1"/>
      <c r="CG3972" s="1"/>
      <c r="CH3972" s="1"/>
      <c r="CI3972" s="1"/>
      <c r="CJ3972" s="1"/>
      <c r="CK3972" s="1"/>
      <c r="CL3972" s="1"/>
      <c r="CM3972" s="1"/>
      <c r="CN3972" s="1"/>
      <c r="CO3972" s="1"/>
      <c r="CP3972" s="1"/>
      <c r="CQ3972" s="1"/>
      <c r="CR3972" s="1"/>
      <c r="CS3972" s="1"/>
      <c r="CT3972" s="1"/>
      <c r="CU3972" s="1"/>
      <c r="CV3972" s="1"/>
      <c r="CW3972" s="1"/>
      <c r="CX3972" s="1"/>
      <c r="CY3972" s="1"/>
      <c r="CZ3972" s="1"/>
      <c r="DA3972" s="1"/>
      <c r="DB3972" s="1"/>
      <c r="DC3972" s="1"/>
      <c r="DD3972" s="1"/>
      <c r="DE3972" s="1"/>
      <c r="DF3972" s="1"/>
      <c r="DG3972" s="1"/>
      <c r="DH3972" s="1"/>
      <c r="DI3972" s="1"/>
      <c r="DJ3972" s="1"/>
      <c r="DK3972" s="1"/>
      <c r="DL3972" s="1"/>
      <c r="DM3972" s="1"/>
      <c r="DN3972" s="1"/>
      <c r="DO3972" s="1"/>
      <c r="DP3972" s="1"/>
      <c r="DQ3972" s="1"/>
    </row>
    <row r="3973" spans="1:121">
      <c r="A3973" s="170" t="s">
        <v>1990</v>
      </c>
      <c r="B3973" s="10"/>
      <c r="C3973" s="88">
        <v>128606969</v>
      </c>
      <c r="F3973" s="29" t="s">
        <v>121</v>
      </c>
      <c r="G3973" s="3" t="s">
        <v>16</v>
      </c>
      <c r="H3973" s="3" t="s">
        <v>1947</v>
      </c>
      <c r="I3973" s="55">
        <v>46152</v>
      </c>
      <c r="J3973" s="55">
        <v>46154</v>
      </c>
      <c r="K3973" s="55">
        <v>46181</v>
      </c>
      <c r="L3973" s="55"/>
      <c r="M3973" s="55"/>
      <c r="N3973" s="3"/>
      <c r="O3973" s="119" t="s">
        <v>10</v>
      </c>
      <c r="P3973" s="55"/>
      <c r="Q3973" s="167"/>
      <c r="R3973" s="1"/>
      <c r="S3973" s="1"/>
      <c r="T3973" s="1"/>
      <c r="U3973" s="1"/>
      <c r="V3973" s="1"/>
      <c r="W3973" s="1"/>
      <c r="X3973" s="1"/>
      <c r="Y3973" s="1"/>
      <c r="Z3973" s="1"/>
      <c r="AA3973" s="1"/>
      <c r="AB3973" s="1"/>
      <c r="AC3973" s="1"/>
      <c r="AD3973" s="1"/>
      <c r="AE3973" s="1"/>
      <c r="AF3973" s="1"/>
      <c r="AG3973" s="1"/>
      <c r="AH3973" s="1"/>
      <c r="AI3973" s="1"/>
      <c r="AJ3973" s="1"/>
      <c r="AK3973" s="1"/>
      <c r="AL3973" s="1"/>
      <c r="AM3973" s="1"/>
      <c r="AN3973" s="1"/>
      <c r="AO3973" s="1"/>
      <c r="AP3973" s="1"/>
      <c r="AQ3973" s="1"/>
      <c r="AR3973" s="1"/>
      <c r="AS3973" s="1"/>
      <c r="AT3973" s="1"/>
      <c r="AU3973" s="1"/>
      <c r="AV3973" s="1"/>
      <c r="AW3973" s="1"/>
      <c r="AX3973" s="1"/>
      <c r="AY3973" s="1"/>
      <c r="AZ3973" s="1"/>
      <c r="BA3973" s="1"/>
      <c r="BB3973" s="1"/>
      <c r="BC3973" s="1"/>
      <c r="BD3973" s="1"/>
      <c r="BE3973" s="1"/>
      <c r="BF3973" s="1"/>
      <c r="BG3973" s="1"/>
      <c r="BH3973" s="1"/>
      <c r="BI3973" s="1"/>
      <c r="BJ3973" s="1"/>
      <c r="BK3973" s="1"/>
      <c r="BL3973" s="1"/>
      <c r="BM3973" s="1"/>
      <c r="BN3973" s="1"/>
      <c r="BO3973" s="1"/>
      <c r="BP3973" s="1"/>
      <c r="BQ3973" s="1"/>
      <c r="BR3973" s="1"/>
      <c r="BS3973" s="1"/>
      <c r="BT3973" s="1"/>
      <c r="BU3973" s="1"/>
      <c r="BV3973" s="1"/>
      <c r="BW3973" s="1"/>
      <c r="BX3973" s="1"/>
      <c r="BY3973" s="1"/>
      <c r="BZ3973" s="1"/>
      <c r="CA3973" s="1"/>
      <c r="CB3973" s="1"/>
      <c r="CC3973" s="1"/>
      <c r="CD3973" s="1"/>
      <c r="CE3973" s="1"/>
      <c r="CF3973" s="1"/>
      <c r="CG3973" s="1"/>
      <c r="CH3973" s="1"/>
      <c r="CI3973" s="1"/>
      <c r="CJ3973" s="1"/>
      <c r="CK3973" s="1"/>
      <c r="CL3973" s="1"/>
      <c r="CM3973" s="1"/>
      <c r="CN3973" s="1"/>
      <c r="CO3973" s="1"/>
      <c r="CP3973" s="1"/>
      <c r="CQ3973" s="1"/>
      <c r="CR3973" s="1"/>
      <c r="CS3973" s="1"/>
      <c r="CT3973" s="1"/>
      <c r="CU3973" s="1"/>
      <c r="CV3973" s="1"/>
      <c r="CW3973" s="1"/>
      <c r="CX3973" s="1"/>
      <c r="CY3973" s="1"/>
      <c r="CZ3973" s="1"/>
      <c r="DA3973" s="1"/>
      <c r="DB3973" s="1"/>
      <c r="DC3973" s="1"/>
      <c r="DD3973" s="1"/>
      <c r="DE3973" s="1"/>
      <c r="DF3973" s="1"/>
      <c r="DG3973" s="1"/>
      <c r="DH3973" s="1"/>
      <c r="DI3973" s="1"/>
      <c r="DJ3973" s="1"/>
      <c r="DK3973" s="1"/>
      <c r="DL3973" s="1"/>
      <c r="DM3973" s="1"/>
      <c r="DN3973" s="1"/>
      <c r="DO3973" s="1"/>
      <c r="DP3973" s="1"/>
      <c r="DQ3973" s="1"/>
    </row>
    <row r="3974" spans="1:121">
      <c r="A3974" s="170" t="s">
        <v>1990</v>
      </c>
      <c r="B3974" s="10"/>
      <c r="C3974" s="88">
        <v>128606974</v>
      </c>
      <c r="F3974" s="29" t="s">
        <v>121</v>
      </c>
      <c r="G3974" s="3" t="s">
        <v>16</v>
      </c>
      <c r="H3974" s="3" t="s">
        <v>1947</v>
      </c>
      <c r="I3974" s="55">
        <v>46152</v>
      </c>
      <c r="J3974" s="55">
        <v>46154</v>
      </c>
      <c r="K3974" s="55">
        <v>46181</v>
      </c>
      <c r="L3974" s="55"/>
      <c r="M3974" s="55"/>
      <c r="N3974" s="3"/>
      <c r="O3974" s="119" t="s">
        <v>10</v>
      </c>
      <c r="P3974" s="55"/>
      <c r="Q3974" s="167"/>
      <c r="R3974" s="1"/>
      <c r="S3974" s="1"/>
      <c r="T3974" s="1"/>
      <c r="U3974" s="1"/>
      <c r="V3974" s="1"/>
      <c r="W3974" s="1"/>
      <c r="X3974" s="1"/>
      <c r="Y3974" s="1"/>
      <c r="Z3974" s="1"/>
      <c r="AA3974" s="1"/>
      <c r="AB3974" s="1"/>
      <c r="AC3974" s="1"/>
      <c r="AD3974" s="1"/>
      <c r="AE3974" s="1"/>
      <c r="AF3974" s="1"/>
      <c r="AG3974" s="1"/>
      <c r="AH3974" s="1"/>
      <c r="AI3974" s="1"/>
      <c r="AJ3974" s="1"/>
      <c r="AK3974" s="1"/>
      <c r="AL3974" s="1"/>
      <c r="AM3974" s="1"/>
      <c r="AN3974" s="1"/>
      <c r="AO3974" s="1"/>
      <c r="AP3974" s="1"/>
      <c r="AQ3974" s="1"/>
      <c r="AR3974" s="1"/>
      <c r="AS3974" s="1"/>
      <c r="AT3974" s="1"/>
      <c r="AU3974" s="1"/>
      <c r="AV3974" s="1"/>
      <c r="AW3974" s="1"/>
      <c r="AX3974" s="1"/>
      <c r="AY3974" s="1"/>
      <c r="AZ3974" s="1"/>
      <c r="BA3974" s="1"/>
      <c r="BB3974" s="1"/>
      <c r="BC3974" s="1"/>
      <c r="BD3974" s="1"/>
      <c r="BE3974" s="1"/>
      <c r="BF3974" s="1"/>
      <c r="BG3974" s="1"/>
      <c r="BH3974" s="1"/>
      <c r="BI3974" s="1"/>
      <c r="BJ3974" s="1"/>
      <c r="BK3974" s="1"/>
      <c r="BL3974" s="1"/>
      <c r="BM3974" s="1"/>
      <c r="BN3974" s="1"/>
      <c r="BO3974" s="1"/>
      <c r="BP3974" s="1"/>
      <c r="BQ3974" s="1"/>
      <c r="BR3974" s="1"/>
      <c r="BS3974" s="1"/>
      <c r="BT3974" s="1"/>
      <c r="BU3974" s="1"/>
      <c r="BV3974" s="1"/>
      <c r="BW3974" s="1"/>
      <c r="BX3974" s="1"/>
      <c r="BY3974" s="1"/>
      <c r="BZ3974" s="1"/>
      <c r="CA3974" s="1"/>
      <c r="CB3974" s="1"/>
      <c r="CC3974" s="1"/>
      <c r="CD3974" s="1"/>
      <c r="CE3974" s="1"/>
      <c r="CF3974" s="1"/>
      <c r="CG3974" s="1"/>
      <c r="CH3974" s="1"/>
      <c r="CI3974" s="1"/>
      <c r="CJ3974" s="1"/>
      <c r="CK3974" s="1"/>
      <c r="CL3974" s="1"/>
      <c r="CM3974" s="1"/>
      <c r="CN3974" s="1"/>
      <c r="CO3974" s="1"/>
      <c r="CP3974" s="1"/>
      <c r="CQ3974" s="1"/>
      <c r="CR3974" s="1"/>
      <c r="CS3974" s="1"/>
      <c r="CT3974" s="1"/>
      <c r="CU3974" s="1"/>
      <c r="CV3974" s="1"/>
      <c r="CW3974" s="1"/>
      <c r="CX3974" s="1"/>
      <c r="CY3974" s="1"/>
      <c r="CZ3974" s="1"/>
      <c r="DA3974" s="1"/>
      <c r="DB3974" s="1"/>
      <c r="DC3974" s="1"/>
      <c r="DD3974" s="1"/>
      <c r="DE3974" s="1"/>
      <c r="DF3974" s="1"/>
      <c r="DG3974" s="1"/>
      <c r="DH3974" s="1"/>
      <c r="DI3974" s="1"/>
      <c r="DJ3974" s="1"/>
      <c r="DK3974" s="1"/>
      <c r="DL3974" s="1"/>
      <c r="DM3974" s="1"/>
      <c r="DN3974" s="1"/>
      <c r="DO3974" s="1"/>
      <c r="DP3974" s="1"/>
      <c r="DQ3974" s="1"/>
    </row>
    <row r="3975" spans="1:121">
      <c r="A3975" s="170" t="s">
        <v>1990</v>
      </c>
      <c r="B3975" s="10"/>
      <c r="C3975" s="88">
        <v>128606923</v>
      </c>
      <c r="F3975" s="29" t="s">
        <v>121</v>
      </c>
      <c r="G3975" s="3" t="s">
        <v>16</v>
      </c>
      <c r="H3975" s="3" t="s">
        <v>1947</v>
      </c>
      <c r="I3975" s="55">
        <v>46152</v>
      </c>
      <c r="J3975" s="55">
        <v>46154</v>
      </c>
      <c r="K3975" s="55">
        <v>46181</v>
      </c>
      <c r="L3975" s="55"/>
      <c r="M3975" s="55"/>
      <c r="N3975" s="3"/>
      <c r="O3975" s="119" t="s">
        <v>10</v>
      </c>
      <c r="P3975" s="55"/>
      <c r="Q3975" s="167"/>
      <c r="R3975" s="1"/>
      <c r="S3975" s="1"/>
      <c r="T3975" s="1"/>
      <c r="U3975" s="1"/>
      <c r="V3975" s="1"/>
      <c r="W3975" s="1"/>
      <c r="X3975" s="1"/>
      <c r="Y3975" s="1"/>
      <c r="Z3975" s="1"/>
      <c r="AA3975" s="1"/>
      <c r="AB3975" s="1"/>
      <c r="AC3975" s="1"/>
      <c r="AD3975" s="1"/>
      <c r="AE3975" s="1"/>
      <c r="AF3975" s="1"/>
      <c r="AG3975" s="1"/>
      <c r="AH3975" s="1"/>
      <c r="AI3975" s="1"/>
      <c r="AJ3975" s="1"/>
      <c r="AK3975" s="1"/>
      <c r="AL3975" s="1"/>
      <c r="AM3975" s="1"/>
      <c r="AN3975" s="1"/>
      <c r="AO3975" s="1"/>
      <c r="AP3975" s="1"/>
      <c r="AQ3975" s="1"/>
      <c r="AR3975" s="1"/>
      <c r="AS3975" s="1"/>
      <c r="AT3975" s="1"/>
      <c r="AU3975" s="1"/>
      <c r="AV3975" s="1"/>
      <c r="AW3975" s="1"/>
      <c r="AX3975" s="1"/>
      <c r="AY3975" s="1"/>
      <c r="AZ3975" s="1"/>
      <c r="BA3975" s="1"/>
      <c r="BB3975" s="1"/>
      <c r="BC3975" s="1"/>
      <c r="BD3975" s="1"/>
      <c r="BE3975" s="1"/>
      <c r="BF3975" s="1"/>
      <c r="BG3975" s="1"/>
      <c r="BH3975" s="1"/>
      <c r="BI3975" s="1"/>
      <c r="BJ3975" s="1"/>
      <c r="BK3975" s="1"/>
      <c r="BL3975" s="1"/>
      <c r="BM3975" s="1"/>
      <c r="BN3975" s="1"/>
      <c r="BO3975" s="1"/>
      <c r="BP3975" s="1"/>
      <c r="BQ3975" s="1"/>
      <c r="BR3975" s="1"/>
      <c r="BS3975" s="1"/>
      <c r="BT3975" s="1"/>
      <c r="BU3975" s="1"/>
      <c r="BV3975" s="1"/>
      <c r="BW3975" s="1"/>
      <c r="BX3975" s="1"/>
      <c r="BY3975" s="1"/>
      <c r="BZ3975" s="1"/>
      <c r="CA3975" s="1"/>
      <c r="CB3975" s="1"/>
      <c r="CC3975" s="1"/>
      <c r="CD3975" s="1"/>
      <c r="CE3975" s="1"/>
      <c r="CF3975" s="1"/>
      <c r="CG3975" s="1"/>
      <c r="CH3975" s="1"/>
      <c r="CI3975" s="1"/>
      <c r="CJ3975" s="1"/>
      <c r="CK3975" s="1"/>
      <c r="CL3975" s="1"/>
      <c r="CM3975" s="1"/>
      <c r="CN3975" s="1"/>
      <c r="CO3975" s="1"/>
      <c r="CP3975" s="1"/>
      <c r="CQ3975" s="1"/>
      <c r="CR3975" s="1"/>
      <c r="CS3975" s="1"/>
      <c r="CT3975" s="1"/>
      <c r="CU3975" s="1"/>
      <c r="CV3975" s="1"/>
      <c r="CW3975" s="1"/>
      <c r="CX3975" s="1"/>
      <c r="CY3975" s="1"/>
      <c r="CZ3975" s="1"/>
      <c r="DA3975" s="1"/>
      <c r="DB3975" s="1"/>
      <c r="DC3975" s="1"/>
      <c r="DD3975" s="1"/>
      <c r="DE3975" s="1"/>
      <c r="DF3975" s="1"/>
      <c r="DG3975" s="1"/>
      <c r="DH3975" s="1"/>
      <c r="DI3975" s="1"/>
      <c r="DJ3975" s="1"/>
      <c r="DK3975" s="1"/>
      <c r="DL3975" s="1"/>
      <c r="DM3975" s="1"/>
      <c r="DN3975" s="1"/>
      <c r="DO3975" s="1"/>
      <c r="DP3975" s="1"/>
      <c r="DQ3975" s="1"/>
    </row>
    <row r="3976" spans="1:121">
      <c r="A3976" s="170" t="s">
        <v>1991</v>
      </c>
      <c r="B3976" s="10"/>
      <c r="C3976" s="88">
        <v>134609011</v>
      </c>
      <c r="F3976" s="29" t="s">
        <v>121</v>
      </c>
      <c r="G3976" s="3" t="s">
        <v>16</v>
      </c>
      <c r="H3976" s="3" t="s">
        <v>1947</v>
      </c>
      <c r="I3976" s="55">
        <v>46158</v>
      </c>
      <c r="J3976" s="55">
        <v>46160</v>
      </c>
      <c r="K3976" s="55">
        <v>46188</v>
      </c>
      <c r="L3976" s="55"/>
      <c r="M3976" s="55"/>
      <c r="N3976" s="3"/>
      <c r="O3976" s="119" t="s">
        <v>10</v>
      </c>
      <c r="P3976" s="55"/>
      <c r="Q3976" s="167"/>
      <c r="R3976" s="1"/>
      <c r="S3976" s="1"/>
      <c r="T3976" s="1"/>
      <c r="U3976" s="1"/>
      <c r="V3976" s="1"/>
      <c r="W3976" s="1"/>
      <c r="X3976" s="1"/>
      <c r="Y3976" s="1"/>
      <c r="Z3976" s="1"/>
      <c r="AA3976" s="1"/>
      <c r="AB3976" s="1"/>
      <c r="AC3976" s="1"/>
      <c r="AD3976" s="1"/>
      <c r="AE3976" s="1"/>
      <c r="AF3976" s="1"/>
      <c r="AG3976" s="1"/>
      <c r="AH3976" s="1"/>
      <c r="AI3976" s="1"/>
      <c r="AJ3976" s="1"/>
      <c r="AK3976" s="1"/>
      <c r="AL3976" s="1"/>
      <c r="AM3976" s="1"/>
      <c r="AN3976" s="1"/>
      <c r="AO3976" s="1"/>
      <c r="AP3976" s="1"/>
      <c r="AQ3976" s="1"/>
      <c r="AR3976" s="1"/>
      <c r="AS3976" s="1"/>
      <c r="AT3976" s="1"/>
      <c r="AU3976" s="1"/>
      <c r="AV3976" s="1"/>
      <c r="AW3976" s="1"/>
      <c r="AX3976" s="1"/>
      <c r="AY3976" s="1"/>
      <c r="AZ3976" s="1"/>
      <c r="BA3976" s="1"/>
      <c r="BB3976" s="1"/>
      <c r="BC3976" s="1"/>
      <c r="BD3976" s="1"/>
      <c r="BE3976" s="1"/>
      <c r="BF3976" s="1"/>
      <c r="BG3976" s="1"/>
      <c r="BH3976" s="1"/>
      <c r="BI3976" s="1"/>
      <c r="BJ3976" s="1"/>
      <c r="BK3976" s="1"/>
      <c r="BL3976" s="1"/>
      <c r="BM3976" s="1"/>
      <c r="BN3976" s="1"/>
      <c r="BO3976" s="1"/>
      <c r="BP3976" s="1"/>
      <c r="BQ3976" s="1"/>
      <c r="BR3976" s="1"/>
      <c r="BS3976" s="1"/>
      <c r="BT3976" s="1"/>
      <c r="BU3976" s="1"/>
      <c r="BV3976" s="1"/>
      <c r="BW3976" s="1"/>
      <c r="BX3976" s="1"/>
      <c r="BY3976" s="1"/>
      <c r="BZ3976" s="1"/>
      <c r="CA3976" s="1"/>
      <c r="CB3976" s="1"/>
      <c r="CC3976" s="1"/>
      <c r="CD3976" s="1"/>
      <c r="CE3976" s="1"/>
      <c r="CF3976" s="1"/>
      <c r="CG3976" s="1"/>
      <c r="CH3976" s="1"/>
      <c r="CI3976" s="1"/>
      <c r="CJ3976" s="1"/>
      <c r="CK3976" s="1"/>
      <c r="CL3976" s="1"/>
      <c r="CM3976" s="1"/>
      <c r="CN3976" s="1"/>
      <c r="CO3976" s="1"/>
      <c r="CP3976" s="1"/>
      <c r="CQ3976" s="1"/>
      <c r="CR3976" s="1"/>
      <c r="CS3976" s="1"/>
      <c r="CT3976" s="1"/>
      <c r="CU3976" s="1"/>
      <c r="CV3976" s="1"/>
      <c r="CW3976" s="1"/>
      <c r="CX3976" s="1"/>
      <c r="CY3976" s="1"/>
      <c r="CZ3976" s="1"/>
      <c r="DA3976" s="1"/>
      <c r="DB3976" s="1"/>
      <c r="DC3976" s="1"/>
      <c r="DD3976" s="1"/>
      <c r="DE3976" s="1"/>
      <c r="DF3976" s="1"/>
      <c r="DG3976" s="1"/>
      <c r="DH3976" s="1"/>
      <c r="DI3976" s="1"/>
      <c r="DJ3976" s="1"/>
      <c r="DK3976" s="1"/>
      <c r="DL3976" s="1"/>
      <c r="DM3976" s="1"/>
      <c r="DN3976" s="1"/>
      <c r="DO3976" s="1"/>
      <c r="DP3976" s="1"/>
      <c r="DQ3976" s="1"/>
    </row>
    <row r="3977" spans="1:121">
      <c r="A3977" s="170" t="s">
        <v>1991</v>
      </c>
      <c r="B3977" s="10"/>
      <c r="C3977" s="88">
        <v>134609024</v>
      </c>
      <c r="F3977" s="29" t="s">
        <v>121</v>
      </c>
      <c r="G3977" s="3" t="s">
        <v>16</v>
      </c>
      <c r="H3977" s="3" t="s">
        <v>1947</v>
      </c>
      <c r="I3977" s="55">
        <v>46158</v>
      </c>
      <c r="J3977" s="55">
        <v>46160</v>
      </c>
      <c r="K3977" s="55">
        <v>46188</v>
      </c>
      <c r="L3977" s="55"/>
      <c r="M3977" s="55"/>
      <c r="N3977" s="3"/>
      <c r="O3977" s="119" t="s">
        <v>10</v>
      </c>
      <c r="P3977" s="55"/>
      <c r="Q3977" s="167"/>
      <c r="R3977" s="1"/>
      <c r="S3977" s="1"/>
      <c r="T3977" s="1"/>
      <c r="U3977" s="1"/>
      <c r="V3977" s="1"/>
      <c r="W3977" s="1"/>
      <c r="X3977" s="1"/>
      <c r="Y3977" s="1"/>
      <c r="Z3977" s="1"/>
      <c r="AA3977" s="1"/>
      <c r="AB3977" s="1"/>
      <c r="AC3977" s="1"/>
      <c r="AD3977" s="1"/>
      <c r="AE3977" s="1"/>
      <c r="AF3977" s="1"/>
      <c r="AG3977" s="1"/>
      <c r="AH3977" s="1"/>
      <c r="AI3977" s="1"/>
      <c r="AJ3977" s="1"/>
      <c r="AK3977" s="1"/>
      <c r="AL3977" s="1"/>
      <c r="AM3977" s="1"/>
      <c r="AN3977" s="1"/>
      <c r="AO3977" s="1"/>
      <c r="AP3977" s="1"/>
      <c r="AQ3977" s="1"/>
      <c r="AR3977" s="1"/>
      <c r="AS3977" s="1"/>
      <c r="AT3977" s="1"/>
      <c r="AU3977" s="1"/>
      <c r="AV3977" s="1"/>
      <c r="AW3977" s="1"/>
      <c r="AX3977" s="1"/>
      <c r="AY3977" s="1"/>
      <c r="AZ3977" s="1"/>
      <c r="BA3977" s="1"/>
      <c r="BB3977" s="1"/>
      <c r="BC3977" s="1"/>
      <c r="BD3977" s="1"/>
      <c r="BE3977" s="1"/>
      <c r="BF3977" s="1"/>
      <c r="BG3977" s="1"/>
      <c r="BH3977" s="1"/>
      <c r="BI3977" s="1"/>
      <c r="BJ3977" s="1"/>
      <c r="BK3977" s="1"/>
      <c r="BL3977" s="1"/>
      <c r="BM3977" s="1"/>
      <c r="BN3977" s="1"/>
      <c r="BO3977" s="1"/>
      <c r="BP3977" s="1"/>
      <c r="BQ3977" s="1"/>
      <c r="BR3977" s="1"/>
      <c r="BS3977" s="1"/>
      <c r="BT3977" s="1"/>
      <c r="BU3977" s="1"/>
      <c r="BV3977" s="1"/>
      <c r="BW3977" s="1"/>
      <c r="BX3977" s="1"/>
      <c r="BY3977" s="1"/>
      <c r="BZ3977" s="1"/>
      <c r="CA3977" s="1"/>
      <c r="CB3977" s="1"/>
      <c r="CC3977" s="1"/>
      <c r="CD3977" s="1"/>
      <c r="CE3977" s="1"/>
      <c r="CF3977" s="1"/>
      <c r="CG3977" s="1"/>
      <c r="CH3977" s="1"/>
      <c r="CI3977" s="1"/>
      <c r="CJ3977" s="1"/>
      <c r="CK3977" s="1"/>
      <c r="CL3977" s="1"/>
      <c r="CM3977" s="1"/>
      <c r="CN3977" s="1"/>
      <c r="CO3977" s="1"/>
      <c r="CP3977" s="1"/>
      <c r="CQ3977" s="1"/>
      <c r="CR3977" s="1"/>
      <c r="CS3977" s="1"/>
      <c r="CT3977" s="1"/>
      <c r="CU3977" s="1"/>
      <c r="CV3977" s="1"/>
      <c r="CW3977" s="1"/>
      <c r="CX3977" s="1"/>
      <c r="CY3977" s="1"/>
      <c r="CZ3977" s="1"/>
      <c r="DA3977" s="1"/>
      <c r="DB3977" s="1"/>
      <c r="DC3977" s="1"/>
      <c r="DD3977" s="1"/>
      <c r="DE3977" s="1"/>
      <c r="DF3977" s="1"/>
      <c r="DG3977" s="1"/>
      <c r="DH3977" s="1"/>
      <c r="DI3977" s="1"/>
      <c r="DJ3977" s="1"/>
      <c r="DK3977" s="1"/>
      <c r="DL3977" s="1"/>
      <c r="DM3977" s="1"/>
      <c r="DN3977" s="1"/>
      <c r="DO3977" s="1"/>
      <c r="DP3977" s="1"/>
      <c r="DQ3977" s="1"/>
    </row>
    <row r="3978" spans="1:121">
      <c r="A3978" s="170" t="s">
        <v>1991</v>
      </c>
      <c r="B3978" s="10"/>
      <c r="C3978" s="88">
        <v>134609056</v>
      </c>
      <c r="F3978" s="29" t="s">
        <v>121</v>
      </c>
      <c r="G3978" s="3" t="s">
        <v>16</v>
      </c>
      <c r="H3978" s="3" t="s">
        <v>1947</v>
      </c>
      <c r="I3978" s="55">
        <v>46158</v>
      </c>
      <c r="J3978" s="55">
        <v>46160</v>
      </c>
      <c r="K3978" s="55">
        <v>46188</v>
      </c>
      <c r="L3978" s="55"/>
      <c r="M3978" s="55"/>
      <c r="N3978" s="3"/>
      <c r="O3978" s="119" t="s">
        <v>10</v>
      </c>
      <c r="P3978" s="55"/>
      <c r="Q3978" s="167"/>
      <c r="R3978" s="1"/>
      <c r="S3978" s="1"/>
      <c r="T3978" s="1"/>
      <c r="U3978" s="1"/>
      <c r="V3978" s="1"/>
      <c r="W3978" s="1"/>
      <c r="X3978" s="1"/>
      <c r="Y3978" s="1"/>
      <c r="Z3978" s="1"/>
      <c r="AA3978" s="1"/>
      <c r="AB3978" s="1"/>
      <c r="AC3978" s="1"/>
      <c r="AD3978" s="1"/>
      <c r="AE3978" s="1"/>
      <c r="AF3978" s="1"/>
      <c r="AG3978" s="1"/>
      <c r="AH3978" s="1"/>
      <c r="AI3978" s="1"/>
      <c r="AJ3978" s="1"/>
      <c r="AK3978" s="1"/>
      <c r="AL3978" s="1"/>
      <c r="AM3978" s="1"/>
      <c r="AN3978" s="1"/>
      <c r="AO3978" s="1"/>
      <c r="AP3978" s="1"/>
      <c r="AQ3978" s="1"/>
      <c r="AR3978" s="1"/>
      <c r="AS3978" s="1"/>
      <c r="AT3978" s="1"/>
      <c r="AU3978" s="1"/>
      <c r="AV3978" s="1"/>
      <c r="AW3978" s="1"/>
      <c r="AX3978" s="1"/>
      <c r="AY3978" s="1"/>
      <c r="AZ3978" s="1"/>
      <c r="BA3978" s="1"/>
      <c r="BB3978" s="1"/>
      <c r="BC3978" s="1"/>
      <c r="BD3978" s="1"/>
      <c r="BE3978" s="1"/>
      <c r="BF3978" s="1"/>
      <c r="BG3978" s="1"/>
      <c r="BH3978" s="1"/>
      <c r="BI3978" s="1"/>
      <c r="BJ3978" s="1"/>
      <c r="BK3978" s="1"/>
      <c r="BL3978" s="1"/>
      <c r="BM3978" s="1"/>
      <c r="BN3978" s="1"/>
      <c r="BO3978" s="1"/>
      <c r="BP3978" s="1"/>
      <c r="BQ3978" s="1"/>
      <c r="BR3978" s="1"/>
      <c r="BS3978" s="1"/>
      <c r="BT3978" s="1"/>
      <c r="BU3978" s="1"/>
      <c r="BV3978" s="1"/>
      <c r="BW3978" s="1"/>
      <c r="BX3978" s="1"/>
      <c r="BY3978" s="1"/>
      <c r="BZ3978" s="1"/>
      <c r="CA3978" s="1"/>
      <c r="CB3978" s="1"/>
      <c r="CC3978" s="1"/>
      <c r="CD3978" s="1"/>
      <c r="CE3978" s="1"/>
      <c r="CF3978" s="1"/>
      <c r="CG3978" s="1"/>
      <c r="CH3978" s="1"/>
      <c r="CI3978" s="1"/>
      <c r="CJ3978" s="1"/>
      <c r="CK3978" s="1"/>
      <c r="CL3978" s="1"/>
      <c r="CM3978" s="1"/>
      <c r="CN3978" s="1"/>
      <c r="CO3978" s="1"/>
      <c r="CP3978" s="1"/>
      <c r="CQ3978" s="1"/>
      <c r="CR3978" s="1"/>
      <c r="CS3978" s="1"/>
      <c r="CT3978" s="1"/>
      <c r="CU3978" s="1"/>
      <c r="CV3978" s="1"/>
      <c r="CW3978" s="1"/>
      <c r="CX3978" s="1"/>
      <c r="CY3978" s="1"/>
      <c r="CZ3978" s="1"/>
      <c r="DA3978" s="1"/>
      <c r="DB3978" s="1"/>
      <c r="DC3978" s="1"/>
      <c r="DD3978" s="1"/>
      <c r="DE3978" s="1"/>
      <c r="DF3978" s="1"/>
      <c r="DG3978" s="1"/>
      <c r="DH3978" s="1"/>
      <c r="DI3978" s="1"/>
      <c r="DJ3978" s="1"/>
      <c r="DK3978" s="1"/>
      <c r="DL3978" s="1"/>
      <c r="DM3978" s="1"/>
      <c r="DN3978" s="1"/>
      <c r="DO3978" s="1"/>
      <c r="DP3978" s="1"/>
      <c r="DQ3978" s="1"/>
    </row>
    <row r="3979" spans="1:121">
      <c r="A3979" s="170" t="s">
        <v>1991</v>
      </c>
      <c r="B3979" s="10"/>
      <c r="C3979" s="88">
        <v>134609103</v>
      </c>
      <c r="F3979" s="29" t="s">
        <v>121</v>
      </c>
      <c r="G3979" s="3" t="s">
        <v>16</v>
      </c>
      <c r="H3979" s="3" t="s">
        <v>1947</v>
      </c>
      <c r="I3979" s="55">
        <v>46158</v>
      </c>
      <c r="J3979" s="55">
        <v>46160</v>
      </c>
      <c r="K3979" s="55">
        <v>46188</v>
      </c>
      <c r="L3979" s="55"/>
      <c r="M3979" s="55"/>
      <c r="N3979" s="3"/>
      <c r="O3979" s="119" t="s">
        <v>10</v>
      </c>
      <c r="P3979" s="55"/>
      <c r="Q3979" s="167"/>
      <c r="R3979" s="1"/>
      <c r="S3979" s="1"/>
      <c r="T3979" s="1"/>
      <c r="U3979" s="1"/>
      <c r="V3979" s="1"/>
      <c r="W3979" s="1"/>
      <c r="X3979" s="1"/>
      <c r="Y3979" s="1"/>
      <c r="Z3979" s="1"/>
      <c r="AA3979" s="1"/>
      <c r="AB3979" s="1"/>
      <c r="AC3979" s="1"/>
      <c r="AD3979" s="1"/>
      <c r="AE3979" s="1"/>
      <c r="AF3979" s="1"/>
      <c r="AG3979" s="1"/>
      <c r="AH3979" s="1"/>
      <c r="AI3979" s="1"/>
      <c r="AJ3979" s="1"/>
      <c r="AK3979" s="1"/>
      <c r="AL3979" s="1"/>
      <c r="AM3979" s="1"/>
      <c r="AN3979" s="1"/>
      <c r="AO3979" s="1"/>
      <c r="AP3979" s="1"/>
      <c r="AQ3979" s="1"/>
      <c r="AR3979" s="1"/>
      <c r="AS3979" s="1"/>
      <c r="AT3979" s="1"/>
      <c r="AU3979" s="1"/>
      <c r="AV3979" s="1"/>
      <c r="AW3979" s="1"/>
      <c r="AX3979" s="1"/>
      <c r="AY3979" s="1"/>
      <c r="AZ3979" s="1"/>
      <c r="BA3979" s="1"/>
      <c r="BB3979" s="1"/>
      <c r="BC3979" s="1"/>
      <c r="BD3979" s="1"/>
      <c r="BE3979" s="1"/>
      <c r="BF3979" s="1"/>
      <c r="BG3979" s="1"/>
      <c r="BH3979" s="1"/>
      <c r="BI3979" s="1"/>
      <c r="BJ3979" s="1"/>
      <c r="BK3979" s="1"/>
      <c r="BL3979" s="1"/>
      <c r="BM3979" s="1"/>
      <c r="BN3979" s="1"/>
      <c r="BO3979" s="1"/>
      <c r="BP3979" s="1"/>
      <c r="BQ3979" s="1"/>
      <c r="BR3979" s="1"/>
      <c r="BS3979" s="1"/>
      <c r="BT3979" s="1"/>
      <c r="BU3979" s="1"/>
      <c r="BV3979" s="1"/>
      <c r="BW3979" s="1"/>
      <c r="BX3979" s="1"/>
      <c r="BY3979" s="1"/>
      <c r="BZ3979" s="1"/>
      <c r="CA3979" s="1"/>
      <c r="CB3979" s="1"/>
      <c r="CC3979" s="1"/>
      <c r="CD3979" s="1"/>
      <c r="CE3979" s="1"/>
      <c r="CF3979" s="1"/>
      <c r="CG3979" s="1"/>
      <c r="CH3979" s="1"/>
      <c r="CI3979" s="1"/>
      <c r="CJ3979" s="1"/>
      <c r="CK3979" s="1"/>
      <c r="CL3979" s="1"/>
      <c r="CM3979" s="1"/>
      <c r="CN3979" s="1"/>
      <c r="CO3979" s="1"/>
      <c r="CP3979" s="1"/>
      <c r="CQ3979" s="1"/>
      <c r="CR3979" s="1"/>
      <c r="CS3979" s="1"/>
      <c r="CT3979" s="1"/>
      <c r="CU3979" s="1"/>
      <c r="CV3979" s="1"/>
      <c r="CW3979" s="1"/>
      <c r="CX3979" s="1"/>
      <c r="CY3979" s="1"/>
      <c r="CZ3979" s="1"/>
      <c r="DA3979" s="1"/>
      <c r="DB3979" s="1"/>
      <c r="DC3979" s="1"/>
      <c r="DD3979" s="1"/>
      <c r="DE3979" s="1"/>
      <c r="DF3979" s="1"/>
      <c r="DG3979" s="1"/>
      <c r="DH3979" s="1"/>
      <c r="DI3979" s="1"/>
      <c r="DJ3979" s="1"/>
      <c r="DK3979" s="1"/>
      <c r="DL3979" s="1"/>
      <c r="DM3979" s="1"/>
      <c r="DN3979" s="1"/>
      <c r="DO3979" s="1"/>
      <c r="DP3979" s="1"/>
      <c r="DQ3979" s="1"/>
    </row>
    <row r="3980" spans="1:121">
      <c r="A3980" s="170" t="s">
        <v>1991</v>
      </c>
      <c r="B3980" s="10"/>
      <c r="C3980" s="88">
        <v>134609109</v>
      </c>
      <c r="F3980" s="29" t="s">
        <v>121</v>
      </c>
      <c r="G3980" s="3" t="s">
        <v>16</v>
      </c>
      <c r="H3980" s="3" t="s">
        <v>1947</v>
      </c>
      <c r="I3980" s="55">
        <v>46158</v>
      </c>
      <c r="J3980" s="55">
        <v>46160</v>
      </c>
      <c r="K3980" s="55">
        <v>46188</v>
      </c>
      <c r="L3980" s="55"/>
      <c r="M3980" s="55"/>
      <c r="N3980" s="3"/>
      <c r="O3980" s="119" t="s">
        <v>10</v>
      </c>
      <c r="P3980" s="55"/>
      <c r="Q3980" s="167"/>
      <c r="R3980" s="1"/>
      <c r="S3980" s="1"/>
      <c r="T3980" s="1"/>
      <c r="U3980" s="1"/>
      <c r="V3980" s="1"/>
      <c r="W3980" s="1"/>
      <c r="X3980" s="1"/>
      <c r="Y3980" s="1"/>
      <c r="Z3980" s="1"/>
      <c r="AA3980" s="1"/>
      <c r="AB3980" s="1"/>
      <c r="AC3980" s="1"/>
      <c r="AD3980" s="1"/>
      <c r="AE3980" s="1"/>
      <c r="AF3980" s="1"/>
      <c r="AG3980" s="1"/>
      <c r="AH3980" s="1"/>
      <c r="AI3980" s="1"/>
      <c r="AJ3980" s="1"/>
      <c r="AK3980" s="1"/>
      <c r="AL3980" s="1"/>
      <c r="AM3980" s="1"/>
      <c r="AN3980" s="1"/>
      <c r="AO3980" s="1"/>
      <c r="AP3980" s="1"/>
      <c r="AQ3980" s="1"/>
      <c r="AR3980" s="1"/>
      <c r="AS3980" s="1"/>
      <c r="AT3980" s="1"/>
      <c r="AU3980" s="1"/>
      <c r="AV3980" s="1"/>
      <c r="AW3980" s="1"/>
      <c r="AX3980" s="1"/>
      <c r="AY3980" s="1"/>
      <c r="AZ3980" s="1"/>
      <c r="BA3980" s="1"/>
      <c r="BB3980" s="1"/>
      <c r="BC3980" s="1"/>
      <c r="BD3980" s="1"/>
      <c r="BE3980" s="1"/>
      <c r="BF3980" s="1"/>
      <c r="BG3980" s="1"/>
      <c r="BH3980" s="1"/>
      <c r="BI3980" s="1"/>
      <c r="BJ3980" s="1"/>
      <c r="BK3980" s="1"/>
      <c r="BL3980" s="1"/>
      <c r="BM3980" s="1"/>
      <c r="BN3980" s="1"/>
      <c r="BO3980" s="1"/>
      <c r="BP3980" s="1"/>
      <c r="BQ3980" s="1"/>
      <c r="BR3980" s="1"/>
      <c r="BS3980" s="1"/>
      <c r="BT3980" s="1"/>
      <c r="BU3980" s="1"/>
      <c r="BV3980" s="1"/>
      <c r="BW3980" s="1"/>
      <c r="BX3980" s="1"/>
      <c r="BY3980" s="1"/>
      <c r="BZ3980" s="1"/>
      <c r="CA3980" s="1"/>
      <c r="CB3980" s="1"/>
      <c r="CC3980" s="1"/>
      <c r="CD3980" s="1"/>
      <c r="CE3980" s="1"/>
      <c r="CF3980" s="1"/>
      <c r="CG3980" s="1"/>
      <c r="CH3980" s="1"/>
      <c r="CI3980" s="1"/>
      <c r="CJ3980" s="1"/>
      <c r="CK3980" s="1"/>
      <c r="CL3980" s="1"/>
      <c r="CM3980" s="1"/>
      <c r="CN3980" s="1"/>
      <c r="CO3980" s="1"/>
      <c r="CP3980" s="1"/>
      <c r="CQ3980" s="1"/>
      <c r="CR3980" s="1"/>
      <c r="CS3980" s="1"/>
      <c r="CT3980" s="1"/>
      <c r="CU3980" s="1"/>
      <c r="CV3980" s="1"/>
      <c r="CW3980" s="1"/>
      <c r="CX3980" s="1"/>
      <c r="CY3980" s="1"/>
      <c r="CZ3980" s="1"/>
      <c r="DA3980" s="1"/>
      <c r="DB3980" s="1"/>
      <c r="DC3980" s="1"/>
      <c r="DD3980" s="1"/>
      <c r="DE3980" s="1"/>
      <c r="DF3980" s="1"/>
      <c r="DG3980" s="1"/>
      <c r="DH3980" s="1"/>
      <c r="DI3980" s="1"/>
      <c r="DJ3980" s="1"/>
      <c r="DK3980" s="1"/>
      <c r="DL3980" s="1"/>
      <c r="DM3980" s="1"/>
      <c r="DN3980" s="1"/>
      <c r="DO3980" s="1"/>
      <c r="DP3980" s="1"/>
      <c r="DQ3980" s="1"/>
    </row>
    <row r="3981" spans="1:121">
      <c r="A3981" s="170" t="s">
        <v>1991</v>
      </c>
      <c r="B3981" s="10"/>
      <c r="C3981" s="88">
        <v>135605315</v>
      </c>
      <c r="F3981" s="29" t="s">
        <v>121</v>
      </c>
      <c r="G3981" s="3" t="s">
        <v>16</v>
      </c>
      <c r="H3981" s="3" t="s">
        <v>1947</v>
      </c>
      <c r="I3981" s="55">
        <v>46158</v>
      </c>
      <c r="J3981" s="55">
        <v>46160</v>
      </c>
      <c r="K3981" s="55">
        <v>46188</v>
      </c>
      <c r="L3981" s="55"/>
      <c r="M3981" s="55"/>
      <c r="N3981" s="3"/>
      <c r="O3981" s="119" t="s">
        <v>10</v>
      </c>
      <c r="P3981" s="55"/>
      <c r="Q3981" s="167"/>
      <c r="R3981" s="1"/>
      <c r="S3981" s="1"/>
      <c r="T3981" s="1"/>
      <c r="U3981" s="1"/>
      <c r="V3981" s="1"/>
      <c r="W3981" s="1"/>
      <c r="X3981" s="1"/>
      <c r="Y3981" s="1"/>
      <c r="Z3981" s="1"/>
      <c r="AA3981" s="1"/>
      <c r="AB3981" s="1"/>
      <c r="AC3981" s="1"/>
      <c r="AD3981" s="1"/>
      <c r="AE3981" s="1"/>
      <c r="AF3981" s="1"/>
      <c r="AG3981" s="1"/>
      <c r="AH3981" s="1"/>
      <c r="AI3981" s="1"/>
      <c r="AJ3981" s="1"/>
      <c r="AK3981" s="1"/>
      <c r="AL3981" s="1"/>
      <c r="AM3981" s="1"/>
      <c r="AN3981" s="1"/>
      <c r="AO3981" s="1"/>
      <c r="AP3981" s="1"/>
      <c r="AQ3981" s="1"/>
      <c r="AR3981" s="1"/>
      <c r="AS3981" s="1"/>
      <c r="AT3981" s="1"/>
      <c r="AU3981" s="1"/>
      <c r="AV3981" s="1"/>
      <c r="AW3981" s="1"/>
      <c r="AX3981" s="1"/>
      <c r="AY3981" s="1"/>
      <c r="AZ3981" s="1"/>
      <c r="BA3981" s="1"/>
      <c r="BB3981" s="1"/>
      <c r="BC3981" s="1"/>
      <c r="BD3981" s="1"/>
      <c r="BE3981" s="1"/>
      <c r="BF3981" s="1"/>
      <c r="BG3981" s="1"/>
      <c r="BH3981" s="1"/>
      <c r="BI3981" s="1"/>
      <c r="BJ3981" s="1"/>
      <c r="BK3981" s="1"/>
      <c r="BL3981" s="1"/>
      <c r="BM3981" s="1"/>
      <c r="BN3981" s="1"/>
      <c r="BO3981" s="1"/>
      <c r="BP3981" s="1"/>
      <c r="BQ3981" s="1"/>
      <c r="BR3981" s="1"/>
      <c r="BS3981" s="1"/>
      <c r="BT3981" s="1"/>
      <c r="BU3981" s="1"/>
      <c r="BV3981" s="1"/>
      <c r="BW3981" s="1"/>
      <c r="BX3981" s="1"/>
      <c r="BY3981" s="1"/>
      <c r="BZ3981" s="1"/>
      <c r="CA3981" s="1"/>
      <c r="CB3981" s="1"/>
      <c r="CC3981" s="1"/>
      <c r="CD3981" s="1"/>
      <c r="CE3981" s="1"/>
      <c r="CF3981" s="1"/>
      <c r="CG3981" s="1"/>
      <c r="CH3981" s="1"/>
      <c r="CI3981" s="1"/>
      <c r="CJ3981" s="1"/>
      <c r="CK3981" s="1"/>
      <c r="CL3981" s="1"/>
      <c r="CM3981" s="1"/>
      <c r="CN3981" s="1"/>
      <c r="CO3981" s="1"/>
      <c r="CP3981" s="1"/>
      <c r="CQ3981" s="1"/>
      <c r="CR3981" s="1"/>
      <c r="CS3981" s="1"/>
      <c r="CT3981" s="1"/>
      <c r="CU3981" s="1"/>
      <c r="CV3981" s="1"/>
      <c r="CW3981" s="1"/>
      <c r="CX3981" s="1"/>
      <c r="CY3981" s="1"/>
      <c r="CZ3981" s="1"/>
      <c r="DA3981" s="1"/>
      <c r="DB3981" s="1"/>
      <c r="DC3981" s="1"/>
      <c r="DD3981" s="1"/>
      <c r="DE3981" s="1"/>
      <c r="DF3981" s="1"/>
      <c r="DG3981" s="1"/>
      <c r="DH3981" s="1"/>
      <c r="DI3981" s="1"/>
      <c r="DJ3981" s="1"/>
      <c r="DK3981" s="1"/>
      <c r="DL3981" s="1"/>
      <c r="DM3981" s="1"/>
      <c r="DN3981" s="1"/>
      <c r="DO3981" s="1"/>
      <c r="DP3981" s="1"/>
      <c r="DQ3981" s="1"/>
    </row>
    <row r="3982" spans="1:121">
      <c r="A3982" s="170" t="s">
        <v>1991</v>
      </c>
      <c r="B3982" s="10"/>
      <c r="C3982" s="88">
        <v>135605390</v>
      </c>
      <c r="F3982" s="29" t="s">
        <v>121</v>
      </c>
      <c r="G3982" s="3" t="s">
        <v>16</v>
      </c>
      <c r="H3982" s="3" t="s">
        <v>1947</v>
      </c>
      <c r="I3982" s="55">
        <v>46158</v>
      </c>
      <c r="J3982" s="55">
        <v>46160</v>
      </c>
      <c r="K3982" s="55">
        <v>46188</v>
      </c>
      <c r="L3982" s="55"/>
      <c r="M3982" s="55"/>
      <c r="N3982" s="3"/>
      <c r="O3982" s="119" t="s">
        <v>10</v>
      </c>
      <c r="P3982" s="55"/>
      <c r="Q3982" s="167"/>
      <c r="R3982" s="1"/>
      <c r="S3982" s="1"/>
      <c r="T3982" s="1"/>
      <c r="U3982" s="1"/>
      <c r="V3982" s="1"/>
      <c r="W3982" s="1"/>
      <c r="X3982" s="1"/>
      <c r="Y3982" s="1"/>
      <c r="Z3982" s="1"/>
      <c r="AA3982" s="1"/>
      <c r="AB3982" s="1"/>
      <c r="AC3982" s="1"/>
      <c r="AD3982" s="1"/>
      <c r="AE3982" s="1"/>
      <c r="AF3982" s="1"/>
      <c r="AG3982" s="1"/>
      <c r="AH3982" s="1"/>
      <c r="AI3982" s="1"/>
      <c r="AJ3982" s="1"/>
      <c r="AK3982" s="1"/>
      <c r="AL3982" s="1"/>
      <c r="AM3982" s="1"/>
      <c r="AN3982" s="1"/>
      <c r="AO3982" s="1"/>
      <c r="AP3982" s="1"/>
      <c r="AQ3982" s="1"/>
      <c r="AR3982" s="1"/>
      <c r="AS3982" s="1"/>
      <c r="AT3982" s="1"/>
      <c r="AU3982" s="1"/>
      <c r="AV3982" s="1"/>
      <c r="AW3982" s="1"/>
      <c r="AX3982" s="1"/>
      <c r="AY3982" s="1"/>
      <c r="AZ3982" s="1"/>
      <c r="BA3982" s="1"/>
      <c r="BB3982" s="1"/>
      <c r="BC3982" s="1"/>
      <c r="BD3982" s="1"/>
      <c r="BE3982" s="1"/>
      <c r="BF3982" s="1"/>
      <c r="BG3982" s="1"/>
      <c r="BH3982" s="1"/>
      <c r="BI3982" s="1"/>
      <c r="BJ3982" s="1"/>
      <c r="BK3982" s="1"/>
      <c r="BL3982" s="1"/>
      <c r="BM3982" s="1"/>
      <c r="BN3982" s="1"/>
      <c r="BO3982" s="1"/>
      <c r="BP3982" s="1"/>
      <c r="BQ3982" s="1"/>
      <c r="BR3982" s="1"/>
      <c r="BS3982" s="1"/>
      <c r="BT3982" s="1"/>
      <c r="BU3982" s="1"/>
      <c r="BV3982" s="1"/>
      <c r="BW3982" s="1"/>
      <c r="BX3982" s="1"/>
      <c r="BY3982" s="1"/>
      <c r="BZ3982" s="1"/>
      <c r="CA3982" s="1"/>
      <c r="CB3982" s="1"/>
      <c r="CC3982" s="1"/>
      <c r="CD3982" s="1"/>
      <c r="CE3982" s="1"/>
      <c r="CF3982" s="1"/>
      <c r="CG3982" s="1"/>
      <c r="CH3982" s="1"/>
      <c r="CI3982" s="1"/>
      <c r="CJ3982" s="1"/>
      <c r="CK3982" s="1"/>
      <c r="CL3982" s="1"/>
      <c r="CM3982" s="1"/>
      <c r="CN3982" s="1"/>
      <c r="CO3982" s="1"/>
      <c r="CP3982" s="1"/>
      <c r="CQ3982" s="1"/>
      <c r="CR3982" s="1"/>
      <c r="CS3982" s="1"/>
      <c r="CT3982" s="1"/>
      <c r="CU3982" s="1"/>
      <c r="CV3982" s="1"/>
      <c r="CW3982" s="1"/>
      <c r="CX3982" s="1"/>
      <c r="CY3982" s="1"/>
      <c r="CZ3982" s="1"/>
      <c r="DA3982" s="1"/>
      <c r="DB3982" s="1"/>
      <c r="DC3982" s="1"/>
      <c r="DD3982" s="1"/>
      <c r="DE3982" s="1"/>
      <c r="DF3982" s="1"/>
      <c r="DG3982" s="1"/>
      <c r="DH3982" s="1"/>
      <c r="DI3982" s="1"/>
      <c r="DJ3982" s="1"/>
      <c r="DK3982" s="1"/>
      <c r="DL3982" s="1"/>
      <c r="DM3982" s="1"/>
      <c r="DN3982" s="1"/>
      <c r="DO3982" s="1"/>
      <c r="DP3982" s="1"/>
      <c r="DQ3982" s="1"/>
    </row>
    <row r="3983" spans="1:121">
      <c r="A3983" s="170" t="s">
        <v>1991</v>
      </c>
      <c r="B3983" s="10"/>
      <c r="C3983" s="88">
        <v>135605409</v>
      </c>
      <c r="F3983" s="29" t="s">
        <v>121</v>
      </c>
      <c r="G3983" s="3" t="s">
        <v>16</v>
      </c>
      <c r="H3983" s="3" t="s">
        <v>1947</v>
      </c>
      <c r="I3983" s="55">
        <v>46158</v>
      </c>
      <c r="J3983" s="55">
        <v>46160</v>
      </c>
      <c r="K3983" s="55">
        <v>46188</v>
      </c>
      <c r="L3983" s="55"/>
      <c r="M3983" s="55"/>
      <c r="N3983" s="3"/>
      <c r="O3983" s="119" t="s">
        <v>10</v>
      </c>
      <c r="P3983" s="55"/>
      <c r="Q3983" s="167"/>
      <c r="R3983" s="1"/>
      <c r="S3983" s="1"/>
      <c r="T3983" s="1"/>
      <c r="U3983" s="1"/>
      <c r="V3983" s="1"/>
      <c r="W3983" s="1"/>
      <c r="X3983" s="1"/>
      <c r="Y3983" s="1"/>
      <c r="Z3983" s="1"/>
      <c r="AA3983" s="1"/>
      <c r="AB3983" s="1"/>
      <c r="AC3983" s="1"/>
      <c r="AD3983" s="1"/>
      <c r="AE3983" s="1"/>
      <c r="AF3983" s="1"/>
      <c r="AG3983" s="1"/>
      <c r="AH3983" s="1"/>
      <c r="AI3983" s="1"/>
      <c r="AJ3983" s="1"/>
      <c r="AK3983" s="1"/>
      <c r="AL3983" s="1"/>
      <c r="AM3983" s="1"/>
      <c r="AN3983" s="1"/>
      <c r="AO3983" s="1"/>
      <c r="AP3983" s="1"/>
      <c r="AQ3983" s="1"/>
      <c r="AR3983" s="1"/>
      <c r="AS3983" s="1"/>
      <c r="AT3983" s="1"/>
      <c r="AU3983" s="1"/>
      <c r="AV3983" s="1"/>
      <c r="AW3983" s="1"/>
      <c r="AX3983" s="1"/>
      <c r="AY3983" s="1"/>
      <c r="AZ3983" s="1"/>
      <c r="BA3983" s="1"/>
      <c r="BB3983" s="1"/>
      <c r="BC3983" s="1"/>
      <c r="BD3983" s="1"/>
      <c r="BE3983" s="1"/>
      <c r="BF3983" s="1"/>
      <c r="BG3983" s="1"/>
      <c r="BH3983" s="1"/>
      <c r="BI3983" s="1"/>
      <c r="BJ3983" s="1"/>
      <c r="BK3983" s="1"/>
      <c r="BL3983" s="1"/>
      <c r="BM3983" s="1"/>
      <c r="BN3983" s="1"/>
      <c r="BO3983" s="1"/>
      <c r="BP3983" s="1"/>
      <c r="BQ3983" s="1"/>
      <c r="BR3983" s="1"/>
      <c r="BS3983" s="1"/>
      <c r="BT3983" s="1"/>
      <c r="BU3983" s="1"/>
      <c r="BV3983" s="1"/>
      <c r="BW3983" s="1"/>
      <c r="BX3983" s="1"/>
      <c r="BY3983" s="1"/>
      <c r="BZ3983" s="1"/>
      <c r="CA3983" s="1"/>
      <c r="CB3983" s="1"/>
      <c r="CC3983" s="1"/>
      <c r="CD3983" s="1"/>
      <c r="CE3983" s="1"/>
      <c r="CF3983" s="1"/>
      <c r="CG3983" s="1"/>
      <c r="CH3983" s="1"/>
      <c r="CI3983" s="1"/>
      <c r="CJ3983" s="1"/>
      <c r="CK3983" s="1"/>
      <c r="CL3983" s="1"/>
      <c r="CM3983" s="1"/>
      <c r="CN3983" s="1"/>
      <c r="CO3983" s="1"/>
      <c r="CP3983" s="1"/>
      <c r="CQ3983" s="1"/>
      <c r="CR3983" s="1"/>
      <c r="CS3983" s="1"/>
      <c r="CT3983" s="1"/>
      <c r="CU3983" s="1"/>
      <c r="CV3983" s="1"/>
      <c r="CW3983" s="1"/>
      <c r="CX3983" s="1"/>
      <c r="CY3983" s="1"/>
      <c r="CZ3983" s="1"/>
      <c r="DA3983" s="1"/>
      <c r="DB3983" s="1"/>
      <c r="DC3983" s="1"/>
      <c r="DD3983" s="1"/>
      <c r="DE3983" s="1"/>
      <c r="DF3983" s="1"/>
      <c r="DG3983" s="1"/>
      <c r="DH3983" s="1"/>
      <c r="DI3983" s="1"/>
      <c r="DJ3983" s="1"/>
      <c r="DK3983" s="1"/>
      <c r="DL3983" s="1"/>
      <c r="DM3983" s="1"/>
      <c r="DN3983" s="1"/>
      <c r="DO3983" s="1"/>
      <c r="DP3983" s="1"/>
      <c r="DQ3983" s="1"/>
    </row>
    <row r="3984" spans="1:121">
      <c r="A3984" s="170" t="s">
        <v>1991</v>
      </c>
      <c r="B3984" s="10"/>
      <c r="C3984" s="88">
        <v>135605467</v>
      </c>
      <c r="F3984" s="29" t="s">
        <v>121</v>
      </c>
      <c r="G3984" s="3" t="s">
        <v>16</v>
      </c>
      <c r="H3984" s="3" t="s">
        <v>1947</v>
      </c>
      <c r="I3984" s="55">
        <v>46158</v>
      </c>
      <c r="J3984" s="55">
        <v>46160</v>
      </c>
      <c r="K3984" s="55">
        <v>46188</v>
      </c>
      <c r="L3984" s="55"/>
      <c r="M3984" s="55"/>
      <c r="N3984" s="3"/>
      <c r="O3984" s="119" t="s">
        <v>10</v>
      </c>
      <c r="P3984" s="55"/>
      <c r="Q3984" s="167"/>
      <c r="R3984" s="1"/>
      <c r="S3984" s="1"/>
      <c r="T3984" s="1"/>
      <c r="U3984" s="1"/>
      <c r="V3984" s="1"/>
      <c r="W3984" s="1"/>
      <c r="X3984" s="1"/>
      <c r="Y3984" s="1"/>
      <c r="Z3984" s="1"/>
      <c r="AA3984" s="1"/>
      <c r="AB3984" s="1"/>
      <c r="AC3984" s="1"/>
      <c r="AD3984" s="1"/>
      <c r="AE3984" s="1"/>
      <c r="AF3984" s="1"/>
      <c r="AG3984" s="1"/>
      <c r="AH3984" s="1"/>
      <c r="AI3984" s="1"/>
      <c r="AJ3984" s="1"/>
      <c r="AK3984" s="1"/>
      <c r="AL3984" s="1"/>
      <c r="AM3984" s="1"/>
      <c r="AN3984" s="1"/>
      <c r="AO3984" s="1"/>
      <c r="AP3984" s="1"/>
      <c r="AQ3984" s="1"/>
      <c r="AR3984" s="1"/>
      <c r="AS3984" s="1"/>
      <c r="AT3984" s="1"/>
      <c r="AU3984" s="1"/>
      <c r="AV3984" s="1"/>
      <c r="AW3984" s="1"/>
      <c r="AX3984" s="1"/>
      <c r="AY3984" s="1"/>
      <c r="AZ3984" s="1"/>
      <c r="BA3984" s="1"/>
      <c r="BB3984" s="1"/>
      <c r="BC3984" s="1"/>
      <c r="BD3984" s="1"/>
      <c r="BE3984" s="1"/>
      <c r="BF3984" s="1"/>
      <c r="BG3984" s="1"/>
      <c r="BH3984" s="1"/>
      <c r="BI3984" s="1"/>
      <c r="BJ3984" s="1"/>
      <c r="BK3984" s="1"/>
      <c r="BL3984" s="1"/>
      <c r="BM3984" s="1"/>
      <c r="BN3984" s="1"/>
      <c r="BO3984" s="1"/>
      <c r="BP3984" s="1"/>
      <c r="BQ3984" s="1"/>
      <c r="BR3984" s="1"/>
      <c r="BS3984" s="1"/>
      <c r="BT3984" s="1"/>
      <c r="BU3984" s="1"/>
      <c r="BV3984" s="1"/>
      <c r="BW3984" s="1"/>
      <c r="BX3984" s="1"/>
      <c r="BY3984" s="1"/>
      <c r="BZ3984" s="1"/>
      <c r="CA3984" s="1"/>
      <c r="CB3984" s="1"/>
      <c r="CC3984" s="1"/>
      <c r="CD3984" s="1"/>
      <c r="CE3984" s="1"/>
      <c r="CF3984" s="1"/>
      <c r="CG3984" s="1"/>
      <c r="CH3984" s="1"/>
      <c r="CI3984" s="1"/>
      <c r="CJ3984" s="1"/>
      <c r="CK3984" s="1"/>
      <c r="CL3984" s="1"/>
      <c r="CM3984" s="1"/>
      <c r="CN3984" s="1"/>
      <c r="CO3984" s="1"/>
      <c r="CP3984" s="1"/>
      <c r="CQ3984" s="1"/>
      <c r="CR3984" s="1"/>
      <c r="CS3984" s="1"/>
      <c r="CT3984" s="1"/>
      <c r="CU3984" s="1"/>
      <c r="CV3984" s="1"/>
      <c r="CW3984" s="1"/>
      <c r="CX3984" s="1"/>
      <c r="CY3984" s="1"/>
      <c r="CZ3984" s="1"/>
      <c r="DA3984" s="1"/>
      <c r="DB3984" s="1"/>
      <c r="DC3984" s="1"/>
      <c r="DD3984" s="1"/>
      <c r="DE3984" s="1"/>
      <c r="DF3984" s="1"/>
      <c r="DG3984" s="1"/>
      <c r="DH3984" s="1"/>
      <c r="DI3984" s="1"/>
      <c r="DJ3984" s="1"/>
      <c r="DK3984" s="1"/>
      <c r="DL3984" s="1"/>
      <c r="DM3984" s="1"/>
      <c r="DN3984" s="1"/>
      <c r="DO3984" s="1"/>
      <c r="DP3984" s="1"/>
      <c r="DQ3984" s="1"/>
    </row>
    <row r="3985" spans="1:121">
      <c r="A3985" s="170" t="s">
        <v>1991</v>
      </c>
      <c r="B3985" s="10"/>
      <c r="C3985" s="88">
        <v>135605482</v>
      </c>
      <c r="F3985" s="29" t="s">
        <v>121</v>
      </c>
      <c r="G3985" s="3" t="s">
        <v>16</v>
      </c>
      <c r="H3985" s="3" t="s">
        <v>1947</v>
      </c>
      <c r="I3985" s="55">
        <v>46158</v>
      </c>
      <c r="J3985" s="55">
        <v>46160</v>
      </c>
      <c r="K3985" s="55">
        <v>46188</v>
      </c>
      <c r="L3985" s="55"/>
      <c r="M3985" s="55"/>
      <c r="N3985" s="3"/>
      <c r="O3985" s="119" t="s">
        <v>10</v>
      </c>
      <c r="P3985" s="55"/>
      <c r="Q3985" s="167"/>
      <c r="R3985" s="1"/>
      <c r="S3985" s="1"/>
      <c r="T3985" s="1"/>
      <c r="U3985" s="1"/>
      <c r="V3985" s="1"/>
      <c r="W3985" s="1"/>
      <c r="X3985" s="1"/>
      <c r="Y3985" s="1"/>
      <c r="Z3985" s="1"/>
      <c r="AA3985" s="1"/>
      <c r="AB3985" s="1"/>
      <c r="AC3985" s="1"/>
      <c r="AD3985" s="1"/>
      <c r="AE3985" s="1"/>
      <c r="AF3985" s="1"/>
      <c r="AG3985" s="1"/>
      <c r="AH3985" s="1"/>
      <c r="AI3985" s="1"/>
      <c r="AJ3985" s="1"/>
      <c r="AK3985" s="1"/>
      <c r="AL3985" s="1"/>
      <c r="AM3985" s="1"/>
      <c r="AN3985" s="1"/>
      <c r="AO3985" s="1"/>
      <c r="AP3985" s="1"/>
      <c r="AQ3985" s="1"/>
      <c r="AR3985" s="1"/>
      <c r="AS3985" s="1"/>
      <c r="AT3985" s="1"/>
      <c r="AU3985" s="1"/>
      <c r="AV3985" s="1"/>
      <c r="AW3985" s="1"/>
      <c r="AX3985" s="1"/>
      <c r="AY3985" s="1"/>
      <c r="AZ3985" s="1"/>
      <c r="BA3985" s="1"/>
      <c r="BB3985" s="1"/>
      <c r="BC3985" s="1"/>
      <c r="BD3985" s="1"/>
      <c r="BE3985" s="1"/>
      <c r="BF3985" s="1"/>
      <c r="BG3985" s="1"/>
      <c r="BH3985" s="1"/>
      <c r="BI3985" s="1"/>
      <c r="BJ3985" s="1"/>
      <c r="BK3985" s="1"/>
      <c r="BL3985" s="1"/>
      <c r="BM3985" s="1"/>
      <c r="BN3985" s="1"/>
      <c r="BO3985" s="1"/>
      <c r="BP3985" s="1"/>
      <c r="BQ3985" s="1"/>
      <c r="BR3985" s="1"/>
      <c r="BS3985" s="1"/>
      <c r="BT3985" s="1"/>
      <c r="BU3985" s="1"/>
      <c r="BV3985" s="1"/>
      <c r="BW3985" s="1"/>
      <c r="BX3985" s="1"/>
      <c r="BY3985" s="1"/>
      <c r="BZ3985" s="1"/>
      <c r="CA3985" s="1"/>
      <c r="CB3985" s="1"/>
      <c r="CC3985" s="1"/>
      <c r="CD3985" s="1"/>
      <c r="CE3985" s="1"/>
      <c r="CF3985" s="1"/>
      <c r="CG3985" s="1"/>
      <c r="CH3985" s="1"/>
      <c r="CI3985" s="1"/>
      <c r="CJ3985" s="1"/>
      <c r="CK3985" s="1"/>
      <c r="CL3985" s="1"/>
      <c r="CM3985" s="1"/>
      <c r="CN3985" s="1"/>
      <c r="CO3985" s="1"/>
      <c r="CP3985" s="1"/>
      <c r="CQ3985" s="1"/>
      <c r="CR3985" s="1"/>
      <c r="CS3985" s="1"/>
      <c r="CT3985" s="1"/>
      <c r="CU3985" s="1"/>
      <c r="CV3985" s="1"/>
      <c r="CW3985" s="1"/>
      <c r="CX3985" s="1"/>
      <c r="CY3985" s="1"/>
      <c r="CZ3985" s="1"/>
      <c r="DA3985" s="1"/>
      <c r="DB3985" s="1"/>
      <c r="DC3985" s="1"/>
      <c r="DD3985" s="1"/>
      <c r="DE3985" s="1"/>
      <c r="DF3985" s="1"/>
      <c r="DG3985" s="1"/>
      <c r="DH3985" s="1"/>
      <c r="DI3985" s="1"/>
      <c r="DJ3985" s="1"/>
      <c r="DK3985" s="1"/>
      <c r="DL3985" s="1"/>
      <c r="DM3985" s="1"/>
      <c r="DN3985" s="1"/>
      <c r="DO3985" s="1"/>
      <c r="DP3985" s="1"/>
      <c r="DQ3985" s="1"/>
    </row>
    <row r="3986" spans="1:121">
      <c r="A3986" s="170" t="s">
        <v>1992</v>
      </c>
      <c r="B3986" s="10"/>
      <c r="C3986" s="88">
        <v>135605769</v>
      </c>
      <c r="F3986" s="29" t="s">
        <v>121</v>
      </c>
      <c r="G3986" s="3" t="s">
        <v>16</v>
      </c>
      <c r="H3986" s="3" t="s">
        <v>1947</v>
      </c>
      <c r="I3986" s="55">
        <v>46159</v>
      </c>
      <c r="J3986" s="55">
        <v>46161</v>
      </c>
      <c r="K3986" s="55">
        <v>46188</v>
      </c>
      <c r="L3986" s="55"/>
      <c r="M3986" s="55"/>
      <c r="N3986" s="3"/>
      <c r="O3986" s="119" t="s">
        <v>10</v>
      </c>
      <c r="P3986" s="55"/>
      <c r="Q3986" s="167"/>
      <c r="R3986" s="1"/>
      <c r="S3986" s="1"/>
      <c r="T3986" s="1"/>
      <c r="U3986" s="1"/>
      <c r="V3986" s="1"/>
      <c r="W3986" s="1"/>
      <c r="X3986" s="1"/>
      <c r="Y3986" s="1"/>
      <c r="Z3986" s="1"/>
      <c r="AA3986" s="1"/>
      <c r="AB3986" s="1"/>
      <c r="AC3986" s="1"/>
      <c r="AD3986" s="1"/>
      <c r="AE3986" s="1"/>
      <c r="AF3986" s="1"/>
      <c r="AG3986" s="1"/>
      <c r="AH3986" s="1"/>
      <c r="AI3986" s="1"/>
      <c r="AJ3986" s="1"/>
      <c r="AK3986" s="1"/>
      <c r="AL3986" s="1"/>
      <c r="AM3986" s="1"/>
      <c r="AN3986" s="1"/>
      <c r="AO3986" s="1"/>
      <c r="AP3986" s="1"/>
      <c r="AQ3986" s="1"/>
      <c r="AR3986" s="1"/>
      <c r="AS3986" s="1"/>
      <c r="AT3986" s="1"/>
      <c r="AU3986" s="1"/>
      <c r="AV3986" s="1"/>
      <c r="AW3986" s="1"/>
      <c r="AX3986" s="1"/>
      <c r="AY3986" s="1"/>
      <c r="AZ3986" s="1"/>
      <c r="BA3986" s="1"/>
      <c r="BB3986" s="1"/>
      <c r="BC3986" s="1"/>
      <c r="BD3986" s="1"/>
      <c r="BE3986" s="1"/>
      <c r="BF3986" s="1"/>
      <c r="BG3986" s="1"/>
      <c r="BH3986" s="1"/>
      <c r="BI3986" s="1"/>
      <c r="BJ3986" s="1"/>
      <c r="BK3986" s="1"/>
      <c r="BL3986" s="1"/>
      <c r="BM3986" s="1"/>
      <c r="BN3986" s="1"/>
      <c r="BO3986" s="1"/>
      <c r="BP3986" s="1"/>
      <c r="BQ3986" s="1"/>
      <c r="BR3986" s="1"/>
      <c r="BS3986" s="1"/>
      <c r="BT3986" s="1"/>
      <c r="BU3986" s="1"/>
      <c r="BV3986" s="1"/>
      <c r="BW3986" s="1"/>
      <c r="BX3986" s="1"/>
      <c r="BY3986" s="1"/>
      <c r="BZ3986" s="1"/>
      <c r="CA3986" s="1"/>
      <c r="CB3986" s="1"/>
      <c r="CC3986" s="1"/>
      <c r="CD3986" s="1"/>
      <c r="CE3986" s="1"/>
      <c r="CF3986" s="1"/>
      <c r="CG3986" s="1"/>
      <c r="CH3986" s="1"/>
      <c r="CI3986" s="1"/>
      <c r="CJ3986" s="1"/>
      <c r="CK3986" s="1"/>
      <c r="CL3986" s="1"/>
      <c r="CM3986" s="1"/>
      <c r="CN3986" s="1"/>
      <c r="CO3986" s="1"/>
      <c r="CP3986" s="1"/>
      <c r="CQ3986" s="1"/>
      <c r="CR3986" s="1"/>
      <c r="CS3986" s="1"/>
      <c r="CT3986" s="1"/>
      <c r="CU3986" s="1"/>
      <c r="CV3986" s="1"/>
      <c r="CW3986" s="1"/>
      <c r="CX3986" s="1"/>
      <c r="CY3986" s="1"/>
      <c r="CZ3986" s="1"/>
      <c r="DA3986" s="1"/>
      <c r="DB3986" s="1"/>
      <c r="DC3986" s="1"/>
      <c r="DD3986" s="1"/>
      <c r="DE3986" s="1"/>
      <c r="DF3986" s="1"/>
      <c r="DG3986" s="1"/>
      <c r="DH3986" s="1"/>
      <c r="DI3986" s="1"/>
      <c r="DJ3986" s="1"/>
      <c r="DK3986" s="1"/>
      <c r="DL3986" s="1"/>
      <c r="DM3986" s="1"/>
      <c r="DN3986" s="1"/>
      <c r="DO3986" s="1"/>
      <c r="DP3986" s="1"/>
      <c r="DQ3986" s="1"/>
    </row>
    <row r="3987" spans="1:121">
      <c r="A3987" s="170" t="s">
        <v>1992</v>
      </c>
      <c r="B3987" s="10"/>
      <c r="C3987" s="88">
        <v>135605793</v>
      </c>
      <c r="F3987" s="29" t="s">
        <v>121</v>
      </c>
      <c r="G3987" s="3" t="s">
        <v>16</v>
      </c>
      <c r="H3987" s="3" t="s">
        <v>1947</v>
      </c>
      <c r="I3987" s="55">
        <v>46159</v>
      </c>
      <c r="J3987" s="55">
        <v>46161</v>
      </c>
      <c r="K3987" s="55">
        <v>46188</v>
      </c>
      <c r="L3987" s="55"/>
      <c r="M3987" s="55"/>
      <c r="N3987" s="3"/>
      <c r="O3987" s="119" t="s">
        <v>10</v>
      </c>
      <c r="P3987" s="55"/>
      <c r="Q3987" s="167"/>
      <c r="R3987" s="1"/>
      <c r="S3987" s="1"/>
      <c r="T3987" s="1"/>
      <c r="U3987" s="1"/>
      <c r="V3987" s="1"/>
      <c r="W3987" s="1"/>
      <c r="X3987" s="1"/>
      <c r="Y3987" s="1"/>
      <c r="Z3987" s="1"/>
      <c r="AA3987" s="1"/>
      <c r="AB3987" s="1"/>
      <c r="AC3987" s="1"/>
      <c r="AD3987" s="1"/>
      <c r="AE3987" s="1"/>
      <c r="AF3987" s="1"/>
      <c r="AG3987" s="1"/>
      <c r="AH3987" s="1"/>
      <c r="AI3987" s="1"/>
      <c r="AJ3987" s="1"/>
      <c r="AK3987" s="1"/>
      <c r="AL3987" s="1"/>
      <c r="AM3987" s="1"/>
      <c r="AN3987" s="1"/>
      <c r="AO3987" s="1"/>
      <c r="AP3987" s="1"/>
      <c r="AQ3987" s="1"/>
      <c r="AR3987" s="1"/>
      <c r="AS3987" s="1"/>
      <c r="AT3987" s="1"/>
      <c r="AU3987" s="1"/>
      <c r="AV3987" s="1"/>
      <c r="AW3987" s="1"/>
      <c r="AX3987" s="1"/>
      <c r="AY3987" s="1"/>
      <c r="AZ3987" s="1"/>
      <c r="BA3987" s="1"/>
      <c r="BB3987" s="1"/>
      <c r="BC3987" s="1"/>
      <c r="BD3987" s="1"/>
      <c r="BE3987" s="1"/>
      <c r="BF3987" s="1"/>
      <c r="BG3987" s="1"/>
      <c r="BH3987" s="1"/>
      <c r="BI3987" s="1"/>
      <c r="BJ3987" s="1"/>
      <c r="BK3987" s="1"/>
      <c r="BL3987" s="1"/>
      <c r="BM3987" s="1"/>
      <c r="BN3987" s="1"/>
      <c r="BO3987" s="1"/>
      <c r="BP3987" s="1"/>
      <c r="BQ3987" s="1"/>
      <c r="BR3987" s="1"/>
      <c r="BS3987" s="1"/>
      <c r="BT3987" s="1"/>
      <c r="BU3987" s="1"/>
      <c r="BV3987" s="1"/>
      <c r="BW3987" s="1"/>
      <c r="BX3987" s="1"/>
      <c r="BY3987" s="1"/>
      <c r="BZ3987" s="1"/>
      <c r="CA3987" s="1"/>
      <c r="CB3987" s="1"/>
      <c r="CC3987" s="1"/>
      <c r="CD3987" s="1"/>
      <c r="CE3987" s="1"/>
      <c r="CF3987" s="1"/>
      <c r="CG3987" s="1"/>
      <c r="CH3987" s="1"/>
      <c r="CI3987" s="1"/>
      <c r="CJ3987" s="1"/>
      <c r="CK3987" s="1"/>
      <c r="CL3987" s="1"/>
      <c r="CM3987" s="1"/>
      <c r="CN3987" s="1"/>
      <c r="CO3987" s="1"/>
      <c r="CP3987" s="1"/>
      <c r="CQ3987" s="1"/>
      <c r="CR3987" s="1"/>
      <c r="CS3987" s="1"/>
      <c r="CT3987" s="1"/>
      <c r="CU3987" s="1"/>
      <c r="CV3987" s="1"/>
      <c r="CW3987" s="1"/>
      <c r="CX3987" s="1"/>
      <c r="CY3987" s="1"/>
      <c r="CZ3987" s="1"/>
      <c r="DA3987" s="1"/>
      <c r="DB3987" s="1"/>
      <c r="DC3987" s="1"/>
      <c r="DD3987" s="1"/>
      <c r="DE3987" s="1"/>
      <c r="DF3987" s="1"/>
      <c r="DG3987" s="1"/>
      <c r="DH3987" s="1"/>
      <c r="DI3987" s="1"/>
      <c r="DJ3987" s="1"/>
      <c r="DK3987" s="1"/>
      <c r="DL3987" s="1"/>
      <c r="DM3987" s="1"/>
      <c r="DN3987" s="1"/>
      <c r="DO3987" s="1"/>
      <c r="DP3987" s="1"/>
      <c r="DQ3987" s="1"/>
    </row>
    <row r="3988" spans="1:121">
      <c r="A3988" s="170" t="s">
        <v>1992</v>
      </c>
      <c r="B3988" s="10"/>
      <c r="C3988" s="88">
        <v>135605836</v>
      </c>
      <c r="F3988" s="29" t="s">
        <v>121</v>
      </c>
      <c r="G3988" s="3" t="s">
        <v>16</v>
      </c>
      <c r="H3988" s="3" t="s">
        <v>1947</v>
      </c>
      <c r="I3988" s="55">
        <v>46159</v>
      </c>
      <c r="J3988" s="55">
        <v>46161</v>
      </c>
      <c r="K3988" s="55">
        <v>46188</v>
      </c>
      <c r="L3988" s="55"/>
      <c r="M3988" s="55"/>
      <c r="N3988" s="3"/>
      <c r="O3988" s="119" t="s">
        <v>10</v>
      </c>
      <c r="P3988" s="55"/>
      <c r="Q3988" s="167"/>
      <c r="R3988" s="1"/>
      <c r="S3988" s="1"/>
      <c r="T3988" s="1"/>
      <c r="U3988" s="1"/>
      <c r="V3988" s="1"/>
      <c r="W3988" s="1"/>
      <c r="X3988" s="1"/>
      <c r="Y3988" s="1"/>
      <c r="Z3988" s="1"/>
      <c r="AA3988" s="1"/>
      <c r="AB3988" s="1"/>
      <c r="AC3988" s="1"/>
      <c r="AD3988" s="1"/>
      <c r="AE3988" s="1"/>
      <c r="AF3988" s="1"/>
      <c r="AG3988" s="1"/>
      <c r="AH3988" s="1"/>
      <c r="AI3988" s="1"/>
      <c r="AJ3988" s="1"/>
      <c r="AK3988" s="1"/>
      <c r="AL3988" s="1"/>
      <c r="AM3988" s="1"/>
      <c r="AN3988" s="1"/>
      <c r="AO3988" s="1"/>
      <c r="AP3988" s="1"/>
      <c r="AQ3988" s="1"/>
      <c r="AR3988" s="1"/>
      <c r="AS3988" s="1"/>
      <c r="AT3988" s="1"/>
      <c r="AU3988" s="1"/>
      <c r="AV3988" s="1"/>
      <c r="AW3988" s="1"/>
      <c r="AX3988" s="1"/>
      <c r="AY3988" s="1"/>
      <c r="AZ3988" s="1"/>
      <c r="BA3988" s="1"/>
      <c r="BB3988" s="1"/>
      <c r="BC3988" s="1"/>
      <c r="BD3988" s="1"/>
      <c r="BE3988" s="1"/>
      <c r="BF3988" s="1"/>
      <c r="BG3988" s="1"/>
      <c r="BH3988" s="1"/>
      <c r="BI3988" s="1"/>
      <c r="BJ3988" s="1"/>
      <c r="BK3988" s="1"/>
      <c r="BL3988" s="1"/>
      <c r="BM3988" s="1"/>
      <c r="BN3988" s="1"/>
      <c r="BO3988" s="1"/>
      <c r="BP3988" s="1"/>
      <c r="BQ3988" s="1"/>
      <c r="BR3988" s="1"/>
      <c r="BS3988" s="1"/>
      <c r="BT3988" s="1"/>
      <c r="BU3988" s="1"/>
      <c r="BV3988" s="1"/>
      <c r="BW3988" s="1"/>
      <c r="BX3988" s="1"/>
      <c r="BY3988" s="1"/>
      <c r="BZ3988" s="1"/>
      <c r="CA3988" s="1"/>
      <c r="CB3988" s="1"/>
      <c r="CC3988" s="1"/>
      <c r="CD3988" s="1"/>
      <c r="CE3988" s="1"/>
      <c r="CF3988" s="1"/>
      <c r="CG3988" s="1"/>
      <c r="CH3988" s="1"/>
      <c r="CI3988" s="1"/>
      <c r="CJ3988" s="1"/>
      <c r="CK3988" s="1"/>
      <c r="CL3988" s="1"/>
      <c r="CM3988" s="1"/>
      <c r="CN3988" s="1"/>
      <c r="CO3988" s="1"/>
      <c r="CP3988" s="1"/>
      <c r="CQ3988" s="1"/>
      <c r="CR3988" s="1"/>
      <c r="CS3988" s="1"/>
      <c r="CT3988" s="1"/>
      <c r="CU3988" s="1"/>
      <c r="CV3988" s="1"/>
      <c r="CW3988" s="1"/>
      <c r="CX3988" s="1"/>
      <c r="CY3988" s="1"/>
      <c r="CZ3988" s="1"/>
      <c r="DA3988" s="1"/>
      <c r="DB3988" s="1"/>
      <c r="DC3988" s="1"/>
      <c r="DD3988" s="1"/>
      <c r="DE3988" s="1"/>
      <c r="DF3988" s="1"/>
      <c r="DG3988" s="1"/>
      <c r="DH3988" s="1"/>
      <c r="DI3988" s="1"/>
      <c r="DJ3988" s="1"/>
      <c r="DK3988" s="1"/>
      <c r="DL3988" s="1"/>
      <c r="DM3988" s="1"/>
      <c r="DN3988" s="1"/>
      <c r="DO3988" s="1"/>
      <c r="DP3988" s="1"/>
      <c r="DQ3988" s="1"/>
    </row>
    <row r="3989" spans="1:121">
      <c r="A3989" s="170" t="s">
        <v>1992</v>
      </c>
      <c r="B3989" s="10"/>
      <c r="C3989" s="88">
        <v>135605864</v>
      </c>
      <c r="F3989" s="29" t="s">
        <v>121</v>
      </c>
      <c r="G3989" s="3" t="s">
        <v>16</v>
      </c>
      <c r="H3989" s="3" t="s">
        <v>1947</v>
      </c>
      <c r="I3989" s="55">
        <v>46159</v>
      </c>
      <c r="J3989" s="55">
        <v>46161</v>
      </c>
      <c r="K3989" s="55">
        <v>46188</v>
      </c>
      <c r="L3989" s="55"/>
      <c r="M3989" s="55"/>
      <c r="N3989" s="3"/>
      <c r="O3989" s="119" t="s">
        <v>10</v>
      </c>
      <c r="P3989" s="55"/>
      <c r="Q3989" s="167"/>
      <c r="R3989" s="1"/>
      <c r="S3989" s="1"/>
      <c r="T3989" s="1"/>
      <c r="U3989" s="1"/>
      <c r="V3989" s="1"/>
      <c r="W3989" s="1"/>
      <c r="X3989" s="1"/>
      <c r="Y3989" s="1"/>
      <c r="Z3989" s="1"/>
      <c r="AA3989" s="1"/>
      <c r="AB3989" s="1"/>
      <c r="AC3989" s="1"/>
      <c r="AD3989" s="1"/>
      <c r="AE3989" s="1"/>
      <c r="AF3989" s="1"/>
      <c r="AG3989" s="1"/>
      <c r="AH3989" s="1"/>
      <c r="AI3989" s="1"/>
      <c r="AJ3989" s="1"/>
      <c r="AK3989" s="1"/>
      <c r="AL3989" s="1"/>
      <c r="AM3989" s="1"/>
      <c r="AN3989" s="1"/>
      <c r="AO3989" s="1"/>
      <c r="AP3989" s="1"/>
      <c r="AQ3989" s="1"/>
      <c r="AR3989" s="1"/>
      <c r="AS3989" s="1"/>
      <c r="AT3989" s="1"/>
      <c r="AU3989" s="1"/>
      <c r="AV3989" s="1"/>
      <c r="AW3989" s="1"/>
      <c r="AX3989" s="1"/>
      <c r="AY3989" s="1"/>
      <c r="AZ3989" s="1"/>
      <c r="BA3989" s="1"/>
      <c r="BB3989" s="1"/>
      <c r="BC3989" s="1"/>
      <c r="BD3989" s="1"/>
      <c r="BE3989" s="1"/>
      <c r="BF3989" s="1"/>
      <c r="BG3989" s="1"/>
      <c r="BH3989" s="1"/>
      <c r="BI3989" s="1"/>
      <c r="BJ3989" s="1"/>
      <c r="BK3989" s="1"/>
      <c r="BL3989" s="1"/>
      <c r="BM3989" s="1"/>
      <c r="BN3989" s="1"/>
      <c r="BO3989" s="1"/>
      <c r="BP3989" s="1"/>
      <c r="BQ3989" s="1"/>
      <c r="BR3989" s="1"/>
      <c r="BS3989" s="1"/>
      <c r="BT3989" s="1"/>
      <c r="BU3989" s="1"/>
      <c r="BV3989" s="1"/>
      <c r="BW3989" s="1"/>
      <c r="BX3989" s="1"/>
      <c r="BY3989" s="1"/>
      <c r="BZ3989" s="1"/>
      <c r="CA3989" s="1"/>
      <c r="CB3989" s="1"/>
      <c r="CC3989" s="1"/>
      <c r="CD3989" s="1"/>
      <c r="CE3989" s="1"/>
      <c r="CF3989" s="1"/>
      <c r="CG3989" s="1"/>
      <c r="CH3989" s="1"/>
      <c r="CI3989" s="1"/>
      <c r="CJ3989" s="1"/>
      <c r="CK3989" s="1"/>
      <c r="CL3989" s="1"/>
      <c r="CM3989" s="1"/>
      <c r="CN3989" s="1"/>
      <c r="CO3989" s="1"/>
      <c r="CP3989" s="1"/>
      <c r="CQ3989" s="1"/>
      <c r="CR3989" s="1"/>
      <c r="CS3989" s="1"/>
      <c r="CT3989" s="1"/>
      <c r="CU3989" s="1"/>
      <c r="CV3989" s="1"/>
      <c r="CW3989" s="1"/>
      <c r="CX3989" s="1"/>
      <c r="CY3989" s="1"/>
      <c r="CZ3989" s="1"/>
      <c r="DA3989" s="1"/>
      <c r="DB3989" s="1"/>
      <c r="DC3989" s="1"/>
      <c r="DD3989" s="1"/>
      <c r="DE3989" s="1"/>
      <c r="DF3989" s="1"/>
      <c r="DG3989" s="1"/>
      <c r="DH3989" s="1"/>
      <c r="DI3989" s="1"/>
      <c r="DJ3989" s="1"/>
      <c r="DK3989" s="1"/>
      <c r="DL3989" s="1"/>
      <c r="DM3989" s="1"/>
      <c r="DN3989" s="1"/>
      <c r="DO3989" s="1"/>
      <c r="DP3989" s="1"/>
      <c r="DQ3989" s="1"/>
    </row>
    <row r="3990" spans="1:121">
      <c r="A3990" s="170" t="s">
        <v>1992</v>
      </c>
      <c r="B3990" s="10"/>
      <c r="C3990" s="88">
        <v>135605925</v>
      </c>
      <c r="F3990" s="29" t="s">
        <v>121</v>
      </c>
      <c r="G3990" s="3" t="s">
        <v>16</v>
      </c>
      <c r="H3990" s="3" t="s">
        <v>1947</v>
      </c>
      <c r="I3990" s="55">
        <v>46159</v>
      </c>
      <c r="J3990" s="55">
        <v>46161</v>
      </c>
      <c r="K3990" s="55">
        <v>46188</v>
      </c>
      <c r="L3990" s="55"/>
      <c r="M3990" s="55"/>
      <c r="N3990" s="3"/>
      <c r="O3990" s="119" t="s">
        <v>10</v>
      </c>
      <c r="P3990" s="55"/>
      <c r="Q3990" s="167"/>
      <c r="R3990" s="1"/>
      <c r="S3990" s="1"/>
      <c r="T3990" s="1"/>
      <c r="U3990" s="1"/>
      <c r="V3990" s="1"/>
      <c r="W3990" s="1"/>
      <c r="X3990" s="1"/>
      <c r="Y3990" s="1"/>
      <c r="Z3990" s="1"/>
      <c r="AA3990" s="1"/>
      <c r="AB3990" s="1"/>
      <c r="AC3990" s="1"/>
      <c r="AD3990" s="1"/>
      <c r="AE3990" s="1"/>
      <c r="AF3990" s="1"/>
      <c r="AG3990" s="1"/>
      <c r="AH3990" s="1"/>
      <c r="AI3990" s="1"/>
      <c r="AJ3990" s="1"/>
      <c r="AK3990" s="1"/>
      <c r="AL3990" s="1"/>
      <c r="AM3990" s="1"/>
      <c r="AN3990" s="1"/>
      <c r="AO3990" s="1"/>
      <c r="AP3990" s="1"/>
      <c r="AQ3990" s="1"/>
      <c r="AR3990" s="1"/>
      <c r="AS3990" s="1"/>
      <c r="AT3990" s="1"/>
      <c r="AU3990" s="1"/>
      <c r="AV3990" s="1"/>
      <c r="AW3990" s="1"/>
      <c r="AX3990" s="1"/>
      <c r="AY3990" s="1"/>
      <c r="AZ3990" s="1"/>
      <c r="BA3990" s="1"/>
      <c r="BB3990" s="1"/>
      <c r="BC3990" s="1"/>
      <c r="BD3990" s="1"/>
      <c r="BE3990" s="1"/>
      <c r="BF3990" s="1"/>
      <c r="BG3990" s="1"/>
      <c r="BH3990" s="1"/>
      <c r="BI3990" s="1"/>
      <c r="BJ3990" s="1"/>
      <c r="BK3990" s="1"/>
      <c r="BL3990" s="1"/>
      <c r="BM3990" s="1"/>
      <c r="BN3990" s="1"/>
      <c r="BO3990" s="1"/>
      <c r="BP3990" s="1"/>
      <c r="BQ3990" s="1"/>
      <c r="BR3990" s="1"/>
      <c r="BS3990" s="1"/>
      <c r="BT3990" s="1"/>
      <c r="BU3990" s="1"/>
      <c r="BV3990" s="1"/>
      <c r="BW3990" s="1"/>
      <c r="BX3990" s="1"/>
      <c r="BY3990" s="1"/>
      <c r="BZ3990" s="1"/>
      <c r="CA3990" s="1"/>
      <c r="CB3990" s="1"/>
      <c r="CC3990" s="1"/>
      <c r="CD3990" s="1"/>
      <c r="CE3990" s="1"/>
      <c r="CF3990" s="1"/>
      <c r="CG3990" s="1"/>
      <c r="CH3990" s="1"/>
      <c r="CI3990" s="1"/>
      <c r="CJ3990" s="1"/>
      <c r="CK3990" s="1"/>
      <c r="CL3990" s="1"/>
      <c r="CM3990" s="1"/>
      <c r="CN3990" s="1"/>
      <c r="CO3990" s="1"/>
      <c r="CP3990" s="1"/>
      <c r="CQ3990" s="1"/>
      <c r="CR3990" s="1"/>
      <c r="CS3990" s="1"/>
      <c r="CT3990" s="1"/>
      <c r="CU3990" s="1"/>
      <c r="CV3990" s="1"/>
      <c r="CW3990" s="1"/>
      <c r="CX3990" s="1"/>
      <c r="CY3990" s="1"/>
      <c r="CZ3990" s="1"/>
      <c r="DA3990" s="1"/>
      <c r="DB3990" s="1"/>
      <c r="DC3990" s="1"/>
      <c r="DD3990" s="1"/>
      <c r="DE3990" s="1"/>
      <c r="DF3990" s="1"/>
      <c r="DG3990" s="1"/>
      <c r="DH3990" s="1"/>
      <c r="DI3990" s="1"/>
      <c r="DJ3990" s="1"/>
      <c r="DK3990" s="1"/>
      <c r="DL3990" s="1"/>
      <c r="DM3990" s="1"/>
      <c r="DN3990" s="1"/>
      <c r="DO3990" s="1"/>
      <c r="DP3990" s="1"/>
      <c r="DQ3990" s="1"/>
    </row>
    <row r="3991" spans="1:121">
      <c r="A3991" s="170" t="s">
        <v>1992</v>
      </c>
      <c r="B3991" s="10"/>
      <c r="C3991" s="88">
        <v>135605942</v>
      </c>
      <c r="F3991" s="29" t="s">
        <v>121</v>
      </c>
      <c r="G3991" s="3" t="s">
        <v>16</v>
      </c>
      <c r="H3991" s="3" t="s">
        <v>1947</v>
      </c>
      <c r="I3991" s="55">
        <v>46159</v>
      </c>
      <c r="J3991" s="55">
        <v>46161</v>
      </c>
      <c r="K3991" s="55">
        <v>46188</v>
      </c>
      <c r="L3991" s="55"/>
      <c r="M3991" s="55"/>
      <c r="N3991" s="3"/>
      <c r="O3991" s="119" t="s">
        <v>10</v>
      </c>
      <c r="P3991" s="55"/>
      <c r="Q3991" s="167"/>
      <c r="R3991" s="1"/>
      <c r="S3991" s="1"/>
      <c r="T3991" s="1"/>
      <c r="U3991" s="1"/>
      <c r="V3991" s="1"/>
      <c r="W3991" s="1"/>
      <c r="X3991" s="1"/>
      <c r="Y3991" s="1"/>
      <c r="Z3991" s="1"/>
      <c r="AA3991" s="1"/>
      <c r="AB3991" s="1"/>
      <c r="AC3991" s="1"/>
      <c r="AD3991" s="1"/>
      <c r="AE3991" s="1"/>
      <c r="AF3991" s="1"/>
      <c r="AG3991" s="1"/>
      <c r="AH3991" s="1"/>
      <c r="AI3991" s="1"/>
      <c r="AJ3991" s="1"/>
      <c r="AK3991" s="1"/>
      <c r="AL3991" s="1"/>
      <c r="AM3991" s="1"/>
      <c r="AN3991" s="1"/>
      <c r="AO3991" s="1"/>
      <c r="AP3991" s="1"/>
      <c r="AQ3991" s="1"/>
      <c r="AR3991" s="1"/>
      <c r="AS3991" s="1"/>
      <c r="AT3991" s="1"/>
      <c r="AU3991" s="1"/>
      <c r="AV3991" s="1"/>
      <c r="AW3991" s="1"/>
      <c r="AX3991" s="1"/>
      <c r="AY3991" s="1"/>
      <c r="AZ3991" s="1"/>
      <c r="BA3991" s="1"/>
      <c r="BB3991" s="1"/>
      <c r="BC3991" s="1"/>
      <c r="BD3991" s="1"/>
      <c r="BE3991" s="1"/>
      <c r="BF3991" s="1"/>
      <c r="BG3991" s="1"/>
      <c r="BH3991" s="1"/>
      <c r="BI3991" s="1"/>
      <c r="BJ3991" s="1"/>
      <c r="BK3991" s="1"/>
      <c r="BL3991" s="1"/>
      <c r="BM3991" s="1"/>
      <c r="BN3991" s="1"/>
      <c r="BO3991" s="1"/>
      <c r="BP3991" s="1"/>
      <c r="BQ3991" s="1"/>
      <c r="BR3991" s="1"/>
      <c r="BS3991" s="1"/>
      <c r="BT3991" s="1"/>
      <c r="BU3991" s="1"/>
      <c r="BV3991" s="1"/>
      <c r="BW3991" s="1"/>
      <c r="BX3991" s="1"/>
      <c r="BY3991" s="1"/>
      <c r="BZ3991" s="1"/>
      <c r="CA3991" s="1"/>
      <c r="CB3991" s="1"/>
      <c r="CC3991" s="1"/>
      <c r="CD3991" s="1"/>
      <c r="CE3991" s="1"/>
      <c r="CF3991" s="1"/>
      <c r="CG3991" s="1"/>
      <c r="CH3991" s="1"/>
      <c r="CI3991" s="1"/>
      <c r="CJ3991" s="1"/>
      <c r="CK3991" s="1"/>
      <c r="CL3991" s="1"/>
      <c r="CM3991" s="1"/>
      <c r="CN3991" s="1"/>
      <c r="CO3991" s="1"/>
      <c r="CP3991" s="1"/>
      <c r="CQ3991" s="1"/>
      <c r="CR3991" s="1"/>
      <c r="CS3991" s="1"/>
      <c r="CT3991" s="1"/>
      <c r="CU3991" s="1"/>
      <c r="CV3991" s="1"/>
      <c r="CW3991" s="1"/>
      <c r="CX3991" s="1"/>
      <c r="CY3991" s="1"/>
      <c r="CZ3991" s="1"/>
      <c r="DA3991" s="1"/>
      <c r="DB3991" s="1"/>
      <c r="DC3991" s="1"/>
      <c r="DD3991" s="1"/>
      <c r="DE3991" s="1"/>
      <c r="DF3991" s="1"/>
      <c r="DG3991" s="1"/>
      <c r="DH3991" s="1"/>
      <c r="DI3991" s="1"/>
      <c r="DJ3991" s="1"/>
      <c r="DK3991" s="1"/>
      <c r="DL3991" s="1"/>
      <c r="DM3991" s="1"/>
      <c r="DN3991" s="1"/>
      <c r="DO3991" s="1"/>
      <c r="DP3991" s="1"/>
      <c r="DQ3991" s="1"/>
    </row>
    <row r="3992" spans="1:121">
      <c r="A3992" s="170" t="s">
        <v>1992</v>
      </c>
      <c r="B3992" s="10"/>
      <c r="C3992" s="88">
        <v>135605968</v>
      </c>
      <c r="F3992" s="29" t="s">
        <v>121</v>
      </c>
      <c r="G3992" s="3" t="s">
        <v>16</v>
      </c>
      <c r="H3992" s="3" t="s">
        <v>1947</v>
      </c>
      <c r="I3992" s="55">
        <v>46159</v>
      </c>
      <c r="J3992" s="55">
        <v>46161</v>
      </c>
      <c r="K3992" s="55">
        <v>46188</v>
      </c>
      <c r="L3992" s="55"/>
      <c r="M3992" s="55"/>
      <c r="N3992" s="3"/>
      <c r="O3992" s="119" t="s">
        <v>10</v>
      </c>
      <c r="P3992" s="55"/>
      <c r="Q3992" s="167"/>
      <c r="R3992" s="1"/>
      <c r="S3992" s="1"/>
      <c r="T3992" s="1"/>
      <c r="U3992" s="1"/>
      <c r="V3992" s="1"/>
      <c r="W3992" s="1"/>
      <c r="X3992" s="1"/>
      <c r="Y3992" s="1"/>
      <c r="Z3992" s="1"/>
      <c r="AA3992" s="1"/>
      <c r="AB3992" s="1"/>
      <c r="AC3992" s="1"/>
      <c r="AD3992" s="1"/>
      <c r="AE3992" s="1"/>
      <c r="AF3992" s="1"/>
      <c r="AG3992" s="1"/>
      <c r="AH3992" s="1"/>
      <c r="AI3992" s="1"/>
      <c r="AJ3992" s="1"/>
      <c r="AK3992" s="1"/>
      <c r="AL3992" s="1"/>
      <c r="AM3992" s="1"/>
      <c r="AN3992" s="1"/>
      <c r="AO3992" s="1"/>
      <c r="AP3992" s="1"/>
      <c r="AQ3992" s="1"/>
      <c r="AR3992" s="1"/>
      <c r="AS3992" s="1"/>
      <c r="AT3992" s="1"/>
      <c r="AU3992" s="1"/>
      <c r="AV3992" s="1"/>
      <c r="AW3992" s="1"/>
      <c r="AX3992" s="1"/>
      <c r="AY3992" s="1"/>
      <c r="AZ3992" s="1"/>
      <c r="BA3992" s="1"/>
      <c r="BB3992" s="1"/>
      <c r="BC3992" s="1"/>
      <c r="BD3992" s="1"/>
      <c r="BE3992" s="1"/>
      <c r="BF3992" s="1"/>
      <c r="BG3992" s="1"/>
      <c r="BH3992" s="1"/>
      <c r="BI3992" s="1"/>
      <c r="BJ3992" s="1"/>
      <c r="BK3992" s="1"/>
      <c r="BL3992" s="1"/>
      <c r="BM3992" s="1"/>
      <c r="BN3992" s="1"/>
      <c r="BO3992" s="1"/>
      <c r="BP3992" s="1"/>
      <c r="BQ3992" s="1"/>
      <c r="BR3992" s="1"/>
      <c r="BS3992" s="1"/>
      <c r="BT3992" s="1"/>
      <c r="BU3992" s="1"/>
      <c r="BV3992" s="1"/>
      <c r="BW3992" s="1"/>
      <c r="BX3992" s="1"/>
      <c r="BY3992" s="1"/>
      <c r="BZ3992" s="1"/>
      <c r="CA3992" s="1"/>
      <c r="CB3992" s="1"/>
      <c r="CC3992" s="1"/>
      <c r="CD3992" s="1"/>
      <c r="CE3992" s="1"/>
      <c r="CF3992" s="1"/>
      <c r="CG3992" s="1"/>
      <c r="CH3992" s="1"/>
      <c r="CI3992" s="1"/>
      <c r="CJ3992" s="1"/>
      <c r="CK3992" s="1"/>
      <c r="CL3992" s="1"/>
      <c r="CM3992" s="1"/>
      <c r="CN3992" s="1"/>
      <c r="CO3992" s="1"/>
      <c r="CP3992" s="1"/>
      <c r="CQ3992" s="1"/>
      <c r="CR3992" s="1"/>
      <c r="CS3992" s="1"/>
      <c r="CT3992" s="1"/>
      <c r="CU3992" s="1"/>
      <c r="CV3992" s="1"/>
      <c r="CW3992" s="1"/>
      <c r="CX3992" s="1"/>
      <c r="CY3992" s="1"/>
      <c r="CZ3992" s="1"/>
      <c r="DA3992" s="1"/>
      <c r="DB3992" s="1"/>
      <c r="DC3992" s="1"/>
      <c r="DD3992" s="1"/>
      <c r="DE3992" s="1"/>
      <c r="DF3992" s="1"/>
      <c r="DG3992" s="1"/>
      <c r="DH3992" s="1"/>
      <c r="DI3992" s="1"/>
      <c r="DJ3992" s="1"/>
      <c r="DK3992" s="1"/>
      <c r="DL3992" s="1"/>
      <c r="DM3992" s="1"/>
      <c r="DN3992" s="1"/>
      <c r="DO3992" s="1"/>
      <c r="DP3992" s="1"/>
      <c r="DQ3992" s="1"/>
    </row>
    <row r="3993" spans="1:121">
      <c r="A3993" s="170" t="s">
        <v>108</v>
      </c>
      <c r="B3993" s="10"/>
      <c r="C3993" s="88" t="s">
        <v>1993</v>
      </c>
      <c r="F3993" s="29" t="s">
        <v>110</v>
      </c>
      <c r="G3993" s="3" t="s">
        <v>18</v>
      </c>
      <c r="H3993" s="3" t="s">
        <v>30</v>
      </c>
      <c r="I3993" s="55">
        <v>46117</v>
      </c>
      <c r="J3993" s="55">
        <v>46120</v>
      </c>
      <c r="K3993" s="55">
        <v>46148</v>
      </c>
      <c r="L3993" s="55"/>
      <c r="M3993" s="55"/>
      <c r="N3993" s="3"/>
      <c r="O3993" s="119" t="s">
        <v>10</v>
      </c>
      <c r="P3993" s="55">
        <v>46126</v>
      </c>
      <c r="Q3993" s="167" t="s">
        <v>1945</v>
      </c>
      <c r="R3993" s="1" t="s">
        <v>1994</v>
      </c>
      <c r="S3993" s="1"/>
      <c r="T3993" s="1"/>
      <c r="U3993" s="1"/>
      <c r="V3993" s="1"/>
      <c r="W3993" s="1"/>
      <c r="X3993" s="1"/>
      <c r="Y3993" s="1"/>
      <c r="Z3993" s="1"/>
      <c r="AA3993" s="1"/>
      <c r="AB3993" s="1"/>
      <c r="AC3993" s="1"/>
      <c r="AD3993" s="1"/>
      <c r="AE3993" s="1"/>
      <c r="AF3993" s="1"/>
      <c r="AG3993" s="1"/>
      <c r="AH3993" s="1"/>
      <c r="AI3993" s="1"/>
      <c r="AJ3993" s="1"/>
      <c r="AK3993" s="1"/>
      <c r="AL3993" s="1"/>
      <c r="AM3993" s="1"/>
      <c r="AN3993" s="1"/>
      <c r="AO3993" s="1"/>
      <c r="AP3993" s="1"/>
      <c r="AQ3993" s="1"/>
      <c r="AR3993" s="1"/>
      <c r="AS3993" s="1"/>
      <c r="AT3993" s="1"/>
      <c r="AU3993" s="1"/>
      <c r="AV3993" s="1"/>
      <c r="AW3993" s="1"/>
      <c r="AX3993" s="1"/>
      <c r="AY3993" s="1"/>
      <c r="AZ3993" s="1"/>
      <c r="BA3993" s="1"/>
      <c r="BB3993" s="1"/>
      <c r="BC3993" s="1"/>
      <c r="BD3993" s="1"/>
      <c r="BE3993" s="1"/>
      <c r="BF3993" s="1"/>
      <c r="BG3993" s="1"/>
      <c r="BH3993" s="1"/>
      <c r="BI3993" s="1"/>
      <c r="BJ3993" s="1"/>
      <c r="BK3993" s="1"/>
      <c r="BL3993" s="1"/>
      <c r="BM3993" s="1"/>
      <c r="BN3993" s="1"/>
      <c r="BO3993" s="1"/>
      <c r="BP3993" s="1"/>
      <c r="BQ3993" s="1"/>
      <c r="BR3993" s="1"/>
      <c r="BS3993" s="1"/>
      <c r="BT3993" s="1"/>
      <c r="BU3993" s="1"/>
      <c r="BV3993" s="1"/>
      <c r="BW3993" s="1"/>
      <c r="BX3993" s="1"/>
      <c r="BY3993" s="1"/>
      <c r="BZ3993" s="1"/>
      <c r="CA3993" s="1"/>
      <c r="CB3993" s="1"/>
      <c r="CC3993" s="1"/>
      <c r="CD3993" s="1"/>
      <c r="CE3993" s="1"/>
      <c r="CF3993" s="1"/>
      <c r="CG3993" s="1"/>
      <c r="CH3993" s="1"/>
      <c r="CI3993" s="1"/>
      <c r="CJ3993" s="1"/>
      <c r="CK3993" s="1"/>
      <c r="CL3993" s="1"/>
      <c r="CM3993" s="1"/>
      <c r="CN3993" s="1"/>
      <c r="CO3993" s="1"/>
      <c r="CP3993" s="1"/>
      <c r="CQ3993" s="1"/>
      <c r="CR3993" s="1"/>
      <c r="CS3993" s="1"/>
      <c r="CT3993" s="1"/>
      <c r="CU3993" s="1"/>
      <c r="CV3993" s="1"/>
      <c r="CW3993" s="1"/>
      <c r="CX3993" s="1"/>
      <c r="CY3993" s="1"/>
      <c r="CZ3993" s="1"/>
      <c r="DA3993" s="1"/>
      <c r="DB3993" s="1"/>
      <c r="DC3993" s="1"/>
      <c r="DD3993" s="1"/>
      <c r="DE3993" s="1"/>
      <c r="DF3993" s="1"/>
      <c r="DG3993" s="1"/>
      <c r="DH3993" s="1"/>
      <c r="DI3993" s="1"/>
      <c r="DJ3993" s="1"/>
      <c r="DK3993" s="1"/>
      <c r="DL3993" s="1"/>
      <c r="DM3993" s="1"/>
      <c r="DN3993" s="1"/>
      <c r="DO3993" s="1"/>
      <c r="DP3993" s="1"/>
      <c r="DQ3993" s="1"/>
    </row>
    <row r="3994" spans="1:121">
      <c r="A3994" s="170" t="s">
        <v>1489</v>
      </c>
      <c r="B3994" s="10"/>
      <c r="C3994" s="88">
        <v>104603950</v>
      </c>
      <c r="F3994" s="29" t="s">
        <v>121</v>
      </c>
      <c r="G3994" s="3" t="s">
        <v>16</v>
      </c>
      <c r="H3994" s="3" t="s">
        <v>1947</v>
      </c>
      <c r="I3994" s="55">
        <v>46128</v>
      </c>
      <c r="J3994" s="55">
        <v>46131</v>
      </c>
      <c r="K3994" s="55">
        <v>46156</v>
      </c>
      <c r="L3994" s="55"/>
      <c r="M3994" s="55"/>
      <c r="N3994" s="3"/>
      <c r="O3994" s="119" t="s">
        <v>10</v>
      </c>
      <c r="P3994" s="55">
        <v>46126</v>
      </c>
      <c r="Q3994" s="167"/>
      <c r="R3994" s="1" t="s">
        <v>1995</v>
      </c>
      <c r="S3994" s="1"/>
      <c r="T3994" s="1"/>
      <c r="U3994" s="1"/>
      <c r="V3994" s="1"/>
      <c r="W3994" s="1"/>
      <c r="X3994" s="1"/>
      <c r="Y3994" s="1"/>
      <c r="Z3994" s="1"/>
      <c r="AA3994" s="1"/>
      <c r="AB3994" s="1"/>
      <c r="AC3994" s="1"/>
      <c r="AD3994" s="1"/>
      <c r="AE3994" s="1"/>
      <c r="AF3994" s="1"/>
      <c r="AG3994" s="1"/>
      <c r="AH3994" s="1"/>
      <c r="AI3994" s="1"/>
      <c r="AJ3994" s="1"/>
      <c r="AK3994" s="1"/>
      <c r="AL3994" s="1"/>
      <c r="AM3994" s="1"/>
      <c r="AN3994" s="1"/>
      <c r="AO3994" s="1"/>
      <c r="AP3994" s="1"/>
      <c r="AQ3994" s="1"/>
      <c r="AR3994" s="1"/>
      <c r="AS3994" s="1"/>
      <c r="AT3994" s="1"/>
      <c r="AU3994" s="1"/>
      <c r="AV3994" s="1"/>
      <c r="AW3994" s="1"/>
      <c r="AX3994" s="1"/>
      <c r="AY3994" s="1"/>
      <c r="AZ3994" s="1"/>
      <c r="BA3994" s="1"/>
      <c r="BB3994" s="1"/>
      <c r="BC3994" s="1"/>
      <c r="BD3994" s="1"/>
      <c r="BE3994" s="1"/>
      <c r="BF3994" s="1"/>
      <c r="BG3994" s="1"/>
      <c r="BH3994" s="1"/>
      <c r="BI3994" s="1"/>
      <c r="BJ3994" s="1"/>
      <c r="BK3994" s="1"/>
      <c r="BL3994" s="1"/>
      <c r="BM3994" s="1"/>
      <c r="BN3994" s="1"/>
      <c r="BO3994" s="1"/>
      <c r="BP3994" s="1"/>
      <c r="BQ3994" s="1"/>
      <c r="BR3994" s="1"/>
      <c r="BS3994" s="1"/>
      <c r="BT3994" s="1"/>
      <c r="BU3994" s="1"/>
      <c r="BV3994" s="1"/>
      <c r="BW3994" s="1"/>
      <c r="BX3994" s="1"/>
      <c r="BY3994" s="1"/>
      <c r="BZ3994" s="1"/>
      <c r="CA3994" s="1"/>
      <c r="CB3994" s="1"/>
      <c r="CC3994" s="1"/>
      <c r="CD3994" s="1"/>
      <c r="CE3994" s="1"/>
      <c r="CF3994" s="1"/>
      <c r="CG3994" s="1"/>
      <c r="CH3994" s="1"/>
      <c r="CI3994" s="1"/>
      <c r="CJ3994" s="1"/>
      <c r="CK3994" s="1"/>
      <c r="CL3994" s="1"/>
      <c r="CM3994" s="1"/>
      <c r="CN3994" s="1"/>
      <c r="CO3994" s="1"/>
      <c r="CP3994" s="1"/>
      <c r="CQ3994" s="1"/>
      <c r="CR3994" s="1"/>
      <c r="CS3994" s="1"/>
      <c r="CT3994" s="1"/>
      <c r="CU3994" s="1"/>
      <c r="CV3994" s="1"/>
      <c r="CW3994" s="1"/>
      <c r="CX3994" s="1"/>
      <c r="CY3994" s="1"/>
      <c r="CZ3994" s="1"/>
      <c r="DA3994" s="1"/>
      <c r="DB3994" s="1"/>
      <c r="DC3994" s="1"/>
      <c r="DD3994" s="1"/>
      <c r="DE3994" s="1"/>
      <c r="DF3994" s="1"/>
      <c r="DG3994" s="1"/>
      <c r="DH3994" s="1"/>
      <c r="DI3994" s="1"/>
      <c r="DJ3994" s="1"/>
      <c r="DK3994" s="1"/>
      <c r="DL3994" s="1"/>
      <c r="DM3994" s="1"/>
      <c r="DN3994" s="1"/>
      <c r="DO3994" s="1"/>
      <c r="DP3994" s="1"/>
      <c r="DQ3994" s="1"/>
    </row>
    <row r="3995" spans="1:121">
      <c r="A3995" s="170" t="s">
        <v>1489</v>
      </c>
      <c r="B3995" s="10"/>
      <c r="C3995" s="88">
        <v>104603999</v>
      </c>
      <c r="F3995" s="29" t="s">
        <v>121</v>
      </c>
      <c r="G3995" s="3" t="s">
        <v>16</v>
      </c>
      <c r="H3995" s="3" t="s">
        <v>1947</v>
      </c>
      <c r="I3995" s="55">
        <v>46128</v>
      </c>
      <c r="J3995" s="55">
        <v>46131</v>
      </c>
      <c r="K3995" s="55">
        <v>46156</v>
      </c>
      <c r="L3995" s="55"/>
      <c r="M3995" s="55"/>
      <c r="N3995" s="3"/>
      <c r="O3995" s="119" t="s">
        <v>10</v>
      </c>
      <c r="P3995" s="55">
        <v>46126</v>
      </c>
      <c r="Q3995" s="167"/>
      <c r="R3995" s="1" t="s">
        <v>1995</v>
      </c>
      <c r="S3995" s="1"/>
      <c r="T3995" s="1"/>
      <c r="U3995" s="1"/>
      <c r="V3995" s="1"/>
      <c r="W3995" s="1"/>
      <c r="X3995" s="1"/>
      <c r="Y3995" s="1"/>
      <c r="Z3995" s="1"/>
      <c r="AA3995" s="1"/>
      <c r="AB3995" s="1"/>
      <c r="AC3995" s="1"/>
      <c r="AD3995" s="1"/>
      <c r="AE3995" s="1"/>
      <c r="AF3995" s="1"/>
      <c r="AG3995" s="1"/>
      <c r="AH3995" s="1"/>
      <c r="AI3995" s="1"/>
      <c r="AJ3995" s="1"/>
      <c r="AK3995" s="1"/>
      <c r="AL3995" s="1"/>
      <c r="AM3995" s="1"/>
      <c r="AN3995" s="1"/>
      <c r="AO3995" s="1"/>
      <c r="AP3995" s="1"/>
      <c r="AQ3995" s="1"/>
      <c r="AR3995" s="1"/>
      <c r="AS3995" s="1"/>
      <c r="AT3995" s="1"/>
      <c r="AU3995" s="1"/>
      <c r="AV3995" s="1"/>
      <c r="AW3995" s="1"/>
      <c r="AX3995" s="1"/>
      <c r="AY3995" s="1"/>
      <c r="AZ3995" s="1"/>
      <c r="BA3995" s="1"/>
      <c r="BB3995" s="1"/>
      <c r="BC3995" s="1"/>
      <c r="BD3995" s="1"/>
      <c r="BE3995" s="1"/>
      <c r="BF3995" s="1"/>
      <c r="BG3995" s="1"/>
      <c r="BH3995" s="1"/>
      <c r="BI3995" s="1"/>
      <c r="BJ3995" s="1"/>
      <c r="BK3995" s="1"/>
      <c r="BL3995" s="1"/>
      <c r="BM3995" s="1"/>
      <c r="BN3995" s="1"/>
      <c r="BO3995" s="1"/>
      <c r="BP3995" s="1"/>
      <c r="BQ3995" s="1"/>
      <c r="BR3995" s="1"/>
      <c r="BS3995" s="1"/>
      <c r="BT3995" s="1"/>
      <c r="BU3995" s="1"/>
      <c r="BV3995" s="1"/>
      <c r="BW3995" s="1"/>
      <c r="BX3995" s="1"/>
      <c r="BY3995" s="1"/>
      <c r="BZ3995" s="1"/>
      <c r="CA3995" s="1"/>
      <c r="CB3995" s="1"/>
      <c r="CC3995" s="1"/>
      <c r="CD3995" s="1"/>
      <c r="CE3995" s="1"/>
      <c r="CF3995" s="1"/>
      <c r="CG3995" s="1"/>
      <c r="CH3995" s="1"/>
      <c r="CI3995" s="1"/>
      <c r="CJ3995" s="1"/>
      <c r="CK3995" s="1"/>
      <c r="CL3995" s="1"/>
      <c r="CM3995" s="1"/>
      <c r="CN3995" s="1"/>
      <c r="CO3995" s="1"/>
      <c r="CP3995" s="1"/>
      <c r="CQ3995" s="1"/>
      <c r="CR3995" s="1"/>
      <c r="CS3995" s="1"/>
      <c r="CT3995" s="1"/>
      <c r="CU3995" s="1"/>
      <c r="CV3995" s="1"/>
      <c r="CW3995" s="1"/>
      <c r="CX3995" s="1"/>
      <c r="CY3995" s="1"/>
      <c r="CZ3995" s="1"/>
      <c r="DA3995" s="1"/>
      <c r="DB3995" s="1"/>
      <c r="DC3995" s="1"/>
      <c r="DD3995" s="1"/>
      <c r="DE3995" s="1"/>
      <c r="DF3995" s="1"/>
      <c r="DG3995" s="1"/>
      <c r="DH3995" s="1"/>
      <c r="DI3995" s="1"/>
      <c r="DJ3995" s="1"/>
      <c r="DK3995" s="1"/>
      <c r="DL3995" s="1"/>
      <c r="DM3995" s="1"/>
      <c r="DN3995" s="1"/>
      <c r="DO3995" s="1"/>
      <c r="DP3995" s="1"/>
      <c r="DQ3995" s="1"/>
    </row>
    <row r="3996" spans="1:121">
      <c r="A3996" s="170" t="s">
        <v>1489</v>
      </c>
      <c r="B3996" s="10"/>
      <c r="C3996" s="88">
        <v>104604058</v>
      </c>
      <c r="F3996" s="29" t="s">
        <v>121</v>
      </c>
      <c r="G3996" s="3" t="s">
        <v>16</v>
      </c>
      <c r="H3996" s="3" t="s">
        <v>1947</v>
      </c>
      <c r="I3996" s="55">
        <v>46128</v>
      </c>
      <c r="J3996" s="55">
        <v>46131</v>
      </c>
      <c r="K3996" s="55">
        <v>46156</v>
      </c>
      <c r="L3996" s="55"/>
      <c r="M3996" s="55"/>
      <c r="N3996" s="3"/>
      <c r="O3996" s="119" t="s">
        <v>10</v>
      </c>
      <c r="P3996" s="55">
        <v>46126</v>
      </c>
      <c r="Q3996" s="167"/>
      <c r="R3996" s="1" t="s">
        <v>1995</v>
      </c>
      <c r="S3996" s="1"/>
      <c r="T3996" s="1"/>
      <c r="U3996" s="1"/>
      <c r="V3996" s="1"/>
      <c r="W3996" s="1"/>
      <c r="X3996" s="1"/>
      <c r="Y3996" s="1"/>
      <c r="Z3996" s="1"/>
      <c r="AA3996" s="1"/>
      <c r="AB3996" s="1"/>
      <c r="AC3996" s="1"/>
      <c r="AD3996" s="1"/>
      <c r="AE3996" s="1"/>
      <c r="AF3996" s="1"/>
      <c r="AG3996" s="1"/>
      <c r="AH3996" s="1"/>
      <c r="AI3996" s="1"/>
      <c r="AJ3996" s="1"/>
      <c r="AK3996" s="1"/>
      <c r="AL3996" s="1"/>
      <c r="AM3996" s="1"/>
      <c r="AN3996" s="1"/>
      <c r="AO3996" s="1"/>
      <c r="AP3996" s="1"/>
      <c r="AQ3996" s="1"/>
      <c r="AR3996" s="1"/>
      <c r="AS3996" s="1"/>
      <c r="AT3996" s="1"/>
      <c r="AU3996" s="1"/>
      <c r="AV3996" s="1"/>
      <c r="AW3996" s="1"/>
      <c r="AX3996" s="1"/>
      <c r="AY3996" s="1"/>
      <c r="AZ3996" s="1"/>
      <c r="BA3996" s="1"/>
      <c r="BB3996" s="1"/>
      <c r="BC3996" s="1"/>
      <c r="BD3996" s="1"/>
      <c r="BE3996" s="1"/>
      <c r="BF3996" s="1"/>
      <c r="BG3996" s="1"/>
      <c r="BH3996" s="1"/>
      <c r="BI3996" s="1"/>
      <c r="BJ3996" s="1"/>
      <c r="BK3996" s="1"/>
      <c r="BL3996" s="1"/>
      <c r="BM3996" s="1"/>
      <c r="BN3996" s="1"/>
      <c r="BO3996" s="1"/>
      <c r="BP3996" s="1"/>
      <c r="BQ3996" s="1"/>
      <c r="BR3996" s="1"/>
      <c r="BS3996" s="1"/>
      <c r="BT3996" s="1"/>
      <c r="BU3996" s="1"/>
      <c r="BV3996" s="1"/>
      <c r="BW3996" s="1"/>
      <c r="BX3996" s="1"/>
      <c r="BY3996" s="1"/>
      <c r="BZ3996" s="1"/>
      <c r="CA3996" s="1"/>
      <c r="CB3996" s="1"/>
      <c r="CC3996" s="1"/>
      <c r="CD3996" s="1"/>
      <c r="CE3996" s="1"/>
      <c r="CF3996" s="1"/>
      <c r="CG3996" s="1"/>
      <c r="CH3996" s="1"/>
      <c r="CI3996" s="1"/>
      <c r="CJ3996" s="1"/>
      <c r="CK3996" s="1"/>
      <c r="CL3996" s="1"/>
      <c r="CM3996" s="1"/>
      <c r="CN3996" s="1"/>
      <c r="CO3996" s="1"/>
      <c r="CP3996" s="1"/>
      <c r="CQ3996" s="1"/>
      <c r="CR3996" s="1"/>
      <c r="CS3996" s="1"/>
      <c r="CT3996" s="1"/>
      <c r="CU3996" s="1"/>
      <c r="CV3996" s="1"/>
      <c r="CW3996" s="1"/>
      <c r="CX3996" s="1"/>
      <c r="CY3996" s="1"/>
      <c r="CZ3996" s="1"/>
      <c r="DA3996" s="1"/>
      <c r="DB3996" s="1"/>
      <c r="DC3996" s="1"/>
      <c r="DD3996" s="1"/>
      <c r="DE3996" s="1"/>
      <c r="DF3996" s="1"/>
      <c r="DG3996" s="1"/>
      <c r="DH3996" s="1"/>
      <c r="DI3996" s="1"/>
      <c r="DJ3996" s="1"/>
      <c r="DK3996" s="1"/>
      <c r="DL3996" s="1"/>
      <c r="DM3996" s="1"/>
      <c r="DN3996" s="1"/>
      <c r="DO3996" s="1"/>
      <c r="DP3996" s="1"/>
      <c r="DQ3996" s="1"/>
    </row>
    <row r="3997" spans="1:121">
      <c r="A3997" s="172" t="s">
        <v>1996</v>
      </c>
      <c r="B3997" s="30"/>
      <c r="C3997" s="88">
        <v>122600510</v>
      </c>
      <c r="F3997" s="29" t="s">
        <v>133</v>
      </c>
      <c r="G3997" s="3" t="s">
        <v>16</v>
      </c>
      <c r="H3997" s="3" t="s">
        <v>205</v>
      </c>
      <c r="I3997" s="55">
        <v>46144</v>
      </c>
      <c r="J3997" s="55">
        <v>46147</v>
      </c>
      <c r="K3997" s="55">
        <v>46174</v>
      </c>
      <c r="L3997" s="55"/>
      <c r="M3997" s="55"/>
      <c r="N3997" s="3"/>
      <c r="O3997" s="119" t="s">
        <v>10</v>
      </c>
      <c r="P3997" s="55">
        <v>46148</v>
      </c>
      <c r="Q3997" s="167"/>
      <c r="R3997" s="176"/>
      <c r="S3997" s="1"/>
      <c r="T3997" s="1"/>
      <c r="U3997" s="1"/>
      <c r="V3997" s="1"/>
      <c r="W3997" s="1"/>
      <c r="X3997" s="1"/>
      <c r="Y3997" s="1"/>
      <c r="Z3997" s="1"/>
      <c r="AA3997" s="1"/>
      <c r="AB3997" s="1"/>
      <c r="AC3997" s="1"/>
      <c r="AD3997" s="1"/>
      <c r="AE3997" s="1"/>
      <c r="AF3997" s="1"/>
      <c r="AG3997" s="1"/>
      <c r="AH3997" s="1"/>
      <c r="AI3997" s="1"/>
      <c r="AJ3997" s="1"/>
      <c r="AK3997" s="1"/>
      <c r="AL3997" s="1"/>
      <c r="AM3997" s="1"/>
      <c r="AN3997" s="1"/>
      <c r="AO3997" s="1"/>
      <c r="AP3997" s="1"/>
      <c r="AQ3997" s="1"/>
      <c r="AR3997" s="1"/>
      <c r="AS3997" s="1"/>
      <c r="AT3997" s="1"/>
      <c r="AU3997" s="1"/>
      <c r="AV3997" s="1"/>
      <c r="AW3997" s="1"/>
      <c r="AX3997" s="1"/>
      <c r="AY3997" s="1"/>
      <c r="AZ3997" s="1"/>
      <c r="BA3997" s="1"/>
      <c r="BB3997" s="1"/>
      <c r="BC3997" s="1"/>
      <c r="BD3997" s="1"/>
      <c r="BE3997" s="1"/>
      <c r="BF3997" s="1"/>
      <c r="BG3997" s="1"/>
      <c r="BH3997" s="1"/>
      <c r="BI3997" s="1"/>
      <c r="BJ3997" s="1"/>
      <c r="BK3997" s="1"/>
      <c r="BL3997" s="1"/>
      <c r="BM3997" s="1"/>
      <c r="BN3997" s="1"/>
      <c r="BO3997" s="1"/>
      <c r="BP3997" s="1"/>
      <c r="BQ3997" s="1"/>
      <c r="BR3997" s="1"/>
      <c r="BS3997" s="1"/>
      <c r="BT3997" s="1"/>
      <c r="BU3997" s="1"/>
      <c r="BV3997" s="1"/>
      <c r="BW3997" s="1"/>
      <c r="BX3997" s="1"/>
      <c r="BY3997" s="1"/>
      <c r="BZ3997" s="1"/>
      <c r="CA3997" s="1"/>
      <c r="CB3997" s="1"/>
      <c r="CC3997" s="1"/>
      <c r="CD3997" s="1"/>
      <c r="CE3997" s="1"/>
      <c r="CF3997" s="1"/>
      <c r="CG3997" s="1"/>
      <c r="CH3997" s="1"/>
      <c r="CI3997" s="1"/>
      <c r="CJ3997" s="1"/>
      <c r="CK3997" s="1"/>
      <c r="CL3997" s="1"/>
      <c r="CM3997" s="1"/>
      <c r="CN3997" s="1"/>
      <c r="CO3997" s="1"/>
      <c r="CP3997" s="1"/>
      <c r="CQ3997" s="1"/>
      <c r="CR3997" s="1"/>
      <c r="CS3997" s="1"/>
      <c r="CT3997" s="1"/>
      <c r="CU3997" s="1"/>
      <c r="CV3997" s="1"/>
      <c r="CW3997" s="1"/>
      <c r="CX3997" s="1"/>
      <c r="CY3997" s="1"/>
      <c r="CZ3997" s="1"/>
      <c r="DA3997" s="1"/>
      <c r="DB3997" s="1"/>
      <c r="DC3997" s="1"/>
      <c r="DD3997" s="1"/>
      <c r="DE3997" s="1"/>
      <c r="DF3997" s="1"/>
      <c r="DG3997" s="1"/>
      <c r="DH3997" s="1"/>
      <c r="DI3997" s="1"/>
      <c r="DJ3997" s="1"/>
      <c r="DK3997" s="1"/>
      <c r="DL3997" s="1"/>
      <c r="DM3997" s="1"/>
      <c r="DN3997" s="1"/>
      <c r="DO3997" s="1"/>
      <c r="DP3997" s="1"/>
      <c r="DQ3997" s="1"/>
    </row>
    <row r="3998" spans="1:121">
      <c r="A3998" s="172" t="s">
        <v>1996</v>
      </c>
      <c r="B3998" s="30"/>
      <c r="C3998" s="88">
        <v>122600512</v>
      </c>
      <c r="F3998" s="29" t="s">
        <v>133</v>
      </c>
      <c r="G3998" s="3" t="s">
        <v>16</v>
      </c>
      <c r="H3998" s="3" t="s">
        <v>205</v>
      </c>
      <c r="I3998" s="55">
        <v>46144</v>
      </c>
      <c r="J3998" s="55">
        <v>46147</v>
      </c>
      <c r="K3998" s="55">
        <v>46174</v>
      </c>
      <c r="L3998" s="55"/>
      <c r="M3998" s="55"/>
      <c r="N3998" s="3"/>
      <c r="O3998" s="119" t="s">
        <v>10</v>
      </c>
      <c r="P3998" s="55">
        <v>46148</v>
      </c>
      <c r="Q3998" s="167"/>
      <c r="R3998" s="176"/>
      <c r="S3998" s="1"/>
      <c r="T3998" s="1"/>
      <c r="U3998" s="1"/>
      <c r="V3998" s="1"/>
      <c r="W3998" s="1"/>
      <c r="X3998" s="1"/>
      <c r="Y3998" s="1"/>
      <c r="Z3998" s="1"/>
      <c r="AA3998" s="1"/>
      <c r="AB3998" s="1"/>
      <c r="AC3998" s="1"/>
      <c r="AD3998" s="1"/>
      <c r="AE3998" s="1"/>
      <c r="AF3998" s="1"/>
      <c r="AG3998" s="1"/>
      <c r="AH3998" s="1"/>
      <c r="AI3998" s="1"/>
      <c r="AJ3998" s="1"/>
      <c r="AK3998" s="1"/>
      <c r="AL3998" s="1"/>
      <c r="AM3998" s="1"/>
      <c r="AN3998" s="1"/>
      <c r="AO3998" s="1"/>
      <c r="AP3998" s="1"/>
      <c r="AQ3998" s="1"/>
      <c r="AR3998" s="1"/>
      <c r="AS3998" s="1"/>
      <c r="AT3998" s="1"/>
      <c r="AU3998" s="1"/>
      <c r="AV3998" s="1"/>
      <c r="AW3998" s="1"/>
      <c r="AX3998" s="1"/>
      <c r="AY3998" s="1"/>
      <c r="AZ3998" s="1"/>
      <c r="BA3998" s="1"/>
      <c r="BB3998" s="1"/>
      <c r="BC3998" s="1"/>
      <c r="BD3998" s="1"/>
      <c r="BE3998" s="1"/>
      <c r="BF3998" s="1"/>
      <c r="BG3998" s="1"/>
      <c r="BH3998" s="1"/>
      <c r="BI3998" s="1"/>
      <c r="BJ3998" s="1"/>
      <c r="BK3998" s="1"/>
      <c r="BL3998" s="1"/>
      <c r="BM3998" s="1"/>
      <c r="BN3998" s="1"/>
      <c r="BO3998" s="1"/>
      <c r="BP3998" s="1"/>
      <c r="BQ3998" s="1"/>
      <c r="BR3998" s="1"/>
      <c r="BS3998" s="1"/>
      <c r="BT3998" s="1"/>
      <c r="BU3998" s="1"/>
      <c r="BV3998" s="1"/>
      <c r="BW3998" s="1"/>
      <c r="BX3998" s="1"/>
      <c r="BY3998" s="1"/>
      <c r="BZ3998" s="1"/>
      <c r="CA3998" s="1"/>
      <c r="CB3998" s="1"/>
      <c r="CC3998" s="1"/>
      <c r="CD3998" s="1"/>
      <c r="CE3998" s="1"/>
      <c r="CF3998" s="1"/>
      <c r="CG3998" s="1"/>
      <c r="CH3998" s="1"/>
      <c r="CI3998" s="1"/>
      <c r="CJ3998" s="1"/>
      <c r="CK3998" s="1"/>
      <c r="CL3998" s="1"/>
      <c r="CM3998" s="1"/>
      <c r="CN3998" s="1"/>
      <c r="CO3998" s="1"/>
      <c r="CP3998" s="1"/>
      <c r="CQ3998" s="1"/>
      <c r="CR3998" s="1"/>
      <c r="CS3998" s="1"/>
      <c r="CT3998" s="1"/>
      <c r="CU3998" s="1"/>
      <c r="CV3998" s="1"/>
      <c r="CW3998" s="1"/>
      <c r="CX3998" s="1"/>
      <c r="CY3998" s="1"/>
      <c r="CZ3998" s="1"/>
      <c r="DA3998" s="1"/>
      <c r="DB3998" s="1"/>
      <c r="DC3998" s="1"/>
      <c r="DD3998" s="1"/>
      <c r="DE3998" s="1"/>
      <c r="DF3998" s="1"/>
      <c r="DG3998" s="1"/>
      <c r="DH3998" s="1"/>
      <c r="DI3998" s="1"/>
      <c r="DJ3998" s="1"/>
      <c r="DK3998" s="1"/>
      <c r="DL3998" s="1"/>
      <c r="DM3998" s="1"/>
      <c r="DN3998" s="1"/>
      <c r="DO3998" s="1"/>
      <c r="DP3998" s="1"/>
      <c r="DQ3998" s="1"/>
    </row>
    <row r="3999" spans="1:121">
      <c r="A3999" s="172" t="s">
        <v>1996</v>
      </c>
      <c r="B3999" s="30"/>
      <c r="C3999" s="88">
        <v>122600514</v>
      </c>
      <c r="F3999" s="29" t="s">
        <v>133</v>
      </c>
      <c r="G3999" s="3" t="s">
        <v>16</v>
      </c>
      <c r="H3999" s="3" t="s">
        <v>205</v>
      </c>
      <c r="I3999" s="55">
        <v>46144</v>
      </c>
      <c r="J3999" s="55">
        <v>46147</v>
      </c>
      <c r="K3999" s="55">
        <v>46174</v>
      </c>
      <c r="L3999" s="55"/>
      <c r="M3999" s="55"/>
      <c r="N3999" s="3"/>
      <c r="O3999" s="119" t="s">
        <v>10</v>
      </c>
      <c r="P3999" s="55">
        <v>46148</v>
      </c>
      <c r="Q3999" s="167"/>
      <c r="R3999" s="176"/>
      <c r="S3999" s="1"/>
      <c r="T3999" s="1"/>
      <c r="U3999" s="1"/>
      <c r="V3999" s="1"/>
      <c r="W3999" s="1"/>
      <c r="X3999" s="1"/>
      <c r="Y3999" s="1"/>
      <c r="Z3999" s="1"/>
      <c r="AA3999" s="1"/>
      <c r="AB3999" s="1"/>
      <c r="AC3999" s="1"/>
      <c r="AD3999" s="1"/>
      <c r="AE3999" s="1"/>
      <c r="AF3999" s="1"/>
      <c r="AG3999" s="1"/>
      <c r="AH3999" s="1"/>
      <c r="AI3999" s="1"/>
      <c r="AJ3999" s="1"/>
      <c r="AK3999" s="1"/>
      <c r="AL3999" s="1"/>
      <c r="AM3999" s="1"/>
      <c r="AN3999" s="1"/>
      <c r="AO3999" s="1"/>
      <c r="AP3999" s="1"/>
      <c r="AQ3999" s="1"/>
      <c r="AR3999" s="1"/>
      <c r="AS3999" s="1"/>
      <c r="AT3999" s="1"/>
      <c r="AU3999" s="1"/>
      <c r="AV3999" s="1"/>
      <c r="AW3999" s="1"/>
      <c r="AX3999" s="1"/>
      <c r="AY3999" s="1"/>
      <c r="AZ3999" s="1"/>
      <c r="BA3999" s="1"/>
      <c r="BB3999" s="1"/>
      <c r="BC3999" s="1"/>
      <c r="BD3999" s="1"/>
      <c r="BE3999" s="1"/>
      <c r="BF3999" s="1"/>
      <c r="BG3999" s="1"/>
      <c r="BH3999" s="1"/>
      <c r="BI3999" s="1"/>
      <c r="BJ3999" s="1"/>
      <c r="BK3999" s="1"/>
      <c r="BL3999" s="1"/>
      <c r="BM3999" s="1"/>
      <c r="BN3999" s="1"/>
      <c r="BO3999" s="1"/>
      <c r="BP3999" s="1"/>
      <c r="BQ3999" s="1"/>
      <c r="BR3999" s="1"/>
      <c r="BS3999" s="1"/>
      <c r="BT3999" s="1"/>
      <c r="BU3999" s="1"/>
      <c r="BV3999" s="1"/>
      <c r="BW3999" s="1"/>
      <c r="BX3999" s="1"/>
      <c r="BY3999" s="1"/>
      <c r="BZ3999" s="1"/>
      <c r="CA3999" s="1"/>
      <c r="CB3999" s="1"/>
      <c r="CC3999" s="1"/>
      <c r="CD3999" s="1"/>
      <c r="CE3999" s="1"/>
      <c r="CF3999" s="1"/>
      <c r="CG3999" s="1"/>
      <c r="CH3999" s="1"/>
      <c r="CI3999" s="1"/>
      <c r="CJ3999" s="1"/>
      <c r="CK3999" s="1"/>
      <c r="CL3999" s="1"/>
      <c r="CM3999" s="1"/>
      <c r="CN3999" s="1"/>
      <c r="CO3999" s="1"/>
      <c r="CP3999" s="1"/>
      <c r="CQ3999" s="1"/>
      <c r="CR3999" s="1"/>
      <c r="CS3999" s="1"/>
      <c r="CT3999" s="1"/>
      <c r="CU3999" s="1"/>
      <c r="CV3999" s="1"/>
      <c r="CW3999" s="1"/>
      <c r="CX3999" s="1"/>
      <c r="CY3999" s="1"/>
      <c r="CZ3999" s="1"/>
      <c r="DA3999" s="1"/>
      <c r="DB3999" s="1"/>
      <c r="DC3999" s="1"/>
      <c r="DD3999" s="1"/>
      <c r="DE3999" s="1"/>
      <c r="DF3999" s="1"/>
      <c r="DG3999" s="1"/>
      <c r="DH3999" s="1"/>
      <c r="DI3999" s="1"/>
      <c r="DJ3999" s="1"/>
      <c r="DK3999" s="1"/>
      <c r="DL3999" s="1"/>
      <c r="DM3999" s="1"/>
      <c r="DN3999" s="1"/>
      <c r="DO3999" s="1"/>
      <c r="DP3999" s="1"/>
      <c r="DQ3999" s="1"/>
    </row>
    <row r="4000" spans="1:121">
      <c r="A4000" s="172" t="s">
        <v>1996</v>
      </c>
      <c r="B4000" s="30"/>
      <c r="C4000" s="88">
        <v>122600515</v>
      </c>
      <c r="F4000" s="29" t="s">
        <v>133</v>
      </c>
      <c r="G4000" s="3" t="s">
        <v>16</v>
      </c>
      <c r="H4000" s="3" t="s">
        <v>205</v>
      </c>
      <c r="I4000" s="55">
        <v>46144</v>
      </c>
      <c r="J4000" s="55">
        <v>46147</v>
      </c>
      <c r="K4000" s="55">
        <v>46174</v>
      </c>
      <c r="L4000" s="55"/>
      <c r="M4000" s="55"/>
      <c r="N4000" s="3"/>
      <c r="O4000" s="119" t="s">
        <v>10</v>
      </c>
      <c r="P4000" s="55">
        <v>46148</v>
      </c>
      <c r="Q4000" s="167"/>
      <c r="R4000" s="176"/>
      <c r="S4000" s="1"/>
      <c r="T4000" s="1"/>
      <c r="U4000" s="1"/>
      <c r="V4000" s="1"/>
      <c r="W4000" s="1"/>
      <c r="X4000" s="1"/>
      <c r="Y4000" s="1"/>
      <c r="Z4000" s="1"/>
      <c r="AA4000" s="1"/>
      <c r="AB4000" s="1"/>
      <c r="AC4000" s="1"/>
      <c r="AD4000" s="1"/>
      <c r="AE4000" s="1"/>
      <c r="AF4000" s="1"/>
      <c r="AG4000" s="1"/>
      <c r="AH4000" s="1"/>
      <c r="AI4000" s="1"/>
      <c r="AJ4000" s="1"/>
      <c r="AK4000" s="1"/>
      <c r="AL4000" s="1"/>
      <c r="AM4000" s="1"/>
      <c r="AN4000" s="1"/>
      <c r="AO4000" s="1"/>
      <c r="AP4000" s="1"/>
      <c r="AQ4000" s="1"/>
      <c r="AR4000" s="1"/>
      <c r="AS4000" s="1"/>
      <c r="AT4000" s="1"/>
      <c r="AU4000" s="1"/>
      <c r="AV4000" s="1"/>
      <c r="AW4000" s="1"/>
      <c r="AX4000" s="1"/>
      <c r="AY4000" s="1"/>
      <c r="AZ4000" s="1"/>
      <c r="BA4000" s="1"/>
      <c r="BB4000" s="1"/>
      <c r="BC4000" s="1"/>
      <c r="BD4000" s="1"/>
      <c r="BE4000" s="1"/>
      <c r="BF4000" s="1"/>
      <c r="BG4000" s="1"/>
      <c r="BH4000" s="1"/>
      <c r="BI4000" s="1"/>
      <c r="BJ4000" s="1"/>
      <c r="BK4000" s="1"/>
      <c r="BL4000" s="1"/>
      <c r="BM4000" s="1"/>
      <c r="BN4000" s="1"/>
      <c r="BO4000" s="1"/>
      <c r="BP4000" s="1"/>
      <c r="BQ4000" s="1"/>
      <c r="BR4000" s="1"/>
      <c r="BS4000" s="1"/>
      <c r="BT4000" s="1"/>
      <c r="BU4000" s="1"/>
      <c r="BV4000" s="1"/>
      <c r="BW4000" s="1"/>
      <c r="BX4000" s="1"/>
      <c r="BY4000" s="1"/>
      <c r="BZ4000" s="1"/>
      <c r="CA4000" s="1"/>
      <c r="CB4000" s="1"/>
      <c r="CC4000" s="1"/>
      <c r="CD4000" s="1"/>
      <c r="CE4000" s="1"/>
      <c r="CF4000" s="1"/>
      <c r="CG4000" s="1"/>
      <c r="CH4000" s="1"/>
      <c r="CI4000" s="1"/>
      <c r="CJ4000" s="1"/>
      <c r="CK4000" s="1"/>
      <c r="CL4000" s="1"/>
      <c r="CM4000" s="1"/>
      <c r="CN4000" s="1"/>
      <c r="CO4000" s="1"/>
      <c r="CP4000" s="1"/>
      <c r="CQ4000" s="1"/>
      <c r="CR4000" s="1"/>
      <c r="CS4000" s="1"/>
      <c r="CT4000" s="1"/>
      <c r="CU4000" s="1"/>
      <c r="CV4000" s="1"/>
      <c r="CW4000" s="1"/>
      <c r="CX4000" s="1"/>
      <c r="CY4000" s="1"/>
      <c r="CZ4000" s="1"/>
      <c r="DA4000" s="1"/>
      <c r="DB4000" s="1"/>
      <c r="DC4000" s="1"/>
      <c r="DD4000" s="1"/>
      <c r="DE4000" s="1"/>
      <c r="DF4000" s="1"/>
      <c r="DG4000" s="1"/>
      <c r="DH4000" s="1"/>
      <c r="DI4000" s="1"/>
      <c r="DJ4000" s="1"/>
      <c r="DK4000" s="1"/>
      <c r="DL4000" s="1"/>
      <c r="DM4000" s="1"/>
      <c r="DN4000" s="1"/>
      <c r="DO4000" s="1"/>
      <c r="DP4000" s="1"/>
      <c r="DQ4000" s="1"/>
    </row>
    <row r="4001" spans="1:121">
      <c r="A4001" s="172" t="s">
        <v>1996</v>
      </c>
      <c r="B4001" s="30"/>
      <c r="C4001" s="88">
        <v>122600518</v>
      </c>
      <c r="F4001" s="29" t="s">
        <v>133</v>
      </c>
      <c r="G4001" s="3" t="s">
        <v>16</v>
      </c>
      <c r="H4001" s="3" t="s">
        <v>205</v>
      </c>
      <c r="I4001" s="55">
        <v>46144</v>
      </c>
      <c r="J4001" s="55">
        <v>46147</v>
      </c>
      <c r="K4001" s="55">
        <v>46174</v>
      </c>
      <c r="L4001" s="55"/>
      <c r="M4001" s="55"/>
      <c r="N4001" s="3"/>
      <c r="O4001" s="119" t="s">
        <v>10</v>
      </c>
      <c r="P4001" s="55">
        <v>46151</v>
      </c>
      <c r="Q4001" s="167"/>
      <c r="R4001" s="176"/>
      <c r="S4001" s="1"/>
      <c r="T4001" s="1"/>
      <c r="U4001" s="1"/>
      <c r="V4001" s="1"/>
      <c r="W4001" s="1"/>
      <c r="X4001" s="1"/>
      <c r="Y4001" s="1"/>
      <c r="Z4001" s="1"/>
      <c r="AA4001" s="1"/>
      <c r="AB4001" s="1"/>
      <c r="AC4001" s="1"/>
      <c r="AD4001" s="1"/>
      <c r="AE4001" s="1"/>
      <c r="AF4001" s="1"/>
      <c r="AG4001" s="1"/>
      <c r="AH4001" s="1"/>
      <c r="AI4001" s="1"/>
      <c r="AJ4001" s="1"/>
      <c r="AK4001" s="1"/>
      <c r="AL4001" s="1"/>
      <c r="AM4001" s="1"/>
      <c r="AN4001" s="1"/>
      <c r="AO4001" s="1"/>
      <c r="AP4001" s="1"/>
      <c r="AQ4001" s="1"/>
      <c r="AR4001" s="1"/>
      <c r="AS4001" s="1"/>
      <c r="AT4001" s="1"/>
      <c r="AU4001" s="1"/>
      <c r="AV4001" s="1"/>
      <c r="AW4001" s="1"/>
      <c r="AX4001" s="1"/>
      <c r="AY4001" s="1"/>
      <c r="AZ4001" s="1"/>
      <c r="BA4001" s="1"/>
      <c r="BB4001" s="1"/>
      <c r="BC4001" s="1"/>
      <c r="BD4001" s="1"/>
      <c r="BE4001" s="1"/>
      <c r="BF4001" s="1"/>
      <c r="BG4001" s="1"/>
      <c r="BH4001" s="1"/>
      <c r="BI4001" s="1"/>
      <c r="BJ4001" s="1"/>
      <c r="BK4001" s="1"/>
      <c r="BL4001" s="1"/>
      <c r="BM4001" s="1"/>
      <c r="BN4001" s="1"/>
      <c r="BO4001" s="1"/>
      <c r="BP4001" s="1"/>
      <c r="BQ4001" s="1"/>
      <c r="BR4001" s="1"/>
      <c r="BS4001" s="1"/>
      <c r="BT4001" s="1"/>
      <c r="BU4001" s="1"/>
      <c r="BV4001" s="1"/>
      <c r="BW4001" s="1"/>
      <c r="BX4001" s="1"/>
      <c r="BY4001" s="1"/>
      <c r="BZ4001" s="1"/>
      <c r="CA4001" s="1"/>
      <c r="CB4001" s="1"/>
      <c r="CC4001" s="1"/>
      <c r="CD4001" s="1"/>
      <c r="CE4001" s="1"/>
      <c r="CF4001" s="1"/>
      <c r="CG4001" s="1"/>
      <c r="CH4001" s="1"/>
      <c r="CI4001" s="1"/>
      <c r="CJ4001" s="1"/>
      <c r="CK4001" s="1"/>
      <c r="CL4001" s="1"/>
      <c r="CM4001" s="1"/>
      <c r="CN4001" s="1"/>
      <c r="CO4001" s="1"/>
      <c r="CP4001" s="1"/>
      <c r="CQ4001" s="1"/>
      <c r="CR4001" s="1"/>
      <c r="CS4001" s="1"/>
      <c r="CT4001" s="1"/>
      <c r="CU4001" s="1"/>
      <c r="CV4001" s="1"/>
      <c r="CW4001" s="1"/>
      <c r="CX4001" s="1"/>
      <c r="CY4001" s="1"/>
      <c r="CZ4001" s="1"/>
      <c r="DA4001" s="1"/>
      <c r="DB4001" s="1"/>
      <c r="DC4001" s="1"/>
      <c r="DD4001" s="1"/>
      <c r="DE4001" s="1"/>
      <c r="DF4001" s="1"/>
      <c r="DG4001" s="1"/>
      <c r="DH4001" s="1"/>
      <c r="DI4001" s="1"/>
      <c r="DJ4001" s="1"/>
      <c r="DK4001" s="1"/>
      <c r="DL4001" s="1"/>
      <c r="DM4001" s="1"/>
      <c r="DN4001" s="1"/>
      <c r="DO4001" s="1"/>
      <c r="DP4001" s="1"/>
      <c r="DQ4001" s="1"/>
    </row>
    <row r="4002" spans="1:121">
      <c r="A4002" s="172" t="s">
        <v>1996</v>
      </c>
      <c r="B4002" s="30"/>
      <c r="C4002" s="88">
        <v>122600529</v>
      </c>
      <c r="F4002" s="29" t="s">
        <v>133</v>
      </c>
      <c r="G4002" s="3" t="s">
        <v>16</v>
      </c>
      <c r="H4002" s="3" t="s">
        <v>205</v>
      </c>
      <c r="I4002" s="55">
        <v>46144</v>
      </c>
      <c r="J4002" s="55">
        <v>46147</v>
      </c>
      <c r="K4002" s="55">
        <v>46174</v>
      </c>
      <c r="L4002" s="55"/>
      <c r="M4002" s="55"/>
      <c r="N4002" s="3"/>
      <c r="O4002" s="119" t="s">
        <v>10</v>
      </c>
      <c r="P4002" s="55">
        <v>46151</v>
      </c>
      <c r="Q4002" s="167"/>
      <c r="R4002" s="176"/>
      <c r="S4002" s="1"/>
      <c r="T4002" s="1"/>
      <c r="U4002" s="1"/>
      <c r="V4002" s="1"/>
      <c r="W4002" s="1"/>
      <c r="X4002" s="1"/>
      <c r="Y4002" s="1"/>
      <c r="Z4002" s="1"/>
      <c r="AA4002" s="1"/>
      <c r="AB4002" s="1"/>
      <c r="AC4002" s="1"/>
      <c r="AD4002" s="1"/>
      <c r="AE4002" s="1"/>
      <c r="AF4002" s="1"/>
      <c r="AG4002" s="1"/>
      <c r="AH4002" s="1"/>
      <c r="AI4002" s="1"/>
      <c r="AJ4002" s="1"/>
      <c r="AK4002" s="1"/>
      <c r="AL4002" s="1"/>
      <c r="AM4002" s="1"/>
      <c r="AN4002" s="1"/>
      <c r="AO4002" s="1"/>
      <c r="AP4002" s="1"/>
      <c r="AQ4002" s="1"/>
      <c r="AR4002" s="1"/>
      <c r="AS4002" s="1"/>
      <c r="AT4002" s="1"/>
      <c r="AU4002" s="1"/>
      <c r="AV4002" s="1"/>
      <c r="AW4002" s="1"/>
      <c r="AX4002" s="1"/>
      <c r="AY4002" s="1"/>
      <c r="AZ4002" s="1"/>
      <c r="BA4002" s="1"/>
      <c r="BB4002" s="1"/>
      <c r="BC4002" s="1"/>
      <c r="BD4002" s="1"/>
      <c r="BE4002" s="1"/>
      <c r="BF4002" s="1"/>
      <c r="BG4002" s="1"/>
      <c r="BH4002" s="1"/>
      <c r="BI4002" s="1"/>
      <c r="BJ4002" s="1"/>
      <c r="BK4002" s="1"/>
      <c r="BL4002" s="1"/>
      <c r="BM4002" s="1"/>
      <c r="BN4002" s="1"/>
      <c r="BO4002" s="1"/>
      <c r="BP4002" s="1"/>
      <c r="BQ4002" s="1"/>
      <c r="BR4002" s="1"/>
      <c r="BS4002" s="1"/>
      <c r="BT4002" s="1"/>
      <c r="BU4002" s="1"/>
      <c r="BV4002" s="1"/>
      <c r="BW4002" s="1"/>
      <c r="BX4002" s="1"/>
      <c r="BY4002" s="1"/>
      <c r="BZ4002" s="1"/>
      <c r="CA4002" s="1"/>
      <c r="CB4002" s="1"/>
      <c r="CC4002" s="1"/>
      <c r="CD4002" s="1"/>
      <c r="CE4002" s="1"/>
      <c r="CF4002" s="1"/>
      <c r="CG4002" s="1"/>
      <c r="CH4002" s="1"/>
      <c r="CI4002" s="1"/>
      <c r="CJ4002" s="1"/>
      <c r="CK4002" s="1"/>
      <c r="CL4002" s="1"/>
      <c r="CM4002" s="1"/>
      <c r="CN4002" s="1"/>
      <c r="CO4002" s="1"/>
      <c r="CP4002" s="1"/>
      <c r="CQ4002" s="1"/>
      <c r="CR4002" s="1"/>
      <c r="CS4002" s="1"/>
      <c r="CT4002" s="1"/>
      <c r="CU4002" s="1"/>
      <c r="CV4002" s="1"/>
      <c r="CW4002" s="1"/>
      <c r="CX4002" s="1"/>
      <c r="CY4002" s="1"/>
      <c r="CZ4002" s="1"/>
      <c r="DA4002" s="1"/>
      <c r="DB4002" s="1"/>
      <c r="DC4002" s="1"/>
      <c r="DD4002" s="1"/>
      <c r="DE4002" s="1"/>
      <c r="DF4002" s="1"/>
      <c r="DG4002" s="1"/>
      <c r="DH4002" s="1"/>
      <c r="DI4002" s="1"/>
      <c r="DJ4002" s="1"/>
      <c r="DK4002" s="1"/>
      <c r="DL4002" s="1"/>
      <c r="DM4002" s="1"/>
      <c r="DN4002" s="1"/>
      <c r="DO4002" s="1"/>
      <c r="DP4002" s="1"/>
      <c r="DQ4002" s="1"/>
    </row>
    <row r="4003" spans="1:121">
      <c r="A4003" s="172" t="s">
        <v>1996</v>
      </c>
      <c r="B4003" s="30"/>
      <c r="C4003" s="88">
        <v>122600530</v>
      </c>
      <c r="F4003" s="29" t="s">
        <v>133</v>
      </c>
      <c r="G4003" s="3" t="s">
        <v>16</v>
      </c>
      <c r="H4003" s="3" t="s">
        <v>205</v>
      </c>
      <c r="I4003" s="55">
        <v>46144</v>
      </c>
      <c r="J4003" s="55">
        <v>46147</v>
      </c>
      <c r="K4003" s="55">
        <v>46174</v>
      </c>
      <c r="L4003" s="55"/>
      <c r="M4003" s="55"/>
      <c r="N4003" s="3"/>
      <c r="O4003" s="119" t="s">
        <v>10</v>
      </c>
      <c r="P4003" s="55">
        <v>46151</v>
      </c>
      <c r="Q4003" s="167"/>
      <c r="R4003" s="176"/>
      <c r="S4003" s="1"/>
      <c r="T4003" s="1"/>
      <c r="U4003" s="1"/>
      <c r="V4003" s="1"/>
      <c r="W4003" s="1"/>
      <c r="X4003" s="1"/>
      <c r="Y4003" s="1"/>
      <c r="Z4003" s="1"/>
      <c r="AA4003" s="1"/>
      <c r="AB4003" s="1"/>
      <c r="AC4003" s="1"/>
      <c r="AD4003" s="1"/>
      <c r="AE4003" s="1"/>
      <c r="AF4003" s="1"/>
      <c r="AG4003" s="1"/>
      <c r="AH4003" s="1"/>
      <c r="AI4003" s="1"/>
      <c r="AJ4003" s="1"/>
      <c r="AK4003" s="1"/>
      <c r="AL4003" s="1"/>
      <c r="AM4003" s="1"/>
      <c r="AN4003" s="1"/>
      <c r="AO4003" s="1"/>
      <c r="AP4003" s="1"/>
      <c r="AQ4003" s="1"/>
      <c r="AR4003" s="1"/>
      <c r="AS4003" s="1"/>
      <c r="AT4003" s="1"/>
      <c r="AU4003" s="1"/>
      <c r="AV4003" s="1"/>
      <c r="AW4003" s="1"/>
      <c r="AX4003" s="1"/>
      <c r="AY4003" s="1"/>
      <c r="AZ4003" s="1"/>
      <c r="BA4003" s="1"/>
      <c r="BB4003" s="1"/>
      <c r="BC4003" s="1"/>
      <c r="BD4003" s="1"/>
      <c r="BE4003" s="1"/>
      <c r="BF4003" s="1"/>
      <c r="BG4003" s="1"/>
      <c r="BH4003" s="1"/>
      <c r="BI4003" s="1"/>
      <c r="BJ4003" s="1"/>
      <c r="BK4003" s="1"/>
      <c r="BL4003" s="1"/>
      <c r="BM4003" s="1"/>
      <c r="BN4003" s="1"/>
      <c r="BO4003" s="1"/>
      <c r="BP4003" s="1"/>
      <c r="BQ4003" s="1"/>
      <c r="BR4003" s="1"/>
      <c r="BS4003" s="1"/>
      <c r="BT4003" s="1"/>
      <c r="BU4003" s="1"/>
      <c r="BV4003" s="1"/>
      <c r="BW4003" s="1"/>
      <c r="BX4003" s="1"/>
      <c r="BY4003" s="1"/>
      <c r="BZ4003" s="1"/>
      <c r="CA4003" s="1"/>
      <c r="CB4003" s="1"/>
      <c r="CC4003" s="1"/>
      <c r="CD4003" s="1"/>
      <c r="CE4003" s="1"/>
      <c r="CF4003" s="1"/>
      <c r="CG4003" s="1"/>
      <c r="CH4003" s="1"/>
      <c r="CI4003" s="1"/>
      <c r="CJ4003" s="1"/>
      <c r="CK4003" s="1"/>
      <c r="CL4003" s="1"/>
      <c r="CM4003" s="1"/>
      <c r="CN4003" s="1"/>
      <c r="CO4003" s="1"/>
      <c r="CP4003" s="1"/>
      <c r="CQ4003" s="1"/>
      <c r="CR4003" s="1"/>
      <c r="CS4003" s="1"/>
      <c r="CT4003" s="1"/>
      <c r="CU4003" s="1"/>
      <c r="CV4003" s="1"/>
      <c r="CW4003" s="1"/>
      <c r="CX4003" s="1"/>
      <c r="CY4003" s="1"/>
      <c r="CZ4003" s="1"/>
      <c r="DA4003" s="1"/>
      <c r="DB4003" s="1"/>
      <c r="DC4003" s="1"/>
      <c r="DD4003" s="1"/>
      <c r="DE4003" s="1"/>
      <c r="DF4003" s="1"/>
      <c r="DG4003" s="1"/>
      <c r="DH4003" s="1"/>
      <c r="DI4003" s="1"/>
      <c r="DJ4003" s="1"/>
      <c r="DK4003" s="1"/>
      <c r="DL4003" s="1"/>
      <c r="DM4003" s="1"/>
      <c r="DN4003" s="1"/>
      <c r="DO4003" s="1"/>
      <c r="DP4003" s="1"/>
      <c r="DQ4003" s="1"/>
    </row>
    <row r="4004" spans="1:121">
      <c r="A4004" s="172" t="s">
        <v>1997</v>
      </c>
      <c r="B4004" s="30"/>
      <c r="C4004" s="88">
        <v>122600536</v>
      </c>
      <c r="F4004" s="29" t="s">
        <v>133</v>
      </c>
      <c r="G4004" s="3" t="s">
        <v>16</v>
      </c>
      <c r="H4004" s="3" t="s">
        <v>205</v>
      </c>
      <c r="I4004" s="55">
        <v>46144</v>
      </c>
      <c r="J4004" s="55">
        <v>46147</v>
      </c>
      <c r="K4004" s="55">
        <v>46174</v>
      </c>
      <c r="L4004" s="55"/>
      <c r="M4004" s="55"/>
      <c r="N4004" s="3"/>
      <c r="O4004" s="119" t="s">
        <v>10</v>
      </c>
      <c r="P4004" s="55">
        <v>46149</v>
      </c>
      <c r="Q4004" s="167"/>
      <c r="R4004" s="176"/>
      <c r="S4004" s="1"/>
      <c r="T4004" s="1"/>
      <c r="U4004" s="1"/>
      <c r="V4004" s="1"/>
      <c r="W4004" s="1"/>
      <c r="X4004" s="1"/>
      <c r="Y4004" s="1"/>
      <c r="Z4004" s="1"/>
      <c r="AA4004" s="1"/>
      <c r="AB4004" s="1"/>
      <c r="AC4004" s="1"/>
      <c r="AD4004" s="1"/>
      <c r="AE4004" s="1"/>
      <c r="AF4004" s="1"/>
      <c r="AG4004" s="1"/>
      <c r="AH4004" s="1"/>
      <c r="AI4004" s="1"/>
      <c r="AJ4004" s="1"/>
      <c r="AK4004" s="1"/>
      <c r="AL4004" s="1"/>
      <c r="AM4004" s="1"/>
      <c r="AN4004" s="1"/>
      <c r="AO4004" s="1"/>
      <c r="AP4004" s="1"/>
      <c r="AQ4004" s="1"/>
      <c r="AR4004" s="1"/>
      <c r="AS4004" s="1"/>
      <c r="AT4004" s="1"/>
      <c r="AU4004" s="1"/>
      <c r="AV4004" s="1"/>
      <c r="AW4004" s="1"/>
      <c r="AX4004" s="1"/>
      <c r="AY4004" s="1"/>
      <c r="AZ4004" s="1"/>
      <c r="BA4004" s="1"/>
      <c r="BB4004" s="1"/>
      <c r="BC4004" s="1"/>
      <c r="BD4004" s="1"/>
      <c r="BE4004" s="1"/>
      <c r="BF4004" s="1"/>
      <c r="BG4004" s="1"/>
      <c r="BH4004" s="1"/>
      <c r="BI4004" s="1"/>
      <c r="BJ4004" s="1"/>
      <c r="BK4004" s="1"/>
      <c r="BL4004" s="1"/>
      <c r="BM4004" s="1"/>
      <c r="BN4004" s="1"/>
      <c r="BO4004" s="1"/>
      <c r="BP4004" s="1"/>
      <c r="BQ4004" s="1"/>
      <c r="BR4004" s="1"/>
      <c r="BS4004" s="1"/>
      <c r="BT4004" s="1"/>
      <c r="BU4004" s="1"/>
      <c r="BV4004" s="1"/>
      <c r="BW4004" s="1"/>
      <c r="BX4004" s="1"/>
      <c r="BY4004" s="1"/>
      <c r="BZ4004" s="1"/>
      <c r="CA4004" s="1"/>
      <c r="CB4004" s="1"/>
      <c r="CC4004" s="1"/>
      <c r="CD4004" s="1"/>
      <c r="CE4004" s="1"/>
      <c r="CF4004" s="1"/>
      <c r="CG4004" s="1"/>
      <c r="CH4004" s="1"/>
      <c r="CI4004" s="1"/>
      <c r="CJ4004" s="1"/>
      <c r="CK4004" s="1"/>
      <c r="CL4004" s="1"/>
      <c r="CM4004" s="1"/>
      <c r="CN4004" s="1"/>
      <c r="CO4004" s="1"/>
      <c r="CP4004" s="1"/>
      <c r="CQ4004" s="1"/>
      <c r="CR4004" s="1"/>
      <c r="CS4004" s="1"/>
      <c r="CT4004" s="1"/>
      <c r="CU4004" s="1"/>
      <c r="CV4004" s="1"/>
      <c r="CW4004" s="1"/>
      <c r="CX4004" s="1"/>
      <c r="CY4004" s="1"/>
      <c r="CZ4004" s="1"/>
      <c r="DA4004" s="1"/>
      <c r="DB4004" s="1"/>
      <c r="DC4004" s="1"/>
      <c r="DD4004" s="1"/>
      <c r="DE4004" s="1"/>
      <c r="DF4004" s="1"/>
      <c r="DG4004" s="1"/>
      <c r="DH4004" s="1"/>
      <c r="DI4004" s="1"/>
      <c r="DJ4004" s="1"/>
      <c r="DK4004" s="1"/>
      <c r="DL4004" s="1"/>
      <c r="DM4004" s="1"/>
      <c r="DN4004" s="1"/>
      <c r="DO4004" s="1"/>
      <c r="DP4004" s="1"/>
      <c r="DQ4004" s="1"/>
    </row>
    <row r="4005" spans="1:121">
      <c r="A4005" s="172" t="s">
        <v>1997</v>
      </c>
      <c r="B4005" s="30"/>
      <c r="C4005" s="88">
        <v>122600538</v>
      </c>
      <c r="F4005" s="29" t="s">
        <v>133</v>
      </c>
      <c r="G4005" s="3" t="s">
        <v>16</v>
      </c>
      <c r="H4005" s="3" t="s">
        <v>205</v>
      </c>
      <c r="I4005" s="55">
        <v>46144</v>
      </c>
      <c r="J4005" s="55">
        <v>46147</v>
      </c>
      <c r="K4005" s="55">
        <v>46174</v>
      </c>
      <c r="L4005" s="55"/>
      <c r="M4005" s="55"/>
      <c r="N4005" s="3"/>
      <c r="O4005" s="119" t="s">
        <v>10</v>
      </c>
      <c r="P4005" s="55">
        <v>46149</v>
      </c>
      <c r="Q4005" s="167"/>
      <c r="R4005" s="176"/>
      <c r="S4005" s="1"/>
      <c r="T4005" s="1"/>
      <c r="U4005" s="1"/>
      <c r="V4005" s="1"/>
      <c r="W4005" s="1"/>
      <c r="X4005" s="1"/>
      <c r="Y4005" s="1"/>
      <c r="Z4005" s="1"/>
      <c r="AA4005" s="1"/>
      <c r="AB4005" s="1"/>
      <c r="AC4005" s="1"/>
      <c r="AD4005" s="1"/>
      <c r="AE4005" s="1"/>
      <c r="AF4005" s="1"/>
      <c r="AG4005" s="1"/>
      <c r="AH4005" s="1"/>
      <c r="AI4005" s="1"/>
      <c r="AJ4005" s="1"/>
      <c r="AK4005" s="1"/>
      <c r="AL4005" s="1"/>
      <c r="AM4005" s="1"/>
      <c r="AN4005" s="1"/>
      <c r="AO4005" s="1"/>
      <c r="AP4005" s="1"/>
      <c r="AQ4005" s="1"/>
      <c r="AR4005" s="1"/>
      <c r="AS4005" s="1"/>
      <c r="AT4005" s="1"/>
      <c r="AU4005" s="1"/>
      <c r="AV4005" s="1"/>
      <c r="AW4005" s="1"/>
      <c r="AX4005" s="1"/>
      <c r="AY4005" s="1"/>
      <c r="AZ4005" s="1"/>
      <c r="BA4005" s="1"/>
      <c r="BB4005" s="1"/>
      <c r="BC4005" s="1"/>
      <c r="BD4005" s="1"/>
      <c r="BE4005" s="1"/>
      <c r="BF4005" s="1"/>
      <c r="BG4005" s="1"/>
      <c r="BH4005" s="1"/>
      <c r="BI4005" s="1"/>
      <c r="BJ4005" s="1"/>
      <c r="BK4005" s="1"/>
      <c r="BL4005" s="1"/>
      <c r="BM4005" s="1"/>
      <c r="BN4005" s="1"/>
      <c r="BO4005" s="1"/>
      <c r="BP4005" s="1"/>
      <c r="BQ4005" s="1"/>
      <c r="BR4005" s="1"/>
      <c r="BS4005" s="1"/>
      <c r="BT4005" s="1"/>
      <c r="BU4005" s="1"/>
      <c r="BV4005" s="1"/>
      <c r="BW4005" s="1"/>
      <c r="BX4005" s="1"/>
      <c r="BY4005" s="1"/>
      <c r="BZ4005" s="1"/>
      <c r="CA4005" s="1"/>
      <c r="CB4005" s="1"/>
      <c r="CC4005" s="1"/>
      <c r="CD4005" s="1"/>
      <c r="CE4005" s="1"/>
      <c r="CF4005" s="1"/>
      <c r="CG4005" s="1"/>
      <c r="CH4005" s="1"/>
      <c r="CI4005" s="1"/>
      <c r="CJ4005" s="1"/>
      <c r="CK4005" s="1"/>
      <c r="CL4005" s="1"/>
      <c r="CM4005" s="1"/>
      <c r="CN4005" s="1"/>
      <c r="CO4005" s="1"/>
      <c r="CP4005" s="1"/>
      <c r="CQ4005" s="1"/>
      <c r="CR4005" s="1"/>
      <c r="CS4005" s="1"/>
      <c r="CT4005" s="1"/>
      <c r="CU4005" s="1"/>
      <c r="CV4005" s="1"/>
      <c r="CW4005" s="1"/>
      <c r="CX4005" s="1"/>
      <c r="CY4005" s="1"/>
      <c r="CZ4005" s="1"/>
      <c r="DA4005" s="1"/>
      <c r="DB4005" s="1"/>
      <c r="DC4005" s="1"/>
      <c r="DD4005" s="1"/>
      <c r="DE4005" s="1"/>
      <c r="DF4005" s="1"/>
      <c r="DG4005" s="1"/>
      <c r="DH4005" s="1"/>
      <c r="DI4005" s="1"/>
      <c r="DJ4005" s="1"/>
      <c r="DK4005" s="1"/>
      <c r="DL4005" s="1"/>
      <c r="DM4005" s="1"/>
      <c r="DN4005" s="1"/>
      <c r="DO4005" s="1"/>
      <c r="DP4005" s="1"/>
      <c r="DQ4005" s="1"/>
    </row>
    <row r="4006" spans="1:121">
      <c r="A4006" s="172" t="s">
        <v>1997</v>
      </c>
      <c r="B4006" s="30"/>
      <c r="C4006" s="88">
        <v>122600546</v>
      </c>
      <c r="F4006" s="29" t="s">
        <v>133</v>
      </c>
      <c r="G4006" s="3" t="s">
        <v>16</v>
      </c>
      <c r="H4006" s="3" t="s">
        <v>205</v>
      </c>
      <c r="I4006" s="55">
        <v>46144</v>
      </c>
      <c r="J4006" s="55">
        <v>46147</v>
      </c>
      <c r="K4006" s="55">
        <v>46174</v>
      </c>
      <c r="L4006" s="55"/>
      <c r="M4006" s="55"/>
      <c r="N4006" s="3"/>
      <c r="O4006" s="119" t="s">
        <v>10</v>
      </c>
      <c r="P4006" s="55">
        <v>46149</v>
      </c>
      <c r="Q4006" s="167"/>
      <c r="R4006" s="176"/>
      <c r="S4006" s="1"/>
      <c r="T4006" s="1"/>
      <c r="U4006" s="1"/>
      <c r="V4006" s="1"/>
      <c r="W4006" s="1"/>
      <c r="X4006" s="1"/>
      <c r="Y4006" s="1"/>
      <c r="Z4006" s="1"/>
      <c r="AA4006" s="1"/>
      <c r="AB4006" s="1"/>
      <c r="AC4006" s="1"/>
      <c r="AD4006" s="1"/>
      <c r="AE4006" s="1"/>
      <c r="AF4006" s="1"/>
      <c r="AG4006" s="1"/>
      <c r="AH4006" s="1"/>
      <c r="AI4006" s="1"/>
      <c r="AJ4006" s="1"/>
      <c r="AK4006" s="1"/>
      <c r="AL4006" s="1"/>
      <c r="AM4006" s="1"/>
      <c r="AN4006" s="1"/>
      <c r="AO4006" s="1"/>
      <c r="AP4006" s="1"/>
      <c r="AQ4006" s="1"/>
      <c r="AR4006" s="1"/>
      <c r="AS4006" s="1"/>
      <c r="AT4006" s="1"/>
      <c r="AU4006" s="1"/>
      <c r="AV4006" s="1"/>
      <c r="AW4006" s="1"/>
      <c r="AX4006" s="1"/>
      <c r="AY4006" s="1"/>
      <c r="AZ4006" s="1"/>
      <c r="BA4006" s="1"/>
      <c r="BB4006" s="1"/>
      <c r="BC4006" s="1"/>
      <c r="BD4006" s="1"/>
      <c r="BE4006" s="1"/>
      <c r="BF4006" s="1"/>
      <c r="BG4006" s="1"/>
      <c r="BH4006" s="1"/>
      <c r="BI4006" s="1"/>
      <c r="BJ4006" s="1"/>
      <c r="BK4006" s="1"/>
      <c r="BL4006" s="1"/>
      <c r="BM4006" s="1"/>
      <c r="BN4006" s="1"/>
      <c r="BO4006" s="1"/>
      <c r="BP4006" s="1"/>
      <c r="BQ4006" s="1"/>
      <c r="BR4006" s="1"/>
      <c r="BS4006" s="1"/>
      <c r="BT4006" s="1"/>
      <c r="BU4006" s="1"/>
      <c r="BV4006" s="1"/>
      <c r="BW4006" s="1"/>
      <c r="BX4006" s="1"/>
      <c r="BY4006" s="1"/>
      <c r="BZ4006" s="1"/>
      <c r="CA4006" s="1"/>
      <c r="CB4006" s="1"/>
      <c r="CC4006" s="1"/>
      <c r="CD4006" s="1"/>
      <c r="CE4006" s="1"/>
      <c r="CF4006" s="1"/>
      <c r="CG4006" s="1"/>
      <c r="CH4006" s="1"/>
      <c r="CI4006" s="1"/>
      <c r="CJ4006" s="1"/>
      <c r="CK4006" s="1"/>
      <c r="CL4006" s="1"/>
      <c r="CM4006" s="1"/>
      <c r="CN4006" s="1"/>
      <c r="CO4006" s="1"/>
      <c r="CP4006" s="1"/>
      <c r="CQ4006" s="1"/>
      <c r="CR4006" s="1"/>
      <c r="CS4006" s="1"/>
      <c r="CT4006" s="1"/>
      <c r="CU4006" s="1"/>
      <c r="CV4006" s="1"/>
      <c r="CW4006" s="1"/>
      <c r="CX4006" s="1"/>
      <c r="CY4006" s="1"/>
      <c r="CZ4006" s="1"/>
      <c r="DA4006" s="1"/>
      <c r="DB4006" s="1"/>
      <c r="DC4006" s="1"/>
      <c r="DD4006" s="1"/>
      <c r="DE4006" s="1"/>
      <c r="DF4006" s="1"/>
      <c r="DG4006" s="1"/>
      <c r="DH4006" s="1"/>
      <c r="DI4006" s="1"/>
      <c r="DJ4006" s="1"/>
      <c r="DK4006" s="1"/>
      <c r="DL4006" s="1"/>
      <c r="DM4006" s="1"/>
      <c r="DN4006" s="1"/>
      <c r="DO4006" s="1"/>
      <c r="DP4006" s="1"/>
      <c r="DQ4006" s="1"/>
    </row>
    <row r="4007" spans="1:121">
      <c r="A4007" s="172" t="s">
        <v>1997</v>
      </c>
      <c r="B4007" s="30"/>
      <c r="C4007" s="88">
        <v>122600549</v>
      </c>
      <c r="F4007" s="29" t="s">
        <v>133</v>
      </c>
      <c r="G4007" s="3" t="s">
        <v>16</v>
      </c>
      <c r="H4007" s="3" t="s">
        <v>205</v>
      </c>
      <c r="I4007" s="55">
        <v>46144</v>
      </c>
      <c r="J4007" s="55">
        <v>46147</v>
      </c>
      <c r="K4007" s="55">
        <v>46174</v>
      </c>
      <c r="L4007" s="55"/>
      <c r="M4007" s="55"/>
      <c r="N4007" s="3"/>
      <c r="O4007" s="119" t="s">
        <v>10</v>
      </c>
      <c r="P4007" s="55">
        <v>46151</v>
      </c>
      <c r="Q4007" s="167"/>
      <c r="R4007" s="176"/>
      <c r="S4007" s="1"/>
      <c r="T4007" s="1"/>
      <c r="U4007" s="1"/>
      <c r="V4007" s="1"/>
      <c r="W4007" s="1"/>
      <c r="X4007" s="1"/>
      <c r="Y4007" s="1"/>
      <c r="Z4007" s="1"/>
      <c r="AA4007" s="1"/>
      <c r="AB4007" s="1"/>
      <c r="AC4007" s="1"/>
      <c r="AD4007" s="1"/>
      <c r="AE4007" s="1"/>
      <c r="AF4007" s="1"/>
      <c r="AG4007" s="1"/>
      <c r="AH4007" s="1"/>
      <c r="AI4007" s="1"/>
      <c r="AJ4007" s="1"/>
      <c r="AK4007" s="1"/>
      <c r="AL4007" s="1"/>
      <c r="AM4007" s="1"/>
      <c r="AN4007" s="1"/>
      <c r="AO4007" s="1"/>
      <c r="AP4007" s="1"/>
      <c r="AQ4007" s="1"/>
      <c r="AR4007" s="1"/>
      <c r="AS4007" s="1"/>
      <c r="AT4007" s="1"/>
      <c r="AU4007" s="1"/>
      <c r="AV4007" s="1"/>
      <c r="AW4007" s="1"/>
      <c r="AX4007" s="1"/>
      <c r="AY4007" s="1"/>
      <c r="AZ4007" s="1"/>
      <c r="BA4007" s="1"/>
      <c r="BB4007" s="1"/>
      <c r="BC4007" s="1"/>
      <c r="BD4007" s="1"/>
      <c r="BE4007" s="1"/>
      <c r="BF4007" s="1"/>
      <c r="BG4007" s="1"/>
      <c r="BH4007" s="1"/>
      <c r="BI4007" s="1"/>
      <c r="BJ4007" s="1"/>
      <c r="BK4007" s="1"/>
      <c r="BL4007" s="1"/>
      <c r="BM4007" s="1"/>
      <c r="BN4007" s="1"/>
      <c r="BO4007" s="1"/>
      <c r="BP4007" s="1"/>
      <c r="BQ4007" s="1"/>
      <c r="BR4007" s="1"/>
      <c r="BS4007" s="1"/>
      <c r="BT4007" s="1"/>
      <c r="BU4007" s="1"/>
      <c r="BV4007" s="1"/>
      <c r="BW4007" s="1"/>
      <c r="BX4007" s="1"/>
      <c r="BY4007" s="1"/>
      <c r="BZ4007" s="1"/>
      <c r="CA4007" s="1"/>
      <c r="CB4007" s="1"/>
      <c r="CC4007" s="1"/>
      <c r="CD4007" s="1"/>
      <c r="CE4007" s="1"/>
      <c r="CF4007" s="1"/>
      <c r="CG4007" s="1"/>
      <c r="CH4007" s="1"/>
      <c r="CI4007" s="1"/>
      <c r="CJ4007" s="1"/>
      <c r="CK4007" s="1"/>
      <c r="CL4007" s="1"/>
      <c r="CM4007" s="1"/>
      <c r="CN4007" s="1"/>
      <c r="CO4007" s="1"/>
      <c r="CP4007" s="1"/>
      <c r="CQ4007" s="1"/>
      <c r="CR4007" s="1"/>
      <c r="CS4007" s="1"/>
      <c r="CT4007" s="1"/>
      <c r="CU4007" s="1"/>
      <c r="CV4007" s="1"/>
      <c r="CW4007" s="1"/>
      <c r="CX4007" s="1"/>
      <c r="CY4007" s="1"/>
      <c r="CZ4007" s="1"/>
      <c r="DA4007" s="1"/>
      <c r="DB4007" s="1"/>
      <c r="DC4007" s="1"/>
      <c r="DD4007" s="1"/>
      <c r="DE4007" s="1"/>
      <c r="DF4007" s="1"/>
      <c r="DG4007" s="1"/>
      <c r="DH4007" s="1"/>
      <c r="DI4007" s="1"/>
      <c r="DJ4007" s="1"/>
      <c r="DK4007" s="1"/>
      <c r="DL4007" s="1"/>
      <c r="DM4007" s="1"/>
      <c r="DN4007" s="1"/>
      <c r="DO4007" s="1"/>
      <c r="DP4007" s="1"/>
      <c r="DQ4007" s="1"/>
    </row>
    <row r="4008" spans="1:121">
      <c r="A4008" s="172" t="s">
        <v>1997</v>
      </c>
      <c r="B4008" s="30"/>
      <c r="C4008" s="88">
        <v>122600551</v>
      </c>
      <c r="F4008" s="29" t="s">
        <v>133</v>
      </c>
      <c r="G4008" s="3" t="s">
        <v>16</v>
      </c>
      <c r="H4008" s="3" t="s">
        <v>205</v>
      </c>
      <c r="I4008" s="55">
        <v>46144</v>
      </c>
      <c r="J4008" s="55">
        <v>46147</v>
      </c>
      <c r="K4008" s="55">
        <v>46174</v>
      </c>
      <c r="L4008" s="55"/>
      <c r="M4008" s="55"/>
      <c r="N4008" s="3"/>
      <c r="O4008" s="119" t="s">
        <v>10</v>
      </c>
      <c r="P4008" s="55">
        <v>46149</v>
      </c>
      <c r="Q4008" s="167"/>
      <c r="R4008" s="176"/>
      <c r="S4008" s="1"/>
      <c r="T4008" s="1"/>
      <c r="U4008" s="1"/>
      <c r="V4008" s="1"/>
      <c r="W4008" s="1"/>
      <c r="X4008" s="1"/>
      <c r="Y4008" s="1"/>
      <c r="Z4008" s="1"/>
      <c r="AA4008" s="1"/>
      <c r="AB4008" s="1"/>
      <c r="AC4008" s="1"/>
      <c r="AD4008" s="1"/>
      <c r="AE4008" s="1"/>
      <c r="AF4008" s="1"/>
      <c r="AG4008" s="1"/>
      <c r="AH4008" s="1"/>
      <c r="AI4008" s="1"/>
      <c r="AJ4008" s="1"/>
      <c r="AK4008" s="1"/>
      <c r="AL4008" s="1"/>
      <c r="AM4008" s="1"/>
      <c r="AN4008" s="1"/>
      <c r="AO4008" s="1"/>
      <c r="AP4008" s="1"/>
      <c r="AQ4008" s="1"/>
      <c r="AR4008" s="1"/>
      <c r="AS4008" s="1"/>
      <c r="AT4008" s="1"/>
      <c r="AU4008" s="1"/>
      <c r="AV4008" s="1"/>
      <c r="AW4008" s="1"/>
      <c r="AX4008" s="1"/>
      <c r="AY4008" s="1"/>
      <c r="AZ4008" s="1"/>
      <c r="BA4008" s="1"/>
      <c r="BB4008" s="1"/>
      <c r="BC4008" s="1"/>
      <c r="BD4008" s="1"/>
      <c r="BE4008" s="1"/>
      <c r="BF4008" s="1"/>
      <c r="BG4008" s="1"/>
      <c r="BH4008" s="1"/>
      <c r="BI4008" s="1"/>
      <c r="BJ4008" s="1"/>
      <c r="BK4008" s="1"/>
      <c r="BL4008" s="1"/>
      <c r="BM4008" s="1"/>
      <c r="BN4008" s="1"/>
      <c r="BO4008" s="1"/>
      <c r="BP4008" s="1"/>
      <c r="BQ4008" s="1"/>
      <c r="BR4008" s="1"/>
      <c r="BS4008" s="1"/>
      <c r="BT4008" s="1"/>
      <c r="BU4008" s="1"/>
      <c r="BV4008" s="1"/>
      <c r="BW4008" s="1"/>
      <c r="BX4008" s="1"/>
      <c r="BY4008" s="1"/>
      <c r="BZ4008" s="1"/>
      <c r="CA4008" s="1"/>
      <c r="CB4008" s="1"/>
      <c r="CC4008" s="1"/>
      <c r="CD4008" s="1"/>
      <c r="CE4008" s="1"/>
      <c r="CF4008" s="1"/>
      <c r="CG4008" s="1"/>
      <c r="CH4008" s="1"/>
      <c r="CI4008" s="1"/>
      <c r="CJ4008" s="1"/>
      <c r="CK4008" s="1"/>
      <c r="CL4008" s="1"/>
      <c r="CM4008" s="1"/>
      <c r="CN4008" s="1"/>
      <c r="CO4008" s="1"/>
      <c r="CP4008" s="1"/>
      <c r="CQ4008" s="1"/>
      <c r="CR4008" s="1"/>
      <c r="CS4008" s="1"/>
      <c r="CT4008" s="1"/>
      <c r="CU4008" s="1"/>
      <c r="CV4008" s="1"/>
      <c r="CW4008" s="1"/>
      <c r="CX4008" s="1"/>
      <c r="CY4008" s="1"/>
      <c r="CZ4008" s="1"/>
      <c r="DA4008" s="1"/>
      <c r="DB4008" s="1"/>
      <c r="DC4008" s="1"/>
      <c r="DD4008" s="1"/>
      <c r="DE4008" s="1"/>
      <c r="DF4008" s="1"/>
      <c r="DG4008" s="1"/>
      <c r="DH4008" s="1"/>
      <c r="DI4008" s="1"/>
      <c r="DJ4008" s="1"/>
      <c r="DK4008" s="1"/>
      <c r="DL4008" s="1"/>
      <c r="DM4008" s="1"/>
      <c r="DN4008" s="1"/>
      <c r="DO4008" s="1"/>
      <c r="DP4008" s="1"/>
      <c r="DQ4008" s="1"/>
    </row>
    <row r="4009" spans="1:121">
      <c r="A4009" s="172" t="s">
        <v>1997</v>
      </c>
      <c r="B4009" s="30"/>
      <c r="C4009" s="88">
        <v>122600553</v>
      </c>
      <c r="F4009" s="29" t="s">
        <v>133</v>
      </c>
      <c r="G4009" s="3" t="s">
        <v>16</v>
      </c>
      <c r="H4009" s="3" t="s">
        <v>205</v>
      </c>
      <c r="I4009" s="55">
        <v>46144</v>
      </c>
      <c r="J4009" s="55">
        <v>46147</v>
      </c>
      <c r="K4009" s="55">
        <v>46174</v>
      </c>
      <c r="L4009" s="55"/>
      <c r="M4009" s="55"/>
      <c r="N4009" s="3"/>
      <c r="O4009" s="119" t="s">
        <v>10</v>
      </c>
      <c r="P4009" s="55">
        <v>46151</v>
      </c>
      <c r="Q4009" s="167"/>
      <c r="R4009" s="176"/>
      <c r="S4009" s="1"/>
      <c r="T4009" s="1"/>
      <c r="U4009" s="1"/>
      <c r="V4009" s="1"/>
      <c r="W4009" s="1"/>
      <c r="X4009" s="1"/>
      <c r="Y4009" s="1"/>
      <c r="Z4009" s="1"/>
      <c r="AA4009" s="1"/>
      <c r="AB4009" s="1"/>
      <c r="AC4009" s="1"/>
      <c r="AD4009" s="1"/>
      <c r="AE4009" s="1"/>
      <c r="AF4009" s="1"/>
      <c r="AG4009" s="1"/>
      <c r="AH4009" s="1"/>
      <c r="AI4009" s="1"/>
      <c r="AJ4009" s="1"/>
      <c r="AK4009" s="1"/>
      <c r="AL4009" s="1"/>
      <c r="AM4009" s="1"/>
      <c r="AN4009" s="1"/>
      <c r="AO4009" s="1"/>
      <c r="AP4009" s="1"/>
      <c r="AQ4009" s="1"/>
      <c r="AR4009" s="1"/>
      <c r="AS4009" s="1"/>
      <c r="AT4009" s="1"/>
      <c r="AU4009" s="1"/>
      <c r="AV4009" s="1"/>
      <c r="AW4009" s="1"/>
      <c r="AX4009" s="1"/>
      <c r="AY4009" s="1"/>
      <c r="AZ4009" s="1"/>
      <c r="BA4009" s="1"/>
      <c r="BB4009" s="1"/>
      <c r="BC4009" s="1"/>
      <c r="BD4009" s="1"/>
      <c r="BE4009" s="1"/>
      <c r="BF4009" s="1"/>
      <c r="BG4009" s="1"/>
      <c r="BH4009" s="1"/>
      <c r="BI4009" s="1"/>
      <c r="BJ4009" s="1"/>
      <c r="BK4009" s="1"/>
      <c r="BL4009" s="1"/>
      <c r="BM4009" s="1"/>
      <c r="BN4009" s="1"/>
      <c r="BO4009" s="1"/>
      <c r="BP4009" s="1"/>
      <c r="BQ4009" s="1"/>
      <c r="BR4009" s="1"/>
      <c r="BS4009" s="1"/>
      <c r="BT4009" s="1"/>
      <c r="BU4009" s="1"/>
      <c r="BV4009" s="1"/>
      <c r="BW4009" s="1"/>
      <c r="BX4009" s="1"/>
      <c r="BY4009" s="1"/>
      <c r="BZ4009" s="1"/>
      <c r="CA4009" s="1"/>
      <c r="CB4009" s="1"/>
      <c r="CC4009" s="1"/>
      <c r="CD4009" s="1"/>
      <c r="CE4009" s="1"/>
      <c r="CF4009" s="1"/>
      <c r="CG4009" s="1"/>
      <c r="CH4009" s="1"/>
      <c r="CI4009" s="1"/>
      <c r="CJ4009" s="1"/>
      <c r="CK4009" s="1"/>
      <c r="CL4009" s="1"/>
      <c r="CM4009" s="1"/>
      <c r="CN4009" s="1"/>
      <c r="CO4009" s="1"/>
      <c r="CP4009" s="1"/>
      <c r="CQ4009" s="1"/>
      <c r="CR4009" s="1"/>
      <c r="CS4009" s="1"/>
      <c r="CT4009" s="1"/>
      <c r="CU4009" s="1"/>
      <c r="CV4009" s="1"/>
      <c r="CW4009" s="1"/>
      <c r="CX4009" s="1"/>
      <c r="CY4009" s="1"/>
      <c r="CZ4009" s="1"/>
      <c r="DA4009" s="1"/>
      <c r="DB4009" s="1"/>
      <c r="DC4009" s="1"/>
      <c r="DD4009" s="1"/>
      <c r="DE4009" s="1"/>
      <c r="DF4009" s="1"/>
      <c r="DG4009" s="1"/>
      <c r="DH4009" s="1"/>
      <c r="DI4009" s="1"/>
      <c r="DJ4009" s="1"/>
      <c r="DK4009" s="1"/>
      <c r="DL4009" s="1"/>
      <c r="DM4009" s="1"/>
      <c r="DN4009" s="1"/>
      <c r="DO4009" s="1"/>
      <c r="DP4009" s="1"/>
      <c r="DQ4009" s="1"/>
    </row>
    <row r="4010" spans="1:121">
      <c r="A4010" s="172" t="s">
        <v>1998</v>
      </c>
      <c r="B4010" s="30"/>
      <c r="C4010" s="88">
        <v>125609879</v>
      </c>
      <c r="F4010" s="29" t="s">
        <v>153</v>
      </c>
      <c r="G4010" s="3" t="s">
        <v>19</v>
      </c>
      <c r="H4010" s="3" t="s">
        <v>29</v>
      </c>
      <c r="I4010" s="55">
        <v>46147</v>
      </c>
      <c r="J4010" s="55">
        <v>46149</v>
      </c>
      <c r="K4010" s="55">
        <v>46177</v>
      </c>
      <c r="L4010" s="55"/>
      <c r="M4010" s="55"/>
      <c r="N4010" s="3"/>
      <c r="O4010" s="119" t="s">
        <v>10</v>
      </c>
      <c r="P4010" s="55">
        <v>46162</v>
      </c>
      <c r="Q4010" s="167"/>
      <c r="R4010" s="176"/>
      <c r="S4010" s="1"/>
      <c r="T4010" s="1"/>
      <c r="U4010" s="1"/>
      <c r="V4010" s="1"/>
      <c r="W4010" s="1"/>
      <c r="X4010" s="1"/>
      <c r="Y4010" s="1"/>
      <c r="Z4010" s="1"/>
      <c r="AA4010" s="1"/>
      <c r="AB4010" s="1"/>
      <c r="AC4010" s="1"/>
      <c r="AD4010" s="1"/>
      <c r="AE4010" s="1"/>
      <c r="AF4010" s="1"/>
      <c r="AG4010" s="1"/>
      <c r="AH4010" s="1"/>
      <c r="AI4010" s="1"/>
      <c r="AJ4010" s="1"/>
      <c r="AK4010" s="1"/>
      <c r="AL4010" s="1"/>
      <c r="AM4010" s="1"/>
      <c r="AN4010" s="1"/>
      <c r="AO4010" s="1"/>
      <c r="AP4010" s="1"/>
      <c r="AQ4010" s="1"/>
      <c r="AR4010" s="1"/>
      <c r="AS4010" s="1"/>
      <c r="AT4010" s="1"/>
      <c r="AU4010" s="1"/>
      <c r="AV4010" s="1"/>
      <c r="AW4010" s="1"/>
      <c r="AX4010" s="1"/>
      <c r="AY4010" s="1"/>
      <c r="AZ4010" s="1"/>
      <c r="BA4010" s="1"/>
      <c r="BB4010" s="1"/>
      <c r="BC4010" s="1"/>
      <c r="BD4010" s="1"/>
      <c r="BE4010" s="1"/>
      <c r="BF4010" s="1"/>
      <c r="BG4010" s="1"/>
      <c r="BH4010" s="1"/>
      <c r="BI4010" s="1"/>
      <c r="BJ4010" s="1"/>
      <c r="BK4010" s="1"/>
      <c r="BL4010" s="1"/>
      <c r="BM4010" s="1"/>
      <c r="BN4010" s="1"/>
      <c r="BO4010" s="1"/>
      <c r="BP4010" s="1"/>
      <c r="BQ4010" s="1"/>
      <c r="BR4010" s="1"/>
      <c r="BS4010" s="1"/>
      <c r="BT4010" s="1"/>
      <c r="BU4010" s="1"/>
      <c r="BV4010" s="1"/>
      <c r="BW4010" s="1"/>
      <c r="BX4010" s="1"/>
      <c r="BY4010" s="1"/>
      <c r="BZ4010" s="1"/>
      <c r="CA4010" s="1"/>
      <c r="CB4010" s="1"/>
      <c r="CC4010" s="1"/>
      <c r="CD4010" s="1"/>
      <c r="CE4010" s="1"/>
      <c r="CF4010" s="1"/>
      <c r="CG4010" s="1"/>
      <c r="CH4010" s="1"/>
      <c r="CI4010" s="1"/>
      <c r="CJ4010" s="1"/>
      <c r="CK4010" s="1"/>
      <c r="CL4010" s="1"/>
      <c r="CM4010" s="1"/>
      <c r="CN4010" s="1"/>
      <c r="CO4010" s="1"/>
      <c r="CP4010" s="1"/>
      <c r="CQ4010" s="1"/>
      <c r="CR4010" s="1"/>
      <c r="CS4010" s="1"/>
      <c r="CT4010" s="1"/>
      <c r="CU4010" s="1"/>
      <c r="CV4010" s="1"/>
      <c r="CW4010" s="1"/>
      <c r="CX4010" s="1"/>
      <c r="CY4010" s="1"/>
      <c r="CZ4010" s="1"/>
      <c r="DA4010" s="1"/>
      <c r="DB4010" s="1"/>
      <c r="DC4010" s="1"/>
      <c r="DD4010" s="1"/>
      <c r="DE4010" s="1"/>
      <c r="DF4010" s="1"/>
      <c r="DG4010" s="1"/>
      <c r="DH4010" s="1"/>
      <c r="DI4010" s="1"/>
      <c r="DJ4010" s="1"/>
      <c r="DK4010" s="1"/>
      <c r="DL4010" s="1"/>
      <c r="DM4010" s="1"/>
      <c r="DN4010" s="1"/>
      <c r="DO4010" s="1"/>
      <c r="DP4010" s="1"/>
      <c r="DQ4010" s="1"/>
    </row>
    <row r="4011" spans="1:121">
      <c r="A4011" s="172" t="s">
        <v>1998</v>
      </c>
      <c r="B4011" s="30"/>
      <c r="C4011" s="88">
        <v>125609886</v>
      </c>
      <c r="F4011" s="29" t="s">
        <v>153</v>
      </c>
      <c r="G4011" s="3" t="s">
        <v>19</v>
      </c>
      <c r="H4011" s="3" t="s">
        <v>29</v>
      </c>
      <c r="I4011" s="55">
        <v>46147</v>
      </c>
      <c r="J4011" s="55">
        <v>46149</v>
      </c>
      <c r="K4011" s="55">
        <v>46177</v>
      </c>
      <c r="L4011" s="55"/>
      <c r="M4011" s="55"/>
      <c r="N4011" s="3"/>
      <c r="O4011" s="119" t="s">
        <v>10</v>
      </c>
      <c r="P4011" s="55">
        <v>46162</v>
      </c>
      <c r="Q4011" s="167"/>
      <c r="R4011" s="176"/>
      <c r="S4011" s="1"/>
      <c r="T4011" s="1"/>
      <c r="U4011" s="1"/>
      <c r="V4011" s="1"/>
      <c r="W4011" s="1"/>
      <c r="X4011" s="1"/>
      <c r="Y4011" s="1"/>
      <c r="Z4011" s="1"/>
      <c r="AA4011" s="1"/>
      <c r="AB4011" s="1"/>
      <c r="AC4011" s="1"/>
      <c r="AD4011" s="1"/>
      <c r="AE4011" s="1"/>
      <c r="AF4011" s="1"/>
      <c r="AG4011" s="1"/>
      <c r="AH4011" s="1"/>
      <c r="AI4011" s="1"/>
      <c r="AJ4011" s="1"/>
      <c r="AK4011" s="1"/>
      <c r="AL4011" s="1"/>
      <c r="AM4011" s="1"/>
      <c r="AN4011" s="1"/>
      <c r="AO4011" s="1"/>
      <c r="AP4011" s="1"/>
      <c r="AQ4011" s="1"/>
      <c r="AR4011" s="1"/>
      <c r="AS4011" s="1"/>
      <c r="AT4011" s="1"/>
      <c r="AU4011" s="1"/>
      <c r="AV4011" s="1"/>
      <c r="AW4011" s="1"/>
      <c r="AX4011" s="1"/>
      <c r="AY4011" s="1"/>
      <c r="AZ4011" s="1"/>
      <c r="BA4011" s="1"/>
      <c r="BB4011" s="1"/>
      <c r="BC4011" s="1"/>
      <c r="BD4011" s="1"/>
      <c r="BE4011" s="1"/>
      <c r="BF4011" s="1"/>
      <c r="BG4011" s="1"/>
      <c r="BH4011" s="1"/>
      <c r="BI4011" s="1"/>
      <c r="BJ4011" s="1"/>
      <c r="BK4011" s="1"/>
      <c r="BL4011" s="1"/>
      <c r="BM4011" s="1"/>
      <c r="BN4011" s="1"/>
      <c r="BO4011" s="1"/>
      <c r="BP4011" s="1"/>
      <c r="BQ4011" s="1"/>
      <c r="BR4011" s="1"/>
      <c r="BS4011" s="1"/>
      <c r="BT4011" s="1"/>
      <c r="BU4011" s="1"/>
      <c r="BV4011" s="1"/>
      <c r="BW4011" s="1"/>
      <c r="BX4011" s="1"/>
      <c r="BY4011" s="1"/>
      <c r="BZ4011" s="1"/>
      <c r="CA4011" s="1"/>
      <c r="CB4011" s="1"/>
      <c r="CC4011" s="1"/>
      <c r="CD4011" s="1"/>
      <c r="CE4011" s="1"/>
      <c r="CF4011" s="1"/>
      <c r="CG4011" s="1"/>
      <c r="CH4011" s="1"/>
      <c r="CI4011" s="1"/>
      <c r="CJ4011" s="1"/>
      <c r="CK4011" s="1"/>
      <c r="CL4011" s="1"/>
      <c r="CM4011" s="1"/>
      <c r="CN4011" s="1"/>
      <c r="CO4011" s="1"/>
      <c r="CP4011" s="1"/>
      <c r="CQ4011" s="1"/>
      <c r="CR4011" s="1"/>
      <c r="CS4011" s="1"/>
      <c r="CT4011" s="1"/>
      <c r="CU4011" s="1"/>
      <c r="CV4011" s="1"/>
      <c r="CW4011" s="1"/>
      <c r="CX4011" s="1"/>
      <c r="CY4011" s="1"/>
      <c r="CZ4011" s="1"/>
      <c r="DA4011" s="1"/>
      <c r="DB4011" s="1"/>
      <c r="DC4011" s="1"/>
      <c r="DD4011" s="1"/>
      <c r="DE4011" s="1"/>
      <c r="DF4011" s="1"/>
      <c r="DG4011" s="1"/>
      <c r="DH4011" s="1"/>
      <c r="DI4011" s="1"/>
      <c r="DJ4011" s="1"/>
      <c r="DK4011" s="1"/>
      <c r="DL4011" s="1"/>
      <c r="DM4011" s="1"/>
      <c r="DN4011" s="1"/>
      <c r="DO4011" s="1"/>
      <c r="DP4011" s="1"/>
      <c r="DQ4011" s="1"/>
    </row>
    <row r="4012" spans="1:121">
      <c r="A4012" s="172" t="s">
        <v>1998</v>
      </c>
      <c r="B4012" s="30"/>
      <c r="C4012" s="88">
        <v>125609892</v>
      </c>
      <c r="F4012" s="29" t="s">
        <v>153</v>
      </c>
      <c r="G4012" s="3" t="s">
        <v>19</v>
      </c>
      <c r="H4012" s="3" t="s">
        <v>29</v>
      </c>
      <c r="I4012" s="55">
        <v>46147</v>
      </c>
      <c r="J4012" s="55">
        <v>46149</v>
      </c>
      <c r="K4012" s="55">
        <v>46177</v>
      </c>
      <c r="L4012" s="55"/>
      <c r="M4012" s="55"/>
      <c r="N4012" s="3"/>
      <c r="O4012" s="119" t="s">
        <v>10</v>
      </c>
      <c r="P4012" s="55">
        <v>46163</v>
      </c>
      <c r="Q4012" s="167"/>
      <c r="R4012" s="176"/>
      <c r="S4012" s="1"/>
      <c r="T4012" s="1"/>
      <c r="U4012" s="1"/>
      <c r="V4012" s="1"/>
      <c r="W4012" s="1"/>
      <c r="X4012" s="1"/>
      <c r="Y4012" s="1"/>
      <c r="Z4012" s="1"/>
      <c r="AA4012" s="1"/>
      <c r="AB4012" s="1"/>
      <c r="AC4012" s="1"/>
      <c r="AD4012" s="1"/>
      <c r="AE4012" s="1"/>
      <c r="AF4012" s="1"/>
      <c r="AG4012" s="1"/>
      <c r="AH4012" s="1"/>
      <c r="AI4012" s="1"/>
      <c r="AJ4012" s="1"/>
      <c r="AK4012" s="1"/>
      <c r="AL4012" s="1"/>
      <c r="AM4012" s="1"/>
      <c r="AN4012" s="1"/>
      <c r="AO4012" s="1"/>
      <c r="AP4012" s="1"/>
      <c r="AQ4012" s="1"/>
      <c r="AR4012" s="1"/>
      <c r="AS4012" s="1"/>
      <c r="AT4012" s="1"/>
      <c r="AU4012" s="1"/>
      <c r="AV4012" s="1"/>
      <c r="AW4012" s="1"/>
      <c r="AX4012" s="1"/>
      <c r="AY4012" s="1"/>
      <c r="AZ4012" s="1"/>
      <c r="BA4012" s="1"/>
      <c r="BB4012" s="1"/>
      <c r="BC4012" s="1"/>
      <c r="BD4012" s="1"/>
      <c r="BE4012" s="1"/>
      <c r="BF4012" s="1"/>
      <c r="BG4012" s="1"/>
      <c r="BH4012" s="1"/>
      <c r="BI4012" s="1"/>
      <c r="BJ4012" s="1"/>
      <c r="BK4012" s="1"/>
      <c r="BL4012" s="1"/>
      <c r="BM4012" s="1"/>
      <c r="BN4012" s="1"/>
      <c r="BO4012" s="1"/>
      <c r="BP4012" s="1"/>
      <c r="BQ4012" s="1"/>
      <c r="BR4012" s="1"/>
      <c r="BS4012" s="1"/>
      <c r="BT4012" s="1"/>
      <c r="BU4012" s="1"/>
      <c r="BV4012" s="1"/>
      <c r="BW4012" s="1"/>
      <c r="BX4012" s="1"/>
      <c r="BY4012" s="1"/>
      <c r="BZ4012" s="1"/>
      <c r="CA4012" s="1"/>
      <c r="CB4012" s="1"/>
      <c r="CC4012" s="1"/>
      <c r="CD4012" s="1"/>
      <c r="CE4012" s="1"/>
      <c r="CF4012" s="1"/>
      <c r="CG4012" s="1"/>
      <c r="CH4012" s="1"/>
      <c r="CI4012" s="1"/>
      <c r="CJ4012" s="1"/>
      <c r="CK4012" s="1"/>
      <c r="CL4012" s="1"/>
      <c r="CM4012" s="1"/>
      <c r="CN4012" s="1"/>
      <c r="CO4012" s="1"/>
      <c r="CP4012" s="1"/>
      <c r="CQ4012" s="1"/>
      <c r="CR4012" s="1"/>
      <c r="CS4012" s="1"/>
      <c r="CT4012" s="1"/>
      <c r="CU4012" s="1"/>
      <c r="CV4012" s="1"/>
      <c r="CW4012" s="1"/>
      <c r="CX4012" s="1"/>
      <c r="CY4012" s="1"/>
      <c r="CZ4012" s="1"/>
      <c r="DA4012" s="1"/>
      <c r="DB4012" s="1"/>
      <c r="DC4012" s="1"/>
      <c r="DD4012" s="1"/>
      <c r="DE4012" s="1"/>
      <c r="DF4012" s="1"/>
      <c r="DG4012" s="1"/>
      <c r="DH4012" s="1"/>
      <c r="DI4012" s="1"/>
      <c r="DJ4012" s="1"/>
      <c r="DK4012" s="1"/>
      <c r="DL4012" s="1"/>
      <c r="DM4012" s="1"/>
      <c r="DN4012" s="1"/>
      <c r="DO4012" s="1"/>
      <c r="DP4012" s="1"/>
      <c r="DQ4012" s="1"/>
    </row>
    <row r="4013" spans="1:121">
      <c r="A4013" s="172" t="s">
        <v>1998</v>
      </c>
      <c r="B4013" s="30"/>
      <c r="C4013" s="88">
        <v>125609903</v>
      </c>
      <c r="F4013" s="29" t="s">
        <v>153</v>
      </c>
      <c r="G4013" s="3" t="s">
        <v>19</v>
      </c>
      <c r="H4013" s="3" t="s">
        <v>29</v>
      </c>
      <c r="I4013" s="55">
        <v>46147</v>
      </c>
      <c r="J4013" s="55">
        <v>46149</v>
      </c>
      <c r="K4013" s="55">
        <v>46177</v>
      </c>
      <c r="L4013" s="55"/>
      <c r="M4013" s="55"/>
      <c r="N4013" s="3"/>
      <c r="O4013" s="119" t="s">
        <v>10</v>
      </c>
      <c r="P4013" s="55">
        <v>46162</v>
      </c>
      <c r="Q4013" s="167"/>
      <c r="R4013" s="176"/>
      <c r="S4013" s="1"/>
      <c r="T4013" s="1"/>
      <c r="U4013" s="1"/>
      <c r="V4013" s="1"/>
      <c r="W4013" s="1"/>
      <c r="X4013" s="1"/>
      <c r="Y4013" s="1"/>
      <c r="Z4013" s="1"/>
      <c r="AA4013" s="1"/>
      <c r="AB4013" s="1"/>
      <c r="AC4013" s="1"/>
      <c r="AD4013" s="1"/>
      <c r="AE4013" s="1"/>
      <c r="AF4013" s="1"/>
      <c r="AG4013" s="1"/>
      <c r="AH4013" s="1"/>
      <c r="AI4013" s="1"/>
      <c r="AJ4013" s="1"/>
      <c r="AK4013" s="1"/>
      <c r="AL4013" s="1"/>
      <c r="AM4013" s="1"/>
      <c r="AN4013" s="1"/>
      <c r="AO4013" s="1"/>
      <c r="AP4013" s="1"/>
      <c r="AQ4013" s="1"/>
      <c r="AR4013" s="1"/>
      <c r="AS4013" s="1"/>
      <c r="AT4013" s="1"/>
      <c r="AU4013" s="1"/>
      <c r="AV4013" s="1"/>
      <c r="AW4013" s="1"/>
      <c r="AX4013" s="1"/>
      <c r="AY4013" s="1"/>
      <c r="AZ4013" s="1"/>
      <c r="BA4013" s="1"/>
      <c r="BB4013" s="1"/>
      <c r="BC4013" s="1"/>
      <c r="BD4013" s="1"/>
      <c r="BE4013" s="1"/>
      <c r="BF4013" s="1"/>
      <c r="BG4013" s="1"/>
      <c r="BH4013" s="1"/>
      <c r="BI4013" s="1"/>
      <c r="BJ4013" s="1"/>
      <c r="BK4013" s="1"/>
      <c r="BL4013" s="1"/>
      <c r="BM4013" s="1"/>
      <c r="BN4013" s="1"/>
      <c r="BO4013" s="1"/>
      <c r="BP4013" s="1"/>
      <c r="BQ4013" s="1"/>
      <c r="BR4013" s="1"/>
      <c r="BS4013" s="1"/>
      <c r="BT4013" s="1"/>
      <c r="BU4013" s="1"/>
      <c r="BV4013" s="1"/>
      <c r="BW4013" s="1"/>
      <c r="BX4013" s="1"/>
      <c r="BY4013" s="1"/>
      <c r="BZ4013" s="1"/>
      <c r="CA4013" s="1"/>
      <c r="CB4013" s="1"/>
      <c r="CC4013" s="1"/>
      <c r="CD4013" s="1"/>
      <c r="CE4013" s="1"/>
      <c r="CF4013" s="1"/>
      <c r="CG4013" s="1"/>
      <c r="CH4013" s="1"/>
      <c r="CI4013" s="1"/>
      <c r="CJ4013" s="1"/>
      <c r="CK4013" s="1"/>
      <c r="CL4013" s="1"/>
      <c r="CM4013" s="1"/>
      <c r="CN4013" s="1"/>
      <c r="CO4013" s="1"/>
      <c r="CP4013" s="1"/>
      <c r="CQ4013" s="1"/>
      <c r="CR4013" s="1"/>
      <c r="CS4013" s="1"/>
      <c r="CT4013" s="1"/>
      <c r="CU4013" s="1"/>
      <c r="CV4013" s="1"/>
      <c r="CW4013" s="1"/>
      <c r="CX4013" s="1"/>
      <c r="CY4013" s="1"/>
      <c r="CZ4013" s="1"/>
      <c r="DA4013" s="1"/>
      <c r="DB4013" s="1"/>
      <c r="DC4013" s="1"/>
      <c r="DD4013" s="1"/>
      <c r="DE4013" s="1"/>
      <c r="DF4013" s="1"/>
      <c r="DG4013" s="1"/>
      <c r="DH4013" s="1"/>
      <c r="DI4013" s="1"/>
      <c r="DJ4013" s="1"/>
      <c r="DK4013" s="1"/>
      <c r="DL4013" s="1"/>
      <c r="DM4013" s="1"/>
      <c r="DN4013" s="1"/>
      <c r="DO4013" s="1"/>
      <c r="DP4013" s="1"/>
      <c r="DQ4013" s="1"/>
    </row>
    <row r="4014" spans="1:121">
      <c r="A4014" s="172" t="s">
        <v>1998</v>
      </c>
      <c r="B4014" s="30"/>
      <c r="C4014" s="88">
        <v>125609909</v>
      </c>
      <c r="F4014" s="29" t="s">
        <v>153</v>
      </c>
      <c r="G4014" s="3" t="s">
        <v>19</v>
      </c>
      <c r="H4014" s="3" t="s">
        <v>29</v>
      </c>
      <c r="I4014" s="55">
        <v>46147</v>
      </c>
      <c r="J4014" s="55">
        <v>46149</v>
      </c>
      <c r="K4014" s="55">
        <v>46177</v>
      </c>
      <c r="L4014" s="55"/>
      <c r="M4014" s="55"/>
      <c r="N4014" s="3"/>
      <c r="O4014" s="119" t="s">
        <v>10</v>
      </c>
      <c r="P4014" s="55">
        <v>46162</v>
      </c>
      <c r="Q4014" s="167"/>
      <c r="R4014" s="176"/>
      <c r="S4014" s="1"/>
      <c r="T4014" s="1"/>
      <c r="U4014" s="1"/>
      <c r="V4014" s="1"/>
      <c r="W4014" s="1"/>
      <c r="X4014" s="1"/>
      <c r="Y4014" s="1"/>
      <c r="Z4014" s="1"/>
      <c r="AA4014" s="1"/>
      <c r="AB4014" s="1"/>
      <c r="AC4014" s="1"/>
      <c r="AD4014" s="1"/>
      <c r="AE4014" s="1"/>
      <c r="AF4014" s="1"/>
      <c r="AG4014" s="1"/>
      <c r="AH4014" s="1"/>
      <c r="AI4014" s="1"/>
      <c r="AJ4014" s="1"/>
      <c r="AK4014" s="1"/>
      <c r="AL4014" s="1"/>
      <c r="AM4014" s="1"/>
      <c r="AN4014" s="1"/>
      <c r="AO4014" s="1"/>
      <c r="AP4014" s="1"/>
      <c r="AQ4014" s="1"/>
      <c r="AR4014" s="1"/>
      <c r="AS4014" s="1"/>
      <c r="AT4014" s="1"/>
      <c r="AU4014" s="1"/>
      <c r="AV4014" s="1"/>
      <c r="AW4014" s="1"/>
      <c r="AX4014" s="1"/>
      <c r="AY4014" s="1"/>
      <c r="AZ4014" s="1"/>
      <c r="BA4014" s="1"/>
      <c r="BB4014" s="1"/>
      <c r="BC4014" s="1"/>
      <c r="BD4014" s="1"/>
      <c r="BE4014" s="1"/>
      <c r="BF4014" s="1"/>
      <c r="BG4014" s="1"/>
      <c r="BH4014" s="1"/>
      <c r="BI4014" s="1"/>
      <c r="BJ4014" s="1"/>
      <c r="BK4014" s="1"/>
      <c r="BL4014" s="1"/>
      <c r="BM4014" s="1"/>
      <c r="BN4014" s="1"/>
      <c r="BO4014" s="1"/>
      <c r="BP4014" s="1"/>
      <c r="BQ4014" s="1"/>
      <c r="BR4014" s="1"/>
      <c r="BS4014" s="1"/>
      <c r="BT4014" s="1"/>
      <c r="BU4014" s="1"/>
      <c r="BV4014" s="1"/>
      <c r="BW4014" s="1"/>
      <c r="BX4014" s="1"/>
      <c r="BY4014" s="1"/>
      <c r="BZ4014" s="1"/>
      <c r="CA4014" s="1"/>
      <c r="CB4014" s="1"/>
      <c r="CC4014" s="1"/>
      <c r="CD4014" s="1"/>
      <c r="CE4014" s="1"/>
      <c r="CF4014" s="1"/>
      <c r="CG4014" s="1"/>
      <c r="CH4014" s="1"/>
      <c r="CI4014" s="1"/>
      <c r="CJ4014" s="1"/>
      <c r="CK4014" s="1"/>
      <c r="CL4014" s="1"/>
      <c r="CM4014" s="1"/>
      <c r="CN4014" s="1"/>
      <c r="CO4014" s="1"/>
      <c r="CP4014" s="1"/>
      <c r="CQ4014" s="1"/>
      <c r="CR4014" s="1"/>
      <c r="CS4014" s="1"/>
      <c r="CT4014" s="1"/>
      <c r="CU4014" s="1"/>
      <c r="CV4014" s="1"/>
      <c r="CW4014" s="1"/>
      <c r="CX4014" s="1"/>
      <c r="CY4014" s="1"/>
      <c r="CZ4014" s="1"/>
      <c r="DA4014" s="1"/>
      <c r="DB4014" s="1"/>
      <c r="DC4014" s="1"/>
      <c r="DD4014" s="1"/>
      <c r="DE4014" s="1"/>
      <c r="DF4014" s="1"/>
      <c r="DG4014" s="1"/>
      <c r="DH4014" s="1"/>
      <c r="DI4014" s="1"/>
      <c r="DJ4014" s="1"/>
      <c r="DK4014" s="1"/>
      <c r="DL4014" s="1"/>
      <c r="DM4014" s="1"/>
      <c r="DN4014" s="1"/>
      <c r="DO4014" s="1"/>
      <c r="DP4014" s="1"/>
      <c r="DQ4014" s="1"/>
    </row>
    <row r="4015" spans="1:121">
      <c r="A4015" s="172" t="s">
        <v>1998</v>
      </c>
      <c r="B4015" s="30"/>
      <c r="C4015" s="88">
        <v>125609916</v>
      </c>
      <c r="F4015" s="29" t="s">
        <v>153</v>
      </c>
      <c r="G4015" s="3" t="s">
        <v>19</v>
      </c>
      <c r="H4015" s="3" t="s">
        <v>29</v>
      </c>
      <c r="I4015" s="55">
        <v>46147</v>
      </c>
      <c r="J4015" s="55">
        <v>46149</v>
      </c>
      <c r="K4015" s="55">
        <v>46177</v>
      </c>
      <c r="L4015" s="55"/>
      <c r="M4015" s="55"/>
      <c r="N4015" s="3"/>
      <c r="O4015" s="119" t="s">
        <v>10</v>
      </c>
      <c r="P4015" s="55">
        <v>46162</v>
      </c>
      <c r="Q4015" s="167"/>
      <c r="R4015" s="176"/>
      <c r="S4015" s="1"/>
      <c r="T4015" s="1"/>
      <c r="U4015" s="1"/>
      <c r="V4015" s="1"/>
      <c r="W4015" s="1"/>
      <c r="X4015" s="1"/>
      <c r="Y4015" s="1"/>
      <c r="Z4015" s="1"/>
      <c r="AA4015" s="1"/>
      <c r="AB4015" s="1"/>
      <c r="AC4015" s="1"/>
      <c r="AD4015" s="1"/>
      <c r="AE4015" s="1"/>
      <c r="AF4015" s="1"/>
      <c r="AG4015" s="1"/>
      <c r="AH4015" s="1"/>
      <c r="AI4015" s="1"/>
      <c r="AJ4015" s="1"/>
      <c r="AK4015" s="1"/>
      <c r="AL4015" s="1"/>
      <c r="AM4015" s="1"/>
      <c r="AN4015" s="1"/>
      <c r="AO4015" s="1"/>
      <c r="AP4015" s="1"/>
      <c r="AQ4015" s="1"/>
      <c r="AR4015" s="1"/>
      <c r="AS4015" s="1"/>
      <c r="AT4015" s="1"/>
      <c r="AU4015" s="1"/>
      <c r="AV4015" s="1"/>
      <c r="AW4015" s="1"/>
      <c r="AX4015" s="1"/>
      <c r="AY4015" s="1"/>
      <c r="AZ4015" s="1"/>
      <c r="BA4015" s="1"/>
      <c r="BB4015" s="1"/>
      <c r="BC4015" s="1"/>
      <c r="BD4015" s="1"/>
      <c r="BE4015" s="1"/>
      <c r="BF4015" s="1"/>
      <c r="BG4015" s="1"/>
      <c r="BH4015" s="1"/>
      <c r="BI4015" s="1"/>
      <c r="BJ4015" s="1"/>
      <c r="BK4015" s="1"/>
      <c r="BL4015" s="1"/>
      <c r="BM4015" s="1"/>
      <c r="BN4015" s="1"/>
      <c r="BO4015" s="1"/>
      <c r="BP4015" s="1"/>
      <c r="BQ4015" s="1"/>
      <c r="BR4015" s="1"/>
      <c r="BS4015" s="1"/>
      <c r="BT4015" s="1"/>
      <c r="BU4015" s="1"/>
      <c r="BV4015" s="1"/>
      <c r="BW4015" s="1"/>
      <c r="BX4015" s="1"/>
      <c r="BY4015" s="1"/>
      <c r="BZ4015" s="1"/>
      <c r="CA4015" s="1"/>
      <c r="CB4015" s="1"/>
      <c r="CC4015" s="1"/>
      <c r="CD4015" s="1"/>
      <c r="CE4015" s="1"/>
      <c r="CF4015" s="1"/>
      <c r="CG4015" s="1"/>
      <c r="CH4015" s="1"/>
      <c r="CI4015" s="1"/>
      <c r="CJ4015" s="1"/>
      <c r="CK4015" s="1"/>
      <c r="CL4015" s="1"/>
      <c r="CM4015" s="1"/>
      <c r="CN4015" s="1"/>
      <c r="CO4015" s="1"/>
      <c r="CP4015" s="1"/>
      <c r="CQ4015" s="1"/>
      <c r="CR4015" s="1"/>
      <c r="CS4015" s="1"/>
      <c r="CT4015" s="1"/>
      <c r="CU4015" s="1"/>
      <c r="CV4015" s="1"/>
      <c r="CW4015" s="1"/>
      <c r="CX4015" s="1"/>
      <c r="CY4015" s="1"/>
      <c r="CZ4015" s="1"/>
      <c r="DA4015" s="1"/>
      <c r="DB4015" s="1"/>
      <c r="DC4015" s="1"/>
      <c r="DD4015" s="1"/>
      <c r="DE4015" s="1"/>
      <c r="DF4015" s="1"/>
      <c r="DG4015" s="1"/>
      <c r="DH4015" s="1"/>
      <c r="DI4015" s="1"/>
      <c r="DJ4015" s="1"/>
      <c r="DK4015" s="1"/>
      <c r="DL4015" s="1"/>
      <c r="DM4015" s="1"/>
      <c r="DN4015" s="1"/>
      <c r="DO4015" s="1"/>
      <c r="DP4015" s="1"/>
      <c r="DQ4015" s="1"/>
    </row>
    <row r="4016" spans="1:121">
      <c r="A4016" s="172" t="s">
        <v>1998</v>
      </c>
      <c r="B4016" s="30"/>
      <c r="C4016" s="88">
        <v>125609927</v>
      </c>
      <c r="F4016" s="29" t="s">
        <v>153</v>
      </c>
      <c r="G4016" s="3" t="s">
        <v>19</v>
      </c>
      <c r="H4016" s="3" t="s">
        <v>29</v>
      </c>
      <c r="I4016" s="55">
        <v>46147</v>
      </c>
      <c r="J4016" s="55">
        <v>46149</v>
      </c>
      <c r="K4016" s="55">
        <v>46177</v>
      </c>
      <c r="L4016" s="55"/>
      <c r="M4016" s="55"/>
      <c r="N4016" s="3"/>
      <c r="O4016" s="119" t="s">
        <v>10</v>
      </c>
      <c r="P4016" s="55">
        <v>46162</v>
      </c>
      <c r="Q4016" s="167"/>
      <c r="R4016" s="176"/>
      <c r="S4016" s="1"/>
      <c r="T4016" s="1"/>
      <c r="U4016" s="1"/>
      <c r="V4016" s="1"/>
      <c r="W4016" s="1"/>
      <c r="X4016" s="1"/>
      <c r="Y4016" s="1"/>
      <c r="Z4016" s="1"/>
      <c r="AA4016" s="1"/>
      <c r="AB4016" s="1"/>
      <c r="AC4016" s="1"/>
      <c r="AD4016" s="1"/>
      <c r="AE4016" s="1"/>
      <c r="AF4016" s="1"/>
      <c r="AG4016" s="1"/>
      <c r="AH4016" s="1"/>
      <c r="AI4016" s="1"/>
      <c r="AJ4016" s="1"/>
      <c r="AK4016" s="1"/>
      <c r="AL4016" s="1"/>
      <c r="AM4016" s="1"/>
      <c r="AN4016" s="1"/>
      <c r="AO4016" s="1"/>
      <c r="AP4016" s="1"/>
      <c r="AQ4016" s="1"/>
      <c r="AR4016" s="1"/>
      <c r="AS4016" s="1"/>
      <c r="AT4016" s="1"/>
      <c r="AU4016" s="1"/>
      <c r="AV4016" s="1"/>
      <c r="AW4016" s="1"/>
      <c r="AX4016" s="1"/>
      <c r="AY4016" s="1"/>
      <c r="AZ4016" s="1"/>
      <c r="BA4016" s="1"/>
      <c r="BB4016" s="1"/>
      <c r="BC4016" s="1"/>
      <c r="BD4016" s="1"/>
      <c r="BE4016" s="1"/>
      <c r="BF4016" s="1"/>
      <c r="BG4016" s="1"/>
      <c r="BH4016" s="1"/>
      <c r="BI4016" s="1"/>
      <c r="BJ4016" s="1"/>
      <c r="BK4016" s="1"/>
      <c r="BL4016" s="1"/>
      <c r="BM4016" s="1"/>
      <c r="BN4016" s="1"/>
      <c r="BO4016" s="1"/>
      <c r="BP4016" s="1"/>
      <c r="BQ4016" s="1"/>
      <c r="BR4016" s="1"/>
      <c r="BS4016" s="1"/>
      <c r="BT4016" s="1"/>
      <c r="BU4016" s="1"/>
      <c r="BV4016" s="1"/>
      <c r="BW4016" s="1"/>
      <c r="BX4016" s="1"/>
      <c r="BY4016" s="1"/>
      <c r="BZ4016" s="1"/>
      <c r="CA4016" s="1"/>
      <c r="CB4016" s="1"/>
      <c r="CC4016" s="1"/>
      <c r="CD4016" s="1"/>
      <c r="CE4016" s="1"/>
      <c r="CF4016" s="1"/>
      <c r="CG4016" s="1"/>
      <c r="CH4016" s="1"/>
      <c r="CI4016" s="1"/>
      <c r="CJ4016" s="1"/>
      <c r="CK4016" s="1"/>
      <c r="CL4016" s="1"/>
      <c r="CM4016" s="1"/>
      <c r="CN4016" s="1"/>
      <c r="CO4016" s="1"/>
      <c r="CP4016" s="1"/>
      <c r="CQ4016" s="1"/>
      <c r="CR4016" s="1"/>
      <c r="CS4016" s="1"/>
      <c r="CT4016" s="1"/>
      <c r="CU4016" s="1"/>
      <c r="CV4016" s="1"/>
      <c r="CW4016" s="1"/>
      <c r="CX4016" s="1"/>
      <c r="CY4016" s="1"/>
      <c r="CZ4016" s="1"/>
      <c r="DA4016" s="1"/>
      <c r="DB4016" s="1"/>
      <c r="DC4016" s="1"/>
      <c r="DD4016" s="1"/>
      <c r="DE4016" s="1"/>
      <c r="DF4016" s="1"/>
      <c r="DG4016" s="1"/>
      <c r="DH4016" s="1"/>
      <c r="DI4016" s="1"/>
      <c r="DJ4016" s="1"/>
      <c r="DK4016" s="1"/>
      <c r="DL4016" s="1"/>
      <c r="DM4016" s="1"/>
      <c r="DN4016" s="1"/>
      <c r="DO4016" s="1"/>
      <c r="DP4016" s="1"/>
      <c r="DQ4016" s="1"/>
    </row>
    <row r="4017" spans="1:121">
      <c r="A4017" s="172" t="s">
        <v>1998</v>
      </c>
      <c r="B4017" s="30"/>
      <c r="C4017" s="88">
        <v>125609931</v>
      </c>
      <c r="F4017" s="29" t="s">
        <v>153</v>
      </c>
      <c r="G4017" s="3" t="s">
        <v>19</v>
      </c>
      <c r="H4017" s="3" t="s">
        <v>29</v>
      </c>
      <c r="I4017" s="55">
        <v>46147</v>
      </c>
      <c r="J4017" s="55">
        <v>46149</v>
      </c>
      <c r="K4017" s="55">
        <v>46177</v>
      </c>
      <c r="L4017" s="55"/>
      <c r="M4017" s="55"/>
      <c r="N4017" s="3"/>
      <c r="O4017" s="119" t="s">
        <v>10</v>
      </c>
      <c r="P4017" s="55">
        <v>46162</v>
      </c>
      <c r="Q4017" s="167"/>
      <c r="R4017" s="176"/>
      <c r="S4017" s="1"/>
      <c r="T4017" s="1"/>
      <c r="U4017" s="1"/>
      <c r="V4017" s="1"/>
      <c r="W4017" s="1"/>
      <c r="X4017" s="1"/>
      <c r="Y4017" s="1"/>
      <c r="Z4017" s="1"/>
      <c r="AA4017" s="1"/>
      <c r="AB4017" s="1"/>
      <c r="AC4017" s="1"/>
      <c r="AD4017" s="1"/>
      <c r="AE4017" s="1"/>
      <c r="AF4017" s="1"/>
      <c r="AG4017" s="1"/>
      <c r="AH4017" s="1"/>
      <c r="AI4017" s="1"/>
      <c r="AJ4017" s="1"/>
      <c r="AK4017" s="1"/>
      <c r="AL4017" s="1"/>
      <c r="AM4017" s="1"/>
      <c r="AN4017" s="1"/>
      <c r="AO4017" s="1"/>
      <c r="AP4017" s="1"/>
      <c r="AQ4017" s="1"/>
      <c r="AR4017" s="1"/>
      <c r="AS4017" s="1"/>
      <c r="AT4017" s="1"/>
      <c r="AU4017" s="1"/>
      <c r="AV4017" s="1"/>
      <c r="AW4017" s="1"/>
      <c r="AX4017" s="1"/>
      <c r="AY4017" s="1"/>
      <c r="AZ4017" s="1"/>
      <c r="BA4017" s="1"/>
      <c r="BB4017" s="1"/>
      <c r="BC4017" s="1"/>
      <c r="BD4017" s="1"/>
      <c r="BE4017" s="1"/>
      <c r="BF4017" s="1"/>
      <c r="BG4017" s="1"/>
      <c r="BH4017" s="1"/>
      <c r="BI4017" s="1"/>
      <c r="BJ4017" s="1"/>
      <c r="BK4017" s="1"/>
      <c r="BL4017" s="1"/>
      <c r="BM4017" s="1"/>
      <c r="BN4017" s="1"/>
      <c r="BO4017" s="1"/>
      <c r="BP4017" s="1"/>
      <c r="BQ4017" s="1"/>
      <c r="BR4017" s="1"/>
      <c r="BS4017" s="1"/>
      <c r="BT4017" s="1"/>
      <c r="BU4017" s="1"/>
      <c r="BV4017" s="1"/>
      <c r="BW4017" s="1"/>
      <c r="BX4017" s="1"/>
      <c r="BY4017" s="1"/>
      <c r="BZ4017" s="1"/>
      <c r="CA4017" s="1"/>
      <c r="CB4017" s="1"/>
      <c r="CC4017" s="1"/>
      <c r="CD4017" s="1"/>
      <c r="CE4017" s="1"/>
      <c r="CF4017" s="1"/>
      <c r="CG4017" s="1"/>
      <c r="CH4017" s="1"/>
      <c r="CI4017" s="1"/>
      <c r="CJ4017" s="1"/>
      <c r="CK4017" s="1"/>
      <c r="CL4017" s="1"/>
      <c r="CM4017" s="1"/>
      <c r="CN4017" s="1"/>
      <c r="CO4017" s="1"/>
      <c r="CP4017" s="1"/>
      <c r="CQ4017" s="1"/>
      <c r="CR4017" s="1"/>
      <c r="CS4017" s="1"/>
      <c r="CT4017" s="1"/>
      <c r="CU4017" s="1"/>
      <c r="CV4017" s="1"/>
      <c r="CW4017" s="1"/>
      <c r="CX4017" s="1"/>
      <c r="CY4017" s="1"/>
      <c r="CZ4017" s="1"/>
      <c r="DA4017" s="1"/>
      <c r="DB4017" s="1"/>
      <c r="DC4017" s="1"/>
      <c r="DD4017" s="1"/>
      <c r="DE4017" s="1"/>
      <c r="DF4017" s="1"/>
      <c r="DG4017" s="1"/>
      <c r="DH4017" s="1"/>
      <c r="DI4017" s="1"/>
      <c r="DJ4017" s="1"/>
      <c r="DK4017" s="1"/>
      <c r="DL4017" s="1"/>
      <c r="DM4017" s="1"/>
      <c r="DN4017" s="1"/>
      <c r="DO4017" s="1"/>
      <c r="DP4017" s="1"/>
      <c r="DQ4017" s="1"/>
    </row>
    <row r="4018" spans="1:121">
      <c r="A4018" s="172" t="s">
        <v>1998</v>
      </c>
      <c r="B4018" s="30"/>
      <c r="C4018" s="88">
        <v>125609934</v>
      </c>
      <c r="F4018" s="29" t="s">
        <v>153</v>
      </c>
      <c r="G4018" s="3" t="s">
        <v>19</v>
      </c>
      <c r="H4018" s="3" t="s">
        <v>29</v>
      </c>
      <c r="I4018" s="55">
        <v>46147</v>
      </c>
      <c r="J4018" s="55">
        <v>46149</v>
      </c>
      <c r="K4018" s="55">
        <v>46177</v>
      </c>
      <c r="L4018" s="55"/>
      <c r="M4018" s="55"/>
      <c r="N4018" s="3"/>
      <c r="O4018" s="119" t="s">
        <v>10</v>
      </c>
      <c r="P4018" s="55">
        <v>46162</v>
      </c>
      <c r="Q4018" s="167"/>
      <c r="R4018" s="176"/>
      <c r="S4018" s="1"/>
      <c r="T4018" s="1"/>
      <c r="U4018" s="1"/>
      <c r="V4018" s="1"/>
      <c r="W4018" s="1"/>
      <c r="X4018" s="1"/>
      <c r="Y4018" s="1"/>
      <c r="Z4018" s="1"/>
      <c r="AA4018" s="1"/>
      <c r="AB4018" s="1"/>
      <c r="AC4018" s="1"/>
      <c r="AD4018" s="1"/>
      <c r="AE4018" s="1"/>
      <c r="AF4018" s="1"/>
      <c r="AG4018" s="1"/>
      <c r="AH4018" s="1"/>
      <c r="AI4018" s="1"/>
      <c r="AJ4018" s="1"/>
      <c r="AK4018" s="1"/>
      <c r="AL4018" s="1"/>
      <c r="AM4018" s="1"/>
      <c r="AN4018" s="1"/>
      <c r="AO4018" s="1"/>
      <c r="AP4018" s="1"/>
      <c r="AQ4018" s="1"/>
      <c r="AR4018" s="1"/>
      <c r="AS4018" s="1"/>
      <c r="AT4018" s="1"/>
      <c r="AU4018" s="1"/>
      <c r="AV4018" s="1"/>
      <c r="AW4018" s="1"/>
      <c r="AX4018" s="1"/>
      <c r="AY4018" s="1"/>
      <c r="AZ4018" s="1"/>
      <c r="BA4018" s="1"/>
      <c r="BB4018" s="1"/>
      <c r="BC4018" s="1"/>
      <c r="BD4018" s="1"/>
      <c r="BE4018" s="1"/>
      <c r="BF4018" s="1"/>
      <c r="BG4018" s="1"/>
      <c r="BH4018" s="1"/>
      <c r="BI4018" s="1"/>
      <c r="BJ4018" s="1"/>
      <c r="BK4018" s="1"/>
      <c r="BL4018" s="1"/>
      <c r="BM4018" s="1"/>
      <c r="BN4018" s="1"/>
      <c r="BO4018" s="1"/>
      <c r="BP4018" s="1"/>
      <c r="BQ4018" s="1"/>
      <c r="BR4018" s="1"/>
      <c r="BS4018" s="1"/>
      <c r="BT4018" s="1"/>
      <c r="BU4018" s="1"/>
      <c r="BV4018" s="1"/>
      <c r="BW4018" s="1"/>
      <c r="BX4018" s="1"/>
      <c r="BY4018" s="1"/>
      <c r="BZ4018" s="1"/>
      <c r="CA4018" s="1"/>
      <c r="CB4018" s="1"/>
      <c r="CC4018" s="1"/>
      <c r="CD4018" s="1"/>
      <c r="CE4018" s="1"/>
      <c r="CF4018" s="1"/>
      <c r="CG4018" s="1"/>
      <c r="CH4018" s="1"/>
      <c r="CI4018" s="1"/>
      <c r="CJ4018" s="1"/>
      <c r="CK4018" s="1"/>
      <c r="CL4018" s="1"/>
      <c r="CM4018" s="1"/>
      <c r="CN4018" s="1"/>
      <c r="CO4018" s="1"/>
      <c r="CP4018" s="1"/>
      <c r="CQ4018" s="1"/>
      <c r="CR4018" s="1"/>
      <c r="CS4018" s="1"/>
      <c r="CT4018" s="1"/>
      <c r="CU4018" s="1"/>
      <c r="CV4018" s="1"/>
      <c r="CW4018" s="1"/>
      <c r="CX4018" s="1"/>
      <c r="CY4018" s="1"/>
      <c r="CZ4018" s="1"/>
      <c r="DA4018" s="1"/>
      <c r="DB4018" s="1"/>
      <c r="DC4018" s="1"/>
      <c r="DD4018" s="1"/>
      <c r="DE4018" s="1"/>
      <c r="DF4018" s="1"/>
      <c r="DG4018" s="1"/>
      <c r="DH4018" s="1"/>
      <c r="DI4018" s="1"/>
      <c r="DJ4018" s="1"/>
      <c r="DK4018" s="1"/>
      <c r="DL4018" s="1"/>
      <c r="DM4018" s="1"/>
      <c r="DN4018" s="1"/>
      <c r="DO4018" s="1"/>
      <c r="DP4018" s="1"/>
      <c r="DQ4018" s="1"/>
    </row>
    <row r="4019" spans="1:121">
      <c r="A4019" s="172" t="s">
        <v>1998</v>
      </c>
      <c r="B4019" s="30"/>
      <c r="C4019" s="88">
        <v>125609937</v>
      </c>
      <c r="F4019" s="29" t="s">
        <v>153</v>
      </c>
      <c r="G4019" s="3" t="s">
        <v>19</v>
      </c>
      <c r="H4019" s="3" t="s">
        <v>29</v>
      </c>
      <c r="I4019" s="55">
        <v>46147</v>
      </c>
      <c r="J4019" s="55">
        <v>46149</v>
      </c>
      <c r="K4019" s="55">
        <v>46177</v>
      </c>
      <c r="L4019" s="55"/>
      <c r="M4019" s="55"/>
      <c r="N4019" s="3"/>
      <c r="O4019" s="119" t="s">
        <v>10</v>
      </c>
      <c r="P4019" s="55">
        <v>46162</v>
      </c>
      <c r="Q4019" s="167"/>
      <c r="R4019" s="176"/>
      <c r="S4019" s="1"/>
      <c r="T4019" s="1"/>
      <c r="U4019" s="1"/>
      <c r="V4019" s="1"/>
      <c r="W4019" s="1"/>
      <c r="X4019" s="1"/>
      <c r="Y4019" s="1"/>
      <c r="Z4019" s="1"/>
      <c r="AA4019" s="1"/>
      <c r="AB4019" s="1"/>
      <c r="AC4019" s="1"/>
      <c r="AD4019" s="1"/>
      <c r="AE4019" s="1"/>
      <c r="AF4019" s="1"/>
      <c r="AG4019" s="1"/>
      <c r="AH4019" s="1"/>
      <c r="AI4019" s="1"/>
      <c r="AJ4019" s="1"/>
      <c r="AK4019" s="1"/>
      <c r="AL4019" s="1"/>
      <c r="AM4019" s="1"/>
      <c r="AN4019" s="1"/>
      <c r="AO4019" s="1"/>
      <c r="AP4019" s="1"/>
      <c r="AQ4019" s="1"/>
      <c r="AR4019" s="1"/>
      <c r="AS4019" s="1"/>
      <c r="AT4019" s="1"/>
      <c r="AU4019" s="1"/>
      <c r="AV4019" s="1"/>
      <c r="AW4019" s="1"/>
      <c r="AX4019" s="1"/>
      <c r="AY4019" s="1"/>
      <c r="AZ4019" s="1"/>
      <c r="BA4019" s="1"/>
      <c r="BB4019" s="1"/>
      <c r="BC4019" s="1"/>
      <c r="BD4019" s="1"/>
      <c r="BE4019" s="1"/>
      <c r="BF4019" s="1"/>
      <c r="BG4019" s="1"/>
      <c r="BH4019" s="1"/>
      <c r="BI4019" s="1"/>
      <c r="BJ4019" s="1"/>
      <c r="BK4019" s="1"/>
      <c r="BL4019" s="1"/>
      <c r="BM4019" s="1"/>
      <c r="BN4019" s="1"/>
      <c r="BO4019" s="1"/>
      <c r="BP4019" s="1"/>
      <c r="BQ4019" s="1"/>
      <c r="BR4019" s="1"/>
      <c r="BS4019" s="1"/>
      <c r="BT4019" s="1"/>
      <c r="BU4019" s="1"/>
      <c r="BV4019" s="1"/>
      <c r="BW4019" s="1"/>
      <c r="BX4019" s="1"/>
      <c r="BY4019" s="1"/>
      <c r="BZ4019" s="1"/>
      <c r="CA4019" s="1"/>
      <c r="CB4019" s="1"/>
      <c r="CC4019" s="1"/>
      <c r="CD4019" s="1"/>
      <c r="CE4019" s="1"/>
      <c r="CF4019" s="1"/>
      <c r="CG4019" s="1"/>
      <c r="CH4019" s="1"/>
      <c r="CI4019" s="1"/>
      <c r="CJ4019" s="1"/>
      <c r="CK4019" s="1"/>
      <c r="CL4019" s="1"/>
      <c r="CM4019" s="1"/>
      <c r="CN4019" s="1"/>
      <c r="CO4019" s="1"/>
      <c r="CP4019" s="1"/>
      <c r="CQ4019" s="1"/>
      <c r="CR4019" s="1"/>
      <c r="CS4019" s="1"/>
      <c r="CT4019" s="1"/>
      <c r="CU4019" s="1"/>
      <c r="CV4019" s="1"/>
      <c r="CW4019" s="1"/>
      <c r="CX4019" s="1"/>
      <c r="CY4019" s="1"/>
      <c r="CZ4019" s="1"/>
      <c r="DA4019" s="1"/>
      <c r="DB4019" s="1"/>
      <c r="DC4019" s="1"/>
      <c r="DD4019" s="1"/>
      <c r="DE4019" s="1"/>
      <c r="DF4019" s="1"/>
      <c r="DG4019" s="1"/>
      <c r="DH4019" s="1"/>
      <c r="DI4019" s="1"/>
      <c r="DJ4019" s="1"/>
      <c r="DK4019" s="1"/>
      <c r="DL4019" s="1"/>
      <c r="DM4019" s="1"/>
      <c r="DN4019" s="1"/>
      <c r="DO4019" s="1"/>
      <c r="DP4019" s="1"/>
      <c r="DQ4019" s="1"/>
    </row>
    <row r="4020" spans="1:121">
      <c r="A4020" s="172" t="s">
        <v>1998</v>
      </c>
      <c r="B4020" s="30"/>
      <c r="C4020" s="88">
        <v>125609942</v>
      </c>
      <c r="F4020" s="29" t="s">
        <v>153</v>
      </c>
      <c r="G4020" s="3" t="s">
        <v>19</v>
      </c>
      <c r="H4020" s="3" t="s">
        <v>29</v>
      </c>
      <c r="I4020" s="55">
        <v>46147</v>
      </c>
      <c r="J4020" s="55">
        <v>46149</v>
      </c>
      <c r="K4020" s="55">
        <v>46177</v>
      </c>
      <c r="L4020" s="55"/>
      <c r="M4020" s="55"/>
      <c r="N4020" s="3"/>
      <c r="O4020" s="119" t="s">
        <v>10</v>
      </c>
      <c r="P4020" s="55">
        <v>46162</v>
      </c>
      <c r="Q4020" s="167"/>
      <c r="R4020" s="176"/>
      <c r="S4020" s="1"/>
      <c r="T4020" s="1"/>
      <c r="U4020" s="1"/>
      <c r="V4020" s="1"/>
      <c r="W4020" s="1"/>
      <c r="X4020" s="1"/>
      <c r="Y4020" s="1"/>
      <c r="Z4020" s="1"/>
      <c r="AA4020" s="1"/>
      <c r="AB4020" s="1"/>
      <c r="AC4020" s="1"/>
      <c r="AD4020" s="1"/>
      <c r="AE4020" s="1"/>
      <c r="AF4020" s="1"/>
      <c r="AG4020" s="1"/>
      <c r="AH4020" s="1"/>
      <c r="AI4020" s="1"/>
      <c r="AJ4020" s="1"/>
      <c r="AK4020" s="1"/>
      <c r="AL4020" s="1"/>
      <c r="AM4020" s="1"/>
      <c r="AN4020" s="1"/>
      <c r="AO4020" s="1"/>
      <c r="AP4020" s="1"/>
      <c r="AQ4020" s="1"/>
      <c r="AR4020" s="1"/>
      <c r="AS4020" s="1"/>
      <c r="AT4020" s="1"/>
      <c r="AU4020" s="1"/>
      <c r="AV4020" s="1"/>
      <c r="AW4020" s="1"/>
      <c r="AX4020" s="1"/>
      <c r="AY4020" s="1"/>
      <c r="AZ4020" s="1"/>
      <c r="BA4020" s="1"/>
      <c r="BB4020" s="1"/>
      <c r="BC4020" s="1"/>
      <c r="BD4020" s="1"/>
      <c r="BE4020" s="1"/>
      <c r="BF4020" s="1"/>
      <c r="BG4020" s="1"/>
      <c r="BH4020" s="1"/>
      <c r="BI4020" s="1"/>
      <c r="BJ4020" s="1"/>
      <c r="BK4020" s="1"/>
      <c r="BL4020" s="1"/>
      <c r="BM4020" s="1"/>
      <c r="BN4020" s="1"/>
      <c r="BO4020" s="1"/>
      <c r="BP4020" s="1"/>
      <c r="BQ4020" s="1"/>
      <c r="BR4020" s="1"/>
      <c r="BS4020" s="1"/>
      <c r="BT4020" s="1"/>
      <c r="BU4020" s="1"/>
      <c r="BV4020" s="1"/>
      <c r="BW4020" s="1"/>
      <c r="BX4020" s="1"/>
      <c r="BY4020" s="1"/>
      <c r="BZ4020" s="1"/>
      <c r="CA4020" s="1"/>
      <c r="CB4020" s="1"/>
      <c r="CC4020" s="1"/>
      <c r="CD4020" s="1"/>
      <c r="CE4020" s="1"/>
      <c r="CF4020" s="1"/>
      <c r="CG4020" s="1"/>
      <c r="CH4020" s="1"/>
      <c r="CI4020" s="1"/>
      <c r="CJ4020" s="1"/>
      <c r="CK4020" s="1"/>
      <c r="CL4020" s="1"/>
      <c r="CM4020" s="1"/>
      <c r="CN4020" s="1"/>
      <c r="CO4020" s="1"/>
      <c r="CP4020" s="1"/>
      <c r="CQ4020" s="1"/>
      <c r="CR4020" s="1"/>
      <c r="CS4020" s="1"/>
      <c r="CT4020" s="1"/>
      <c r="CU4020" s="1"/>
      <c r="CV4020" s="1"/>
      <c r="CW4020" s="1"/>
      <c r="CX4020" s="1"/>
      <c r="CY4020" s="1"/>
      <c r="CZ4020" s="1"/>
      <c r="DA4020" s="1"/>
      <c r="DB4020" s="1"/>
      <c r="DC4020" s="1"/>
      <c r="DD4020" s="1"/>
      <c r="DE4020" s="1"/>
      <c r="DF4020" s="1"/>
      <c r="DG4020" s="1"/>
      <c r="DH4020" s="1"/>
      <c r="DI4020" s="1"/>
      <c r="DJ4020" s="1"/>
      <c r="DK4020" s="1"/>
      <c r="DL4020" s="1"/>
      <c r="DM4020" s="1"/>
      <c r="DN4020" s="1"/>
      <c r="DO4020" s="1"/>
      <c r="DP4020" s="1"/>
      <c r="DQ4020" s="1"/>
    </row>
    <row r="4021" spans="1:121">
      <c r="A4021" s="172" t="s">
        <v>1998</v>
      </c>
      <c r="B4021" s="30"/>
      <c r="C4021" s="88">
        <v>125609947</v>
      </c>
      <c r="F4021" s="29" t="s">
        <v>153</v>
      </c>
      <c r="G4021" s="3" t="s">
        <v>19</v>
      </c>
      <c r="H4021" s="3" t="s">
        <v>29</v>
      </c>
      <c r="I4021" s="55">
        <v>46147</v>
      </c>
      <c r="J4021" s="55">
        <v>46149</v>
      </c>
      <c r="K4021" s="55">
        <v>46177</v>
      </c>
      <c r="L4021" s="55"/>
      <c r="M4021" s="55"/>
      <c r="N4021" s="3"/>
      <c r="O4021" s="119" t="s">
        <v>10</v>
      </c>
      <c r="P4021" s="55">
        <v>46162</v>
      </c>
      <c r="Q4021" s="167"/>
      <c r="R4021" s="176"/>
      <c r="S4021" s="1"/>
      <c r="T4021" s="1"/>
      <c r="U4021" s="1"/>
      <c r="V4021" s="1"/>
      <c r="W4021" s="1"/>
      <c r="X4021" s="1"/>
      <c r="Y4021" s="1"/>
      <c r="Z4021" s="1"/>
      <c r="AA4021" s="1"/>
      <c r="AB4021" s="1"/>
      <c r="AC4021" s="1"/>
      <c r="AD4021" s="1"/>
      <c r="AE4021" s="1"/>
      <c r="AF4021" s="1"/>
      <c r="AG4021" s="1"/>
      <c r="AH4021" s="1"/>
      <c r="AI4021" s="1"/>
      <c r="AJ4021" s="1"/>
      <c r="AK4021" s="1"/>
      <c r="AL4021" s="1"/>
      <c r="AM4021" s="1"/>
      <c r="AN4021" s="1"/>
      <c r="AO4021" s="1"/>
      <c r="AP4021" s="1"/>
      <c r="AQ4021" s="1"/>
      <c r="AR4021" s="1"/>
      <c r="AS4021" s="1"/>
      <c r="AT4021" s="1"/>
      <c r="AU4021" s="1"/>
      <c r="AV4021" s="1"/>
      <c r="AW4021" s="1"/>
      <c r="AX4021" s="1"/>
      <c r="AY4021" s="1"/>
      <c r="AZ4021" s="1"/>
      <c r="BA4021" s="1"/>
      <c r="BB4021" s="1"/>
      <c r="BC4021" s="1"/>
      <c r="BD4021" s="1"/>
      <c r="BE4021" s="1"/>
      <c r="BF4021" s="1"/>
      <c r="BG4021" s="1"/>
      <c r="BH4021" s="1"/>
      <c r="BI4021" s="1"/>
      <c r="BJ4021" s="1"/>
      <c r="BK4021" s="1"/>
      <c r="BL4021" s="1"/>
      <c r="BM4021" s="1"/>
      <c r="BN4021" s="1"/>
      <c r="BO4021" s="1"/>
      <c r="BP4021" s="1"/>
      <c r="BQ4021" s="1"/>
      <c r="BR4021" s="1"/>
      <c r="BS4021" s="1"/>
      <c r="BT4021" s="1"/>
      <c r="BU4021" s="1"/>
      <c r="BV4021" s="1"/>
      <c r="BW4021" s="1"/>
      <c r="BX4021" s="1"/>
      <c r="BY4021" s="1"/>
      <c r="BZ4021" s="1"/>
      <c r="CA4021" s="1"/>
      <c r="CB4021" s="1"/>
      <c r="CC4021" s="1"/>
      <c r="CD4021" s="1"/>
      <c r="CE4021" s="1"/>
      <c r="CF4021" s="1"/>
      <c r="CG4021" s="1"/>
      <c r="CH4021" s="1"/>
      <c r="CI4021" s="1"/>
      <c r="CJ4021" s="1"/>
      <c r="CK4021" s="1"/>
      <c r="CL4021" s="1"/>
      <c r="CM4021" s="1"/>
      <c r="CN4021" s="1"/>
      <c r="CO4021" s="1"/>
      <c r="CP4021" s="1"/>
      <c r="CQ4021" s="1"/>
      <c r="CR4021" s="1"/>
      <c r="CS4021" s="1"/>
      <c r="CT4021" s="1"/>
      <c r="CU4021" s="1"/>
      <c r="CV4021" s="1"/>
      <c r="CW4021" s="1"/>
      <c r="CX4021" s="1"/>
      <c r="CY4021" s="1"/>
      <c r="CZ4021" s="1"/>
      <c r="DA4021" s="1"/>
      <c r="DB4021" s="1"/>
      <c r="DC4021" s="1"/>
      <c r="DD4021" s="1"/>
      <c r="DE4021" s="1"/>
      <c r="DF4021" s="1"/>
      <c r="DG4021" s="1"/>
      <c r="DH4021" s="1"/>
      <c r="DI4021" s="1"/>
      <c r="DJ4021" s="1"/>
      <c r="DK4021" s="1"/>
      <c r="DL4021" s="1"/>
      <c r="DM4021" s="1"/>
      <c r="DN4021" s="1"/>
      <c r="DO4021" s="1"/>
      <c r="DP4021" s="1"/>
      <c r="DQ4021" s="1"/>
    </row>
    <row r="4022" spans="1:121">
      <c r="A4022" s="172" t="s">
        <v>1998</v>
      </c>
      <c r="B4022" s="30"/>
      <c r="C4022" s="88">
        <v>125609949</v>
      </c>
      <c r="F4022" s="29" t="s">
        <v>153</v>
      </c>
      <c r="G4022" s="3" t="s">
        <v>19</v>
      </c>
      <c r="H4022" s="3" t="s">
        <v>29</v>
      </c>
      <c r="I4022" s="55">
        <v>46147</v>
      </c>
      <c r="J4022" s="55">
        <v>46149</v>
      </c>
      <c r="K4022" s="55">
        <v>46177</v>
      </c>
      <c r="L4022" s="55"/>
      <c r="M4022" s="55"/>
      <c r="N4022" s="3"/>
      <c r="O4022" s="119" t="s">
        <v>10</v>
      </c>
      <c r="P4022" s="55">
        <v>46162</v>
      </c>
      <c r="Q4022" s="167"/>
      <c r="R4022" s="176"/>
      <c r="S4022" s="1"/>
      <c r="T4022" s="1"/>
      <c r="U4022" s="1"/>
      <c r="V4022" s="1"/>
      <c r="W4022" s="1"/>
      <c r="X4022" s="1"/>
      <c r="Y4022" s="1"/>
      <c r="Z4022" s="1"/>
      <c r="AA4022" s="1"/>
      <c r="AB4022" s="1"/>
      <c r="AC4022" s="1"/>
      <c r="AD4022" s="1"/>
      <c r="AE4022" s="1"/>
      <c r="AF4022" s="1"/>
      <c r="AG4022" s="1"/>
      <c r="AH4022" s="1"/>
      <c r="AI4022" s="1"/>
      <c r="AJ4022" s="1"/>
      <c r="AK4022" s="1"/>
      <c r="AL4022" s="1"/>
      <c r="AM4022" s="1"/>
      <c r="AN4022" s="1"/>
      <c r="AO4022" s="1"/>
      <c r="AP4022" s="1"/>
      <c r="AQ4022" s="1"/>
      <c r="AR4022" s="1"/>
      <c r="AS4022" s="1"/>
      <c r="AT4022" s="1"/>
      <c r="AU4022" s="1"/>
      <c r="AV4022" s="1"/>
      <c r="AW4022" s="1"/>
      <c r="AX4022" s="1"/>
      <c r="AY4022" s="1"/>
      <c r="AZ4022" s="1"/>
      <c r="BA4022" s="1"/>
      <c r="BB4022" s="1"/>
      <c r="BC4022" s="1"/>
      <c r="BD4022" s="1"/>
      <c r="BE4022" s="1"/>
      <c r="BF4022" s="1"/>
      <c r="BG4022" s="1"/>
      <c r="BH4022" s="1"/>
      <c r="BI4022" s="1"/>
      <c r="BJ4022" s="1"/>
      <c r="BK4022" s="1"/>
      <c r="BL4022" s="1"/>
      <c r="BM4022" s="1"/>
      <c r="BN4022" s="1"/>
      <c r="BO4022" s="1"/>
      <c r="BP4022" s="1"/>
      <c r="BQ4022" s="1"/>
      <c r="BR4022" s="1"/>
      <c r="BS4022" s="1"/>
      <c r="BT4022" s="1"/>
      <c r="BU4022" s="1"/>
      <c r="BV4022" s="1"/>
      <c r="BW4022" s="1"/>
      <c r="BX4022" s="1"/>
      <c r="BY4022" s="1"/>
      <c r="BZ4022" s="1"/>
      <c r="CA4022" s="1"/>
      <c r="CB4022" s="1"/>
      <c r="CC4022" s="1"/>
      <c r="CD4022" s="1"/>
      <c r="CE4022" s="1"/>
      <c r="CF4022" s="1"/>
      <c r="CG4022" s="1"/>
      <c r="CH4022" s="1"/>
      <c r="CI4022" s="1"/>
      <c r="CJ4022" s="1"/>
      <c r="CK4022" s="1"/>
      <c r="CL4022" s="1"/>
      <c r="CM4022" s="1"/>
      <c r="CN4022" s="1"/>
      <c r="CO4022" s="1"/>
      <c r="CP4022" s="1"/>
      <c r="CQ4022" s="1"/>
      <c r="CR4022" s="1"/>
      <c r="CS4022" s="1"/>
      <c r="CT4022" s="1"/>
      <c r="CU4022" s="1"/>
      <c r="CV4022" s="1"/>
      <c r="CW4022" s="1"/>
      <c r="CX4022" s="1"/>
      <c r="CY4022" s="1"/>
      <c r="CZ4022" s="1"/>
      <c r="DA4022" s="1"/>
      <c r="DB4022" s="1"/>
      <c r="DC4022" s="1"/>
      <c r="DD4022" s="1"/>
      <c r="DE4022" s="1"/>
      <c r="DF4022" s="1"/>
      <c r="DG4022" s="1"/>
      <c r="DH4022" s="1"/>
      <c r="DI4022" s="1"/>
      <c r="DJ4022" s="1"/>
      <c r="DK4022" s="1"/>
      <c r="DL4022" s="1"/>
      <c r="DM4022" s="1"/>
      <c r="DN4022" s="1"/>
      <c r="DO4022" s="1"/>
      <c r="DP4022" s="1"/>
      <c r="DQ4022" s="1"/>
    </row>
    <row r="4023" spans="1:121">
      <c r="A4023" s="172" t="s">
        <v>1998</v>
      </c>
      <c r="B4023" s="30"/>
      <c r="C4023" s="88">
        <v>126600004</v>
      </c>
      <c r="F4023" s="29" t="s">
        <v>153</v>
      </c>
      <c r="G4023" s="3" t="s">
        <v>19</v>
      </c>
      <c r="H4023" s="3" t="s">
        <v>29</v>
      </c>
      <c r="I4023" s="55">
        <v>46148</v>
      </c>
      <c r="J4023" s="55">
        <v>46150</v>
      </c>
      <c r="K4023" s="55">
        <v>46178</v>
      </c>
      <c r="L4023" s="55"/>
      <c r="M4023" s="55"/>
      <c r="N4023" s="3"/>
      <c r="O4023" s="119" t="s">
        <v>10</v>
      </c>
      <c r="P4023" s="55">
        <v>46162</v>
      </c>
      <c r="Q4023" s="167"/>
      <c r="R4023" s="176"/>
      <c r="S4023" s="1"/>
      <c r="T4023" s="1"/>
      <c r="U4023" s="1"/>
      <c r="V4023" s="1"/>
      <c r="W4023" s="1"/>
      <c r="X4023" s="1"/>
      <c r="Y4023" s="1"/>
      <c r="Z4023" s="1"/>
      <c r="AA4023" s="1"/>
      <c r="AB4023" s="1"/>
      <c r="AC4023" s="1"/>
      <c r="AD4023" s="1"/>
      <c r="AE4023" s="1"/>
      <c r="AF4023" s="1"/>
      <c r="AG4023" s="1"/>
      <c r="AH4023" s="1"/>
      <c r="AI4023" s="1"/>
      <c r="AJ4023" s="1"/>
      <c r="AK4023" s="1"/>
      <c r="AL4023" s="1"/>
      <c r="AM4023" s="1"/>
      <c r="AN4023" s="1"/>
      <c r="AO4023" s="1"/>
      <c r="AP4023" s="1"/>
      <c r="AQ4023" s="1"/>
      <c r="AR4023" s="1"/>
      <c r="AS4023" s="1"/>
      <c r="AT4023" s="1"/>
      <c r="AU4023" s="1"/>
      <c r="AV4023" s="1"/>
      <c r="AW4023" s="1"/>
      <c r="AX4023" s="1"/>
      <c r="AY4023" s="1"/>
      <c r="AZ4023" s="1"/>
      <c r="BA4023" s="1"/>
      <c r="BB4023" s="1"/>
      <c r="BC4023" s="1"/>
      <c r="BD4023" s="1"/>
      <c r="BE4023" s="1"/>
      <c r="BF4023" s="1"/>
      <c r="BG4023" s="1"/>
      <c r="BH4023" s="1"/>
      <c r="BI4023" s="1"/>
      <c r="BJ4023" s="1"/>
      <c r="BK4023" s="1"/>
      <c r="BL4023" s="1"/>
      <c r="BM4023" s="1"/>
      <c r="BN4023" s="1"/>
      <c r="BO4023" s="1"/>
      <c r="BP4023" s="1"/>
      <c r="BQ4023" s="1"/>
      <c r="BR4023" s="1"/>
      <c r="BS4023" s="1"/>
      <c r="BT4023" s="1"/>
      <c r="BU4023" s="1"/>
      <c r="BV4023" s="1"/>
      <c r="BW4023" s="1"/>
      <c r="BX4023" s="1"/>
      <c r="BY4023" s="1"/>
      <c r="BZ4023" s="1"/>
      <c r="CA4023" s="1"/>
      <c r="CB4023" s="1"/>
      <c r="CC4023" s="1"/>
      <c r="CD4023" s="1"/>
      <c r="CE4023" s="1"/>
      <c r="CF4023" s="1"/>
      <c r="CG4023" s="1"/>
      <c r="CH4023" s="1"/>
      <c r="CI4023" s="1"/>
      <c r="CJ4023" s="1"/>
      <c r="CK4023" s="1"/>
      <c r="CL4023" s="1"/>
      <c r="CM4023" s="1"/>
      <c r="CN4023" s="1"/>
      <c r="CO4023" s="1"/>
      <c r="CP4023" s="1"/>
      <c r="CQ4023" s="1"/>
      <c r="CR4023" s="1"/>
      <c r="CS4023" s="1"/>
      <c r="CT4023" s="1"/>
      <c r="CU4023" s="1"/>
      <c r="CV4023" s="1"/>
      <c r="CW4023" s="1"/>
      <c r="CX4023" s="1"/>
      <c r="CY4023" s="1"/>
      <c r="CZ4023" s="1"/>
      <c r="DA4023" s="1"/>
      <c r="DB4023" s="1"/>
      <c r="DC4023" s="1"/>
      <c r="DD4023" s="1"/>
      <c r="DE4023" s="1"/>
      <c r="DF4023" s="1"/>
      <c r="DG4023" s="1"/>
      <c r="DH4023" s="1"/>
      <c r="DI4023" s="1"/>
      <c r="DJ4023" s="1"/>
      <c r="DK4023" s="1"/>
      <c r="DL4023" s="1"/>
      <c r="DM4023" s="1"/>
      <c r="DN4023" s="1"/>
      <c r="DO4023" s="1"/>
      <c r="DP4023" s="1"/>
      <c r="DQ4023" s="1"/>
    </row>
    <row r="4024" spans="1:121">
      <c r="A4024" s="172" t="s">
        <v>1998</v>
      </c>
      <c r="B4024" s="30"/>
      <c r="C4024" s="88">
        <v>126600007</v>
      </c>
      <c r="F4024" s="29" t="s">
        <v>153</v>
      </c>
      <c r="G4024" s="3" t="s">
        <v>19</v>
      </c>
      <c r="H4024" s="3" t="s">
        <v>29</v>
      </c>
      <c r="I4024" s="55">
        <v>46148</v>
      </c>
      <c r="J4024" s="55">
        <v>46150</v>
      </c>
      <c r="K4024" s="55">
        <v>46178</v>
      </c>
      <c r="L4024" s="55"/>
      <c r="M4024" s="55"/>
      <c r="N4024" s="3"/>
      <c r="O4024" s="119" t="s">
        <v>10</v>
      </c>
      <c r="P4024" s="55">
        <v>46162</v>
      </c>
      <c r="Q4024" s="167"/>
      <c r="R4024" s="176"/>
      <c r="S4024" s="1"/>
      <c r="T4024" s="1"/>
      <c r="U4024" s="1"/>
      <c r="V4024" s="1"/>
      <c r="W4024" s="1"/>
      <c r="X4024" s="1"/>
      <c r="Y4024" s="1"/>
      <c r="Z4024" s="1"/>
      <c r="AA4024" s="1"/>
      <c r="AB4024" s="1"/>
      <c r="AC4024" s="1"/>
      <c r="AD4024" s="1"/>
      <c r="AE4024" s="1"/>
      <c r="AF4024" s="1"/>
      <c r="AG4024" s="1"/>
      <c r="AH4024" s="1"/>
      <c r="AI4024" s="1"/>
      <c r="AJ4024" s="1"/>
      <c r="AK4024" s="1"/>
      <c r="AL4024" s="1"/>
      <c r="AM4024" s="1"/>
      <c r="AN4024" s="1"/>
      <c r="AO4024" s="1"/>
      <c r="AP4024" s="1"/>
      <c r="AQ4024" s="1"/>
      <c r="AR4024" s="1"/>
      <c r="AS4024" s="1"/>
      <c r="AT4024" s="1"/>
      <c r="AU4024" s="1"/>
      <c r="AV4024" s="1"/>
      <c r="AW4024" s="1"/>
      <c r="AX4024" s="1"/>
      <c r="AY4024" s="1"/>
      <c r="AZ4024" s="1"/>
      <c r="BA4024" s="1"/>
      <c r="BB4024" s="1"/>
      <c r="BC4024" s="1"/>
      <c r="BD4024" s="1"/>
      <c r="BE4024" s="1"/>
      <c r="BF4024" s="1"/>
      <c r="BG4024" s="1"/>
      <c r="BH4024" s="1"/>
      <c r="BI4024" s="1"/>
      <c r="BJ4024" s="1"/>
      <c r="BK4024" s="1"/>
      <c r="BL4024" s="1"/>
      <c r="BM4024" s="1"/>
      <c r="BN4024" s="1"/>
      <c r="BO4024" s="1"/>
      <c r="BP4024" s="1"/>
      <c r="BQ4024" s="1"/>
      <c r="BR4024" s="1"/>
      <c r="BS4024" s="1"/>
      <c r="BT4024" s="1"/>
      <c r="BU4024" s="1"/>
      <c r="BV4024" s="1"/>
      <c r="BW4024" s="1"/>
      <c r="BX4024" s="1"/>
      <c r="BY4024" s="1"/>
      <c r="BZ4024" s="1"/>
      <c r="CA4024" s="1"/>
      <c r="CB4024" s="1"/>
      <c r="CC4024" s="1"/>
      <c r="CD4024" s="1"/>
      <c r="CE4024" s="1"/>
      <c r="CF4024" s="1"/>
      <c r="CG4024" s="1"/>
      <c r="CH4024" s="1"/>
      <c r="CI4024" s="1"/>
      <c r="CJ4024" s="1"/>
      <c r="CK4024" s="1"/>
      <c r="CL4024" s="1"/>
      <c r="CM4024" s="1"/>
      <c r="CN4024" s="1"/>
      <c r="CO4024" s="1"/>
      <c r="CP4024" s="1"/>
      <c r="CQ4024" s="1"/>
      <c r="CR4024" s="1"/>
      <c r="CS4024" s="1"/>
      <c r="CT4024" s="1"/>
      <c r="CU4024" s="1"/>
      <c r="CV4024" s="1"/>
      <c r="CW4024" s="1"/>
      <c r="CX4024" s="1"/>
      <c r="CY4024" s="1"/>
      <c r="CZ4024" s="1"/>
      <c r="DA4024" s="1"/>
      <c r="DB4024" s="1"/>
      <c r="DC4024" s="1"/>
      <c r="DD4024" s="1"/>
      <c r="DE4024" s="1"/>
      <c r="DF4024" s="1"/>
      <c r="DG4024" s="1"/>
      <c r="DH4024" s="1"/>
      <c r="DI4024" s="1"/>
      <c r="DJ4024" s="1"/>
      <c r="DK4024" s="1"/>
      <c r="DL4024" s="1"/>
      <c r="DM4024" s="1"/>
      <c r="DN4024" s="1"/>
      <c r="DO4024" s="1"/>
      <c r="DP4024" s="1"/>
      <c r="DQ4024" s="1"/>
    </row>
    <row r="4025" spans="1:121">
      <c r="A4025" s="172" t="s">
        <v>1998</v>
      </c>
      <c r="B4025" s="30"/>
      <c r="C4025" s="88">
        <v>126600008</v>
      </c>
      <c r="F4025" s="29" t="s">
        <v>153</v>
      </c>
      <c r="G4025" s="3" t="s">
        <v>19</v>
      </c>
      <c r="H4025" s="3" t="s">
        <v>29</v>
      </c>
      <c r="I4025" s="55">
        <v>46148</v>
      </c>
      <c r="J4025" s="55">
        <v>46150</v>
      </c>
      <c r="K4025" s="55">
        <v>46178</v>
      </c>
      <c r="L4025" s="55"/>
      <c r="M4025" s="55"/>
      <c r="N4025" s="3"/>
      <c r="O4025" s="119" t="s">
        <v>10</v>
      </c>
      <c r="P4025" s="55">
        <v>46162</v>
      </c>
      <c r="Q4025" s="167"/>
      <c r="R4025" s="176"/>
      <c r="S4025" s="1"/>
      <c r="T4025" s="1"/>
      <c r="U4025" s="1"/>
      <c r="V4025" s="1"/>
      <c r="W4025" s="1"/>
      <c r="X4025" s="1"/>
      <c r="Y4025" s="1"/>
      <c r="Z4025" s="1"/>
      <c r="AA4025" s="1"/>
      <c r="AB4025" s="1"/>
      <c r="AC4025" s="1"/>
      <c r="AD4025" s="1"/>
      <c r="AE4025" s="1"/>
      <c r="AF4025" s="1"/>
      <c r="AG4025" s="1"/>
      <c r="AH4025" s="1"/>
      <c r="AI4025" s="1"/>
      <c r="AJ4025" s="1"/>
      <c r="AK4025" s="1"/>
      <c r="AL4025" s="1"/>
      <c r="AM4025" s="1"/>
      <c r="AN4025" s="1"/>
      <c r="AO4025" s="1"/>
      <c r="AP4025" s="1"/>
      <c r="AQ4025" s="1"/>
      <c r="AR4025" s="1"/>
      <c r="AS4025" s="1"/>
      <c r="AT4025" s="1"/>
      <c r="AU4025" s="1"/>
      <c r="AV4025" s="1"/>
      <c r="AW4025" s="1"/>
      <c r="AX4025" s="1"/>
      <c r="AY4025" s="1"/>
      <c r="AZ4025" s="1"/>
      <c r="BA4025" s="1"/>
      <c r="BB4025" s="1"/>
      <c r="BC4025" s="1"/>
      <c r="BD4025" s="1"/>
      <c r="BE4025" s="1"/>
      <c r="BF4025" s="1"/>
      <c r="BG4025" s="1"/>
      <c r="BH4025" s="1"/>
      <c r="BI4025" s="1"/>
      <c r="BJ4025" s="1"/>
      <c r="BK4025" s="1"/>
      <c r="BL4025" s="1"/>
      <c r="BM4025" s="1"/>
      <c r="BN4025" s="1"/>
      <c r="BO4025" s="1"/>
      <c r="BP4025" s="1"/>
      <c r="BQ4025" s="1"/>
      <c r="BR4025" s="1"/>
      <c r="BS4025" s="1"/>
      <c r="BT4025" s="1"/>
      <c r="BU4025" s="1"/>
      <c r="BV4025" s="1"/>
      <c r="BW4025" s="1"/>
      <c r="BX4025" s="1"/>
      <c r="BY4025" s="1"/>
      <c r="BZ4025" s="1"/>
      <c r="CA4025" s="1"/>
      <c r="CB4025" s="1"/>
      <c r="CC4025" s="1"/>
      <c r="CD4025" s="1"/>
      <c r="CE4025" s="1"/>
      <c r="CF4025" s="1"/>
      <c r="CG4025" s="1"/>
      <c r="CH4025" s="1"/>
      <c r="CI4025" s="1"/>
      <c r="CJ4025" s="1"/>
      <c r="CK4025" s="1"/>
      <c r="CL4025" s="1"/>
      <c r="CM4025" s="1"/>
      <c r="CN4025" s="1"/>
      <c r="CO4025" s="1"/>
      <c r="CP4025" s="1"/>
      <c r="CQ4025" s="1"/>
      <c r="CR4025" s="1"/>
      <c r="CS4025" s="1"/>
      <c r="CT4025" s="1"/>
      <c r="CU4025" s="1"/>
      <c r="CV4025" s="1"/>
      <c r="CW4025" s="1"/>
      <c r="CX4025" s="1"/>
      <c r="CY4025" s="1"/>
      <c r="CZ4025" s="1"/>
      <c r="DA4025" s="1"/>
      <c r="DB4025" s="1"/>
      <c r="DC4025" s="1"/>
      <c r="DD4025" s="1"/>
      <c r="DE4025" s="1"/>
      <c r="DF4025" s="1"/>
      <c r="DG4025" s="1"/>
      <c r="DH4025" s="1"/>
      <c r="DI4025" s="1"/>
      <c r="DJ4025" s="1"/>
      <c r="DK4025" s="1"/>
      <c r="DL4025" s="1"/>
      <c r="DM4025" s="1"/>
      <c r="DN4025" s="1"/>
      <c r="DO4025" s="1"/>
      <c r="DP4025" s="1"/>
      <c r="DQ4025" s="1"/>
    </row>
    <row r="4026" spans="1:121">
      <c r="A4026" s="172" t="s">
        <v>1998</v>
      </c>
      <c r="B4026" s="30"/>
      <c r="C4026" s="88">
        <v>126600010</v>
      </c>
      <c r="F4026" s="29" t="s">
        <v>153</v>
      </c>
      <c r="G4026" s="3" t="s">
        <v>19</v>
      </c>
      <c r="H4026" s="3" t="s">
        <v>29</v>
      </c>
      <c r="I4026" s="55">
        <v>46148</v>
      </c>
      <c r="J4026" s="55">
        <v>46150</v>
      </c>
      <c r="K4026" s="55">
        <v>46178</v>
      </c>
      <c r="L4026" s="55"/>
      <c r="M4026" s="55"/>
      <c r="N4026" s="3"/>
      <c r="O4026" s="119" t="s">
        <v>10</v>
      </c>
      <c r="P4026" s="55">
        <v>46162</v>
      </c>
      <c r="Q4026" s="167"/>
      <c r="R4026" s="176"/>
      <c r="S4026" s="1"/>
      <c r="T4026" s="1"/>
      <c r="U4026" s="1"/>
      <c r="V4026" s="1"/>
      <c r="W4026" s="1"/>
      <c r="X4026" s="1"/>
      <c r="Y4026" s="1"/>
      <c r="Z4026" s="1"/>
      <c r="AA4026" s="1"/>
      <c r="AB4026" s="1"/>
      <c r="AC4026" s="1"/>
      <c r="AD4026" s="1"/>
      <c r="AE4026" s="1"/>
      <c r="AF4026" s="1"/>
      <c r="AG4026" s="1"/>
      <c r="AH4026" s="1"/>
      <c r="AI4026" s="1"/>
      <c r="AJ4026" s="1"/>
      <c r="AK4026" s="1"/>
      <c r="AL4026" s="1"/>
      <c r="AM4026" s="1"/>
      <c r="AN4026" s="1"/>
      <c r="AO4026" s="1"/>
      <c r="AP4026" s="1"/>
      <c r="AQ4026" s="1"/>
      <c r="AR4026" s="1"/>
      <c r="AS4026" s="1"/>
      <c r="AT4026" s="1"/>
      <c r="AU4026" s="1"/>
      <c r="AV4026" s="1"/>
      <c r="AW4026" s="1"/>
      <c r="AX4026" s="1"/>
      <c r="AY4026" s="1"/>
      <c r="AZ4026" s="1"/>
      <c r="BA4026" s="1"/>
      <c r="BB4026" s="1"/>
      <c r="BC4026" s="1"/>
      <c r="BD4026" s="1"/>
      <c r="BE4026" s="1"/>
      <c r="BF4026" s="1"/>
      <c r="BG4026" s="1"/>
      <c r="BH4026" s="1"/>
      <c r="BI4026" s="1"/>
      <c r="BJ4026" s="1"/>
      <c r="BK4026" s="1"/>
      <c r="BL4026" s="1"/>
      <c r="BM4026" s="1"/>
      <c r="BN4026" s="1"/>
      <c r="BO4026" s="1"/>
      <c r="BP4026" s="1"/>
      <c r="BQ4026" s="1"/>
      <c r="BR4026" s="1"/>
      <c r="BS4026" s="1"/>
      <c r="BT4026" s="1"/>
      <c r="BU4026" s="1"/>
      <c r="BV4026" s="1"/>
      <c r="BW4026" s="1"/>
      <c r="BX4026" s="1"/>
      <c r="BY4026" s="1"/>
      <c r="BZ4026" s="1"/>
      <c r="CA4026" s="1"/>
      <c r="CB4026" s="1"/>
      <c r="CC4026" s="1"/>
      <c r="CD4026" s="1"/>
      <c r="CE4026" s="1"/>
      <c r="CF4026" s="1"/>
      <c r="CG4026" s="1"/>
      <c r="CH4026" s="1"/>
      <c r="CI4026" s="1"/>
      <c r="CJ4026" s="1"/>
      <c r="CK4026" s="1"/>
      <c r="CL4026" s="1"/>
      <c r="CM4026" s="1"/>
      <c r="CN4026" s="1"/>
      <c r="CO4026" s="1"/>
      <c r="CP4026" s="1"/>
      <c r="CQ4026" s="1"/>
      <c r="CR4026" s="1"/>
      <c r="CS4026" s="1"/>
      <c r="CT4026" s="1"/>
      <c r="CU4026" s="1"/>
      <c r="CV4026" s="1"/>
      <c r="CW4026" s="1"/>
      <c r="CX4026" s="1"/>
      <c r="CY4026" s="1"/>
      <c r="CZ4026" s="1"/>
      <c r="DA4026" s="1"/>
      <c r="DB4026" s="1"/>
      <c r="DC4026" s="1"/>
      <c r="DD4026" s="1"/>
      <c r="DE4026" s="1"/>
      <c r="DF4026" s="1"/>
      <c r="DG4026" s="1"/>
      <c r="DH4026" s="1"/>
      <c r="DI4026" s="1"/>
      <c r="DJ4026" s="1"/>
      <c r="DK4026" s="1"/>
      <c r="DL4026" s="1"/>
      <c r="DM4026" s="1"/>
      <c r="DN4026" s="1"/>
      <c r="DO4026" s="1"/>
      <c r="DP4026" s="1"/>
      <c r="DQ4026" s="1"/>
    </row>
    <row r="4027" spans="1:121">
      <c r="A4027" s="172" t="s">
        <v>1998</v>
      </c>
      <c r="B4027" s="30"/>
      <c r="C4027" s="88">
        <v>126600013</v>
      </c>
      <c r="F4027" s="29" t="s">
        <v>153</v>
      </c>
      <c r="G4027" s="3" t="s">
        <v>19</v>
      </c>
      <c r="H4027" s="3" t="s">
        <v>29</v>
      </c>
      <c r="I4027" s="55">
        <v>46148</v>
      </c>
      <c r="J4027" s="55">
        <v>46150</v>
      </c>
      <c r="K4027" s="55">
        <v>46178</v>
      </c>
      <c r="L4027" s="55"/>
      <c r="M4027" s="55"/>
      <c r="N4027" s="3"/>
      <c r="O4027" s="119" t="s">
        <v>10</v>
      </c>
      <c r="P4027" s="55">
        <v>46162</v>
      </c>
      <c r="Q4027" s="167"/>
      <c r="R4027" s="176"/>
      <c r="S4027" s="1"/>
      <c r="T4027" s="1"/>
      <c r="U4027" s="1"/>
      <c r="V4027" s="1"/>
      <c r="W4027" s="1"/>
      <c r="X4027" s="1"/>
      <c r="Y4027" s="1"/>
      <c r="Z4027" s="1"/>
      <c r="AA4027" s="1"/>
      <c r="AB4027" s="1"/>
      <c r="AC4027" s="1"/>
      <c r="AD4027" s="1"/>
      <c r="AE4027" s="1"/>
      <c r="AF4027" s="1"/>
      <c r="AG4027" s="1"/>
      <c r="AH4027" s="1"/>
      <c r="AI4027" s="1"/>
      <c r="AJ4027" s="1"/>
      <c r="AK4027" s="1"/>
      <c r="AL4027" s="1"/>
      <c r="AM4027" s="1"/>
      <c r="AN4027" s="1"/>
      <c r="AO4027" s="1"/>
      <c r="AP4027" s="1"/>
      <c r="AQ4027" s="1"/>
      <c r="AR4027" s="1"/>
      <c r="AS4027" s="1"/>
      <c r="AT4027" s="1"/>
      <c r="AU4027" s="1"/>
      <c r="AV4027" s="1"/>
      <c r="AW4027" s="1"/>
      <c r="AX4027" s="1"/>
      <c r="AY4027" s="1"/>
      <c r="AZ4027" s="1"/>
      <c r="BA4027" s="1"/>
      <c r="BB4027" s="1"/>
      <c r="BC4027" s="1"/>
      <c r="BD4027" s="1"/>
      <c r="BE4027" s="1"/>
      <c r="BF4027" s="1"/>
      <c r="BG4027" s="1"/>
      <c r="BH4027" s="1"/>
      <c r="BI4027" s="1"/>
      <c r="BJ4027" s="1"/>
      <c r="BK4027" s="1"/>
      <c r="BL4027" s="1"/>
      <c r="BM4027" s="1"/>
      <c r="BN4027" s="1"/>
      <c r="BO4027" s="1"/>
      <c r="BP4027" s="1"/>
      <c r="BQ4027" s="1"/>
      <c r="BR4027" s="1"/>
      <c r="BS4027" s="1"/>
      <c r="BT4027" s="1"/>
      <c r="BU4027" s="1"/>
      <c r="BV4027" s="1"/>
      <c r="BW4027" s="1"/>
      <c r="BX4027" s="1"/>
      <c r="BY4027" s="1"/>
      <c r="BZ4027" s="1"/>
      <c r="CA4027" s="1"/>
      <c r="CB4027" s="1"/>
      <c r="CC4027" s="1"/>
      <c r="CD4027" s="1"/>
      <c r="CE4027" s="1"/>
      <c r="CF4027" s="1"/>
      <c r="CG4027" s="1"/>
      <c r="CH4027" s="1"/>
      <c r="CI4027" s="1"/>
      <c r="CJ4027" s="1"/>
      <c r="CK4027" s="1"/>
      <c r="CL4027" s="1"/>
      <c r="CM4027" s="1"/>
      <c r="CN4027" s="1"/>
      <c r="CO4027" s="1"/>
      <c r="CP4027" s="1"/>
      <c r="CQ4027" s="1"/>
      <c r="CR4027" s="1"/>
      <c r="CS4027" s="1"/>
      <c r="CT4027" s="1"/>
      <c r="CU4027" s="1"/>
      <c r="CV4027" s="1"/>
      <c r="CW4027" s="1"/>
      <c r="CX4027" s="1"/>
      <c r="CY4027" s="1"/>
      <c r="CZ4027" s="1"/>
      <c r="DA4027" s="1"/>
      <c r="DB4027" s="1"/>
      <c r="DC4027" s="1"/>
      <c r="DD4027" s="1"/>
      <c r="DE4027" s="1"/>
      <c r="DF4027" s="1"/>
      <c r="DG4027" s="1"/>
      <c r="DH4027" s="1"/>
      <c r="DI4027" s="1"/>
      <c r="DJ4027" s="1"/>
      <c r="DK4027" s="1"/>
      <c r="DL4027" s="1"/>
      <c r="DM4027" s="1"/>
      <c r="DN4027" s="1"/>
      <c r="DO4027" s="1"/>
      <c r="DP4027" s="1"/>
      <c r="DQ4027" s="1"/>
    </row>
    <row r="4028" spans="1:121">
      <c r="A4028" s="172" t="s">
        <v>1998</v>
      </c>
      <c r="B4028" s="30"/>
      <c r="C4028" s="88">
        <v>126600015</v>
      </c>
      <c r="F4028" s="29" t="s">
        <v>153</v>
      </c>
      <c r="G4028" s="3" t="s">
        <v>19</v>
      </c>
      <c r="H4028" s="3" t="s">
        <v>29</v>
      </c>
      <c r="I4028" s="55">
        <v>46148</v>
      </c>
      <c r="J4028" s="55">
        <v>46150</v>
      </c>
      <c r="K4028" s="55">
        <v>46178</v>
      </c>
      <c r="L4028" s="55"/>
      <c r="M4028" s="55"/>
      <c r="N4028" s="3"/>
      <c r="O4028" s="119" t="s">
        <v>10</v>
      </c>
      <c r="P4028" s="55">
        <v>46162</v>
      </c>
      <c r="Q4028" s="167"/>
      <c r="R4028" s="176"/>
      <c r="S4028" s="1"/>
      <c r="T4028" s="1"/>
      <c r="U4028" s="1"/>
      <c r="V4028" s="1"/>
      <c r="W4028" s="1"/>
      <c r="X4028" s="1"/>
      <c r="Y4028" s="1"/>
      <c r="Z4028" s="1"/>
      <c r="AA4028" s="1"/>
      <c r="AB4028" s="1"/>
      <c r="AC4028" s="1"/>
      <c r="AD4028" s="1"/>
      <c r="AE4028" s="1"/>
      <c r="AF4028" s="1"/>
      <c r="AG4028" s="1"/>
      <c r="AH4028" s="1"/>
      <c r="AI4028" s="1"/>
      <c r="AJ4028" s="1"/>
      <c r="AK4028" s="1"/>
      <c r="AL4028" s="1"/>
      <c r="AM4028" s="1"/>
      <c r="AN4028" s="1"/>
      <c r="AO4028" s="1"/>
      <c r="AP4028" s="1"/>
      <c r="AQ4028" s="1"/>
      <c r="AR4028" s="1"/>
      <c r="AS4028" s="1"/>
      <c r="AT4028" s="1"/>
      <c r="AU4028" s="1"/>
      <c r="AV4028" s="1"/>
      <c r="AW4028" s="1"/>
      <c r="AX4028" s="1"/>
      <c r="AY4028" s="1"/>
      <c r="AZ4028" s="1"/>
      <c r="BA4028" s="1"/>
      <c r="BB4028" s="1"/>
      <c r="BC4028" s="1"/>
      <c r="BD4028" s="1"/>
      <c r="BE4028" s="1"/>
      <c r="BF4028" s="1"/>
      <c r="BG4028" s="1"/>
      <c r="BH4028" s="1"/>
      <c r="BI4028" s="1"/>
      <c r="BJ4028" s="1"/>
      <c r="BK4028" s="1"/>
      <c r="BL4028" s="1"/>
      <c r="BM4028" s="1"/>
      <c r="BN4028" s="1"/>
      <c r="BO4028" s="1"/>
      <c r="BP4028" s="1"/>
      <c r="BQ4028" s="1"/>
      <c r="BR4028" s="1"/>
      <c r="BS4028" s="1"/>
      <c r="BT4028" s="1"/>
      <c r="BU4028" s="1"/>
      <c r="BV4028" s="1"/>
      <c r="BW4028" s="1"/>
      <c r="BX4028" s="1"/>
      <c r="BY4028" s="1"/>
      <c r="BZ4028" s="1"/>
      <c r="CA4028" s="1"/>
      <c r="CB4028" s="1"/>
      <c r="CC4028" s="1"/>
      <c r="CD4028" s="1"/>
      <c r="CE4028" s="1"/>
      <c r="CF4028" s="1"/>
      <c r="CG4028" s="1"/>
      <c r="CH4028" s="1"/>
      <c r="CI4028" s="1"/>
      <c r="CJ4028" s="1"/>
      <c r="CK4028" s="1"/>
      <c r="CL4028" s="1"/>
      <c r="CM4028" s="1"/>
      <c r="CN4028" s="1"/>
      <c r="CO4028" s="1"/>
      <c r="CP4028" s="1"/>
      <c r="CQ4028" s="1"/>
      <c r="CR4028" s="1"/>
      <c r="CS4028" s="1"/>
      <c r="CT4028" s="1"/>
      <c r="CU4028" s="1"/>
      <c r="CV4028" s="1"/>
      <c r="CW4028" s="1"/>
      <c r="CX4028" s="1"/>
      <c r="CY4028" s="1"/>
      <c r="CZ4028" s="1"/>
      <c r="DA4028" s="1"/>
      <c r="DB4028" s="1"/>
      <c r="DC4028" s="1"/>
      <c r="DD4028" s="1"/>
      <c r="DE4028" s="1"/>
      <c r="DF4028" s="1"/>
      <c r="DG4028" s="1"/>
      <c r="DH4028" s="1"/>
      <c r="DI4028" s="1"/>
      <c r="DJ4028" s="1"/>
      <c r="DK4028" s="1"/>
      <c r="DL4028" s="1"/>
      <c r="DM4028" s="1"/>
      <c r="DN4028" s="1"/>
      <c r="DO4028" s="1"/>
      <c r="DP4028" s="1"/>
      <c r="DQ4028" s="1"/>
    </row>
    <row r="4029" spans="1:121">
      <c r="A4029" s="172" t="s">
        <v>1998</v>
      </c>
      <c r="B4029" s="30"/>
      <c r="C4029" s="88">
        <v>126600018</v>
      </c>
      <c r="F4029" s="29" t="s">
        <v>153</v>
      </c>
      <c r="G4029" s="3" t="s">
        <v>19</v>
      </c>
      <c r="H4029" s="3" t="s">
        <v>29</v>
      </c>
      <c r="I4029" s="55">
        <v>46148</v>
      </c>
      <c r="J4029" s="55">
        <v>46150</v>
      </c>
      <c r="K4029" s="55">
        <v>46178</v>
      </c>
      <c r="L4029" s="55"/>
      <c r="M4029" s="55"/>
      <c r="N4029" s="3"/>
      <c r="O4029" s="119" t="s">
        <v>10</v>
      </c>
      <c r="P4029" s="55">
        <v>46162</v>
      </c>
      <c r="Q4029" s="167"/>
      <c r="R4029" s="176"/>
      <c r="S4029" s="1"/>
      <c r="T4029" s="1"/>
      <c r="U4029" s="1"/>
      <c r="V4029" s="1"/>
      <c r="W4029" s="1"/>
      <c r="X4029" s="1"/>
      <c r="Y4029" s="1"/>
      <c r="Z4029" s="1"/>
      <c r="AA4029" s="1"/>
      <c r="AB4029" s="1"/>
      <c r="AC4029" s="1"/>
      <c r="AD4029" s="1"/>
      <c r="AE4029" s="1"/>
      <c r="AF4029" s="1"/>
      <c r="AG4029" s="1"/>
      <c r="AH4029" s="1"/>
      <c r="AI4029" s="1"/>
      <c r="AJ4029" s="1"/>
      <c r="AK4029" s="1"/>
      <c r="AL4029" s="1"/>
      <c r="AM4029" s="1"/>
      <c r="AN4029" s="1"/>
      <c r="AO4029" s="1"/>
      <c r="AP4029" s="1"/>
      <c r="AQ4029" s="1"/>
      <c r="AR4029" s="1"/>
      <c r="AS4029" s="1"/>
      <c r="AT4029" s="1"/>
      <c r="AU4029" s="1"/>
      <c r="AV4029" s="1"/>
      <c r="AW4029" s="1"/>
      <c r="AX4029" s="1"/>
      <c r="AY4029" s="1"/>
      <c r="AZ4029" s="1"/>
      <c r="BA4029" s="1"/>
      <c r="BB4029" s="1"/>
      <c r="BC4029" s="1"/>
      <c r="BD4029" s="1"/>
      <c r="BE4029" s="1"/>
      <c r="BF4029" s="1"/>
      <c r="BG4029" s="1"/>
      <c r="BH4029" s="1"/>
      <c r="BI4029" s="1"/>
      <c r="BJ4029" s="1"/>
      <c r="BK4029" s="1"/>
      <c r="BL4029" s="1"/>
      <c r="BM4029" s="1"/>
      <c r="BN4029" s="1"/>
      <c r="BO4029" s="1"/>
      <c r="BP4029" s="1"/>
      <c r="BQ4029" s="1"/>
      <c r="BR4029" s="1"/>
      <c r="BS4029" s="1"/>
      <c r="BT4029" s="1"/>
      <c r="BU4029" s="1"/>
      <c r="BV4029" s="1"/>
      <c r="BW4029" s="1"/>
      <c r="BX4029" s="1"/>
      <c r="BY4029" s="1"/>
      <c r="BZ4029" s="1"/>
      <c r="CA4029" s="1"/>
      <c r="CB4029" s="1"/>
      <c r="CC4029" s="1"/>
      <c r="CD4029" s="1"/>
      <c r="CE4029" s="1"/>
      <c r="CF4029" s="1"/>
      <c r="CG4029" s="1"/>
      <c r="CH4029" s="1"/>
      <c r="CI4029" s="1"/>
      <c r="CJ4029" s="1"/>
      <c r="CK4029" s="1"/>
      <c r="CL4029" s="1"/>
      <c r="CM4029" s="1"/>
      <c r="CN4029" s="1"/>
      <c r="CO4029" s="1"/>
      <c r="CP4029" s="1"/>
      <c r="CQ4029" s="1"/>
      <c r="CR4029" s="1"/>
      <c r="CS4029" s="1"/>
      <c r="CT4029" s="1"/>
      <c r="CU4029" s="1"/>
      <c r="CV4029" s="1"/>
      <c r="CW4029" s="1"/>
      <c r="CX4029" s="1"/>
      <c r="CY4029" s="1"/>
      <c r="CZ4029" s="1"/>
      <c r="DA4029" s="1"/>
      <c r="DB4029" s="1"/>
      <c r="DC4029" s="1"/>
      <c r="DD4029" s="1"/>
      <c r="DE4029" s="1"/>
      <c r="DF4029" s="1"/>
      <c r="DG4029" s="1"/>
      <c r="DH4029" s="1"/>
      <c r="DI4029" s="1"/>
      <c r="DJ4029" s="1"/>
      <c r="DK4029" s="1"/>
      <c r="DL4029" s="1"/>
      <c r="DM4029" s="1"/>
      <c r="DN4029" s="1"/>
      <c r="DO4029" s="1"/>
      <c r="DP4029" s="1"/>
      <c r="DQ4029" s="1"/>
    </row>
    <row r="4030" spans="1:121">
      <c r="A4030" s="172" t="s">
        <v>1998</v>
      </c>
      <c r="B4030" s="30"/>
      <c r="C4030" s="88">
        <v>126600020</v>
      </c>
      <c r="F4030" s="29" t="s">
        <v>153</v>
      </c>
      <c r="G4030" s="3" t="s">
        <v>19</v>
      </c>
      <c r="H4030" s="3" t="s">
        <v>29</v>
      </c>
      <c r="I4030" s="55">
        <v>46148</v>
      </c>
      <c r="J4030" s="55">
        <v>46150</v>
      </c>
      <c r="K4030" s="55">
        <v>46178</v>
      </c>
      <c r="L4030" s="55"/>
      <c r="M4030" s="55"/>
      <c r="N4030" s="3"/>
      <c r="O4030" s="119" t="s">
        <v>10</v>
      </c>
      <c r="P4030" s="55">
        <v>46162</v>
      </c>
      <c r="Q4030" s="167"/>
      <c r="R4030" s="176"/>
      <c r="S4030" s="1"/>
      <c r="T4030" s="1"/>
      <c r="U4030" s="1"/>
      <c r="V4030" s="1"/>
      <c r="W4030" s="1"/>
      <c r="X4030" s="1"/>
      <c r="Y4030" s="1"/>
      <c r="Z4030" s="1"/>
      <c r="AA4030" s="1"/>
      <c r="AB4030" s="1"/>
      <c r="AC4030" s="1"/>
      <c r="AD4030" s="1"/>
      <c r="AE4030" s="1"/>
      <c r="AF4030" s="1"/>
      <c r="AG4030" s="1"/>
      <c r="AH4030" s="1"/>
      <c r="AI4030" s="1"/>
      <c r="AJ4030" s="1"/>
      <c r="AK4030" s="1"/>
      <c r="AL4030" s="1"/>
      <c r="AM4030" s="1"/>
      <c r="AN4030" s="1"/>
      <c r="AO4030" s="1"/>
      <c r="AP4030" s="1"/>
      <c r="AQ4030" s="1"/>
      <c r="AR4030" s="1"/>
      <c r="AS4030" s="1"/>
      <c r="AT4030" s="1"/>
      <c r="AU4030" s="1"/>
      <c r="AV4030" s="1"/>
      <c r="AW4030" s="1"/>
      <c r="AX4030" s="1"/>
      <c r="AY4030" s="1"/>
      <c r="AZ4030" s="1"/>
      <c r="BA4030" s="1"/>
      <c r="BB4030" s="1"/>
      <c r="BC4030" s="1"/>
      <c r="BD4030" s="1"/>
      <c r="BE4030" s="1"/>
      <c r="BF4030" s="1"/>
      <c r="BG4030" s="1"/>
      <c r="BH4030" s="1"/>
      <c r="BI4030" s="1"/>
      <c r="BJ4030" s="1"/>
      <c r="BK4030" s="1"/>
      <c r="BL4030" s="1"/>
      <c r="BM4030" s="1"/>
      <c r="BN4030" s="1"/>
      <c r="BO4030" s="1"/>
      <c r="BP4030" s="1"/>
      <c r="BQ4030" s="1"/>
      <c r="BR4030" s="1"/>
      <c r="BS4030" s="1"/>
      <c r="BT4030" s="1"/>
      <c r="BU4030" s="1"/>
      <c r="BV4030" s="1"/>
      <c r="BW4030" s="1"/>
      <c r="BX4030" s="1"/>
      <c r="BY4030" s="1"/>
      <c r="BZ4030" s="1"/>
      <c r="CA4030" s="1"/>
      <c r="CB4030" s="1"/>
      <c r="CC4030" s="1"/>
      <c r="CD4030" s="1"/>
      <c r="CE4030" s="1"/>
      <c r="CF4030" s="1"/>
      <c r="CG4030" s="1"/>
      <c r="CH4030" s="1"/>
      <c r="CI4030" s="1"/>
      <c r="CJ4030" s="1"/>
      <c r="CK4030" s="1"/>
      <c r="CL4030" s="1"/>
      <c r="CM4030" s="1"/>
      <c r="CN4030" s="1"/>
      <c r="CO4030" s="1"/>
      <c r="CP4030" s="1"/>
      <c r="CQ4030" s="1"/>
      <c r="CR4030" s="1"/>
      <c r="CS4030" s="1"/>
      <c r="CT4030" s="1"/>
      <c r="CU4030" s="1"/>
      <c r="CV4030" s="1"/>
      <c r="CW4030" s="1"/>
      <c r="CX4030" s="1"/>
      <c r="CY4030" s="1"/>
      <c r="CZ4030" s="1"/>
      <c r="DA4030" s="1"/>
      <c r="DB4030" s="1"/>
      <c r="DC4030" s="1"/>
      <c r="DD4030" s="1"/>
      <c r="DE4030" s="1"/>
      <c r="DF4030" s="1"/>
      <c r="DG4030" s="1"/>
      <c r="DH4030" s="1"/>
      <c r="DI4030" s="1"/>
      <c r="DJ4030" s="1"/>
      <c r="DK4030" s="1"/>
      <c r="DL4030" s="1"/>
      <c r="DM4030" s="1"/>
      <c r="DN4030" s="1"/>
      <c r="DO4030" s="1"/>
      <c r="DP4030" s="1"/>
      <c r="DQ4030" s="1"/>
    </row>
    <row r="4031" spans="1:121">
      <c r="A4031" s="172" t="s">
        <v>1998</v>
      </c>
      <c r="B4031" s="30"/>
      <c r="C4031" s="88">
        <v>126600021</v>
      </c>
      <c r="F4031" s="29" t="s">
        <v>153</v>
      </c>
      <c r="G4031" s="3" t="s">
        <v>19</v>
      </c>
      <c r="H4031" s="3" t="s">
        <v>29</v>
      </c>
      <c r="I4031" s="55">
        <v>46148</v>
      </c>
      <c r="J4031" s="55">
        <v>46150</v>
      </c>
      <c r="K4031" s="55">
        <v>46178</v>
      </c>
      <c r="L4031" s="55"/>
      <c r="M4031" s="55"/>
      <c r="N4031" s="3"/>
      <c r="O4031" s="119" t="s">
        <v>10</v>
      </c>
      <c r="P4031" s="55">
        <v>46162</v>
      </c>
      <c r="Q4031" s="167"/>
      <c r="R4031" s="176"/>
      <c r="S4031" s="1"/>
      <c r="T4031" s="1"/>
      <c r="U4031" s="1"/>
      <c r="V4031" s="1"/>
      <c r="W4031" s="1"/>
      <c r="X4031" s="1"/>
      <c r="Y4031" s="1"/>
      <c r="Z4031" s="1"/>
      <c r="AA4031" s="1"/>
      <c r="AB4031" s="1"/>
      <c r="AC4031" s="1"/>
      <c r="AD4031" s="1"/>
      <c r="AE4031" s="1"/>
      <c r="AF4031" s="1"/>
      <c r="AG4031" s="1"/>
      <c r="AH4031" s="1"/>
      <c r="AI4031" s="1"/>
      <c r="AJ4031" s="1"/>
      <c r="AK4031" s="1"/>
      <c r="AL4031" s="1"/>
      <c r="AM4031" s="1"/>
      <c r="AN4031" s="1"/>
      <c r="AO4031" s="1"/>
      <c r="AP4031" s="1"/>
      <c r="AQ4031" s="1"/>
      <c r="AR4031" s="1"/>
      <c r="AS4031" s="1"/>
      <c r="AT4031" s="1"/>
      <c r="AU4031" s="1"/>
      <c r="AV4031" s="1"/>
      <c r="AW4031" s="1"/>
      <c r="AX4031" s="1"/>
      <c r="AY4031" s="1"/>
      <c r="AZ4031" s="1"/>
      <c r="BA4031" s="1"/>
      <c r="BB4031" s="1"/>
      <c r="BC4031" s="1"/>
      <c r="BD4031" s="1"/>
      <c r="BE4031" s="1"/>
      <c r="BF4031" s="1"/>
      <c r="BG4031" s="1"/>
      <c r="BH4031" s="1"/>
      <c r="BI4031" s="1"/>
      <c r="BJ4031" s="1"/>
      <c r="BK4031" s="1"/>
      <c r="BL4031" s="1"/>
      <c r="BM4031" s="1"/>
      <c r="BN4031" s="1"/>
      <c r="BO4031" s="1"/>
      <c r="BP4031" s="1"/>
      <c r="BQ4031" s="1"/>
      <c r="BR4031" s="1"/>
      <c r="BS4031" s="1"/>
      <c r="BT4031" s="1"/>
      <c r="BU4031" s="1"/>
      <c r="BV4031" s="1"/>
      <c r="BW4031" s="1"/>
      <c r="BX4031" s="1"/>
      <c r="BY4031" s="1"/>
      <c r="BZ4031" s="1"/>
      <c r="CA4031" s="1"/>
      <c r="CB4031" s="1"/>
      <c r="CC4031" s="1"/>
      <c r="CD4031" s="1"/>
      <c r="CE4031" s="1"/>
      <c r="CF4031" s="1"/>
      <c r="CG4031" s="1"/>
      <c r="CH4031" s="1"/>
      <c r="CI4031" s="1"/>
      <c r="CJ4031" s="1"/>
      <c r="CK4031" s="1"/>
      <c r="CL4031" s="1"/>
      <c r="CM4031" s="1"/>
      <c r="CN4031" s="1"/>
      <c r="CO4031" s="1"/>
      <c r="CP4031" s="1"/>
      <c r="CQ4031" s="1"/>
      <c r="CR4031" s="1"/>
      <c r="CS4031" s="1"/>
      <c r="CT4031" s="1"/>
      <c r="CU4031" s="1"/>
      <c r="CV4031" s="1"/>
      <c r="CW4031" s="1"/>
      <c r="CX4031" s="1"/>
      <c r="CY4031" s="1"/>
      <c r="CZ4031" s="1"/>
      <c r="DA4031" s="1"/>
      <c r="DB4031" s="1"/>
      <c r="DC4031" s="1"/>
      <c r="DD4031" s="1"/>
      <c r="DE4031" s="1"/>
      <c r="DF4031" s="1"/>
      <c r="DG4031" s="1"/>
      <c r="DH4031" s="1"/>
      <c r="DI4031" s="1"/>
      <c r="DJ4031" s="1"/>
      <c r="DK4031" s="1"/>
      <c r="DL4031" s="1"/>
      <c r="DM4031" s="1"/>
      <c r="DN4031" s="1"/>
      <c r="DO4031" s="1"/>
      <c r="DP4031" s="1"/>
      <c r="DQ4031" s="1"/>
    </row>
    <row r="4032" spans="1:121">
      <c r="A4032" s="172" t="s">
        <v>1998</v>
      </c>
      <c r="B4032" s="30"/>
      <c r="C4032" s="88">
        <v>126600022</v>
      </c>
      <c r="F4032" s="29" t="s">
        <v>153</v>
      </c>
      <c r="G4032" s="3" t="s">
        <v>19</v>
      </c>
      <c r="H4032" s="3" t="s">
        <v>29</v>
      </c>
      <c r="I4032" s="55">
        <v>46148</v>
      </c>
      <c r="J4032" s="55">
        <v>46150</v>
      </c>
      <c r="K4032" s="55">
        <v>46178</v>
      </c>
      <c r="L4032" s="55"/>
      <c r="M4032" s="55"/>
      <c r="N4032" s="3"/>
      <c r="O4032" s="119" t="s">
        <v>10</v>
      </c>
      <c r="P4032" s="55">
        <v>46162</v>
      </c>
      <c r="Q4032" s="167"/>
      <c r="R4032" s="176"/>
      <c r="S4032" s="1"/>
      <c r="T4032" s="1"/>
      <c r="U4032" s="1"/>
      <c r="V4032" s="1"/>
      <c r="W4032" s="1"/>
      <c r="X4032" s="1"/>
      <c r="Y4032" s="1"/>
      <c r="Z4032" s="1"/>
      <c r="AA4032" s="1"/>
      <c r="AB4032" s="1"/>
      <c r="AC4032" s="1"/>
      <c r="AD4032" s="1"/>
      <c r="AE4032" s="1"/>
      <c r="AF4032" s="1"/>
      <c r="AG4032" s="1"/>
      <c r="AH4032" s="1"/>
      <c r="AI4032" s="1"/>
      <c r="AJ4032" s="1"/>
      <c r="AK4032" s="1"/>
      <c r="AL4032" s="1"/>
      <c r="AM4032" s="1"/>
      <c r="AN4032" s="1"/>
      <c r="AO4032" s="1"/>
      <c r="AP4032" s="1"/>
      <c r="AQ4032" s="1"/>
      <c r="AR4032" s="1"/>
      <c r="AS4032" s="1"/>
      <c r="AT4032" s="1"/>
      <c r="AU4032" s="1"/>
      <c r="AV4032" s="1"/>
      <c r="AW4032" s="1"/>
      <c r="AX4032" s="1"/>
      <c r="AY4032" s="1"/>
      <c r="AZ4032" s="1"/>
      <c r="BA4032" s="1"/>
      <c r="BB4032" s="1"/>
      <c r="BC4032" s="1"/>
      <c r="BD4032" s="1"/>
      <c r="BE4032" s="1"/>
      <c r="BF4032" s="1"/>
      <c r="BG4032" s="1"/>
      <c r="BH4032" s="1"/>
      <c r="BI4032" s="1"/>
      <c r="BJ4032" s="1"/>
      <c r="BK4032" s="1"/>
      <c r="BL4032" s="1"/>
      <c r="BM4032" s="1"/>
      <c r="BN4032" s="1"/>
      <c r="BO4032" s="1"/>
      <c r="BP4032" s="1"/>
      <c r="BQ4032" s="1"/>
      <c r="BR4032" s="1"/>
      <c r="BS4032" s="1"/>
      <c r="BT4032" s="1"/>
      <c r="BU4032" s="1"/>
      <c r="BV4032" s="1"/>
      <c r="BW4032" s="1"/>
      <c r="BX4032" s="1"/>
      <c r="BY4032" s="1"/>
      <c r="BZ4032" s="1"/>
      <c r="CA4032" s="1"/>
      <c r="CB4032" s="1"/>
      <c r="CC4032" s="1"/>
      <c r="CD4032" s="1"/>
      <c r="CE4032" s="1"/>
      <c r="CF4032" s="1"/>
      <c r="CG4032" s="1"/>
      <c r="CH4032" s="1"/>
      <c r="CI4032" s="1"/>
      <c r="CJ4032" s="1"/>
      <c r="CK4032" s="1"/>
      <c r="CL4032" s="1"/>
      <c r="CM4032" s="1"/>
      <c r="CN4032" s="1"/>
      <c r="CO4032" s="1"/>
      <c r="CP4032" s="1"/>
      <c r="CQ4032" s="1"/>
      <c r="CR4032" s="1"/>
      <c r="CS4032" s="1"/>
      <c r="CT4032" s="1"/>
      <c r="CU4032" s="1"/>
      <c r="CV4032" s="1"/>
      <c r="CW4032" s="1"/>
      <c r="CX4032" s="1"/>
      <c r="CY4032" s="1"/>
      <c r="CZ4032" s="1"/>
      <c r="DA4032" s="1"/>
      <c r="DB4032" s="1"/>
      <c r="DC4032" s="1"/>
      <c r="DD4032" s="1"/>
      <c r="DE4032" s="1"/>
      <c r="DF4032" s="1"/>
      <c r="DG4032" s="1"/>
      <c r="DH4032" s="1"/>
      <c r="DI4032" s="1"/>
      <c r="DJ4032" s="1"/>
      <c r="DK4032" s="1"/>
      <c r="DL4032" s="1"/>
      <c r="DM4032" s="1"/>
      <c r="DN4032" s="1"/>
      <c r="DO4032" s="1"/>
      <c r="DP4032" s="1"/>
      <c r="DQ4032" s="1"/>
    </row>
    <row r="4033" spans="1:121">
      <c r="A4033" s="172" t="s">
        <v>1998</v>
      </c>
      <c r="B4033" s="30"/>
      <c r="C4033" s="88">
        <v>126600023</v>
      </c>
      <c r="F4033" s="29" t="s">
        <v>153</v>
      </c>
      <c r="G4033" s="3" t="s">
        <v>19</v>
      </c>
      <c r="H4033" s="3" t="s">
        <v>29</v>
      </c>
      <c r="I4033" s="55">
        <v>46148</v>
      </c>
      <c r="J4033" s="55">
        <v>46150</v>
      </c>
      <c r="K4033" s="55">
        <v>46178</v>
      </c>
      <c r="L4033" s="55"/>
      <c r="M4033" s="55"/>
      <c r="N4033" s="3"/>
      <c r="O4033" s="119" t="s">
        <v>10</v>
      </c>
      <c r="P4033" s="55">
        <v>46162</v>
      </c>
      <c r="Q4033" s="167"/>
      <c r="R4033" s="176"/>
      <c r="S4033" s="1"/>
      <c r="T4033" s="1"/>
      <c r="U4033" s="1"/>
      <c r="V4033" s="1"/>
      <c r="W4033" s="1"/>
      <c r="X4033" s="1"/>
      <c r="Y4033" s="1"/>
      <c r="Z4033" s="1"/>
      <c r="AA4033" s="1"/>
      <c r="AB4033" s="1"/>
      <c r="AC4033" s="1"/>
      <c r="AD4033" s="1"/>
      <c r="AE4033" s="1"/>
      <c r="AF4033" s="1"/>
      <c r="AG4033" s="1"/>
      <c r="AH4033" s="1"/>
      <c r="AI4033" s="1"/>
      <c r="AJ4033" s="1"/>
      <c r="AK4033" s="1"/>
      <c r="AL4033" s="1"/>
      <c r="AM4033" s="1"/>
      <c r="AN4033" s="1"/>
      <c r="AO4033" s="1"/>
      <c r="AP4033" s="1"/>
      <c r="AQ4033" s="1"/>
      <c r="AR4033" s="1"/>
      <c r="AS4033" s="1"/>
      <c r="AT4033" s="1"/>
      <c r="AU4033" s="1"/>
      <c r="AV4033" s="1"/>
      <c r="AW4033" s="1"/>
      <c r="AX4033" s="1"/>
      <c r="AY4033" s="1"/>
      <c r="AZ4033" s="1"/>
      <c r="BA4033" s="1"/>
      <c r="BB4033" s="1"/>
      <c r="BC4033" s="1"/>
      <c r="BD4033" s="1"/>
      <c r="BE4033" s="1"/>
      <c r="BF4033" s="1"/>
      <c r="BG4033" s="1"/>
      <c r="BH4033" s="1"/>
      <c r="BI4033" s="1"/>
      <c r="BJ4033" s="1"/>
      <c r="BK4033" s="1"/>
      <c r="BL4033" s="1"/>
      <c r="BM4033" s="1"/>
      <c r="BN4033" s="1"/>
      <c r="BO4033" s="1"/>
      <c r="BP4033" s="1"/>
      <c r="BQ4033" s="1"/>
      <c r="BR4033" s="1"/>
      <c r="BS4033" s="1"/>
      <c r="BT4033" s="1"/>
      <c r="BU4033" s="1"/>
      <c r="BV4033" s="1"/>
      <c r="BW4033" s="1"/>
      <c r="BX4033" s="1"/>
      <c r="BY4033" s="1"/>
      <c r="BZ4033" s="1"/>
      <c r="CA4033" s="1"/>
      <c r="CB4033" s="1"/>
      <c r="CC4033" s="1"/>
      <c r="CD4033" s="1"/>
      <c r="CE4033" s="1"/>
      <c r="CF4033" s="1"/>
      <c r="CG4033" s="1"/>
      <c r="CH4033" s="1"/>
      <c r="CI4033" s="1"/>
      <c r="CJ4033" s="1"/>
      <c r="CK4033" s="1"/>
      <c r="CL4033" s="1"/>
      <c r="CM4033" s="1"/>
      <c r="CN4033" s="1"/>
      <c r="CO4033" s="1"/>
      <c r="CP4033" s="1"/>
      <c r="CQ4033" s="1"/>
      <c r="CR4033" s="1"/>
      <c r="CS4033" s="1"/>
      <c r="CT4033" s="1"/>
      <c r="CU4033" s="1"/>
      <c r="CV4033" s="1"/>
      <c r="CW4033" s="1"/>
      <c r="CX4033" s="1"/>
      <c r="CY4033" s="1"/>
      <c r="CZ4033" s="1"/>
      <c r="DA4033" s="1"/>
      <c r="DB4033" s="1"/>
      <c r="DC4033" s="1"/>
      <c r="DD4033" s="1"/>
      <c r="DE4033" s="1"/>
      <c r="DF4033" s="1"/>
      <c r="DG4033" s="1"/>
      <c r="DH4033" s="1"/>
      <c r="DI4033" s="1"/>
      <c r="DJ4033" s="1"/>
      <c r="DK4033" s="1"/>
      <c r="DL4033" s="1"/>
      <c r="DM4033" s="1"/>
      <c r="DN4033" s="1"/>
      <c r="DO4033" s="1"/>
      <c r="DP4033" s="1"/>
      <c r="DQ4033" s="1"/>
    </row>
    <row r="4034" spans="1:121">
      <c r="A4034" s="174" t="s">
        <v>1999</v>
      </c>
      <c r="B4034" s="82"/>
      <c r="C4034" s="88">
        <v>124609864</v>
      </c>
      <c r="D4034" s="29" t="s">
        <v>1982</v>
      </c>
      <c r="E4034" s="29" t="s">
        <v>1982</v>
      </c>
      <c r="F4034" s="29" t="s">
        <v>126</v>
      </c>
      <c r="G4034" s="3" t="s">
        <v>19</v>
      </c>
      <c r="H4034" s="3" t="s">
        <v>30</v>
      </c>
      <c r="I4034" s="55">
        <v>46147</v>
      </c>
      <c r="J4034" s="55">
        <v>46149</v>
      </c>
      <c r="K4034" s="55">
        <v>46177</v>
      </c>
      <c r="L4034" s="55"/>
      <c r="M4034" s="55"/>
      <c r="N4034" s="41" t="s">
        <v>1982</v>
      </c>
      <c r="O4034" s="119" t="s">
        <v>10</v>
      </c>
      <c r="P4034" s="42">
        <v>46154</v>
      </c>
      <c r="Q4034" s="41">
        <v>470</v>
      </c>
      <c r="R4034" s="177" t="s">
        <v>1982</v>
      </c>
      <c r="S4034" s="119" t="s">
        <v>1982</v>
      </c>
      <c r="T4034" s="119" t="s">
        <v>1982</v>
      </c>
      <c r="U4034" s="119" t="s">
        <v>1982</v>
      </c>
      <c r="V4034" s="119" t="s">
        <v>1982</v>
      </c>
      <c r="W4034" s="119" t="s">
        <v>1982</v>
      </c>
      <c r="X4034" s="119" t="s">
        <v>1982</v>
      </c>
      <c r="Y4034" s="119" t="s">
        <v>1982</v>
      </c>
      <c r="Z4034" s="119" t="s">
        <v>1982</v>
      </c>
      <c r="AA4034" s="119" t="s">
        <v>1982</v>
      </c>
      <c r="AB4034" s="119" t="s">
        <v>1982</v>
      </c>
      <c r="AC4034" s="119" t="s">
        <v>1982</v>
      </c>
      <c r="AD4034" s="119" t="s">
        <v>1982</v>
      </c>
      <c r="AE4034" s="119" t="s">
        <v>1982</v>
      </c>
      <c r="AF4034" s="119" t="s">
        <v>1982</v>
      </c>
      <c r="AG4034" s="119" t="s">
        <v>1982</v>
      </c>
      <c r="AH4034" s="119" t="s">
        <v>1982</v>
      </c>
      <c r="AI4034" s="119" t="s">
        <v>1982</v>
      </c>
      <c r="AJ4034" s="119" t="s">
        <v>1982</v>
      </c>
      <c r="AK4034" s="119" t="s">
        <v>1982</v>
      </c>
      <c r="AL4034" s="119" t="s">
        <v>1982</v>
      </c>
      <c r="AM4034" s="119" t="s">
        <v>1982</v>
      </c>
      <c r="AN4034" s="119" t="s">
        <v>1982</v>
      </c>
      <c r="AO4034" s="119" t="s">
        <v>1982</v>
      </c>
      <c r="AP4034" s="119" t="s">
        <v>1982</v>
      </c>
      <c r="AQ4034" s="119" t="s">
        <v>1982</v>
      </c>
      <c r="AR4034" s="119" t="s">
        <v>1982</v>
      </c>
      <c r="AS4034" s="119" t="s">
        <v>1982</v>
      </c>
      <c r="AT4034" s="119" t="s">
        <v>1982</v>
      </c>
      <c r="AU4034" s="119" t="s">
        <v>1982</v>
      </c>
      <c r="AV4034" s="119" t="s">
        <v>1982</v>
      </c>
      <c r="AW4034" s="119" t="s">
        <v>1982</v>
      </c>
      <c r="AX4034" s="119" t="s">
        <v>1982</v>
      </c>
      <c r="AY4034" s="119" t="s">
        <v>1982</v>
      </c>
      <c r="AZ4034" s="119" t="s">
        <v>1982</v>
      </c>
      <c r="BA4034" s="119" t="s">
        <v>1982</v>
      </c>
      <c r="BB4034" s="119" t="s">
        <v>1982</v>
      </c>
      <c r="BC4034" s="119" t="s">
        <v>1982</v>
      </c>
      <c r="BD4034" s="119" t="s">
        <v>1982</v>
      </c>
      <c r="BE4034" s="119" t="s">
        <v>1982</v>
      </c>
      <c r="BF4034" s="119" t="s">
        <v>1982</v>
      </c>
      <c r="BG4034" s="119" t="s">
        <v>1982</v>
      </c>
      <c r="BH4034" s="119" t="s">
        <v>1982</v>
      </c>
      <c r="BI4034" s="119" t="s">
        <v>1982</v>
      </c>
      <c r="BJ4034" s="119" t="s">
        <v>1982</v>
      </c>
      <c r="BK4034" s="119" t="s">
        <v>1982</v>
      </c>
      <c r="BL4034" s="119" t="s">
        <v>1982</v>
      </c>
      <c r="BM4034" s="119" t="s">
        <v>1982</v>
      </c>
      <c r="BN4034" s="119" t="s">
        <v>1982</v>
      </c>
      <c r="BO4034" s="119" t="s">
        <v>1982</v>
      </c>
      <c r="BP4034" s="119" t="s">
        <v>1982</v>
      </c>
      <c r="BQ4034" s="119" t="s">
        <v>1982</v>
      </c>
      <c r="BR4034" s="119" t="s">
        <v>1982</v>
      </c>
      <c r="BS4034" s="119" t="s">
        <v>1982</v>
      </c>
      <c r="BT4034" s="119" t="s">
        <v>1982</v>
      </c>
      <c r="BU4034" s="119" t="s">
        <v>1982</v>
      </c>
      <c r="BV4034" s="119" t="s">
        <v>1982</v>
      </c>
      <c r="BW4034" s="119" t="s">
        <v>1982</v>
      </c>
      <c r="BX4034" s="119" t="s">
        <v>1982</v>
      </c>
      <c r="BY4034" s="119" t="s">
        <v>1982</v>
      </c>
      <c r="BZ4034" s="119" t="s">
        <v>1982</v>
      </c>
      <c r="CA4034" s="119" t="s">
        <v>1982</v>
      </c>
      <c r="CB4034" s="119" t="s">
        <v>1982</v>
      </c>
      <c r="CC4034" s="119" t="s">
        <v>1982</v>
      </c>
      <c r="CD4034" s="119" t="s">
        <v>1982</v>
      </c>
      <c r="CE4034" s="119" t="s">
        <v>1982</v>
      </c>
      <c r="CF4034" s="119" t="s">
        <v>1982</v>
      </c>
      <c r="CG4034" s="119" t="s">
        <v>1982</v>
      </c>
      <c r="CH4034" s="119" t="s">
        <v>1982</v>
      </c>
      <c r="CI4034" s="119" t="s">
        <v>1982</v>
      </c>
      <c r="CJ4034" s="119" t="s">
        <v>1982</v>
      </c>
      <c r="CK4034" s="119" t="s">
        <v>1982</v>
      </c>
      <c r="CL4034" s="119" t="s">
        <v>1982</v>
      </c>
      <c r="CM4034" s="119" t="s">
        <v>1982</v>
      </c>
      <c r="CN4034" s="119" t="s">
        <v>1982</v>
      </c>
      <c r="CO4034" s="119" t="s">
        <v>1982</v>
      </c>
      <c r="CP4034" s="119" t="s">
        <v>1982</v>
      </c>
      <c r="CQ4034" s="119" t="s">
        <v>1982</v>
      </c>
      <c r="CR4034" s="119" t="s">
        <v>1982</v>
      </c>
      <c r="CS4034" s="119" t="s">
        <v>1982</v>
      </c>
      <c r="CT4034" s="119" t="s">
        <v>1982</v>
      </c>
      <c r="CU4034" s="119" t="s">
        <v>1982</v>
      </c>
      <c r="CV4034" s="119" t="s">
        <v>1982</v>
      </c>
      <c r="CW4034" s="119" t="s">
        <v>1982</v>
      </c>
      <c r="CX4034" s="119" t="s">
        <v>1982</v>
      </c>
      <c r="CY4034" s="119" t="s">
        <v>1982</v>
      </c>
      <c r="CZ4034" s="119" t="s">
        <v>1982</v>
      </c>
      <c r="DA4034" s="119" t="s">
        <v>1982</v>
      </c>
      <c r="DB4034" s="119" t="s">
        <v>1982</v>
      </c>
      <c r="DC4034" s="119" t="s">
        <v>1982</v>
      </c>
      <c r="DD4034" s="119" t="s">
        <v>1982</v>
      </c>
      <c r="DE4034" s="119" t="s">
        <v>1982</v>
      </c>
      <c r="DF4034" s="119" t="s">
        <v>1982</v>
      </c>
      <c r="DG4034" s="119" t="s">
        <v>1982</v>
      </c>
      <c r="DH4034" s="119" t="s">
        <v>1982</v>
      </c>
      <c r="DI4034" s="119" t="s">
        <v>1982</v>
      </c>
      <c r="DJ4034" s="119" t="s">
        <v>1982</v>
      </c>
      <c r="DK4034" s="119" t="s">
        <v>1982</v>
      </c>
      <c r="DL4034" s="119" t="s">
        <v>1982</v>
      </c>
      <c r="DM4034" s="119" t="s">
        <v>1982</v>
      </c>
      <c r="DN4034" s="119" t="s">
        <v>1982</v>
      </c>
      <c r="DO4034" s="119" t="s">
        <v>1982</v>
      </c>
      <c r="DP4034" s="119" t="s">
        <v>1982</v>
      </c>
      <c r="DQ4034" s="119" t="s">
        <v>1982</v>
      </c>
    </row>
    <row r="4035" spans="1:121">
      <c r="A4035" s="174" t="s">
        <v>1999</v>
      </c>
      <c r="B4035" s="82"/>
      <c r="C4035" s="88">
        <v>124609927</v>
      </c>
      <c r="D4035" s="29" t="s">
        <v>1982</v>
      </c>
      <c r="E4035" s="29" t="s">
        <v>1982</v>
      </c>
      <c r="F4035" s="29" t="s">
        <v>126</v>
      </c>
      <c r="G4035" s="3" t="s">
        <v>19</v>
      </c>
      <c r="H4035" s="3" t="s">
        <v>30</v>
      </c>
      <c r="I4035" s="55">
        <v>46147</v>
      </c>
      <c r="J4035" s="55">
        <v>46149</v>
      </c>
      <c r="K4035" s="55">
        <v>46177</v>
      </c>
      <c r="L4035" s="55"/>
      <c r="M4035" s="55"/>
      <c r="N4035" s="41" t="s">
        <v>1982</v>
      </c>
      <c r="O4035" s="119" t="s">
        <v>10</v>
      </c>
      <c r="P4035" s="42">
        <v>46154</v>
      </c>
      <c r="Q4035" s="41">
        <v>190</v>
      </c>
      <c r="R4035" s="177" t="s">
        <v>1982</v>
      </c>
      <c r="S4035" s="119" t="s">
        <v>1982</v>
      </c>
      <c r="T4035" s="119" t="s">
        <v>1982</v>
      </c>
      <c r="U4035" s="119" t="s">
        <v>1982</v>
      </c>
      <c r="V4035" s="119" t="s">
        <v>1982</v>
      </c>
      <c r="W4035" s="119" t="s">
        <v>1982</v>
      </c>
      <c r="X4035" s="119" t="s">
        <v>1982</v>
      </c>
      <c r="Y4035" s="119" t="s">
        <v>1982</v>
      </c>
      <c r="Z4035" s="119" t="s">
        <v>1982</v>
      </c>
      <c r="AA4035" s="119" t="s">
        <v>1982</v>
      </c>
      <c r="AB4035" s="119" t="s">
        <v>1982</v>
      </c>
      <c r="AC4035" s="119" t="s">
        <v>1982</v>
      </c>
      <c r="AD4035" s="119" t="s">
        <v>1982</v>
      </c>
      <c r="AE4035" s="119" t="s">
        <v>1982</v>
      </c>
      <c r="AF4035" s="119" t="s">
        <v>1982</v>
      </c>
      <c r="AG4035" s="119" t="s">
        <v>1982</v>
      </c>
      <c r="AH4035" s="119" t="s">
        <v>1982</v>
      </c>
      <c r="AI4035" s="119" t="s">
        <v>1982</v>
      </c>
      <c r="AJ4035" s="119" t="s">
        <v>1982</v>
      </c>
      <c r="AK4035" s="119" t="s">
        <v>1982</v>
      </c>
      <c r="AL4035" s="119" t="s">
        <v>1982</v>
      </c>
      <c r="AM4035" s="119" t="s">
        <v>1982</v>
      </c>
      <c r="AN4035" s="119" t="s">
        <v>1982</v>
      </c>
      <c r="AO4035" s="119" t="s">
        <v>1982</v>
      </c>
      <c r="AP4035" s="119" t="s">
        <v>1982</v>
      </c>
      <c r="AQ4035" s="119" t="s">
        <v>1982</v>
      </c>
      <c r="AR4035" s="119" t="s">
        <v>1982</v>
      </c>
      <c r="AS4035" s="119" t="s">
        <v>1982</v>
      </c>
      <c r="AT4035" s="119" t="s">
        <v>1982</v>
      </c>
      <c r="AU4035" s="119" t="s">
        <v>1982</v>
      </c>
      <c r="AV4035" s="119" t="s">
        <v>1982</v>
      </c>
      <c r="AW4035" s="119" t="s">
        <v>1982</v>
      </c>
      <c r="AX4035" s="119" t="s">
        <v>1982</v>
      </c>
      <c r="AY4035" s="119" t="s">
        <v>1982</v>
      </c>
      <c r="AZ4035" s="119" t="s">
        <v>1982</v>
      </c>
      <c r="BA4035" s="119" t="s">
        <v>1982</v>
      </c>
      <c r="BB4035" s="119" t="s">
        <v>1982</v>
      </c>
      <c r="BC4035" s="119" t="s">
        <v>1982</v>
      </c>
      <c r="BD4035" s="119" t="s">
        <v>1982</v>
      </c>
      <c r="BE4035" s="119" t="s">
        <v>1982</v>
      </c>
      <c r="BF4035" s="119" t="s">
        <v>1982</v>
      </c>
      <c r="BG4035" s="119" t="s">
        <v>1982</v>
      </c>
      <c r="BH4035" s="119" t="s">
        <v>1982</v>
      </c>
      <c r="BI4035" s="119" t="s">
        <v>1982</v>
      </c>
      <c r="BJ4035" s="119" t="s">
        <v>1982</v>
      </c>
      <c r="BK4035" s="119" t="s">
        <v>1982</v>
      </c>
      <c r="BL4035" s="119" t="s">
        <v>1982</v>
      </c>
      <c r="BM4035" s="119" t="s">
        <v>1982</v>
      </c>
      <c r="BN4035" s="119" t="s">
        <v>1982</v>
      </c>
      <c r="BO4035" s="119" t="s">
        <v>1982</v>
      </c>
      <c r="BP4035" s="119" t="s">
        <v>1982</v>
      </c>
      <c r="BQ4035" s="119" t="s">
        <v>1982</v>
      </c>
      <c r="BR4035" s="119" t="s">
        <v>1982</v>
      </c>
      <c r="BS4035" s="119" t="s">
        <v>1982</v>
      </c>
      <c r="BT4035" s="119" t="s">
        <v>1982</v>
      </c>
      <c r="BU4035" s="119" t="s">
        <v>1982</v>
      </c>
      <c r="BV4035" s="119" t="s">
        <v>1982</v>
      </c>
      <c r="BW4035" s="119" t="s">
        <v>1982</v>
      </c>
      <c r="BX4035" s="119" t="s">
        <v>1982</v>
      </c>
      <c r="BY4035" s="119" t="s">
        <v>1982</v>
      </c>
      <c r="BZ4035" s="119" t="s">
        <v>1982</v>
      </c>
      <c r="CA4035" s="119" t="s">
        <v>1982</v>
      </c>
      <c r="CB4035" s="119" t="s">
        <v>1982</v>
      </c>
      <c r="CC4035" s="119" t="s">
        <v>1982</v>
      </c>
      <c r="CD4035" s="119" t="s">
        <v>1982</v>
      </c>
      <c r="CE4035" s="119" t="s">
        <v>1982</v>
      </c>
      <c r="CF4035" s="119" t="s">
        <v>1982</v>
      </c>
      <c r="CG4035" s="119" t="s">
        <v>1982</v>
      </c>
      <c r="CH4035" s="119" t="s">
        <v>1982</v>
      </c>
      <c r="CI4035" s="119" t="s">
        <v>1982</v>
      </c>
      <c r="CJ4035" s="119" t="s">
        <v>1982</v>
      </c>
      <c r="CK4035" s="119" t="s">
        <v>1982</v>
      </c>
      <c r="CL4035" s="119" t="s">
        <v>1982</v>
      </c>
      <c r="CM4035" s="119" t="s">
        <v>1982</v>
      </c>
      <c r="CN4035" s="119" t="s">
        <v>1982</v>
      </c>
      <c r="CO4035" s="119" t="s">
        <v>1982</v>
      </c>
      <c r="CP4035" s="119" t="s">
        <v>1982</v>
      </c>
      <c r="CQ4035" s="119" t="s">
        <v>1982</v>
      </c>
      <c r="CR4035" s="119" t="s">
        <v>1982</v>
      </c>
      <c r="CS4035" s="119" t="s">
        <v>1982</v>
      </c>
      <c r="CT4035" s="119" t="s">
        <v>1982</v>
      </c>
      <c r="CU4035" s="119" t="s">
        <v>1982</v>
      </c>
      <c r="CV4035" s="119" t="s">
        <v>1982</v>
      </c>
      <c r="CW4035" s="119" t="s">
        <v>1982</v>
      </c>
      <c r="CX4035" s="119" t="s">
        <v>1982</v>
      </c>
      <c r="CY4035" s="119" t="s">
        <v>1982</v>
      </c>
      <c r="CZ4035" s="119" t="s">
        <v>1982</v>
      </c>
      <c r="DA4035" s="119" t="s">
        <v>1982</v>
      </c>
      <c r="DB4035" s="119" t="s">
        <v>1982</v>
      </c>
      <c r="DC4035" s="119" t="s">
        <v>1982</v>
      </c>
      <c r="DD4035" s="119" t="s">
        <v>1982</v>
      </c>
      <c r="DE4035" s="119" t="s">
        <v>1982</v>
      </c>
      <c r="DF4035" s="119" t="s">
        <v>1982</v>
      </c>
      <c r="DG4035" s="119" t="s">
        <v>1982</v>
      </c>
      <c r="DH4035" s="119" t="s">
        <v>1982</v>
      </c>
      <c r="DI4035" s="119" t="s">
        <v>1982</v>
      </c>
      <c r="DJ4035" s="119" t="s">
        <v>1982</v>
      </c>
      <c r="DK4035" s="119" t="s">
        <v>1982</v>
      </c>
      <c r="DL4035" s="119" t="s">
        <v>1982</v>
      </c>
      <c r="DM4035" s="119" t="s">
        <v>1982</v>
      </c>
      <c r="DN4035" s="119" t="s">
        <v>1982</v>
      </c>
      <c r="DO4035" s="119" t="s">
        <v>1982</v>
      </c>
      <c r="DP4035" s="119" t="s">
        <v>1982</v>
      </c>
      <c r="DQ4035" s="119" t="s">
        <v>1982</v>
      </c>
    </row>
    <row r="4036" spans="1:121">
      <c r="A4036" s="174" t="s">
        <v>1999</v>
      </c>
      <c r="B4036" s="82"/>
      <c r="C4036" s="88">
        <v>124609948</v>
      </c>
      <c r="D4036" s="29" t="s">
        <v>1982</v>
      </c>
      <c r="E4036" s="29" t="s">
        <v>1982</v>
      </c>
      <c r="F4036" s="29" t="s">
        <v>126</v>
      </c>
      <c r="G4036" s="3" t="s">
        <v>19</v>
      </c>
      <c r="H4036" s="3" t="s">
        <v>30</v>
      </c>
      <c r="I4036" s="55">
        <v>46147</v>
      </c>
      <c r="J4036" s="55">
        <v>46149</v>
      </c>
      <c r="K4036" s="55">
        <v>46177</v>
      </c>
      <c r="L4036" s="55"/>
      <c r="M4036" s="55"/>
      <c r="N4036" s="41" t="s">
        <v>1982</v>
      </c>
      <c r="O4036" s="119" t="s">
        <v>10</v>
      </c>
      <c r="P4036" s="42">
        <v>46154</v>
      </c>
      <c r="Q4036" s="41">
        <v>40</v>
      </c>
      <c r="R4036" s="177" t="s">
        <v>1982</v>
      </c>
      <c r="S4036" s="119" t="s">
        <v>1982</v>
      </c>
      <c r="T4036" s="119" t="s">
        <v>1982</v>
      </c>
      <c r="U4036" s="119" t="s">
        <v>1982</v>
      </c>
      <c r="V4036" s="119" t="s">
        <v>1982</v>
      </c>
      <c r="W4036" s="119" t="s">
        <v>1982</v>
      </c>
      <c r="X4036" s="119" t="s">
        <v>1982</v>
      </c>
      <c r="Y4036" s="119" t="s">
        <v>1982</v>
      </c>
      <c r="Z4036" s="119" t="s">
        <v>1982</v>
      </c>
      <c r="AA4036" s="119" t="s">
        <v>1982</v>
      </c>
      <c r="AB4036" s="119" t="s">
        <v>1982</v>
      </c>
      <c r="AC4036" s="119" t="s">
        <v>1982</v>
      </c>
      <c r="AD4036" s="119" t="s">
        <v>1982</v>
      </c>
      <c r="AE4036" s="119" t="s">
        <v>1982</v>
      </c>
      <c r="AF4036" s="119" t="s">
        <v>1982</v>
      </c>
      <c r="AG4036" s="119" t="s">
        <v>1982</v>
      </c>
      <c r="AH4036" s="119" t="s">
        <v>1982</v>
      </c>
      <c r="AI4036" s="119" t="s">
        <v>1982</v>
      </c>
      <c r="AJ4036" s="119" t="s">
        <v>1982</v>
      </c>
      <c r="AK4036" s="119" t="s">
        <v>1982</v>
      </c>
      <c r="AL4036" s="119" t="s">
        <v>1982</v>
      </c>
      <c r="AM4036" s="119" t="s">
        <v>1982</v>
      </c>
      <c r="AN4036" s="119" t="s">
        <v>1982</v>
      </c>
      <c r="AO4036" s="119" t="s">
        <v>1982</v>
      </c>
      <c r="AP4036" s="119" t="s">
        <v>1982</v>
      </c>
      <c r="AQ4036" s="119" t="s">
        <v>1982</v>
      </c>
      <c r="AR4036" s="119" t="s">
        <v>1982</v>
      </c>
      <c r="AS4036" s="119" t="s">
        <v>1982</v>
      </c>
      <c r="AT4036" s="119" t="s">
        <v>1982</v>
      </c>
      <c r="AU4036" s="119" t="s">
        <v>1982</v>
      </c>
      <c r="AV4036" s="119" t="s">
        <v>1982</v>
      </c>
      <c r="AW4036" s="119" t="s">
        <v>1982</v>
      </c>
      <c r="AX4036" s="119" t="s">
        <v>1982</v>
      </c>
      <c r="AY4036" s="119" t="s">
        <v>1982</v>
      </c>
      <c r="AZ4036" s="119" t="s">
        <v>1982</v>
      </c>
      <c r="BA4036" s="119" t="s">
        <v>1982</v>
      </c>
      <c r="BB4036" s="119" t="s">
        <v>1982</v>
      </c>
      <c r="BC4036" s="119" t="s">
        <v>1982</v>
      </c>
      <c r="BD4036" s="119" t="s">
        <v>1982</v>
      </c>
      <c r="BE4036" s="119" t="s">
        <v>1982</v>
      </c>
      <c r="BF4036" s="119" t="s">
        <v>1982</v>
      </c>
      <c r="BG4036" s="119" t="s">
        <v>1982</v>
      </c>
      <c r="BH4036" s="119" t="s">
        <v>1982</v>
      </c>
      <c r="BI4036" s="119" t="s">
        <v>1982</v>
      </c>
      <c r="BJ4036" s="119" t="s">
        <v>1982</v>
      </c>
      <c r="BK4036" s="119" t="s">
        <v>1982</v>
      </c>
      <c r="BL4036" s="119" t="s">
        <v>1982</v>
      </c>
      <c r="BM4036" s="119" t="s">
        <v>1982</v>
      </c>
      <c r="BN4036" s="119" t="s">
        <v>1982</v>
      </c>
      <c r="BO4036" s="119" t="s">
        <v>1982</v>
      </c>
      <c r="BP4036" s="119" t="s">
        <v>1982</v>
      </c>
      <c r="BQ4036" s="119" t="s">
        <v>1982</v>
      </c>
      <c r="BR4036" s="119" t="s">
        <v>1982</v>
      </c>
      <c r="BS4036" s="119" t="s">
        <v>1982</v>
      </c>
      <c r="BT4036" s="119" t="s">
        <v>1982</v>
      </c>
      <c r="BU4036" s="119" t="s">
        <v>1982</v>
      </c>
      <c r="BV4036" s="119" t="s">
        <v>1982</v>
      </c>
      <c r="BW4036" s="119" t="s">
        <v>1982</v>
      </c>
      <c r="BX4036" s="119" t="s">
        <v>1982</v>
      </c>
      <c r="BY4036" s="119" t="s">
        <v>1982</v>
      </c>
      <c r="BZ4036" s="119" t="s">
        <v>1982</v>
      </c>
      <c r="CA4036" s="119" t="s">
        <v>1982</v>
      </c>
      <c r="CB4036" s="119" t="s">
        <v>1982</v>
      </c>
      <c r="CC4036" s="119" t="s">
        <v>1982</v>
      </c>
      <c r="CD4036" s="119" t="s">
        <v>1982</v>
      </c>
      <c r="CE4036" s="119" t="s">
        <v>1982</v>
      </c>
      <c r="CF4036" s="119" t="s">
        <v>1982</v>
      </c>
      <c r="CG4036" s="119" t="s">
        <v>1982</v>
      </c>
      <c r="CH4036" s="119" t="s">
        <v>1982</v>
      </c>
      <c r="CI4036" s="119" t="s">
        <v>1982</v>
      </c>
      <c r="CJ4036" s="119" t="s">
        <v>1982</v>
      </c>
      <c r="CK4036" s="119" t="s">
        <v>1982</v>
      </c>
      <c r="CL4036" s="119" t="s">
        <v>1982</v>
      </c>
      <c r="CM4036" s="119" t="s">
        <v>1982</v>
      </c>
      <c r="CN4036" s="119" t="s">
        <v>1982</v>
      </c>
      <c r="CO4036" s="119" t="s">
        <v>1982</v>
      </c>
      <c r="CP4036" s="119" t="s">
        <v>1982</v>
      </c>
      <c r="CQ4036" s="119" t="s">
        <v>1982</v>
      </c>
      <c r="CR4036" s="119" t="s">
        <v>1982</v>
      </c>
      <c r="CS4036" s="119" t="s">
        <v>1982</v>
      </c>
      <c r="CT4036" s="119" t="s">
        <v>1982</v>
      </c>
      <c r="CU4036" s="119" t="s">
        <v>1982</v>
      </c>
      <c r="CV4036" s="119" t="s">
        <v>1982</v>
      </c>
      <c r="CW4036" s="119" t="s">
        <v>1982</v>
      </c>
      <c r="CX4036" s="119" t="s">
        <v>1982</v>
      </c>
      <c r="CY4036" s="119" t="s">
        <v>1982</v>
      </c>
      <c r="CZ4036" s="119" t="s">
        <v>1982</v>
      </c>
      <c r="DA4036" s="119" t="s">
        <v>1982</v>
      </c>
      <c r="DB4036" s="119" t="s">
        <v>1982</v>
      </c>
      <c r="DC4036" s="119" t="s">
        <v>1982</v>
      </c>
      <c r="DD4036" s="119" t="s">
        <v>1982</v>
      </c>
      <c r="DE4036" s="119" t="s">
        <v>1982</v>
      </c>
      <c r="DF4036" s="119" t="s">
        <v>1982</v>
      </c>
      <c r="DG4036" s="119" t="s">
        <v>1982</v>
      </c>
      <c r="DH4036" s="119" t="s">
        <v>1982</v>
      </c>
      <c r="DI4036" s="119" t="s">
        <v>1982</v>
      </c>
      <c r="DJ4036" s="119" t="s">
        <v>1982</v>
      </c>
      <c r="DK4036" s="119" t="s">
        <v>1982</v>
      </c>
      <c r="DL4036" s="119" t="s">
        <v>1982</v>
      </c>
      <c r="DM4036" s="119" t="s">
        <v>1982</v>
      </c>
      <c r="DN4036" s="119" t="s">
        <v>1982</v>
      </c>
      <c r="DO4036" s="119" t="s">
        <v>1982</v>
      </c>
      <c r="DP4036" s="119" t="s">
        <v>1982</v>
      </c>
      <c r="DQ4036" s="119" t="s">
        <v>1982</v>
      </c>
    </row>
    <row r="4037" spans="1:121">
      <c r="A4037" s="174" t="s">
        <v>1999</v>
      </c>
      <c r="B4037" s="82"/>
      <c r="C4037" s="88">
        <v>124609821</v>
      </c>
      <c r="D4037" s="29" t="s">
        <v>1982</v>
      </c>
      <c r="E4037" s="29" t="s">
        <v>1982</v>
      </c>
      <c r="F4037" s="29" t="s">
        <v>126</v>
      </c>
      <c r="G4037" s="3" t="s">
        <v>19</v>
      </c>
      <c r="H4037" s="3" t="s">
        <v>30</v>
      </c>
      <c r="I4037" s="55">
        <v>46147</v>
      </c>
      <c r="J4037" s="55">
        <v>46149</v>
      </c>
      <c r="K4037" s="55">
        <v>46177</v>
      </c>
      <c r="L4037" s="55"/>
      <c r="M4037" s="55"/>
      <c r="N4037" s="41" t="s">
        <v>1982</v>
      </c>
      <c r="O4037" s="119" t="s">
        <v>10</v>
      </c>
      <c r="P4037" s="42">
        <v>46174</v>
      </c>
      <c r="Q4037" s="41">
        <v>1050</v>
      </c>
      <c r="R4037" s="177" t="s">
        <v>1982</v>
      </c>
      <c r="S4037" s="119" t="s">
        <v>1982</v>
      </c>
      <c r="T4037" s="119" t="s">
        <v>1982</v>
      </c>
      <c r="U4037" s="119" t="s">
        <v>1982</v>
      </c>
      <c r="V4037" s="119" t="s">
        <v>1982</v>
      </c>
      <c r="W4037" s="119" t="s">
        <v>1982</v>
      </c>
      <c r="X4037" s="119" t="s">
        <v>1982</v>
      </c>
      <c r="Y4037" s="119" t="s">
        <v>1982</v>
      </c>
      <c r="Z4037" s="119" t="s">
        <v>1982</v>
      </c>
      <c r="AA4037" s="119" t="s">
        <v>1982</v>
      </c>
      <c r="AB4037" s="119" t="s">
        <v>1982</v>
      </c>
      <c r="AC4037" s="119" t="s">
        <v>1982</v>
      </c>
      <c r="AD4037" s="119" t="s">
        <v>1982</v>
      </c>
      <c r="AE4037" s="119" t="s">
        <v>1982</v>
      </c>
      <c r="AF4037" s="119" t="s">
        <v>1982</v>
      </c>
      <c r="AG4037" s="119" t="s">
        <v>1982</v>
      </c>
      <c r="AH4037" s="119" t="s">
        <v>1982</v>
      </c>
      <c r="AI4037" s="119" t="s">
        <v>1982</v>
      </c>
      <c r="AJ4037" s="119" t="s">
        <v>1982</v>
      </c>
      <c r="AK4037" s="119" t="s">
        <v>1982</v>
      </c>
      <c r="AL4037" s="119" t="s">
        <v>1982</v>
      </c>
      <c r="AM4037" s="119" t="s">
        <v>1982</v>
      </c>
      <c r="AN4037" s="119" t="s">
        <v>1982</v>
      </c>
      <c r="AO4037" s="119" t="s">
        <v>1982</v>
      </c>
      <c r="AP4037" s="119" t="s">
        <v>1982</v>
      </c>
      <c r="AQ4037" s="119" t="s">
        <v>1982</v>
      </c>
      <c r="AR4037" s="119" t="s">
        <v>1982</v>
      </c>
      <c r="AS4037" s="119" t="s">
        <v>1982</v>
      </c>
      <c r="AT4037" s="119" t="s">
        <v>1982</v>
      </c>
      <c r="AU4037" s="119" t="s">
        <v>1982</v>
      </c>
      <c r="AV4037" s="119" t="s">
        <v>1982</v>
      </c>
      <c r="AW4037" s="119" t="s">
        <v>1982</v>
      </c>
      <c r="AX4037" s="119" t="s">
        <v>1982</v>
      </c>
      <c r="AY4037" s="119" t="s">
        <v>1982</v>
      </c>
      <c r="AZ4037" s="119" t="s">
        <v>1982</v>
      </c>
      <c r="BA4037" s="119" t="s">
        <v>1982</v>
      </c>
      <c r="BB4037" s="119" t="s">
        <v>1982</v>
      </c>
      <c r="BC4037" s="119" t="s">
        <v>1982</v>
      </c>
      <c r="BD4037" s="119" t="s">
        <v>1982</v>
      </c>
      <c r="BE4037" s="119" t="s">
        <v>1982</v>
      </c>
      <c r="BF4037" s="119" t="s">
        <v>1982</v>
      </c>
      <c r="BG4037" s="119" t="s">
        <v>1982</v>
      </c>
      <c r="BH4037" s="119" t="s">
        <v>1982</v>
      </c>
      <c r="BI4037" s="119" t="s">
        <v>1982</v>
      </c>
      <c r="BJ4037" s="119" t="s">
        <v>1982</v>
      </c>
      <c r="BK4037" s="119" t="s">
        <v>1982</v>
      </c>
      <c r="BL4037" s="119" t="s">
        <v>1982</v>
      </c>
      <c r="BM4037" s="119" t="s">
        <v>1982</v>
      </c>
      <c r="BN4037" s="119" t="s">
        <v>1982</v>
      </c>
      <c r="BO4037" s="119" t="s">
        <v>1982</v>
      </c>
      <c r="BP4037" s="119" t="s">
        <v>1982</v>
      </c>
      <c r="BQ4037" s="119" t="s">
        <v>1982</v>
      </c>
      <c r="BR4037" s="119" t="s">
        <v>1982</v>
      </c>
      <c r="BS4037" s="119" t="s">
        <v>1982</v>
      </c>
      <c r="BT4037" s="119" t="s">
        <v>1982</v>
      </c>
      <c r="BU4037" s="119" t="s">
        <v>1982</v>
      </c>
      <c r="BV4037" s="119" t="s">
        <v>1982</v>
      </c>
      <c r="BW4037" s="119" t="s">
        <v>1982</v>
      </c>
      <c r="BX4037" s="119" t="s">
        <v>1982</v>
      </c>
      <c r="BY4037" s="119" t="s">
        <v>1982</v>
      </c>
      <c r="BZ4037" s="119" t="s">
        <v>1982</v>
      </c>
      <c r="CA4037" s="119" t="s">
        <v>1982</v>
      </c>
      <c r="CB4037" s="119" t="s">
        <v>1982</v>
      </c>
      <c r="CC4037" s="119" t="s">
        <v>1982</v>
      </c>
      <c r="CD4037" s="119" t="s">
        <v>1982</v>
      </c>
      <c r="CE4037" s="119" t="s">
        <v>1982</v>
      </c>
      <c r="CF4037" s="119" t="s">
        <v>1982</v>
      </c>
      <c r="CG4037" s="119" t="s">
        <v>1982</v>
      </c>
      <c r="CH4037" s="119" t="s">
        <v>1982</v>
      </c>
      <c r="CI4037" s="119" t="s">
        <v>1982</v>
      </c>
      <c r="CJ4037" s="119" t="s">
        <v>1982</v>
      </c>
      <c r="CK4037" s="119" t="s">
        <v>1982</v>
      </c>
      <c r="CL4037" s="119" t="s">
        <v>1982</v>
      </c>
      <c r="CM4037" s="119" t="s">
        <v>1982</v>
      </c>
      <c r="CN4037" s="119" t="s">
        <v>1982</v>
      </c>
      <c r="CO4037" s="119" t="s">
        <v>1982</v>
      </c>
      <c r="CP4037" s="119" t="s">
        <v>1982</v>
      </c>
      <c r="CQ4037" s="119" t="s">
        <v>1982</v>
      </c>
      <c r="CR4037" s="119" t="s">
        <v>1982</v>
      </c>
      <c r="CS4037" s="119" t="s">
        <v>1982</v>
      </c>
      <c r="CT4037" s="119" t="s">
        <v>1982</v>
      </c>
      <c r="CU4037" s="119" t="s">
        <v>1982</v>
      </c>
      <c r="CV4037" s="119" t="s">
        <v>1982</v>
      </c>
      <c r="CW4037" s="119" t="s">
        <v>1982</v>
      </c>
      <c r="CX4037" s="119" t="s">
        <v>1982</v>
      </c>
      <c r="CY4037" s="119" t="s">
        <v>1982</v>
      </c>
      <c r="CZ4037" s="119" t="s">
        <v>1982</v>
      </c>
      <c r="DA4037" s="119" t="s">
        <v>1982</v>
      </c>
      <c r="DB4037" s="119" t="s">
        <v>1982</v>
      </c>
      <c r="DC4037" s="119" t="s">
        <v>1982</v>
      </c>
      <c r="DD4037" s="119" t="s">
        <v>1982</v>
      </c>
      <c r="DE4037" s="119" t="s">
        <v>1982</v>
      </c>
      <c r="DF4037" s="119" t="s">
        <v>1982</v>
      </c>
      <c r="DG4037" s="119" t="s">
        <v>1982</v>
      </c>
      <c r="DH4037" s="119" t="s">
        <v>1982</v>
      </c>
      <c r="DI4037" s="119" t="s">
        <v>1982</v>
      </c>
      <c r="DJ4037" s="119" t="s">
        <v>1982</v>
      </c>
      <c r="DK4037" s="119" t="s">
        <v>1982</v>
      </c>
      <c r="DL4037" s="119" t="s">
        <v>1982</v>
      </c>
      <c r="DM4037" s="119" t="s">
        <v>1982</v>
      </c>
      <c r="DN4037" s="119" t="s">
        <v>1982</v>
      </c>
      <c r="DO4037" s="119" t="s">
        <v>1982</v>
      </c>
      <c r="DP4037" s="119" t="s">
        <v>1982</v>
      </c>
      <c r="DQ4037" s="119" t="s">
        <v>1982</v>
      </c>
    </row>
    <row r="4038" spans="1:121">
      <c r="A4038" s="174" t="s">
        <v>2000</v>
      </c>
      <c r="B4038" s="82"/>
      <c r="C4038" s="88">
        <v>125608565</v>
      </c>
      <c r="D4038" s="29" t="s">
        <v>1982</v>
      </c>
      <c r="E4038" s="29" t="s">
        <v>1982</v>
      </c>
      <c r="F4038" s="29" t="s">
        <v>126</v>
      </c>
      <c r="G4038" s="3" t="s">
        <v>19</v>
      </c>
      <c r="H4038" s="3" t="s">
        <v>30</v>
      </c>
      <c r="I4038" s="55">
        <v>46147</v>
      </c>
      <c r="J4038" s="55">
        <v>46149</v>
      </c>
      <c r="K4038" s="55">
        <v>46177</v>
      </c>
      <c r="L4038" s="55"/>
      <c r="M4038" s="55"/>
      <c r="N4038" s="41" t="s">
        <v>1982</v>
      </c>
      <c r="O4038" s="119" t="s">
        <v>10</v>
      </c>
      <c r="P4038" s="42">
        <v>46157</v>
      </c>
      <c r="Q4038" s="41">
        <v>560</v>
      </c>
      <c r="R4038" s="177" t="s">
        <v>1982</v>
      </c>
      <c r="S4038" s="119" t="s">
        <v>1982</v>
      </c>
      <c r="T4038" s="119" t="s">
        <v>1982</v>
      </c>
      <c r="U4038" s="119" t="s">
        <v>1982</v>
      </c>
      <c r="V4038" s="119" t="s">
        <v>1982</v>
      </c>
      <c r="W4038" s="119" t="s">
        <v>1982</v>
      </c>
      <c r="X4038" s="119" t="s">
        <v>1982</v>
      </c>
      <c r="Y4038" s="119" t="s">
        <v>1982</v>
      </c>
      <c r="Z4038" s="119" t="s">
        <v>1982</v>
      </c>
      <c r="AA4038" s="119" t="s">
        <v>1982</v>
      </c>
      <c r="AB4038" s="119" t="s">
        <v>1982</v>
      </c>
      <c r="AC4038" s="119" t="s">
        <v>1982</v>
      </c>
      <c r="AD4038" s="119" t="s">
        <v>1982</v>
      </c>
      <c r="AE4038" s="119" t="s">
        <v>1982</v>
      </c>
      <c r="AF4038" s="119" t="s">
        <v>1982</v>
      </c>
      <c r="AG4038" s="119" t="s">
        <v>1982</v>
      </c>
      <c r="AH4038" s="119" t="s">
        <v>1982</v>
      </c>
      <c r="AI4038" s="119" t="s">
        <v>1982</v>
      </c>
      <c r="AJ4038" s="119" t="s">
        <v>1982</v>
      </c>
      <c r="AK4038" s="119" t="s">
        <v>1982</v>
      </c>
      <c r="AL4038" s="119" t="s">
        <v>1982</v>
      </c>
      <c r="AM4038" s="119" t="s">
        <v>1982</v>
      </c>
      <c r="AN4038" s="119" t="s">
        <v>1982</v>
      </c>
      <c r="AO4038" s="119" t="s">
        <v>1982</v>
      </c>
      <c r="AP4038" s="119" t="s">
        <v>1982</v>
      </c>
      <c r="AQ4038" s="119" t="s">
        <v>1982</v>
      </c>
      <c r="AR4038" s="119" t="s">
        <v>1982</v>
      </c>
      <c r="AS4038" s="119" t="s">
        <v>1982</v>
      </c>
      <c r="AT4038" s="119" t="s">
        <v>1982</v>
      </c>
      <c r="AU4038" s="119" t="s">
        <v>1982</v>
      </c>
      <c r="AV4038" s="119" t="s">
        <v>1982</v>
      </c>
      <c r="AW4038" s="119" t="s">
        <v>1982</v>
      </c>
      <c r="AX4038" s="119" t="s">
        <v>1982</v>
      </c>
      <c r="AY4038" s="119" t="s">
        <v>1982</v>
      </c>
      <c r="AZ4038" s="119" t="s">
        <v>1982</v>
      </c>
      <c r="BA4038" s="119" t="s">
        <v>1982</v>
      </c>
      <c r="BB4038" s="119" t="s">
        <v>1982</v>
      </c>
      <c r="BC4038" s="119" t="s">
        <v>1982</v>
      </c>
      <c r="BD4038" s="119" t="s">
        <v>1982</v>
      </c>
      <c r="BE4038" s="119" t="s">
        <v>1982</v>
      </c>
      <c r="BF4038" s="119" t="s">
        <v>1982</v>
      </c>
      <c r="BG4038" s="119" t="s">
        <v>1982</v>
      </c>
      <c r="BH4038" s="119" t="s">
        <v>1982</v>
      </c>
      <c r="BI4038" s="119" t="s">
        <v>1982</v>
      </c>
      <c r="BJ4038" s="119" t="s">
        <v>1982</v>
      </c>
      <c r="BK4038" s="119" t="s">
        <v>1982</v>
      </c>
      <c r="BL4038" s="119" t="s">
        <v>1982</v>
      </c>
      <c r="BM4038" s="119" t="s">
        <v>1982</v>
      </c>
      <c r="BN4038" s="119" t="s">
        <v>1982</v>
      </c>
      <c r="BO4038" s="119" t="s">
        <v>1982</v>
      </c>
      <c r="BP4038" s="119" t="s">
        <v>1982</v>
      </c>
      <c r="BQ4038" s="119" t="s">
        <v>1982</v>
      </c>
      <c r="BR4038" s="119" t="s">
        <v>1982</v>
      </c>
      <c r="BS4038" s="119" t="s">
        <v>1982</v>
      </c>
      <c r="BT4038" s="119" t="s">
        <v>1982</v>
      </c>
      <c r="BU4038" s="119" t="s">
        <v>1982</v>
      </c>
      <c r="BV4038" s="119" t="s">
        <v>1982</v>
      </c>
      <c r="BW4038" s="119" t="s">
        <v>1982</v>
      </c>
      <c r="BX4038" s="119" t="s">
        <v>1982</v>
      </c>
      <c r="BY4038" s="119" t="s">
        <v>1982</v>
      </c>
      <c r="BZ4038" s="119" t="s">
        <v>1982</v>
      </c>
      <c r="CA4038" s="119" t="s">
        <v>1982</v>
      </c>
      <c r="CB4038" s="119" t="s">
        <v>1982</v>
      </c>
      <c r="CC4038" s="119" t="s">
        <v>1982</v>
      </c>
      <c r="CD4038" s="119" t="s">
        <v>1982</v>
      </c>
      <c r="CE4038" s="119" t="s">
        <v>1982</v>
      </c>
      <c r="CF4038" s="119" t="s">
        <v>1982</v>
      </c>
      <c r="CG4038" s="119" t="s">
        <v>1982</v>
      </c>
      <c r="CH4038" s="119" t="s">
        <v>1982</v>
      </c>
      <c r="CI4038" s="119" t="s">
        <v>1982</v>
      </c>
      <c r="CJ4038" s="119" t="s">
        <v>1982</v>
      </c>
      <c r="CK4038" s="119" t="s">
        <v>1982</v>
      </c>
      <c r="CL4038" s="119" t="s">
        <v>1982</v>
      </c>
      <c r="CM4038" s="119" t="s">
        <v>1982</v>
      </c>
      <c r="CN4038" s="119" t="s">
        <v>1982</v>
      </c>
      <c r="CO4038" s="119" t="s">
        <v>1982</v>
      </c>
      <c r="CP4038" s="119" t="s">
        <v>1982</v>
      </c>
      <c r="CQ4038" s="119" t="s">
        <v>1982</v>
      </c>
      <c r="CR4038" s="119" t="s">
        <v>1982</v>
      </c>
      <c r="CS4038" s="119" t="s">
        <v>1982</v>
      </c>
      <c r="CT4038" s="119" t="s">
        <v>1982</v>
      </c>
      <c r="CU4038" s="119" t="s">
        <v>1982</v>
      </c>
      <c r="CV4038" s="119" t="s">
        <v>1982</v>
      </c>
      <c r="CW4038" s="119" t="s">
        <v>1982</v>
      </c>
      <c r="CX4038" s="119" t="s">
        <v>1982</v>
      </c>
      <c r="CY4038" s="119" t="s">
        <v>1982</v>
      </c>
      <c r="CZ4038" s="119" t="s">
        <v>1982</v>
      </c>
      <c r="DA4038" s="119" t="s">
        <v>1982</v>
      </c>
      <c r="DB4038" s="119" t="s">
        <v>1982</v>
      </c>
      <c r="DC4038" s="119" t="s">
        <v>1982</v>
      </c>
      <c r="DD4038" s="119" t="s">
        <v>1982</v>
      </c>
      <c r="DE4038" s="119" t="s">
        <v>1982</v>
      </c>
      <c r="DF4038" s="119" t="s">
        <v>1982</v>
      </c>
      <c r="DG4038" s="119" t="s">
        <v>1982</v>
      </c>
      <c r="DH4038" s="119" t="s">
        <v>1982</v>
      </c>
      <c r="DI4038" s="119" t="s">
        <v>1982</v>
      </c>
      <c r="DJ4038" s="119" t="s">
        <v>1982</v>
      </c>
      <c r="DK4038" s="119" t="s">
        <v>1982</v>
      </c>
      <c r="DL4038" s="119" t="s">
        <v>1982</v>
      </c>
      <c r="DM4038" s="119" t="s">
        <v>1982</v>
      </c>
      <c r="DN4038" s="119" t="s">
        <v>1982</v>
      </c>
      <c r="DO4038" s="119" t="s">
        <v>1982</v>
      </c>
      <c r="DP4038" s="119" t="s">
        <v>1982</v>
      </c>
      <c r="DQ4038" s="119" t="s">
        <v>1982</v>
      </c>
    </row>
    <row r="4039" spans="1:121">
      <c r="A4039" s="174" t="s">
        <v>2000</v>
      </c>
      <c r="B4039" s="82"/>
      <c r="C4039" s="88">
        <v>125608765</v>
      </c>
      <c r="D4039" s="29" t="s">
        <v>1982</v>
      </c>
      <c r="E4039" s="29" t="s">
        <v>1982</v>
      </c>
      <c r="F4039" s="29" t="s">
        <v>126</v>
      </c>
      <c r="G4039" s="3" t="s">
        <v>19</v>
      </c>
      <c r="H4039" s="3" t="s">
        <v>30</v>
      </c>
      <c r="I4039" s="55">
        <v>46147</v>
      </c>
      <c r="J4039" s="55">
        <v>46149</v>
      </c>
      <c r="K4039" s="55">
        <v>46177</v>
      </c>
      <c r="L4039" s="55"/>
      <c r="M4039" s="55"/>
      <c r="N4039" s="41" t="s">
        <v>1982</v>
      </c>
      <c r="O4039" s="119" t="s">
        <v>10</v>
      </c>
      <c r="P4039" s="42">
        <v>46157</v>
      </c>
      <c r="Q4039" s="41">
        <v>80</v>
      </c>
      <c r="R4039" s="177" t="s">
        <v>1982</v>
      </c>
      <c r="S4039" s="119" t="s">
        <v>1982</v>
      </c>
      <c r="T4039" s="119" t="s">
        <v>1982</v>
      </c>
      <c r="U4039" s="119" t="s">
        <v>1982</v>
      </c>
      <c r="V4039" s="119" t="s">
        <v>1982</v>
      </c>
      <c r="W4039" s="119" t="s">
        <v>1982</v>
      </c>
      <c r="X4039" s="119" t="s">
        <v>1982</v>
      </c>
      <c r="Y4039" s="119" t="s">
        <v>1982</v>
      </c>
      <c r="Z4039" s="119" t="s">
        <v>1982</v>
      </c>
      <c r="AA4039" s="119" t="s">
        <v>1982</v>
      </c>
      <c r="AB4039" s="119" t="s">
        <v>1982</v>
      </c>
      <c r="AC4039" s="119" t="s">
        <v>1982</v>
      </c>
      <c r="AD4039" s="119" t="s">
        <v>1982</v>
      </c>
      <c r="AE4039" s="119" t="s">
        <v>1982</v>
      </c>
      <c r="AF4039" s="119" t="s">
        <v>1982</v>
      </c>
      <c r="AG4039" s="119" t="s">
        <v>1982</v>
      </c>
      <c r="AH4039" s="119" t="s">
        <v>1982</v>
      </c>
      <c r="AI4039" s="119" t="s">
        <v>1982</v>
      </c>
      <c r="AJ4039" s="119" t="s">
        <v>1982</v>
      </c>
      <c r="AK4039" s="119" t="s">
        <v>1982</v>
      </c>
      <c r="AL4039" s="119" t="s">
        <v>1982</v>
      </c>
      <c r="AM4039" s="119" t="s">
        <v>1982</v>
      </c>
      <c r="AN4039" s="119" t="s">
        <v>1982</v>
      </c>
      <c r="AO4039" s="119" t="s">
        <v>1982</v>
      </c>
      <c r="AP4039" s="119" t="s">
        <v>1982</v>
      </c>
      <c r="AQ4039" s="119" t="s">
        <v>1982</v>
      </c>
      <c r="AR4039" s="119" t="s">
        <v>1982</v>
      </c>
      <c r="AS4039" s="119" t="s">
        <v>1982</v>
      </c>
      <c r="AT4039" s="119" t="s">
        <v>1982</v>
      </c>
      <c r="AU4039" s="119" t="s">
        <v>1982</v>
      </c>
      <c r="AV4039" s="119" t="s">
        <v>1982</v>
      </c>
      <c r="AW4039" s="119" t="s">
        <v>1982</v>
      </c>
      <c r="AX4039" s="119" t="s">
        <v>1982</v>
      </c>
      <c r="AY4039" s="119" t="s">
        <v>1982</v>
      </c>
      <c r="AZ4039" s="119" t="s">
        <v>1982</v>
      </c>
      <c r="BA4039" s="119" t="s">
        <v>1982</v>
      </c>
      <c r="BB4039" s="119" t="s">
        <v>1982</v>
      </c>
      <c r="BC4039" s="119" t="s">
        <v>1982</v>
      </c>
      <c r="BD4039" s="119" t="s">
        <v>1982</v>
      </c>
      <c r="BE4039" s="119" t="s">
        <v>1982</v>
      </c>
      <c r="BF4039" s="119" t="s">
        <v>1982</v>
      </c>
      <c r="BG4039" s="119" t="s">
        <v>1982</v>
      </c>
      <c r="BH4039" s="119" t="s">
        <v>1982</v>
      </c>
      <c r="BI4039" s="119" t="s">
        <v>1982</v>
      </c>
      <c r="BJ4039" s="119" t="s">
        <v>1982</v>
      </c>
      <c r="BK4039" s="119" t="s">
        <v>1982</v>
      </c>
      <c r="BL4039" s="119" t="s">
        <v>1982</v>
      </c>
      <c r="BM4039" s="119" t="s">
        <v>1982</v>
      </c>
      <c r="BN4039" s="119" t="s">
        <v>1982</v>
      </c>
      <c r="BO4039" s="119" t="s">
        <v>1982</v>
      </c>
      <c r="BP4039" s="119" t="s">
        <v>1982</v>
      </c>
      <c r="BQ4039" s="119" t="s">
        <v>1982</v>
      </c>
      <c r="BR4039" s="119" t="s">
        <v>1982</v>
      </c>
      <c r="BS4039" s="119" t="s">
        <v>1982</v>
      </c>
      <c r="BT4039" s="119" t="s">
        <v>1982</v>
      </c>
      <c r="BU4039" s="119" t="s">
        <v>1982</v>
      </c>
      <c r="BV4039" s="119" t="s">
        <v>1982</v>
      </c>
      <c r="BW4039" s="119" t="s">
        <v>1982</v>
      </c>
      <c r="BX4039" s="119" t="s">
        <v>1982</v>
      </c>
      <c r="BY4039" s="119" t="s">
        <v>1982</v>
      </c>
      <c r="BZ4039" s="119" t="s">
        <v>1982</v>
      </c>
      <c r="CA4039" s="119" t="s">
        <v>1982</v>
      </c>
      <c r="CB4039" s="119" t="s">
        <v>1982</v>
      </c>
      <c r="CC4039" s="119" t="s">
        <v>1982</v>
      </c>
      <c r="CD4039" s="119" t="s">
        <v>1982</v>
      </c>
      <c r="CE4039" s="119" t="s">
        <v>1982</v>
      </c>
      <c r="CF4039" s="119" t="s">
        <v>1982</v>
      </c>
      <c r="CG4039" s="119" t="s">
        <v>1982</v>
      </c>
      <c r="CH4039" s="119" t="s">
        <v>1982</v>
      </c>
      <c r="CI4039" s="119" t="s">
        <v>1982</v>
      </c>
      <c r="CJ4039" s="119" t="s">
        <v>1982</v>
      </c>
      <c r="CK4039" s="119" t="s">
        <v>1982</v>
      </c>
      <c r="CL4039" s="119" t="s">
        <v>1982</v>
      </c>
      <c r="CM4039" s="119" t="s">
        <v>1982</v>
      </c>
      <c r="CN4039" s="119" t="s">
        <v>1982</v>
      </c>
      <c r="CO4039" s="119" t="s">
        <v>1982</v>
      </c>
      <c r="CP4039" s="119" t="s">
        <v>1982</v>
      </c>
      <c r="CQ4039" s="119" t="s">
        <v>1982</v>
      </c>
      <c r="CR4039" s="119" t="s">
        <v>1982</v>
      </c>
      <c r="CS4039" s="119" t="s">
        <v>1982</v>
      </c>
      <c r="CT4039" s="119" t="s">
        <v>1982</v>
      </c>
      <c r="CU4039" s="119" t="s">
        <v>1982</v>
      </c>
      <c r="CV4039" s="119" t="s">
        <v>1982</v>
      </c>
      <c r="CW4039" s="119" t="s">
        <v>1982</v>
      </c>
      <c r="CX4039" s="119" t="s">
        <v>1982</v>
      </c>
      <c r="CY4039" s="119" t="s">
        <v>1982</v>
      </c>
      <c r="CZ4039" s="119" t="s">
        <v>1982</v>
      </c>
      <c r="DA4039" s="119" t="s">
        <v>1982</v>
      </c>
      <c r="DB4039" s="119" t="s">
        <v>1982</v>
      </c>
      <c r="DC4039" s="119" t="s">
        <v>1982</v>
      </c>
      <c r="DD4039" s="119" t="s">
        <v>1982</v>
      </c>
      <c r="DE4039" s="119" t="s">
        <v>1982</v>
      </c>
      <c r="DF4039" s="119" t="s">
        <v>1982</v>
      </c>
      <c r="DG4039" s="119" t="s">
        <v>1982</v>
      </c>
      <c r="DH4039" s="119" t="s">
        <v>1982</v>
      </c>
      <c r="DI4039" s="119" t="s">
        <v>1982</v>
      </c>
      <c r="DJ4039" s="119" t="s">
        <v>1982</v>
      </c>
      <c r="DK4039" s="119" t="s">
        <v>1982</v>
      </c>
      <c r="DL4039" s="119" t="s">
        <v>1982</v>
      </c>
      <c r="DM4039" s="119" t="s">
        <v>1982</v>
      </c>
      <c r="DN4039" s="119" t="s">
        <v>1982</v>
      </c>
      <c r="DO4039" s="119" t="s">
        <v>1982</v>
      </c>
      <c r="DP4039" s="119" t="s">
        <v>1982</v>
      </c>
      <c r="DQ4039" s="119" t="s">
        <v>1982</v>
      </c>
    </row>
    <row r="4040" spans="1:121">
      <c r="A4040" s="174" t="s">
        <v>2000</v>
      </c>
      <c r="B4040" s="82"/>
      <c r="C4040" s="88">
        <v>125608701</v>
      </c>
      <c r="D4040" s="29" t="s">
        <v>1982</v>
      </c>
      <c r="E4040" s="29" t="s">
        <v>1982</v>
      </c>
      <c r="F4040" s="29" t="s">
        <v>126</v>
      </c>
      <c r="G4040" s="3" t="s">
        <v>19</v>
      </c>
      <c r="H4040" s="3" t="s">
        <v>30</v>
      </c>
      <c r="I4040" s="55">
        <v>46147</v>
      </c>
      <c r="J4040" s="55">
        <v>46149</v>
      </c>
      <c r="K4040" s="55">
        <v>46177</v>
      </c>
      <c r="L4040" s="55"/>
      <c r="M4040" s="55"/>
      <c r="N4040" s="41" t="s">
        <v>1982</v>
      </c>
      <c r="O4040" s="119" t="s">
        <v>10</v>
      </c>
      <c r="P4040" s="42">
        <v>46157</v>
      </c>
      <c r="Q4040" s="41">
        <v>260</v>
      </c>
      <c r="R4040" s="177" t="s">
        <v>1982</v>
      </c>
      <c r="S4040" s="119" t="s">
        <v>1982</v>
      </c>
      <c r="T4040" s="119" t="s">
        <v>1982</v>
      </c>
      <c r="U4040" s="119" t="s">
        <v>1982</v>
      </c>
      <c r="V4040" s="119" t="s">
        <v>1982</v>
      </c>
      <c r="W4040" s="119" t="s">
        <v>1982</v>
      </c>
      <c r="X4040" s="119" t="s">
        <v>1982</v>
      </c>
      <c r="Y4040" s="119" t="s">
        <v>1982</v>
      </c>
      <c r="Z4040" s="119" t="s">
        <v>1982</v>
      </c>
      <c r="AA4040" s="119" t="s">
        <v>1982</v>
      </c>
      <c r="AB4040" s="119" t="s">
        <v>1982</v>
      </c>
      <c r="AC4040" s="119" t="s">
        <v>1982</v>
      </c>
      <c r="AD4040" s="119" t="s">
        <v>1982</v>
      </c>
      <c r="AE4040" s="119" t="s">
        <v>1982</v>
      </c>
      <c r="AF4040" s="119" t="s">
        <v>1982</v>
      </c>
      <c r="AG4040" s="119" t="s">
        <v>1982</v>
      </c>
      <c r="AH4040" s="119" t="s">
        <v>1982</v>
      </c>
      <c r="AI4040" s="119" t="s">
        <v>1982</v>
      </c>
      <c r="AJ4040" s="119" t="s">
        <v>1982</v>
      </c>
      <c r="AK4040" s="119" t="s">
        <v>1982</v>
      </c>
      <c r="AL4040" s="119" t="s">
        <v>1982</v>
      </c>
      <c r="AM4040" s="119" t="s">
        <v>1982</v>
      </c>
      <c r="AN4040" s="119" t="s">
        <v>1982</v>
      </c>
      <c r="AO4040" s="119" t="s">
        <v>1982</v>
      </c>
      <c r="AP4040" s="119" t="s">
        <v>1982</v>
      </c>
      <c r="AQ4040" s="119" t="s">
        <v>1982</v>
      </c>
      <c r="AR4040" s="119" t="s">
        <v>1982</v>
      </c>
      <c r="AS4040" s="119" t="s">
        <v>1982</v>
      </c>
      <c r="AT4040" s="119" t="s">
        <v>1982</v>
      </c>
      <c r="AU4040" s="119" t="s">
        <v>1982</v>
      </c>
      <c r="AV4040" s="119" t="s">
        <v>1982</v>
      </c>
      <c r="AW4040" s="119" t="s">
        <v>1982</v>
      </c>
      <c r="AX4040" s="119" t="s">
        <v>1982</v>
      </c>
      <c r="AY4040" s="119" t="s">
        <v>1982</v>
      </c>
      <c r="AZ4040" s="119" t="s">
        <v>1982</v>
      </c>
      <c r="BA4040" s="119" t="s">
        <v>1982</v>
      </c>
      <c r="BB4040" s="119" t="s">
        <v>1982</v>
      </c>
      <c r="BC4040" s="119" t="s">
        <v>1982</v>
      </c>
      <c r="BD4040" s="119" t="s">
        <v>1982</v>
      </c>
      <c r="BE4040" s="119" t="s">
        <v>1982</v>
      </c>
      <c r="BF4040" s="119" t="s">
        <v>1982</v>
      </c>
      <c r="BG4040" s="119" t="s">
        <v>1982</v>
      </c>
      <c r="BH4040" s="119" t="s">
        <v>1982</v>
      </c>
      <c r="BI4040" s="119" t="s">
        <v>1982</v>
      </c>
      <c r="BJ4040" s="119" t="s">
        <v>1982</v>
      </c>
      <c r="BK4040" s="119" t="s">
        <v>1982</v>
      </c>
      <c r="BL4040" s="119" t="s">
        <v>1982</v>
      </c>
      <c r="BM4040" s="119" t="s">
        <v>1982</v>
      </c>
      <c r="BN4040" s="119" t="s">
        <v>1982</v>
      </c>
      <c r="BO4040" s="119" t="s">
        <v>1982</v>
      </c>
      <c r="BP4040" s="119" t="s">
        <v>1982</v>
      </c>
      <c r="BQ4040" s="119" t="s">
        <v>1982</v>
      </c>
      <c r="BR4040" s="119" t="s">
        <v>1982</v>
      </c>
      <c r="BS4040" s="119" t="s">
        <v>1982</v>
      </c>
      <c r="BT4040" s="119" t="s">
        <v>1982</v>
      </c>
      <c r="BU4040" s="119" t="s">
        <v>1982</v>
      </c>
      <c r="BV4040" s="119" t="s">
        <v>1982</v>
      </c>
      <c r="BW4040" s="119" t="s">
        <v>1982</v>
      </c>
      <c r="BX4040" s="119" t="s">
        <v>1982</v>
      </c>
      <c r="BY4040" s="119" t="s">
        <v>1982</v>
      </c>
      <c r="BZ4040" s="119" t="s">
        <v>1982</v>
      </c>
      <c r="CA4040" s="119" t="s">
        <v>1982</v>
      </c>
      <c r="CB4040" s="119" t="s">
        <v>1982</v>
      </c>
      <c r="CC4040" s="119" t="s">
        <v>1982</v>
      </c>
      <c r="CD4040" s="119" t="s">
        <v>1982</v>
      </c>
      <c r="CE4040" s="119" t="s">
        <v>1982</v>
      </c>
      <c r="CF4040" s="119" t="s">
        <v>1982</v>
      </c>
      <c r="CG4040" s="119" t="s">
        <v>1982</v>
      </c>
      <c r="CH4040" s="119" t="s">
        <v>1982</v>
      </c>
      <c r="CI4040" s="119" t="s">
        <v>1982</v>
      </c>
      <c r="CJ4040" s="119" t="s">
        <v>1982</v>
      </c>
      <c r="CK4040" s="119" t="s">
        <v>1982</v>
      </c>
      <c r="CL4040" s="119" t="s">
        <v>1982</v>
      </c>
      <c r="CM4040" s="119" t="s">
        <v>1982</v>
      </c>
      <c r="CN4040" s="119" t="s">
        <v>1982</v>
      </c>
      <c r="CO4040" s="119" t="s">
        <v>1982</v>
      </c>
      <c r="CP4040" s="119" t="s">
        <v>1982</v>
      </c>
      <c r="CQ4040" s="119" t="s">
        <v>1982</v>
      </c>
      <c r="CR4040" s="119" t="s">
        <v>1982</v>
      </c>
      <c r="CS4040" s="119" t="s">
        <v>1982</v>
      </c>
      <c r="CT4040" s="119" t="s">
        <v>1982</v>
      </c>
      <c r="CU4040" s="119" t="s">
        <v>1982</v>
      </c>
      <c r="CV4040" s="119" t="s">
        <v>1982</v>
      </c>
      <c r="CW4040" s="119" t="s">
        <v>1982</v>
      </c>
      <c r="CX4040" s="119" t="s">
        <v>1982</v>
      </c>
      <c r="CY4040" s="119" t="s">
        <v>1982</v>
      </c>
      <c r="CZ4040" s="119" t="s">
        <v>1982</v>
      </c>
      <c r="DA4040" s="119" t="s">
        <v>1982</v>
      </c>
      <c r="DB4040" s="119" t="s">
        <v>1982</v>
      </c>
      <c r="DC4040" s="119" t="s">
        <v>1982</v>
      </c>
      <c r="DD4040" s="119" t="s">
        <v>1982</v>
      </c>
      <c r="DE4040" s="119" t="s">
        <v>1982</v>
      </c>
      <c r="DF4040" s="119" t="s">
        <v>1982</v>
      </c>
      <c r="DG4040" s="119" t="s">
        <v>1982</v>
      </c>
      <c r="DH4040" s="119" t="s">
        <v>1982</v>
      </c>
      <c r="DI4040" s="119" t="s">
        <v>1982</v>
      </c>
      <c r="DJ4040" s="119" t="s">
        <v>1982</v>
      </c>
      <c r="DK4040" s="119" t="s">
        <v>1982</v>
      </c>
      <c r="DL4040" s="119" t="s">
        <v>1982</v>
      </c>
      <c r="DM4040" s="119" t="s">
        <v>1982</v>
      </c>
      <c r="DN4040" s="119" t="s">
        <v>1982</v>
      </c>
      <c r="DO4040" s="119" t="s">
        <v>1982</v>
      </c>
      <c r="DP4040" s="119" t="s">
        <v>1982</v>
      </c>
      <c r="DQ4040" s="119" t="s">
        <v>1982</v>
      </c>
    </row>
    <row r="4041" spans="1:121">
      <c r="A4041" s="172" t="s">
        <v>2001</v>
      </c>
      <c r="B4041" s="30"/>
      <c r="C4041" s="88">
        <v>135606143</v>
      </c>
      <c r="F4041" s="29" t="s">
        <v>121</v>
      </c>
      <c r="G4041" s="3" t="s">
        <v>16</v>
      </c>
      <c r="H4041" s="3" t="s">
        <v>1947</v>
      </c>
      <c r="I4041" s="55">
        <v>46159</v>
      </c>
      <c r="J4041" s="55">
        <v>46161</v>
      </c>
      <c r="K4041" s="55">
        <v>46188</v>
      </c>
      <c r="L4041" s="55"/>
      <c r="M4041" s="55"/>
      <c r="N4041" s="3"/>
      <c r="O4041" s="119" t="s">
        <v>10</v>
      </c>
      <c r="P4041" s="55">
        <v>46163</v>
      </c>
      <c r="Q4041" s="167"/>
      <c r="R4041" s="176"/>
      <c r="S4041" s="1"/>
      <c r="T4041" s="1"/>
      <c r="U4041" s="1"/>
      <c r="V4041" s="1"/>
      <c r="W4041" s="1"/>
      <c r="X4041" s="1"/>
      <c r="Y4041" s="1"/>
      <c r="Z4041" s="1"/>
      <c r="AA4041" s="1"/>
      <c r="AB4041" s="1"/>
      <c r="AC4041" s="1"/>
      <c r="AD4041" s="1"/>
      <c r="AE4041" s="1"/>
      <c r="AF4041" s="1"/>
      <c r="AG4041" s="1"/>
      <c r="AH4041" s="1"/>
      <c r="AI4041" s="1"/>
      <c r="AJ4041" s="1"/>
      <c r="AK4041" s="1"/>
      <c r="AL4041" s="1"/>
      <c r="AM4041" s="1"/>
      <c r="AN4041" s="1"/>
      <c r="AO4041" s="1"/>
      <c r="AP4041" s="1"/>
      <c r="AQ4041" s="1"/>
      <c r="AR4041" s="1"/>
      <c r="AS4041" s="1"/>
      <c r="AT4041" s="1"/>
      <c r="AU4041" s="1"/>
      <c r="AV4041" s="1"/>
      <c r="AW4041" s="1"/>
      <c r="AX4041" s="1"/>
      <c r="AY4041" s="1"/>
      <c r="AZ4041" s="1"/>
      <c r="BA4041" s="1"/>
      <c r="BB4041" s="1"/>
      <c r="BC4041" s="1"/>
      <c r="BD4041" s="1"/>
      <c r="BE4041" s="1"/>
      <c r="BF4041" s="1"/>
      <c r="BG4041" s="1"/>
      <c r="BH4041" s="1"/>
      <c r="BI4041" s="1"/>
      <c r="BJ4041" s="1"/>
      <c r="BK4041" s="1"/>
      <c r="BL4041" s="1"/>
      <c r="BM4041" s="1"/>
      <c r="BN4041" s="1"/>
      <c r="BO4041" s="1"/>
      <c r="BP4041" s="1"/>
      <c r="BQ4041" s="1"/>
      <c r="BR4041" s="1"/>
      <c r="BS4041" s="1"/>
      <c r="BT4041" s="1"/>
      <c r="BU4041" s="1"/>
      <c r="BV4041" s="1"/>
      <c r="BW4041" s="1"/>
      <c r="BX4041" s="1"/>
      <c r="BY4041" s="1"/>
      <c r="BZ4041" s="1"/>
      <c r="CA4041" s="1"/>
      <c r="CB4041" s="1"/>
      <c r="CC4041" s="1"/>
      <c r="CD4041" s="1"/>
      <c r="CE4041" s="1"/>
      <c r="CF4041" s="1"/>
      <c r="CG4041" s="1"/>
      <c r="CH4041" s="1"/>
      <c r="CI4041" s="1"/>
      <c r="CJ4041" s="1"/>
      <c r="CK4041" s="1"/>
      <c r="CL4041" s="1"/>
      <c r="CM4041" s="1"/>
      <c r="CN4041" s="1"/>
      <c r="CO4041" s="1"/>
      <c r="CP4041" s="1"/>
      <c r="CQ4041" s="1"/>
      <c r="CR4041" s="1"/>
      <c r="CS4041" s="1"/>
      <c r="CT4041" s="1"/>
      <c r="CU4041" s="1"/>
      <c r="CV4041" s="1"/>
      <c r="CW4041" s="1"/>
      <c r="CX4041" s="1"/>
      <c r="CY4041" s="1"/>
      <c r="CZ4041" s="1"/>
      <c r="DA4041" s="1"/>
      <c r="DB4041" s="1"/>
      <c r="DC4041" s="1"/>
      <c r="DD4041" s="1"/>
      <c r="DE4041" s="1"/>
      <c r="DF4041" s="1"/>
      <c r="DG4041" s="1"/>
      <c r="DH4041" s="1"/>
      <c r="DI4041" s="1"/>
      <c r="DJ4041" s="1"/>
      <c r="DK4041" s="1"/>
      <c r="DL4041" s="1"/>
      <c r="DM4041" s="1"/>
      <c r="DN4041" s="1"/>
      <c r="DO4041" s="1"/>
      <c r="DP4041" s="1"/>
      <c r="DQ4041" s="1"/>
    </row>
    <row r="4042" spans="1:121">
      <c r="A4042" s="172" t="s">
        <v>2001</v>
      </c>
      <c r="B4042" s="30"/>
      <c r="C4042" s="88">
        <v>135606162</v>
      </c>
      <c r="F4042" s="29" t="s">
        <v>121</v>
      </c>
      <c r="G4042" s="3" t="s">
        <v>16</v>
      </c>
      <c r="H4042" s="3" t="s">
        <v>1947</v>
      </c>
      <c r="I4042" s="55">
        <v>46159</v>
      </c>
      <c r="J4042" s="55">
        <v>46161</v>
      </c>
      <c r="K4042" s="55">
        <v>46188</v>
      </c>
      <c r="L4042" s="55"/>
      <c r="M4042" s="55"/>
      <c r="N4042" s="3"/>
      <c r="O4042" s="119" t="s">
        <v>10</v>
      </c>
      <c r="P4042" s="55">
        <v>46163</v>
      </c>
      <c r="Q4042" s="167"/>
      <c r="R4042" s="176"/>
      <c r="S4042" s="1"/>
      <c r="T4042" s="1"/>
      <c r="U4042" s="1"/>
      <c r="V4042" s="1"/>
      <c r="W4042" s="1"/>
      <c r="X4042" s="1"/>
      <c r="Y4042" s="1"/>
      <c r="Z4042" s="1"/>
      <c r="AA4042" s="1"/>
      <c r="AB4042" s="1"/>
      <c r="AC4042" s="1"/>
      <c r="AD4042" s="1"/>
      <c r="AE4042" s="1"/>
      <c r="AF4042" s="1"/>
      <c r="AG4042" s="1"/>
      <c r="AH4042" s="1"/>
      <c r="AI4042" s="1"/>
      <c r="AJ4042" s="1"/>
      <c r="AK4042" s="1"/>
      <c r="AL4042" s="1"/>
      <c r="AM4042" s="1"/>
      <c r="AN4042" s="1"/>
      <c r="AO4042" s="1"/>
      <c r="AP4042" s="1"/>
      <c r="AQ4042" s="1"/>
      <c r="AR4042" s="1"/>
      <c r="AS4042" s="1"/>
      <c r="AT4042" s="1"/>
      <c r="AU4042" s="1"/>
      <c r="AV4042" s="1"/>
      <c r="AW4042" s="1"/>
      <c r="AX4042" s="1"/>
      <c r="AY4042" s="1"/>
      <c r="AZ4042" s="1"/>
      <c r="BA4042" s="1"/>
      <c r="BB4042" s="1"/>
      <c r="BC4042" s="1"/>
      <c r="BD4042" s="1"/>
      <c r="BE4042" s="1"/>
      <c r="BF4042" s="1"/>
      <c r="BG4042" s="1"/>
      <c r="BH4042" s="1"/>
      <c r="BI4042" s="1"/>
      <c r="BJ4042" s="1"/>
      <c r="BK4042" s="1"/>
      <c r="BL4042" s="1"/>
      <c r="BM4042" s="1"/>
      <c r="BN4042" s="1"/>
      <c r="BO4042" s="1"/>
      <c r="BP4042" s="1"/>
      <c r="BQ4042" s="1"/>
      <c r="BR4042" s="1"/>
      <c r="BS4042" s="1"/>
      <c r="BT4042" s="1"/>
      <c r="BU4042" s="1"/>
      <c r="BV4042" s="1"/>
      <c r="BW4042" s="1"/>
      <c r="BX4042" s="1"/>
      <c r="BY4042" s="1"/>
      <c r="BZ4042" s="1"/>
      <c r="CA4042" s="1"/>
      <c r="CB4042" s="1"/>
      <c r="CC4042" s="1"/>
      <c r="CD4042" s="1"/>
      <c r="CE4042" s="1"/>
      <c r="CF4042" s="1"/>
      <c r="CG4042" s="1"/>
      <c r="CH4042" s="1"/>
      <c r="CI4042" s="1"/>
      <c r="CJ4042" s="1"/>
      <c r="CK4042" s="1"/>
      <c r="CL4042" s="1"/>
      <c r="CM4042" s="1"/>
      <c r="CN4042" s="1"/>
      <c r="CO4042" s="1"/>
      <c r="CP4042" s="1"/>
      <c r="CQ4042" s="1"/>
      <c r="CR4042" s="1"/>
      <c r="CS4042" s="1"/>
      <c r="CT4042" s="1"/>
      <c r="CU4042" s="1"/>
      <c r="CV4042" s="1"/>
      <c r="CW4042" s="1"/>
      <c r="CX4042" s="1"/>
      <c r="CY4042" s="1"/>
      <c r="CZ4042" s="1"/>
      <c r="DA4042" s="1"/>
      <c r="DB4042" s="1"/>
      <c r="DC4042" s="1"/>
      <c r="DD4042" s="1"/>
      <c r="DE4042" s="1"/>
      <c r="DF4042" s="1"/>
      <c r="DG4042" s="1"/>
      <c r="DH4042" s="1"/>
      <c r="DI4042" s="1"/>
      <c r="DJ4042" s="1"/>
      <c r="DK4042" s="1"/>
      <c r="DL4042" s="1"/>
      <c r="DM4042" s="1"/>
      <c r="DN4042" s="1"/>
      <c r="DO4042" s="1"/>
      <c r="DP4042" s="1"/>
      <c r="DQ4042" s="1"/>
    </row>
    <row r="4043" spans="1:121">
      <c r="A4043" s="172" t="s">
        <v>2001</v>
      </c>
      <c r="B4043" s="30"/>
      <c r="C4043" s="88">
        <v>135606180</v>
      </c>
      <c r="F4043" s="29" t="s">
        <v>121</v>
      </c>
      <c r="G4043" s="3" t="s">
        <v>16</v>
      </c>
      <c r="H4043" s="3" t="s">
        <v>1947</v>
      </c>
      <c r="I4043" s="55">
        <v>46159</v>
      </c>
      <c r="J4043" s="55">
        <v>46161</v>
      </c>
      <c r="K4043" s="55">
        <v>46188</v>
      </c>
      <c r="L4043" s="55"/>
      <c r="M4043" s="55"/>
      <c r="N4043" s="3"/>
      <c r="O4043" s="119" t="s">
        <v>10</v>
      </c>
      <c r="P4043" s="55">
        <v>46163</v>
      </c>
      <c r="Q4043" s="167"/>
      <c r="R4043" s="176"/>
      <c r="S4043" s="1"/>
      <c r="T4043" s="1"/>
      <c r="U4043" s="1"/>
      <c r="V4043" s="1"/>
      <c r="W4043" s="1"/>
      <c r="X4043" s="1"/>
      <c r="Y4043" s="1"/>
      <c r="Z4043" s="1"/>
      <c r="AA4043" s="1"/>
      <c r="AB4043" s="1"/>
      <c r="AC4043" s="1"/>
      <c r="AD4043" s="1"/>
      <c r="AE4043" s="1"/>
      <c r="AF4043" s="1"/>
      <c r="AG4043" s="1"/>
      <c r="AH4043" s="1"/>
      <c r="AI4043" s="1"/>
      <c r="AJ4043" s="1"/>
      <c r="AK4043" s="1"/>
      <c r="AL4043" s="1"/>
      <c r="AM4043" s="1"/>
      <c r="AN4043" s="1"/>
      <c r="AO4043" s="1"/>
      <c r="AP4043" s="1"/>
      <c r="AQ4043" s="1"/>
      <c r="AR4043" s="1"/>
      <c r="AS4043" s="1"/>
      <c r="AT4043" s="1"/>
      <c r="AU4043" s="1"/>
      <c r="AV4043" s="1"/>
      <c r="AW4043" s="1"/>
      <c r="AX4043" s="1"/>
      <c r="AY4043" s="1"/>
      <c r="AZ4043" s="1"/>
      <c r="BA4043" s="1"/>
      <c r="BB4043" s="1"/>
      <c r="BC4043" s="1"/>
      <c r="BD4043" s="1"/>
      <c r="BE4043" s="1"/>
      <c r="BF4043" s="1"/>
      <c r="BG4043" s="1"/>
      <c r="BH4043" s="1"/>
      <c r="BI4043" s="1"/>
      <c r="BJ4043" s="1"/>
      <c r="BK4043" s="1"/>
      <c r="BL4043" s="1"/>
      <c r="BM4043" s="1"/>
      <c r="BN4043" s="1"/>
      <c r="BO4043" s="1"/>
      <c r="BP4043" s="1"/>
      <c r="BQ4043" s="1"/>
      <c r="BR4043" s="1"/>
      <c r="BS4043" s="1"/>
      <c r="BT4043" s="1"/>
      <c r="BU4043" s="1"/>
      <c r="BV4043" s="1"/>
      <c r="BW4043" s="1"/>
      <c r="BX4043" s="1"/>
      <c r="BY4043" s="1"/>
      <c r="BZ4043" s="1"/>
      <c r="CA4043" s="1"/>
      <c r="CB4043" s="1"/>
      <c r="CC4043" s="1"/>
      <c r="CD4043" s="1"/>
      <c r="CE4043" s="1"/>
      <c r="CF4043" s="1"/>
      <c r="CG4043" s="1"/>
      <c r="CH4043" s="1"/>
      <c r="CI4043" s="1"/>
      <c r="CJ4043" s="1"/>
      <c r="CK4043" s="1"/>
      <c r="CL4043" s="1"/>
      <c r="CM4043" s="1"/>
      <c r="CN4043" s="1"/>
      <c r="CO4043" s="1"/>
      <c r="CP4043" s="1"/>
      <c r="CQ4043" s="1"/>
      <c r="CR4043" s="1"/>
      <c r="CS4043" s="1"/>
      <c r="CT4043" s="1"/>
      <c r="CU4043" s="1"/>
      <c r="CV4043" s="1"/>
      <c r="CW4043" s="1"/>
      <c r="CX4043" s="1"/>
      <c r="CY4043" s="1"/>
      <c r="CZ4043" s="1"/>
      <c r="DA4043" s="1"/>
      <c r="DB4043" s="1"/>
      <c r="DC4043" s="1"/>
      <c r="DD4043" s="1"/>
      <c r="DE4043" s="1"/>
      <c r="DF4043" s="1"/>
      <c r="DG4043" s="1"/>
      <c r="DH4043" s="1"/>
      <c r="DI4043" s="1"/>
      <c r="DJ4043" s="1"/>
      <c r="DK4043" s="1"/>
      <c r="DL4043" s="1"/>
      <c r="DM4043" s="1"/>
      <c r="DN4043" s="1"/>
      <c r="DO4043" s="1"/>
      <c r="DP4043" s="1"/>
      <c r="DQ4043" s="1"/>
    </row>
    <row r="4044" spans="1:121">
      <c r="A4044" s="172" t="s">
        <v>2002</v>
      </c>
      <c r="B4044" s="30"/>
      <c r="C4044" s="88">
        <v>124610638</v>
      </c>
      <c r="F4044" s="29" t="s">
        <v>153</v>
      </c>
      <c r="G4044" s="3" t="s">
        <v>19</v>
      </c>
      <c r="H4044" s="3" t="s">
        <v>29</v>
      </c>
      <c r="I4044" s="55">
        <v>46146</v>
      </c>
      <c r="J4044" s="55">
        <v>46148</v>
      </c>
      <c r="K4044" s="55">
        <v>46176</v>
      </c>
      <c r="L4044" s="55"/>
      <c r="M4044" s="55"/>
      <c r="N4044" s="3"/>
      <c r="O4044" s="119" t="s">
        <v>10</v>
      </c>
      <c r="P4044" s="55">
        <v>46160</v>
      </c>
      <c r="Q4044" s="167"/>
      <c r="R4044" s="176"/>
      <c r="S4044" s="1"/>
      <c r="T4044" s="1"/>
      <c r="U4044" s="1"/>
      <c r="V4044" s="1"/>
      <c r="W4044" s="1"/>
      <c r="X4044" s="1"/>
      <c r="Y4044" s="1"/>
      <c r="Z4044" s="1"/>
      <c r="AA4044" s="1"/>
      <c r="AB4044" s="1"/>
      <c r="AC4044" s="1"/>
      <c r="AD4044" s="1"/>
      <c r="AE4044" s="1"/>
      <c r="AF4044" s="1"/>
      <c r="AG4044" s="1"/>
      <c r="AH4044" s="1"/>
      <c r="AI4044" s="1"/>
      <c r="AJ4044" s="1"/>
      <c r="AK4044" s="1"/>
      <c r="AL4044" s="1"/>
      <c r="AM4044" s="1"/>
      <c r="AN4044" s="1"/>
      <c r="AO4044" s="1"/>
      <c r="AP4044" s="1"/>
      <c r="AQ4044" s="1"/>
      <c r="AR4044" s="1"/>
      <c r="AS4044" s="1"/>
      <c r="AT4044" s="1"/>
      <c r="AU4044" s="1"/>
      <c r="AV4044" s="1"/>
      <c r="AW4044" s="1"/>
      <c r="AX4044" s="1"/>
      <c r="AY4044" s="1"/>
      <c r="AZ4044" s="1"/>
      <c r="BA4044" s="1"/>
      <c r="BB4044" s="1"/>
      <c r="BC4044" s="1"/>
      <c r="BD4044" s="1"/>
      <c r="BE4044" s="1"/>
      <c r="BF4044" s="1"/>
      <c r="BG4044" s="1"/>
      <c r="BH4044" s="1"/>
      <c r="BI4044" s="1"/>
      <c r="BJ4044" s="1"/>
      <c r="BK4044" s="1"/>
      <c r="BL4044" s="1"/>
      <c r="BM4044" s="1"/>
      <c r="BN4044" s="1"/>
      <c r="BO4044" s="1"/>
      <c r="BP4044" s="1"/>
      <c r="BQ4044" s="1"/>
      <c r="BR4044" s="1"/>
      <c r="BS4044" s="1"/>
      <c r="BT4044" s="1"/>
      <c r="BU4044" s="1"/>
      <c r="BV4044" s="1"/>
      <c r="BW4044" s="1"/>
      <c r="BX4044" s="1"/>
      <c r="BY4044" s="1"/>
      <c r="BZ4044" s="1"/>
      <c r="CA4044" s="1"/>
      <c r="CB4044" s="1"/>
      <c r="CC4044" s="1"/>
      <c r="CD4044" s="1"/>
      <c r="CE4044" s="1"/>
      <c r="CF4044" s="1"/>
      <c r="CG4044" s="1"/>
      <c r="CH4044" s="1"/>
      <c r="CI4044" s="1"/>
      <c r="CJ4044" s="1"/>
      <c r="CK4044" s="1"/>
      <c r="CL4044" s="1"/>
      <c r="CM4044" s="1"/>
      <c r="CN4044" s="1"/>
      <c r="CO4044" s="1"/>
      <c r="CP4044" s="1"/>
      <c r="CQ4044" s="1"/>
      <c r="CR4044" s="1"/>
      <c r="CS4044" s="1"/>
      <c r="CT4044" s="1"/>
      <c r="CU4044" s="1"/>
      <c r="CV4044" s="1"/>
      <c r="CW4044" s="1"/>
      <c r="CX4044" s="1"/>
      <c r="CY4044" s="1"/>
      <c r="CZ4044" s="1"/>
      <c r="DA4044" s="1"/>
      <c r="DB4044" s="1"/>
      <c r="DC4044" s="1"/>
      <c r="DD4044" s="1"/>
      <c r="DE4044" s="1"/>
      <c r="DF4044" s="1"/>
      <c r="DG4044" s="1"/>
      <c r="DH4044" s="1"/>
      <c r="DI4044" s="1"/>
      <c r="DJ4044" s="1"/>
      <c r="DK4044" s="1"/>
      <c r="DL4044" s="1"/>
      <c r="DM4044" s="1"/>
      <c r="DN4044" s="1"/>
      <c r="DO4044" s="1"/>
      <c r="DP4044" s="1"/>
      <c r="DQ4044" s="1"/>
    </row>
    <row r="4045" spans="1:121">
      <c r="A4045" s="172" t="s">
        <v>2002</v>
      </c>
      <c r="B4045" s="30"/>
      <c r="C4045" s="88">
        <v>124610647</v>
      </c>
      <c r="F4045" s="29" t="s">
        <v>153</v>
      </c>
      <c r="G4045" s="3" t="s">
        <v>19</v>
      </c>
      <c r="H4045" s="3" t="s">
        <v>29</v>
      </c>
      <c r="I4045" s="55">
        <v>46146</v>
      </c>
      <c r="J4045" s="55">
        <v>46148</v>
      </c>
      <c r="K4045" s="55">
        <v>46176</v>
      </c>
      <c r="L4045" s="55"/>
      <c r="M4045" s="55"/>
      <c r="N4045" s="3"/>
      <c r="O4045" s="119" t="s">
        <v>10</v>
      </c>
      <c r="P4045" s="55">
        <v>46160</v>
      </c>
      <c r="Q4045" s="167"/>
      <c r="R4045" s="176"/>
      <c r="S4045" s="1"/>
      <c r="T4045" s="1"/>
      <c r="U4045" s="1"/>
      <c r="V4045" s="1"/>
      <c r="W4045" s="1"/>
      <c r="X4045" s="1"/>
      <c r="Y4045" s="1"/>
      <c r="Z4045" s="1"/>
      <c r="AA4045" s="1"/>
      <c r="AB4045" s="1"/>
      <c r="AC4045" s="1"/>
      <c r="AD4045" s="1"/>
      <c r="AE4045" s="1"/>
      <c r="AF4045" s="1"/>
      <c r="AG4045" s="1"/>
      <c r="AH4045" s="1"/>
      <c r="AI4045" s="1"/>
      <c r="AJ4045" s="1"/>
      <c r="AK4045" s="1"/>
      <c r="AL4045" s="1"/>
      <c r="AM4045" s="1"/>
      <c r="AN4045" s="1"/>
      <c r="AO4045" s="1"/>
      <c r="AP4045" s="1"/>
      <c r="AQ4045" s="1"/>
      <c r="AR4045" s="1"/>
      <c r="AS4045" s="1"/>
      <c r="AT4045" s="1"/>
      <c r="AU4045" s="1"/>
      <c r="AV4045" s="1"/>
      <c r="AW4045" s="1"/>
      <c r="AX4045" s="1"/>
      <c r="AY4045" s="1"/>
      <c r="AZ4045" s="1"/>
      <c r="BA4045" s="1"/>
      <c r="BB4045" s="1"/>
      <c r="BC4045" s="1"/>
      <c r="BD4045" s="1"/>
      <c r="BE4045" s="1"/>
      <c r="BF4045" s="1"/>
      <c r="BG4045" s="1"/>
      <c r="BH4045" s="1"/>
      <c r="BI4045" s="1"/>
      <c r="BJ4045" s="1"/>
      <c r="BK4045" s="1"/>
      <c r="BL4045" s="1"/>
      <c r="BM4045" s="1"/>
      <c r="BN4045" s="1"/>
      <c r="BO4045" s="1"/>
      <c r="BP4045" s="1"/>
      <c r="BQ4045" s="1"/>
      <c r="BR4045" s="1"/>
      <c r="BS4045" s="1"/>
      <c r="BT4045" s="1"/>
      <c r="BU4045" s="1"/>
      <c r="BV4045" s="1"/>
      <c r="BW4045" s="1"/>
      <c r="BX4045" s="1"/>
      <c r="BY4045" s="1"/>
      <c r="BZ4045" s="1"/>
      <c r="CA4045" s="1"/>
      <c r="CB4045" s="1"/>
      <c r="CC4045" s="1"/>
      <c r="CD4045" s="1"/>
      <c r="CE4045" s="1"/>
      <c r="CF4045" s="1"/>
      <c r="CG4045" s="1"/>
      <c r="CH4045" s="1"/>
      <c r="CI4045" s="1"/>
      <c r="CJ4045" s="1"/>
      <c r="CK4045" s="1"/>
      <c r="CL4045" s="1"/>
      <c r="CM4045" s="1"/>
      <c r="CN4045" s="1"/>
      <c r="CO4045" s="1"/>
      <c r="CP4045" s="1"/>
      <c r="CQ4045" s="1"/>
      <c r="CR4045" s="1"/>
      <c r="CS4045" s="1"/>
      <c r="CT4045" s="1"/>
      <c r="CU4045" s="1"/>
      <c r="CV4045" s="1"/>
      <c r="CW4045" s="1"/>
      <c r="CX4045" s="1"/>
      <c r="CY4045" s="1"/>
      <c r="CZ4045" s="1"/>
      <c r="DA4045" s="1"/>
      <c r="DB4045" s="1"/>
      <c r="DC4045" s="1"/>
      <c r="DD4045" s="1"/>
      <c r="DE4045" s="1"/>
      <c r="DF4045" s="1"/>
      <c r="DG4045" s="1"/>
      <c r="DH4045" s="1"/>
      <c r="DI4045" s="1"/>
      <c r="DJ4045" s="1"/>
      <c r="DK4045" s="1"/>
      <c r="DL4045" s="1"/>
      <c r="DM4045" s="1"/>
      <c r="DN4045" s="1"/>
      <c r="DO4045" s="1"/>
      <c r="DP4045" s="1"/>
      <c r="DQ4045" s="1"/>
    </row>
    <row r="4046" spans="1:121">
      <c r="A4046" s="172" t="s">
        <v>2002</v>
      </c>
      <c r="B4046" s="30"/>
      <c r="C4046" s="88">
        <v>124610654</v>
      </c>
      <c r="F4046" s="29" t="s">
        <v>153</v>
      </c>
      <c r="G4046" s="3" t="s">
        <v>19</v>
      </c>
      <c r="H4046" s="3" t="s">
        <v>29</v>
      </c>
      <c r="I4046" s="55">
        <v>46146</v>
      </c>
      <c r="J4046" s="55">
        <v>46148</v>
      </c>
      <c r="K4046" s="55">
        <v>46176</v>
      </c>
      <c r="L4046" s="55"/>
      <c r="M4046" s="55"/>
      <c r="N4046" s="3"/>
      <c r="O4046" s="119" t="s">
        <v>10</v>
      </c>
      <c r="P4046" s="55">
        <v>46160</v>
      </c>
      <c r="Q4046" s="167"/>
      <c r="R4046" s="176"/>
      <c r="S4046" s="1"/>
      <c r="T4046" s="1"/>
      <c r="U4046" s="1"/>
      <c r="V4046" s="1"/>
      <c r="W4046" s="1"/>
      <c r="X4046" s="1"/>
      <c r="Y4046" s="1"/>
      <c r="Z4046" s="1"/>
      <c r="AA4046" s="1"/>
      <c r="AB4046" s="1"/>
      <c r="AC4046" s="1"/>
      <c r="AD4046" s="1"/>
      <c r="AE4046" s="1"/>
      <c r="AF4046" s="1"/>
      <c r="AG4046" s="1"/>
      <c r="AH4046" s="1"/>
      <c r="AI4046" s="1"/>
      <c r="AJ4046" s="1"/>
      <c r="AK4046" s="1"/>
      <c r="AL4046" s="1"/>
      <c r="AM4046" s="1"/>
      <c r="AN4046" s="1"/>
      <c r="AO4046" s="1"/>
      <c r="AP4046" s="1"/>
      <c r="AQ4046" s="1"/>
      <c r="AR4046" s="1"/>
      <c r="AS4046" s="1"/>
      <c r="AT4046" s="1"/>
      <c r="AU4046" s="1"/>
      <c r="AV4046" s="1"/>
      <c r="AW4046" s="1"/>
      <c r="AX4046" s="1"/>
      <c r="AY4046" s="1"/>
      <c r="AZ4046" s="1"/>
      <c r="BA4046" s="1"/>
      <c r="BB4046" s="1"/>
      <c r="BC4046" s="1"/>
      <c r="BD4046" s="1"/>
      <c r="BE4046" s="1"/>
      <c r="BF4046" s="1"/>
      <c r="BG4046" s="1"/>
      <c r="BH4046" s="1"/>
      <c r="BI4046" s="1"/>
      <c r="BJ4046" s="1"/>
      <c r="BK4046" s="1"/>
      <c r="BL4046" s="1"/>
      <c r="BM4046" s="1"/>
      <c r="BN4046" s="1"/>
      <c r="BO4046" s="1"/>
      <c r="BP4046" s="1"/>
      <c r="BQ4046" s="1"/>
      <c r="BR4046" s="1"/>
      <c r="BS4046" s="1"/>
      <c r="BT4046" s="1"/>
      <c r="BU4046" s="1"/>
      <c r="BV4046" s="1"/>
      <c r="BW4046" s="1"/>
      <c r="BX4046" s="1"/>
      <c r="BY4046" s="1"/>
      <c r="BZ4046" s="1"/>
      <c r="CA4046" s="1"/>
      <c r="CB4046" s="1"/>
      <c r="CC4046" s="1"/>
      <c r="CD4046" s="1"/>
      <c r="CE4046" s="1"/>
      <c r="CF4046" s="1"/>
      <c r="CG4046" s="1"/>
      <c r="CH4046" s="1"/>
      <c r="CI4046" s="1"/>
      <c r="CJ4046" s="1"/>
      <c r="CK4046" s="1"/>
      <c r="CL4046" s="1"/>
      <c r="CM4046" s="1"/>
      <c r="CN4046" s="1"/>
      <c r="CO4046" s="1"/>
      <c r="CP4046" s="1"/>
      <c r="CQ4046" s="1"/>
      <c r="CR4046" s="1"/>
      <c r="CS4046" s="1"/>
      <c r="CT4046" s="1"/>
      <c r="CU4046" s="1"/>
      <c r="CV4046" s="1"/>
      <c r="CW4046" s="1"/>
      <c r="CX4046" s="1"/>
      <c r="CY4046" s="1"/>
      <c r="CZ4046" s="1"/>
      <c r="DA4046" s="1"/>
      <c r="DB4046" s="1"/>
      <c r="DC4046" s="1"/>
      <c r="DD4046" s="1"/>
      <c r="DE4046" s="1"/>
      <c r="DF4046" s="1"/>
      <c r="DG4046" s="1"/>
      <c r="DH4046" s="1"/>
      <c r="DI4046" s="1"/>
      <c r="DJ4046" s="1"/>
      <c r="DK4046" s="1"/>
      <c r="DL4046" s="1"/>
      <c r="DM4046" s="1"/>
      <c r="DN4046" s="1"/>
      <c r="DO4046" s="1"/>
      <c r="DP4046" s="1"/>
      <c r="DQ4046" s="1"/>
    </row>
    <row r="4047" spans="1:121">
      <c r="A4047" s="172" t="s">
        <v>2002</v>
      </c>
      <c r="B4047" s="30"/>
      <c r="C4047" s="88">
        <v>124610659</v>
      </c>
      <c r="F4047" s="29" t="s">
        <v>153</v>
      </c>
      <c r="G4047" s="3" t="s">
        <v>19</v>
      </c>
      <c r="H4047" s="3" t="s">
        <v>29</v>
      </c>
      <c r="I4047" s="55">
        <v>46146</v>
      </c>
      <c r="J4047" s="55">
        <v>46148</v>
      </c>
      <c r="K4047" s="55">
        <v>46176</v>
      </c>
      <c r="L4047" s="55"/>
      <c r="M4047" s="55"/>
      <c r="N4047" s="3"/>
      <c r="O4047" s="119" t="s">
        <v>10</v>
      </c>
      <c r="P4047" s="55">
        <v>46160</v>
      </c>
      <c r="Q4047" s="167"/>
      <c r="R4047" s="176"/>
      <c r="S4047" s="1"/>
      <c r="T4047" s="1"/>
      <c r="U4047" s="1"/>
      <c r="V4047" s="1"/>
      <c r="W4047" s="1"/>
      <c r="X4047" s="1"/>
      <c r="Y4047" s="1"/>
      <c r="Z4047" s="1"/>
      <c r="AA4047" s="1"/>
      <c r="AB4047" s="1"/>
      <c r="AC4047" s="1"/>
      <c r="AD4047" s="1"/>
      <c r="AE4047" s="1"/>
      <c r="AF4047" s="1"/>
      <c r="AG4047" s="1"/>
      <c r="AH4047" s="1"/>
      <c r="AI4047" s="1"/>
      <c r="AJ4047" s="1"/>
      <c r="AK4047" s="1"/>
      <c r="AL4047" s="1"/>
      <c r="AM4047" s="1"/>
      <c r="AN4047" s="1"/>
      <c r="AO4047" s="1"/>
      <c r="AP4047" s="1"/>
      <c r="AQ4047" s="1"/>
      <c r="AR4047" s="1"/>
      <c r="AS4047" s="1"/>
      <c r="AT4047" s="1"/>
      <c r="AU4047" s="1"/>
      <c r="AV4047" s="1"/>
      <c r="AW4047" s="1"/>
      <c r="AX4047" s="1"/>
      <c r="AY4047" s="1"/>
      <c r="AZ4047" s="1"/>
      <c r="BA4047" s="1"/>
      <c r="BB4047" s="1"/>
      <c r="BC4047" s="1"/>
      <c r="BD4047" s="1"/>
      <c r="BE4047" s="1"/>
      <c r="BF4047" s="1"/>
      <c r="BG4047" s="1"/>
      <c r="BH4047" s="1"/>
      <c r="BI4047" s="1"/>
      <c r="BJ4047" s="1"/>
      <c r="BK4047" s="1"/>
      <c r="BL4047" s="1"/>
      <c r="BM4047" s="1"/>
      <c r="BN4047" s="1"/>
      <c r="BO4047" s="1"/>
      <c r="BP4047" s="1"/>
      <c r="BQ4047" s="1"/>
      <c r="BR4047" s="1"/>
      <c r="BS4047" s="1"/>
      <c r="BT4047" s="1"/>
      <c r="BU4047" s="1"/>
      <c r="BV4047" s="1"/>
      <c r="BW4047" s="1"/>
      <c r="BX4047" s="1"/>
      <c r="BY4047" s="1"/>
      <c r="BZ4047" s="1"/>
      <c r="CA4047" s="1"/>
      <c r="CB4047" s="1"/>
      <c r="CC4047" s="1"/>
      <c r="CD4047" s="1"/>
      <c r="CE4047" s="1"/>
      <c r="CF4047" s="1"/>
      <c r="CG4047" s="1"/>
      <c r="CH4047" s="1"/>
      <c r="CI4047" s="1"/>
      <c r="CJ4047" s="1"/>
      <c r="CK4047" s="1"/>
      <c r="CL4047" s="1"/>
      <c r="CM4047" s="1"/>
      <c r="CN4047" s="1"/>
      <c r="CO4047" s="1"/>
      <c r="CP4047" s="1"/>
      <c r="CQ4047" s="1"/>
      <c r="CR4047" s="1"/>
      <c r="CS4047" s="1"/>
      <c r="CT4047" s="1"/>
      <c r="CU4047" s="1"/>
      <c r="CV4047" s="1"/>
      <c r="CW4047" s="1"/>
      <c r="CX4047" s="1"/>
      <c r="CY4047" s="1"/>
      <c r="CZ4047" s="1"/>
      <c r="DA4047" s="1"/>
      <c r="DB4047" s="1"/>
      <c r="DC4047" s="1"/>
      <c r="DD4047" s="1"/>
      <c r="DE4047" s="1"/>
      <c r="DF4047" s="1"/>
      <c r="DG4047" s="1"/>
      <c r="DH4047" s="1"/>
      <c r="DI4047" s="1"/>
      <c r="DJ4047" s="1"/>
      <c r="DK4047" s="1"/>
      <c r="DL4047" s="1"/>
      <c r="DM4047" s="1"/>
      <c r="DN4047" s="1"/>
      <c r="DO4047" s="1"/>
      <c r="DP4047" s="1"/>
      <c r="DQ4047" s="1"/>
    </row>
    <row r="4048" spans="1:121">
      <c r="A4048" s="172" t="s">
        <v>2002</v>
      </c>
      <c r="B4048" s="30"/>
      <c r="C4048" s="88">
        <v>124610663</v>
      </c>
      <c r="F4048" s="29" t="s">
        <v>153</v>
      </c>
      <c r="G4048" s="3" t="s">
        <v>19</v>
      </c>
      <c r="H4048" s="3" t="s">
        <v>29</v>
      </c>
      <c r="I4048" s="55">
        <v>46146</v>
      </c>
      <c r="J4048" s="55">
        <v>46148</v>
      </c>
      <c r="K4048" s="55">
        <v>46176</v>
      </c>
      <c r="L4048" s="55"/>
      <c r="M4048" s="55"/>
      <c r="N4048" s="3"/>
      <c r="O4048" s="119" t="s">
        <v>10</v>
      </c>
      <c r="P4048" s="55">
        <v>46160</v>
      </c>
      <c r="Q4048" s="167"/>
      <c r="R4048" s="176"/>
      <c r="S4048" s="1"/>
      <c r="T4048" s="1"/>
      <c r="U4048" s="1"/>
      <c r="V4048" s="1"/>
      <c r="W4048" s="1"/>
      <c r="X4048" s="1"/>
      <c r="Y4048" s="1"/>
      <c r="Z4048" s="1"/>
      <c r="AA4048" s="1"/>
      <c r="AB4048" s="1"/>
      <c r="AC4048" s="1"/>
      <c r="AD4048" s="1"/>
      <c r="AE4048" s="1"/>
      <c r="AF4048" s="1"/>
      <c r="AG4048" s="1"/>
      <c r="AH4048" s="1"/>
      <c r="AI4048" s="1"/>
      <c r="AJ4048" s="1"/>
      <c r="AK4048" s="1"/>
      <c r="AL4048" s="1"/>
      <c r="AM4048" s="1"/>
      <c r="AN4048" s="1"/>
      <c r="AO4048" s="1"/>
      <c r="AP4048" s="1"/>
      <c r="AQ4048" s="1"/>
      <c r="AR4048" s="1"/>
      <c r="AS4048" s="1"/>
      <c r="AT4048" s="1"/>
      <c r="AU4048" s="1"/>
      <c r="AV4048" s="1"/>
      <c r="AW4048" s="1"/>
      <c r="AX4048" s="1"/>
      <c r="AY4048" s="1"/>
      <c r="AZ4048" s="1"/>
      <c r="BA4048" s="1"/>
      <c r="BB4048" s="1"/>
      <c r="BC4048" s="1"/>
      <c r="BD4048" s="1"/>
      <c r="BE4048" s="1"/>
      <c r="BF4048" s="1"/>
      <c r="BG4048" s="1"/>
      <c r="BH4048" s="1"/>
      <c r="BI4048" s="1"/>
      <c r="BJ4048" s="1"/>
      <c r="BK4048" s="1"/>
      <c r="BL4048" s="1"/>
      <c r="BM4048" s="1"/>
      <c r="BN4048" s="1"/>
      <c r="BO4048" s="1"/>
      <c r="BP4048" s="1"/>
      <c r="BQ4048" s="1"/>
      <c r="BR4048" s="1"/>
      <c r="BS4048" s="1"/>
      <c r="BT4048" s="1"/>
      <c r="BU4048" s="1"/>
      <c r="BV4048" s="1"/>
      <c r="BW4048" s="1"/>
      <c r="BX4048" s="1"/>
      <c r="BY4048" s="1"/>
      <c r="BZ4048" s="1"/>
      <c r="CA4048" s="1"/>
      <c r="CB4048" s="1"/>
      <c r="CC4048" s="1"/>
      <c r="CD4048" s="1"/>
      <c r="CE4048" s="1"/>
      <c r="CF4048" s="1"/>
      <c r="CG4048" s="1"/>
      <c r="CH4048" s="1"/>
      <c r="CI4048" s="1"/>
      <c r="CJ4048" s="1"/>
      <c r="CK4048" s="1"/>
      <c r="CL4048" s="1"/>
      <c r="CM4048" s="1"/>
      <c r="CN4048" s="1"/>
      <c r="CO4048" s="1"/>
      <c r="CP4048" s="1"/>
      <c r="CQ4048" s="1"/>
      <c r="CR4048" s="1"/>
      <c r="CS4048" s="1"/>
      <c r="CT4048" s="1"/>
      <c r="CU4048" s="1"/>
      <c r="CV4048" s="1"/>
      <c r="CW4048" s="1"/>
      <c r="CX4048" s="1"/>
      <c r="CY4048" s="1"/>
      <c r="CZ4048" s="1"/>
      <c r="DA4048" s="1"/>
      <c r="DB4048" s="1"/>
      <c r="DC4048" s="1"/>
      <c r="DD4048" s="1"/>
      <c r="DE4048" s="1"/>
      <c r="DF4048" s="1"/>
      <c r="DG4048" s="1"/>
      <c r="DH4048" s="1"/>
      <c r="DI4048" s="1"/>
      <c r="DJ4048" s="1"/>
      <c r="DK4048" s="1"/>
      <c r="DL4048" s="1"/>
      <c r="DM4048" s="1"/>
      <c r="DN4048" s="1"/>
      <c r="DO4048" s="1"/>
      <c r="DP4048" s="1"/>
      <c r="DQ4048" s="1"/>
    </row>
    <row r="4049" spans="1:121">
      <c r="A4049" s="172" t="s">
        <v>2002</v>
      </c>
      <c r="B4049" s="30"/>
      <c r="C4049" s="88">
        <v>124610665</v>
      </c>
      <c r="F4049" s="29" t="s">
        <v>153</v>
      </c>
      <c r="G4049" s="3" t="s">
        <v>19</v>
      </c>
      <c r="H4049" s="3" t="s">
        <v>29</v>
      </c>
      <c r="I4049" s="55">
        <v>46146</v>
      </c>
      <c r="J4049" s="55">
        <v>46148</v>
      </c>
      <c r="K4049" s="55">
        <v>46176</v>
      </c>
      <c r="L4049" s="55"/>
      <c r="M4049" s="55"/>
      <c r="N4049" s="3"/>
      <c r="O4049" s="119" t="s">
        <v>10</v>
      </c>
      <c r="P4049" s="55">
        <v>46160</v>
      </c>
      <c r="Q4049" s="167"/>
      <c r="R4049" s="176"/>
      <c r="S4049" s="1"/>
      <c r="T4049" s="1"/>
      <c r="U4049" s="1"/>
      <c r="V4049" s="1"/>
      <c r="W4049" s="1"/>
      <c r="X4049" s="1"/>
      <c r="Y4049" s="1"/>
      <c r="Z4049" s="1"/>
      <c r="AA4049" s="1"/>
      <c r="AB4049" s="1"/>
      <c r="AC4049" s="1"/>
      <c r="AD4049" s="1"/>
      <c r="AE4049" s="1"/>
      <c r="AF4049" s="1"/>
      <c r="AG4049" s="1"/>
      <c r="AH4049" s="1"/>
      <c r="AI4049" s="1"/>
      <c r="AJ4049" s="1"/>
      <c r="AK4049" s="1"/>
      <c r="AL4049" s="1"/>
      <c r="AM4049" s="1"/>
      <c r="AN4049" s="1"/>
      <c r="AO4049" s="1"/>
      <c r="AP4049" s="1"/>
      <c r="AQ4049" s="1"/>
      <c r="AR4049" s="1"/>
      <c r="AS4049" s="1"/>
      <c r="AT4049" s="1"/>
      <c r="AU4049" s="1"/>
      <c r="AV4049" s="1"/>
      <c r="AW4049" s="1"/>
      <c r="AX4049" s="1"/>
      <c r="AY4049" s="1"/>
      <c r="AZ4049" s="1"/>
      <c r="BA4049" s="1"/>
      <c r="BB4049" s="1"/>
      <c r="BC4049" s="1"/>
      <c r="BD4049" s="1"/>
      <c r="BE4049" s="1"/>
      <c r="BF4049" s="1"/>
      <c r="BG4049" s="1"/>
      <c r="BH4049" s="1"/>
      <c r="BI4049" s="1"/>
      <c r="BJ4049" s="1"/>
      <c r="BK4049" s="1"/>
      <c r="BL4049" s="1"/>
      <c r="BM4049" s="1"/>
      <c r="BN4049" s="1"/>
      <c r="BO4049" s="1"/>
      <c r="BP4049" s="1"/>
      <c r="BQ4049" s="1"/>
      <c r="BR4049" s="1"/>
      <c r="BS4049" s="1"/>
      <c r="BT4049" s="1"/>
      <c r="BU4049" s="1"/>
      <c r="BV4049" s="1"/>
      <c r="BW4049" s="1"/>
      <c r="BX4049" s="1"/>
      <c r="BY4049" s="1"/>
      <c r="BZ4049" s="1"/>
      <c r="CA4049" s="1"/>
      <c r="CB4049" s="1"/>
      <c r="CC4049" s="1"/>
      <c r="CD4049" s="1"/>
      <c r="CE4049" s="1"/>
      <c r="CF4049" s="1"/>
      <c r="CG4049" s="1"/>
      <c r="CH4049" s="1"/>
      <c r="CI4049" s="1"/>
      <c r="CJ4049" s="1"/>
      <c r="CK4049" s="1"/>
      <c r="CL4049" s="1"/>
      <c r="CM4049" s="1"/>
      <c r="CN4049" s="1"/>
      <c r="CO4049" s="1"/>
      <c r="CP4049" s="1"/>
      <c r="CQ4049" s="1"/>
      <c r="CR4049" s="1"/>
      <c r="CS4049" s="1"/>
      <c r="CT4049" s="1"/>
      <c r="CU4049" s="1"/>
      <c r="CV4049" s="1"/>
      <c r="CW4049" s="1"/>
      <c r="CX4049" s="1"/>
      <c r="CY4049" s="1"/>
      <c r="CZ4049" s="1"/>
      <c r="DA4049" s="1"/>
      <c r="DB4049" s="1"/>
      <c r="DC4049" s="1"/>
      <c r="DD4049" s="1"/>
      <c r="DE4049" s="1"/>
      <c r="DF4049" s="1"/>
      <c r="DG4049" s="1"/>
      <c r="DH4049" s="1"/>
      <c r="DI4049" s="1"/>
      <c r="DJ4049" s="1"/>
      <c r="DK4049" s="1"/>
      <c r="DL4049" s="1"/>
      <c r="DM4049" s="1"/>
      <c r="DN4049" s="1"/>
      <c r="DO4049" s="1"/>
      <c r="DP4049" s="1"/>
      <c r="DQ4049" s="1"/>
    </row>
    <row r="4050" spans="1:121">
      <c r="A4050" s="172" t="s">
        <v>2002</v>
      </c>
      <c r="B4050" s="30"/>
      <c r="C4050" s="88">
        <v>124610671</v>
      </c>
      <c r="F4050" s="29" t="s">
        <v>153</v>
      </c>
      <c r="G4050" s="3" t="s">
        <v>19</v>
      </c>
      <c r="H4050" s="3" t="s">
        <v>29</v>
      </c>
      <c r="I4050" s="55">
        <v>46146</v>
      </c>
      <c r="J4050" s="55">
        <v>46148</v>
      </c>
      <c r="K4050" s="55">
        <v>46176</v>
      </c>
      <c r="L4050" s="55"/>
      <c r="M4050" s="55"/>
      <c r="N4050" s="3"/>
      <c r="O4050" s="119" t="s">
        <v>10</v>
      </c>
      <c r="P4050" s="55">
        <v>46160</v>
      </c>
      <c r="Q4050" s="167"/>
      <c r="R4050" s="176"/>
      <c r="S4050" s="1"/>
      <c r="T4050" s="1"/>
      <c r="U4050" s="1"/>
      <c r="V4050" s="1"/>
      <c r="W4050" s="1"/>
      <c r="X4050" s="1"/>
      <c r="Y4050" s="1"/>
      <c r="Z4050" s="1"/>
      <c r="AA4050" s="1"/>
      <c r="AB4050" s="1"/>
      <c r="AC4050" s="1"/>
      <c r="AD4050" s="1"/>
      <c r="AE4050" s="1"/>
      <c r="AF4050" s="1"/>
      <c r="AG4050" s="1"/>
      <c r="AH4050" s="1"/>
      <c r="AI4050" s="1"/>
      <c r="AJ4050" s="1"/>
      <c r="AK4050" s="1"/>
      <c r="AL4050" s="1"/>
      <c r="AM4050" s="1"/>
      <c r="AN4050" s="1"/>
      <c r="AO4050" s="1"/>
      <c r="AP4050" s="1"/>
      <c r="AQ4050" s="1"/>
      <c r="AR4050" s="1"/>
      <c r="AS4050" s="1"/>
      <c r="AT4050" s="1"/>
      <c r="AU4050" s="1"/>
      <c r="AV4050" s="1"/>
      <c r="AW4050" s="1"/>
      <c r="AX4050" s="1"/>
      <c r="AY4050" s="1"/>
      <c r="AZ4050" s="1"/>
      <c r="BA4050" s="1"/>
      <c r="BB4050" s="1"/>
      <c r="BC4050" s="1"/>
      <c r="BD4050" s="1"/>
      <c r="BE4050" s="1"/>
      <c r="BF4050" s="1"/>
      <c r="BG4050" s="1"/>
      <c r="BH4050" s="1"/>
      <c r="BI4050" s="1"/>
      <c r="BJ4050" s="1"/>
      <c r="BK4050" s="1"/>
      <c r="BL4050" s="1"/>
      <c r="BM4050" s="1"/>
      <c r="BN4050" s="1"/>
      <c r="BO4050" s="1"/>
      <c r="BP4050" s="1"/>
      <c r="BQ4050" s="1"/>
      <c r="BR4050" s="1"/>
      <c r="BS4050" s="1"/>
      <c r="BT4050" s="1"/>
      <c r="BU4050" s="1"/>
      <c r="BV4050" s="1"/>
      <c r="BW4050" s="1"/>
      <c r="BX4050" s="1"/>
      <c r="BY4050" s="1"/>
      <c r="BZ4050" s="1"/>
      <c r="CA4050" s="1"/>
      <c r="CB4050" s="1"/>
      <c r="CC4050" s="1"/>
      <c r="CD4050" s="1"/>
      <c r="CE4050" s="1"/>
      <c r="CF4050" s="1"/>
      <c r="CG4050" s="1"/>
      <c r="CH4050" s="1"/>
      <c r="CI4050" s="1"/>
      <c r="CJ4050" s="1"/>
      <c r="CK4050" s="1"/>
      <c r="CL4050" s="1"/>
      <c r="CM4050" s="1"/>
      <c r="CN4050" s="1"/>
      <c r="CO4050" s="1"/>
      <c r="CP4050" s="1"/>
      <c r="CQ4050" s="1"/>
      <c r="CR4050" s="1"/>
      <c r="CS4050" s="1"/>
      <c r="CT4050" s="1"/>
      <c r="CU4050" s="1"/>
      <c r="CV4050" s="1"/>
      <c r="CW4050" s="1"/>
      <c r="CX4050" s="1"/>
      <c r="CY4050" s="1"/>
      <c r="CZ4050" s="1"/>
      <c r="DA4050" s="1"/>
      <c r="DB4050" s="1"/>
      <c r="DC4050" s="1"/>
      <c r="DD4050" s="1"/>
      <c r="DE4050" s="1"/>
      <c r="DF4050" s="1"/>
      <c r="DG4050" s="1"/>
      <c r="DH4050" s="1"/>
      <c r="DI4050" s="1"/>
      <c r="DJ4050" s="1"/>
      <c r="DK4050" s="1"/>
      <c r="DL4050" s="1"/>
      <c r="DM4050" s="1"/>
      <c r="DN4050" s="1"/>
      <c r="DO4050" s="1"/>
      <c r="DP4050" s="1"/>
      <c r="DQ4050" s="1"/>
    </row>
    <row r="4051" spans="1:121">
      <c r="A4051" s="172" t="s">
        <v>2002</v>
      </c>
      <c r="B4051" s="30"/>
      <c r="C4051" s="88">
        <v>124610675</v>
      </c>
      <c r="F4051" s="29" t="s">
        <v>153</v>
      </c>
      <c r="G4051" s="3" t="s">
        <v>19</v>
      </c>
      <c r="H4051" s="3" t="s">
        <v>29</v>
      </c>
      <c r="I4051" s="55">
        <v>46146</v>
      </c>
      <c r="J4051" s="55">
        <v>46148</v>
      </c>
      <c r="K4051" s="55">
        <v>46176</v>
      </c>
      <c r="L4051" s="55"/>
      <c r="M4051" s="55"/>
      <c r="N4051" s="3"/>
      <c r="O4051" s="119" t="s">
        <v>10</v>
      </c>
      <c r="P4051" s="55">
        <v>46160</v>
      </c>
      <c r="Q4051" s="167"/>
      <c r="R4051" s="176"/>
      <c r="S4051" s="1"/>
      <c r="T4051" s="1"/>
      <c r="U4051" s="1"/>
      <c r="V4051" s="1"/>
      <c r="W4051" s="1"/>
      <c r="X4051" s="1"/>
      <c r="Y4051" s="1"/>
      <c r="Z4051" s="1"/>
      <c r="AA4051" s="1"/>
      <c r="AB4051" s="1"/>
      <c r="AC4051" s="1"/>
      <c r="AD4051" s="1"/>
      <c r="AE4051" s="1"/>
      <c r="AF4051" s="1"/>
      <c r="AG4051" s="1"/>
      <c r="AH4051" s="1"/>
      <c r="AI4051" s="1"/>
      <c r="AJ4051" s="1"/>
      <c r="AK4051" s="1"/>
      <c r="AL4051" s="1"/>
      <c r="AM4051" s="1"/>
      <c r="AN4051" s="1"/>
      <c r="AO4051" s="1"/>
      <c r="AP4051" s="1"/>
      <c r="AQ4051" s="1"/>
      <c r="AR4051" s="1"/>
      <c r="AS4051" s="1"/>
      <c r="AT4051" s="1"/>
      <c r="AU4051" s="1"/>
      <c r="AV4051" s="1"/>
      <c r="AW4051" s="1"/>
      <c r="AX4051" s="1"/>
      <c r="AY4051" s="1"/>
      <c r="AZ4051" s="1"/>
      <c r="BA4051" s="1"/>
      <c r="BB4051" s="1"/>
      <c r="BC4051" s="1"/>
      <c r="BD4051" s="1"/>
      <c r="BE4051" s="1"/>
      <c r="BF4051" s="1"/>
      <c r="BG4051" s="1"/>
      <c r="BH4051" s="1"/>
      <c r="BI4051" s="1"/>
      <c r="BJ4051" s="1"/>
      <c r="BK4051" s="1"/>
      <c r="BL4051" s="1"/>
      <c r="BM4051" s="1"/>
      <c r="BN4051" s="1"/>
      <c r="BO4051" s="1"/>
      <c r="BP4051" s="1"/>
      <c r="BQ4051" s="1"/>
      <c r="BR4051" s="1"/>
      <c r="BS4051" s="1"/>
      <c r="BT4051" s="1"/>
      <c r="BU4051" s="1"/>
      <c r="BV4051" s="1"/>
      <c r="BW4051" s="1"/>
      <c r="BX4051" s="1"/>
      <c r="BY4051" s="1"/>
      <c r="BZ4051" s="1"/>
      <c r="CA4051" s="1"/>
      <c r="CB4051" s="1"/>
      <c r="CC4051" s="1"/>
      <c r="CD4051" s="1"/>
      <c r="CE4051" s="1"/>
      <c r="CF4051" s="1"/>
      <c r="CG4051" s="1"/>
      <c r="CH4051" s="1"/>
      <c r="CI4051" s="1"/>
      <c r="CJ4051" s="1"/>
      <c r="CK4051" s="1"/>
      <c r="CL4051" s="1"/>
      <c r="CM4051" s="1"/>
      <c r="CN4051" s="1"/>
      <c r="CO4051" s="1"/>
      <c r="CP4051" s="1"/>
      <c r="CQ4051" s="1"/>
      <c r="CR4051" s="1"/>
      <c r="CS4051" s="1"/>
      <c r="CT4051" s="1"/>
      <c r="CU4051" s="1"/>
      <c r="CV4051" s="1"/>
      <c r="CW4051" s="1"/>
      <c r="CX4051" s="1"/>
      <c r="CY4051" s="1"/>
      <c r="CZ4051" s="1"/>
      <c r="DA4051" s="1"/>
      <c r="DB4051" s="1"/>
      <c r="DC4051" s="1"/>
      <c r="DD4051" s="1"/>
      <c r="DE4051" s="1"/>
      <c r="DF4051" s="1"/>
      <c r="DG4051" s="1"/>
      <c r="DH4051" s="1"/>
      <c r="DI4051" s="1"/>
      <c r="DJ4051" s="1"/>
      <c r="DK4051" s="1"/>
      <c r="DL4051" s="1"/>
      <c r="DM4051" s="1"/>
      <c r="DN4051" s="1"/>
      <c r="DO4051" s="1"/>
      <c r="DP4051" s="1"/>
      <c r="DQ4051" s="1"/>
    </row>
    <row r="4052" spans="1:121">
      <c r="A4052" s="172" t="s">
        <v>2002</v>
      </c>
      <c r="B4052" s="30"/>
      <c r="C4052" s="88">
        <v>124610677</v>
      </c>
      <c r="F4052" s="29" t="s">
        <v>153</v>
      </c>
      <c r="G4052" s="3" t="s">
        <v>19</v>
      </c>
      <c r="H4052" s="3" t="s">
        <v>29</v>
      </c>
      <c r="I4052" s="55">
        <v>46146</v>
      </c>
      <c r="J4052" s="55">
        <v>46148</v>
      </c>
      <c r="K4052" s="55">
        <v>46176</v>
      </c>
      <c r="L4052" s="55"/>
      <c r="M4052" s="55"/>
      <c r="N4052" s="3"/>
      <c r="O4052" s="119" t="s">
        <v>10</v>
      </c>
      <c r="P4052" s="55">
        <v>46160</v>
      </c>
      <c r="Q4052" s="167"/>
      <c r="R4052" s="176"/>
      <c r="S4052" s="1"/>
      <c r="T4052" s="1"/>
      <c r="U4052" s="1"/>
      <c r="V4052" s="1"/>
      <c r="W4052" s="1"/>
      <c r="X4052" s="1"/>
      <c r="Y4052" s="1"/>
      <c r="Z4052" s="1"/>
      <c r="AA4052" s="1"/>
      <c r="AB4052" s="1"/>
      <c r="AC4052" s="1"/>
      <c r="AD4052" s="1"/>
      <c r="AE4052" s="1"/>
      <c r="AF4052" s="1"/>
      <c r="AG4052" s="1"/>
      <c r="AH4052" s="1"/>
      <c r="AI4052" s="1"/>
      <c r="AJ4052" s="1"/>
      <c r="AK4052" s="1"/>
      <c r="AL4052" s="1"/>
      <c r="AM4052" s="1"/>
      <c r="AN4052" s="1"/>
      <c r="AO4052" s="1"/>
      <c r="AP4052" s="1"/>
      <c r="AQ4052" s="1"/>
      <c r="AR4052" s="1"/>
      <c r="AS4052" s="1"/>
      <c r="AT4052" s="1"/>
      <c r="AU4052" s="1"/>
      <c r="AV4052" s="1"/>
      <c r="AW4052" s="1"/>
      <c r="AX4052" s="1"/>
      <c r="AY4052" s="1"/>
      <c r="AZ4052" s="1"/>
      <c r="BA4052" s="1"/>
      <c r="BB4052" s="1"/>
      <c r="BC4052" s="1"/>
      <c r="BD4052" s="1"/>
      <c r="BE4052" s="1"/>
      <c r="BF4052" s="1"/>
      <c r="BG4052" s="1"/>
      <c r="BH4052" s="1"/>
      <c r="BI4052" s="1"/>
      <c r="BJ4052" s="1"/>
      <c r="BK4052" s="1"/>
      <c r="BL4052" s="1"/>
      <c r="BM4052" s="1"/>
      <c r="BN4052" s="1"/>
      <c r="BO4052" s="1"/>
      <c r="BP4052" s="1"/>
      <c r="BQ4052" s="1"/>
      <c r="BR4052" s="1"/>
      <c r="BS4052" s="1"/>
      <c r="BT4052" s="1"/>
      <c r="BU4052" s="1"/>
      <c r="BV4052" s="1"/>
      <c r="BW4052" s="1"/>
      <c r="BX4052" s="1"/>
      <c r="BY4052" s="1"/>
      <c r="BZ4052" s="1"/>
      <c r="CA4052" s="1"/>
      <c r="CB4052" s="1"/>
      <c r="CC4052" s="1"/>
      <c r="CD4052" s="1"/>
      <c r="CE4052" s="1"/>
      <c r="CF4052" s="1"/>
      <c r="CG4052" s="1"/>
      <c r="CH4052" s="1"/>
      <c r="CI4052" s="1"/>
      <c r="CJ4052" s="1"/>
      <c r="CK4052" s="1"/>
      <c r="CL4052" s="1"/>
      <c r="CM4052" s="1"/>
      <c r="CN4052" s="1"/>
      <c r="CO4052" s="1"/>
      <c r="CP4052" s="1"/>
      <c r="CQ4052" s="1"/>
      <c r="CR4052" s="1"/>
      <c r="CS4052" s="1"/>
      <c r="CT4052" s="1"/>
      <c r="CU4052" s="1"/>
      <c r="CV4052" s="1"/>
      <c r="CW4052" s="1"/>
      <c r="CX4052" s="1"/>
      <c r="CY4052" s="1"/>
      <c r="CZ4052" s="1"/>
      <c r="DA4052" s="1"/>
      <c r="DB4052" s="1"/>
      <c r="DC4052" s="1"/>
      <c r="DD4052" s="1"/>
      <c r="DE4052" s="1"/>
      <c r="DF4052" s="1"/>
      <c r="DG4052" s="1"/>
      <c r="DH4052" s="1"/>
      <c r="DI4052" s="1"/>
      <c r="DJ4052" s="1"/>
      <c r="DK4052" s="1"/>
      <c r="DL4052" s="1"/>
      <c r="DM4052" s="1"/>
      <c r="DN4052" s="1"/>
      <c r="DO4052" s="1"/>
      <c r="DP4052" s="1"/>
      <c r="DQ4052" s="1"/>
    </row>
    <row r="4053" spans="1:121">
      <c r="A4053" s="172" t="s">
        <v>2002</v>
      </c>
      <c r="B4053" s="30"/>
      <c r="C4053" s="88">
        <v>124610678</v>
      </c>
      <c r="F4053" s="29" t="s">
        <v>153</v>
      </c>
      <c r="G4053" s="3" t="s">
        <v>19</v>
      </c>
      <c r="H4053" s="3" t="s">
        <v>29</v>
      </c>
      <c r="I4053" s="55">
        <v>46146</v>
      </c>
      <c r="J4053" s="55">
        <v>46148</v>
      </c>
      <c r="K4053" s="55">
        <v>46176</v>
      </c>
      <c r="L4053" s="55"/>
      <c r="M4053" s="55"/>
      <c r="N4053" s="3"/>
      <c r="O4053" s="119" t="s">
        <v>10</v>
      </c>
      <c r="P4053" s="55">
        <v>46160</v>
      </c>
      <c r="Q4053" s="167"/>
      <c r="R4053" s="176"/>
      <c r="S4053" s="1"/>
      <c r="T4053" s="1"/>
      <c r="U4053" s="1"/>
      <c r="V4053" s="1"/>
      <c r="W4053" s="1"/>
      <c r="X4053" s="1"/>
      <c r="Y4053" s="1"/>
      <c r="Z4053" s="1"/>
      <c r="AA4053" s="1"/>
      <c r="AB4053" s="1"/>
      <c r="AC4053" s="1"/>
      <c r="AD4053" s="1"/>
      <c r="AE4053" s="1"/>
      <c r="AF4053" s="1"/>
      <c r="AG4053" s="1"/>
      <c r="AH4053" s="1"/>
      <c r="AI4053" s="1"/>
      <c r="AJ4053" s="1"/>
      <c r="AK4053" s="1"/>
      <c r="AL4053" s="1"/>
      <c r="AM4053" s="1"/>
      <c r="AN4053" s="1"/>
      <c r="AO4053" s="1"/>
      <c r="AP4053" s="1"/>
      <c r="AQ4053" s="1"/>
      <c r="AR4053" s="1"/>
      <c r="AS4053" s="1"/>
      <c r="AT4053" s="1"/>
      <c r="AU4053" s="1"/>
      <c r="AV4053" s="1"/>
      <c r="AW4053" s="1"/>
      <c r="AX4053" s="1"/>
      <c r="AY4053" s="1"/>
      <c r="AZ4053" s="1"/>
      <c r="BA4053" s="1"/>
      <c r="BB4053" s="1"/>
      <c r="BC4053" s="1"/>
      <c r="BD4053" s="1"/>
      <c r="BE4053" s="1"/>
      <c r="BF4053" s="1"/>
      <c r="BG4053" s="1"/>
      <c r="BH4053" s="1"/>
      <c r="BI4053" s="1"/>
      <c r="BJ4053" s="1"/>
      <c r="BK4053" s="1"/>
      <c r="BL4053" s="1"/>
      <c r="BM4053" s="1"/>
      <c r="BN4053" s="1"/>
      <c r="BO4053" s="1"/>
      <c r="BP4053" s="1"/>
      <c r="BQ4053" s="1"/>
      <c r="BR4053" s="1"/>
      <c r="BS4053" s="1"/>
      <c r="BT4053" s="1"/>
      <c r="BU4053" s="1"/>
      <c r="BV4053" s="1"/>
      <c r="BW4053" s="1"/>
      <c r="BX4053" s="1"/>
      <c r="BY4053" s="1"/>
      <c r="BZ4053" s="1"/>
      <c r="CA4053" s="1"/>
      <c r="CB4053" s="1"/>
      <c r="CC4053" s="1"/>
      <c r="CD4053" s="1"/>
      <c r="CE4053" s="1"/>
      <c r="CF4053" s="1"/>
      <c r="CG4053" s="1"/>
      <c r="CH4053" s="1"/>
      <c r="CI4053" s="1"/>
      <c r="CJ4053" s="1"/>
      <c r="CK4053" s="1"/>
      <c r="CL4053" s="1"/>
      <c r="CM4053" s="1"/>
      <c r="CN4053" s="1"/>
      <c r="CO4053" s="1"/>
      <c r="CP4053" s="1"/>
      <c r="CQ4053" s="1"/>
      <c r="CR4053" s="1"/>
      <c r="CS4053" s="1"/>
      <c r="CT4053" s="1"/>
      <c r="CU4053" s="1"/>
      <c r="CV4053" s="1"/>
      <c r="CW4053" s="1"/>
      <c r="CX4053" s="1"/>
      <c r="CY4053" s="1"/>
      <c r="CZ4053" s="1"/>
      <c r="DA4053" s="1"/>
      <c r="DB4053" s="1"/>
      <c r="DC4053" s="1"/>
      <c r="DD4053" s="1"/>
      <c r="DE4053" s="1"/>
      <c r="DF4053" s="1"/>
      <c r="DG4053" s="1"/>
      <c r="DH4053" s="1"/>
      <c r="DI4053" s="1"/>
      <c r="DJ4053" s="1"/>
      <c r="DK4053" s="1"/>
      <c r="DL4053" s="1"/>
      <c r="DM4053" s="1"/>
      <c r="DN4053" s="1"/>
      <c r="DO4053" s="1"/>
      <c r="DP4053" s="1"/>
      <c r="DQ4053" s="1"/>
    </row>
    <row r="4054" spans="1:121">
      <c r="A4054" s="172" t="s">
        <v>2002</v>
      </c>
      <c r="B4054" s="30"/>
      <c r="C4054" s="88">
        <v>124610680</v>
      </c>
      <c r="F4054" s="29" t="s">
        <v>153</v>
      </c>
      <c r="G4054" s="3" t="s">
        <v>19</v>
      </c>
      <c r="H4054" s="3" t="s">
        <v>29</v>
      </c>
      <c r="I4054" s="55">
        <v>46146</v>
      </c>
      <c r="J4054" s="55">
        <v>46148</v>
      </c>
      <c r="K4054" s="55">
        <v>46176</v>
      </c>
      <c r="L4054" s="55"/>
      <c r="M4054" s="55"/>
      <c r="N4054" s="3"/>
      <c r="O4054" s="119" t="s">
        <v>10</v>
      </c>
      <c r="P4054" s="55">
        <v>46160</v>
      </c>
      <c r="Q4054" s="167"/>
      <c r="R4054" s="176"/>
      <c r="S4054" s="1"/>
      <c r="T4054" s="1"/>
      <c r="U4054" s="1"/>
      <c r="V4054" s="1"/>
      <c r="W4054" s="1"/>
      <c r="X4054" s="1"/>
      <c r="Y4054" s="1"/>
      <c r="Z4054" s="1"/>
      <c r="AA4054" s="1"/>
      <c r="AB4054" s="1"/>
      <c r="AC4054" s="1"/>
      <c r="AD4054" s="1"/>
      <c r="AE4054" s="1"/>
      <c r="AF4054" s="1"/>
      <c r="AG4054" s="1"/>
      <c r="AH4054" s="1"/>
      <c r="AI4054" s="1"/>
      <c r="AJ4054" s="1"/>
      <c r="AK4054" s="1"/>
      <c r="AL4054" s="1"/>
      <c r="AM4054" s="1"/>
      <c r="AN4054" s="1"/>
      <c r="AO4054" s="1"/>
      <c r="AP4054" s="1"/>
      <c r="AQ4054" s="1"/>
      <c r="AR4054" s="1"/>
      <c r="AS4054" s="1"/>
      <c r="AT4054" s="1"/>
      <c r="AU4054" s="1"/>
      <c r="AV4054" s="1"/>
      <c r="AW4054" s="1"/>
      <c r="AX4054" s="1"/>
      <c r="AY4054" s="1"/>
      <c r="AZ4054" s="1"/>
      <c r="BA4054" s="1"/>
      <c r="BB4054" s="1"/>
      <c r="BC4054" s="1"/>
      <c r="BD4054" s="1"/>
      <c r="BE4054" s="1"/>
      <c r="BF4054" s="1"/>
      <c r="BG4054" s="1"/>
      <c r="BH4054" s="1"/>
      <c r="BI4054" s="1"/>
      <c r="BJ4054" s="1"/>
      <c r="BK4054" s="1"/>
      <c r="BL4054" s="1"/>
      <c r="BM4054" s="1"/>
      <c r="BN4054" s="1"/>
      <c r="BO4054" s="1"/>
      <c r="BP4054" s="1"/>
      <c r="BQ4054" s="1"/>
      <c r="BR4054" s="1"/>
      <c r="BS4054" s="1"/>
      <c r="BT4054" s="1"/>
      <c r="BU4054" s="1"/>
      <c r="BV4054" s="1"/>
      <c r="BW4054" s="1"/>
      <c r="BX4054" s="1"/>
      <c r="BY4054" s="1"/>
      <c r="BZ4054" s="1"/>
      <c r="CA4054" s="1"/>
      <c r="CB4054" s="1"/>
      <c r="CC4054" s="1"/>
      <c r="CD4054" s="1"/>
      <c r="CE4054" s="1"/>
      <c r="CF4054" s="1"/>
      <c r="CG4054" s="1"/>
      <c r="CH4054" s="1"/>
      <c r="CI4054" s="1"/>
      <c r="CJ4054" s="1"/>
      <c r="CK4054" s="1"/>
      <c r="CL4054" s="1"/>
      <c r="CM4054" s="1"/>
      <c r="CN4054" s="1"/>
      <c r="CO4054" s="1"/>
      <c r="CP4054" s="1"/>
      <c r="CQ4054" s="1"/>
      <c r="CR4054" s="1"/>
      <c r="CS4054" s="1"/>
      <c r="CT4054" s="1"/>
      <c r="CU4054" s="1"/>
      <c r="CV4054" s="1"/>
      <c r="CW4054" s="1"/>
      <c r="CX4054" s="1"/>
      <c r="CY4054" s="1"/>
      <c r="CZ4054" s="1"/>
      <c r="DA4054" s="1"/>
      <c r="DB4054" s="1"/>
      <c r="DC4054" s="1"/>
      <c r="DD4054" s="1"/>
      <c r="DE4054" s="1"/>
      <c r="DF4054" s="1"/>
      <c r="DG4054" s="1"/>
      <c r="DH4054" s="1"/>
      <c r="DI4054" s="1"/>
      <c r="DJ4054" s="1"/>
      <c r="DK4054" s="1"/>
      <c r="DL4054" s="1"/>
      <c r="DM4054" s="1"/>
      <c r="DN4054" s="1"/>
      <c r="DO4054" s="1"/>
      <c r="DP4054" s="1"/>
      <c r="DQ4054" s="1"/>
    </row>
    <row r="4055" spans="1:121">
      <c r="A4055" s="172" t="s">
        <v>2002</v>
      </c>
      <c r="B4055" s="30"/>
      <c r="C4055" s="88">
        <v>124610682</v>
      </c>
      <c r="F4055" s="29" t="s">
        <v>153</v>
      </c>
      <c r="G4055" s="3" t="s">
        <v>19</v>
      </c>
      <c r="H4055" s="3" t="s">
        <v>29</v>
      </c>
      <c r="I4055" s="55">
        <v>46146</v>
      </c>
      <c r="J4055" s="55">
        <v>46148</v>
      </c>
      <c r="K4055" s="55">
        <v>46176</v>
      </c>
      <c r="L4055" s="55"/>
      <c r="M4055" s="55"/>
      <c r="N4055" s="3"/>
      <c r="O4055" s="119" t="s">
        <v>10</v>
      </c>
      <c r="P4055" s="55">
        <v>46160</v>
      </c>
      <c r="Q4055" s="167"/>
      <c r="R4055" s="176"/>
      <c r="S4055" s="1"/>
      <c r="T4055" s="1"/>
      <c r="U4055" s="1"/>
      <c r="V4055" s="1"/>
      <c r="W4055" s="1"/>
      <c r="X4055" s="1"/>
      <c r="Y4055" s="1"/>
      <c r="Z4055" s="1"/>
      <c r="AA4055" s="1"/>
      <c r="AB4055" s="1"/>
      <c r="AC4055" s="1"/>
      <c r="AD4055" s="1"/>
      <c r="AE4055" s="1"/>
      <c r="AF4055" s="1"/>
      <c r="AG4055" s="1"/>
      <c r="AH4055" s="1"/>
      <c r="AI4055" s="1"/>
      <c r="AJ4055" s="1"/>
      <c r="AK4055" s="1"/>
      <c r="AL4055" s="1"/>
      <c r="AM4055" s="1"/>
      <c r="AN4055" s="1"/>
      <c r="AO4055" s="1"/>
      <c r="AP4055" s="1"/>
      <c r="AQ4055" s="1"/>
      <c r="AR4055" s="1"/>
      <c r="AS4055" s="1"/>
      <c r="AT4055" s="1"/>
      <c r="AU4055" s="1"/>
      <c r="AV4055" s="1"/>
      <c r="AW4055" s="1"/>
      <c r="AX4055" s="1"/>
      <c r="AY4055" s="1"/>
      <c r="AZ4055" s="1"/>
      <c r="BA4055" s="1"/>
      <c r="BB4055" s="1"/>
      <c r="BC4055" s="1"/>
      <c r="BD4055" s="1"/>
      <c r="BE4055" s="1"/>
      <c r="BF4055" s="1"/>
      <c r="BG4055" s="1"/>
      <c r="BH4055" s="1"/>
      <c r="BI4055" s="1"/>
      <c r="BJ4055" s="1"/>
      <c r="BK4055" s="1"/>
      <c r="BL4055" s="1"/>
      <c r="BM4055" s="1"/>
      <c r="BN4055" s="1"/>
      <c r="BO4055" s="1"/>
      <c r="BP4055" s="1"/>
      <c r="BQ4055" s="1"/>
      <c r="BR4055" s="1"/>
      <c r="BS4055" s="1"/>
      <c r="BT4055" s="1"/>
      <c r="BU4055" s="1"/>
      <c r="BV4055" s="1"/>
      <c r="BW4055" s="1"/>
      <c r="BX4055" s="1"/>
      <c r="BY4055" s="1"/>
      <c r="BZ4055" s="1"/>
      <c r="CA4055" s="1"/>
      <c r="CB4055" s="1"/>
      <c r="CC4055" s="1"/>
      <c r="CD4055" s="1"/>
      <c r="CE4055" s="1"/>
      <c r="CF4055" s="1"/>
      <c r="CG4055" s="1"/>
      <c r="CH4055" s="1"/>
      <c r="CI4055" s="1"/>
      <c r="CJ4055" s="1"/>
      <c r="CK4055" s="1"/>
      <c r="CL4055" s="1"/>
      <c r="CM4055" s="1"/>
      <c r="CN4055" s="1"/>
      <c r="CO4055" s="1"/>
      <c r="CP4055" s="1"/>
      <c r="CQ4055" s="1"/>
      <c r="CR4055" s="1"/>
      <c r="CS4055" s="1"/>
      <c r="CT4055" s="1"/>
      <c r="CU4055" s="1"/>
      <c r="CV4055" s="1"/>
      <c r="CW4055" s="1"/>
      <c r="CX4055" s="1"/>
      <c r="CY4055" s="1"/>
      <c r="CZ4055" s="1"/>
      <c r="DA4055" s="1"/>
      <c r="DB4055" s="1"/>
      <c r="DC4055" s="1"/>
      <c r="DD4055" s="1"/>
      <c r="DE4055" s="1"/>
      <c r="DF4055" s="1"/>
      <c r="DG4055" s="1"/>
      <c r="DH4055" s="1"/>
      <c r="DI4055" s="1"/>
      <c r="DJ4055" s="1"/>
      <c r="DK4055" s="1"/>
      <c r="DL4055" s="1"/>
      <c r="DM4055" s="1"/>
      <c r="DN4055" s="1"/>
      <c r="DO4055" s="1"/>
      <c r="DP4055" s="1"/>
      <c r="DQ4055" s="1"/>
    </row>
    <row r="4056" spans="1:121">
      <c r="A4056" s="172" t="s">
        <v>2002</v>
      </c>
      <c r="B4056" s="30"/>
      <c r="C4056" s="88">
        <v>124610686</v>
      </c>
      <c r="F4056" s="29" t="s">
        <v>153</v>
      </c>
      <c r="G4056" s="3" t="s">
        <v>19</v>
      </c>
      <c r="H4056" s="3" t="s">
        <v>29</v>
      </c>
      <c r="I4056" s="55">
        <v>46146</v>
      </c>
      <c r="J4056" s="55">
        <v>46148</v>
      </c>
      <c r="K4056" s="55">
        <v>46176</v>
      </c>
      <c r="L4056" s="55"/>
      <c r="M4056" s="55"/>
      <c r="N4056" s="3"/>
      <c r="O4056" s="119" t="s">
        <v>10</v>
      </c>
      <c r="P4056" s="55">
        <v>46160</v>
      </c>
      <c r="Q4056" s="167"/>
      <c r="R4056" s="176"/>
      <c r="S4056" s="1"/>
      <c r="T4056" s="1"/>
      <c r="U4056" s="1"/>
      <c r="V4056" s="1"/>
      <c r="W4056" s="1"/>
      <c r="X4056" s="1"/>
      <c r="Y4056" s="1"/>
      <c r="Z4056" s="1"/>
      <c r="AA4056" s="1"/>
      <c r="AB4056" s="1"/>
      <c r="AC4056" s="1"/>
      <c r="AD4056" s="1"/>
      <c r="AE4056" s="1"/>
      <c r="AF4056" s="1"/>
      <c r="AG4056" s="1"/>
      <c r="AH4056" s="1"/>
      <c r="AI4056" s="1"/>
      <c r="AJ4056" s="1"/>
      <c r="AK4056" s="1"/>
      <c r="AL4056" s="1"/>
      <c r="AM4056" s="1"/>
      <c r="AN4056" s="1"/>
      <c r="AO4056" s="1"/>
      <c r="AP4056" s="1"/>
      <c r="AQ4056" s="1"/>
      <c r="AR4056" s="1"/>
      <c r="AS4056" s="1"/>
      <c r="AT4056" s="1"/>
      <c r="AU4056" s="1"/>
      <c r="AV4056" s="1"/>
      <c r="AW4056" s="1"/>
      <c r="AX4056" s="1"/>
      <c r="AY4056" s="1"/>
      <c r="AZ4056" s="1"/>
      <c r="BA4056" s="1"/>
      <c r="BB4056" s="1"/>
      <c r="BC4056" s="1"/>
      <c r="BD4056" s="1"/>
      <c r="BE4056" s="1"/>
      <c r="BF4056" s="1"/>
      <c r="BG4056" s="1"/>
      <c r="BH4056" s="1"/>
      <c r="BI4056" s="1"/>
      <c r="BJ4056" s="1"/>
      <c r="BK4056" s="1"/>
      <c r="BL4056" s="1"/>
      <c r="BM4056" s="1"/>
      <c r="BN4056" s="1"/>
      <c r="BO4056" s="1"/>
      <c r="BP4056" s="1"/>
      <c r="BQ4056" s="1"/>
      <c r="BR4056" s="1"/>
      <c r="BS4056" s="1"/>
      <c r="BT4056" s="1"/>
      <c r="BU4056" s="1"/>
      <c r="BV4056" s="1"/>
      <c r="BW4056" s="1"/>
      <c r="BX4056" s="1"/>
      <c r="BY4056" s="1"/>
      <c r="BZ4056" s="1"/>
      <c r="CA4056" s="1"/>
      <c r="CB4056" s="1"/>
      <c r="CC4056" s="1"/>
      <c r="CD4056" s="1"/>
      <c r="CE4056" s="1"/>
      <c r="CF4056" s="1"/>
      <c r="CG4056" s="1"/>
      <c r="CH4056" s="1"/>
      <c r="CI4056" s="1"/>
      <c r="CJ4056" s="1"/>
      <c r="CK4056" s="1"/>
      <c r="CL4056" s="1"/>
      <c r="CM4056" s="1"/>
      <c r="CN4056" s="1"/>
      <c r="CO4056" s="1"/>
      <c r="CP4056" s="1"/>
      <c r="CQ4056" s="1"/>
      <c r="CR4056" s="1"/>
      <c r="CS4056" s="1"/>
      <c r="CT4056" s="1"/>
      <c r="CU4056" s="1"/>
      <c r="CV4056" s="1"/>
      <c r="CW4056" s="1"/>
      <c r="CX4056" s="1"/>
      <c r="CY4056" s="1"/>
      <c r="CZ4056" s="1"/>
      <c r="DA4056" s="1"/>
      <c r="DB4056" s="1"/>
      <c r="DC4056" s="1"/>
      <c r="DD4056" s="1"/>
      <c r="DE4056" s="1"/>
      <c r="DF4056" s="1"/>
      <c r="DG4056" s="1"/>
      <c r="DH4056" s="1"/>
      <c r="DI4056" s="1"/>
      <c r="DJ4056" s="1"/>
      <c r="DK4056" s="1"/>
      <c r="DL4056" s="1"/>
      <c r="DM4056" s="1"/>
      <c r="DN4056" s="1"/>
      <c r="DO4056" s="1"/>
      <c r="DP4056" s="1"/>
      <c r="DQ4056" s="1"/>
    </row>
    <row r="4057" spans="1:121">
      <c r="A4057" s="172" t="s">
        <v>2002</v>
      </c>
      <c r="B4057" s="30"/>
      <c r="C4057" s="88">
        <v>124610688</v>
      </c>
      <c r="F4057" s="29" t="s">
        <v>153</v>
      </c>
      <c r="G4057" s="3" t="s">
        <v>19</v>
      </c>
      <c r="H4057" s="3" t="s">
        <v>29</v>
      </c>
      <c r="I4057" s="55">
        <v>46146</v>
      </c>
      <c r="J4057" s="55">
        <v>46148</v>
      </c>
      <c r="K4057" s="55">
        <v>46176</v>
      </c>
      <c r="L4057" s="55"/>
      <c r="M4057" s="55"/>
      <c r="N4057" s="3"/>
      <c r="O4057" s="119" t="s">
        <v>10</v>
      </c>
      <c r="P4057" s="55">
        <v>46160</v>
      </c>
      <c r="Q4057" s="167"/>
      <c r="R4057" s="176"/>
      <c r="S4057" s="1"/>
      <c r="T4057" s="1"/>
      <c r="U4057" s="1"/>
      <c r="V4057" s="1"/>
      <c r="W4057" s="1"/>
      <c r="X4057" s="1"/>
      <c r="Y4057" s="1"/>
      <c r="Z4057" s="1"/>
      <c r="AA4057" s="1"/>
      <c r="AB4057" s="1"/>
      <c r="AC4057" s="1"/>
      <c r="AD4057" s="1"/>
      <c r="AE4057" s="1"/>
      <c r="AF4057" s="1"/>
      <c r="AG4057" s="1"/>
      <c r="AH4057" s="1"/>
      <c r="AI4057" s="1"/>
      <c r="AJ4057" s="1"/>
      <c r="AK4057" s="1"/>
      <c r="AL4057" s="1"/>
      <c r="AM4057" s="1"/>
      <c r="AN4057" s="1"/>
      <c r="AO4057" s="1"/>
      <c r="AP4057" s="1"/>
      <c r="AQ4057" s="1"/>
      <c r="AR4057" s="1"/>
      <c r="AS4057" s="1"/>
      <c r="AT4057" s="1"/>
      <c r="AU4057" s="1"/>
      <c r="AV4057" s="1"/>
      <c r="AW4057" s="1"/>
      <c r="AX4057" s="1"/>
      <c r="AY4057" s="1"/>
      <c r="AZ4057" s="1"/>
      <c r="BA4057" s="1"/>
      <c r="BB4057" s="1"/>
      <c r="BC4057" s="1"/>
      <c r="BD4057" s="1"/>
      <c r="BE4057" s="1"/>
      <c r="BF4057" s="1"/>
      <c r="BG4057" s="1"/>
      <c r="BH4057" s="1"/>
      <c r="BI4057" s="1"/>
      <c r="BJ4057" s="1"/>
      <c r="BK4057" s="1"/>
      <c r="BL4057" s="1"/>
      <c r="BM4057" s="1"/>
      <c r="BN4057" s="1"/>
      <c r="BO4057" s="1"/>
      <c r="BP4057" s="1"/>
      <c r="BQ4057" s="1"/>
      <c r="BR4057" s="1"/>
      <c r="BS4057" s="1"/>
      <c r="BT4057" s="1"/>
      <c r="BU4057" s="1"/>
      <c r="BV4057" s="1"/>
      <c r="BW4057" s="1"/>
      <c r="BX4057" s="1"/>
      <c r="BY4057" s="1"/>
      <c r="BZ4057" s="1"/>
      <c r="CA4057" s="1"/>
      <c r="CB4057" s="1"/>
      <c r="CC4057" s="1"/>
      <c r="CD4057" s="1"/>
      <c r="CE4057" s="1"/>
      <c r="CF4057" s="1"/>
      <c r="CG4057" s="1"/>
      <c r="CH4057" s="1"/>
      <c r="CI4057" s="1"/>
      <c r="CJ4057" s="1"/>
      <c r="CK4057" s="1"/>
      <c r="CL4057" s="1"/>
      <c r="CM4057" s="1"/>
      <c r="CN4057" s="1"/>
      <c r="CO4057" s="1"/>
      <c r="CP4057" s="1"/>
      <c r="CQ4057" s="1"/>
      <c r="CR4057" s="1"/>
      <c r="CS4057" s="1"/>
      <c r="CT4057" s="1"/>
      <c r="CU4057" s="1"/>
      <c r="CV4057" s="1"/>
      <c r="CW4057" s="1"/>
      <c r="CX4057" s="1"/>
      <c r="CY4057" s="1"/>
      <c r="CZ4057" s="1"/>
      <c r="DA4057" s="1"/>
      <c r="DB4057" s="1"/>
      <c r="DC4057" s="1"/>
      <c r="DD4057" s="1"/>
      <c r="DE4057" s="1"/>
      <c r="DF4057" s="1"/>
      <c r="DG4057" s="1"/>
      <c r="DH4057" s="1"/>
      <c r="DI4057" s="1"/>
      <c r="DJ4057" s="1"/>
      <c r="DK4057" s="1"/>
      <c r="DL4057" s="1"/>
      <c r="DM4057" s="1"/>
      <c r="DN4057" s="1"/>
      <c r="DO4057" s="1"/>
      <c r="DP4057" s="1"/>
      <c r="DQ4057" s="1"/>
    </row>
    <row r="4058" spans="1:121">
      <c r="A4058" s="172" t="s">
        <v>2002</v>
      </c>
      <c r="B4058" s="30"/>
      <c r="C4058" s="88">
        <v>124610692</v>
      </c>
      <c r="F4058" s="29" t="s">
        <v>153</v>
      </c>
      <c r="G4058" s="3" t="s">
        <v>19</v>
      </c>
      <c r="H4058" s="3" t="s">
        <v>29</v>
      </c>
      <c r="I4058" s="55">
        <v>46146</v>
      </c>
      <c r="J4058" s="55">
        <v>46148</v>
      </c>
      <c r="K4058" s="55">
        <v>46176</v>
      </c>
      <c r="L4058" s="55"/>
      <c r="M4058" s="55"/>
      <c r="N4058" s="3"/>
      <c r="O4058" s="119" t="s">
        <v>10</v>
      </c>
      <c r="P4058" s="55">
        <v>46160</v>
      </c>
      <c r="Q4058" s="167"/>
      <c r="R4058" s="176"/>
      <c r="S4058" s="1"/>
      <c r="T4058" s="1"/>
      <c r="U4058" s="1"/>
      <c r="V4058" s="1"/>
      <c r="W4058" s="1"/>
      <c r="X4058" s="1"/>
      <c r="Y4058" s="1"/>
      <c r="Z4058" s="1"/>
      <c r="AA4058" s="1"/>
      <c r="AB4058" s="1"/>
      <c r="AC4058" s="1"/>
      <c r="AD4058" s="1"/>
      <c r="AE4058" s="1"/>
      <c r="AF4058" s="1"/>
      <c r="AG4058" s="1"/>
      <c r="AH4058" s="1"/>
      <c r="AI4058" s="1"/>
      <c r="AJ4058" s="1"/>
      <c r="AK4058" s="1"/>
      <c r="AL4058" s="1"/>
      <c r="AM4058" s="1"/>
      <c r="AN4058" s="1"/>
      <c r="AO4058" s="1"/>
      <c r="AP4058" s="1"/>
      <c r="AQ4058" s="1"/>
      <c r="AR4058" s="1"/>
      <c r="AS4058" s="1"/>
      <c r="AT4058" s="1"/>
      <c r="AU4058" s="1"/>
      <c r="AV4058" s="1"/>
      <c r="AW4058" s="1"/>
      <c r="AX4058" s="1"/>
      <c r="AY4058" s="1"/>
      <c r="AZ4058" s="1"/>
      <c r="BA4058" s="1"/>
      <c r="BB4058" s="1"/>
      <c r="BC4058" s="1"/>
      <c r="BD4058" s="1"/>
      <c r="BE4058" s="1"/>
      <c r="BF4058" s="1"/>
      <c r="BG4058" s="1"/>
      <c r="BH4058" s="1"/>
      <c r="BI4058" s="1"/>
      <c r="BJ4058" s="1"/>
      <c r="BK4058" s="1"/>
      <c r="BL4058" s="1"/>
      <c r="BM4058" s="1"/>
      <c r="BN4058" s="1"/>
      <c r="BO4058" s="1"/>
      <c r="BP4058" s="1"/>
      <c r="BQ4058" s="1"/>
      <c r="BR4058" s="1"/>
      <c r="BS4058" s="1"/>
      <c r="BT4058" s="1"/>
      <c r="BU4058" s="1"/>
      <c r="BV4058" s="1"/>
      <c r="BW4058" s="1"/>
      <c r="BX4058" s="1"/>
      <c r="BY4058" s="1"/>
      <c r="BZ4058" s="1"/>
      <c r="CA4058" s="1"/>
      <c r="CB4058" s="1"/>
      <c r="CC4058" s="1"/>
      <c r="CD4058" s="1"/>
      <c r="CE4058" s="1"/>
      <c r="CF4058" s="1"/>
      <c r="CG4058" s="1"/>
      <c r="CH4058" s="1"/>
      <c r="CI4058" s="1"/>
      <c r="CJ4058" s="1"/>
      <c r="CK4058" s="1"/>
      <c r="CL4058" s="1"/>
      <c r="CM4058" s="1"/>
      <c r="CN4058" s="1"/>
      <c r="CO4058" s="1"/>
      <c r="CP4058" s="1"/>
      <c r="CQ4058" s="1"/>
      <c r="CR4058" s="1"/>
      <c r="CS4058" s="1"/>
      <c r="CT4058" s="1"/>
      <c r="CU4058" s="1"/>
      <c r="CV4058" s="1"/>
      <c r="CW4058" s="1"/>
      <c r="CX4058" s="1"/>
      <c r="CY4058" s="1"/>
      <c r="CZ4058" s="1"/>
      <c r="DA4058" s="1"/>
      <c r="DB4058" s="1"/>
      <c r="DC4058" s="1"/>
      <c r="DD4058" s="1"/>
      <c r="DE4058" s="1"/>
      <c r="DF4058" s="1"/>
      <c r="DG4058" s="1"/>
      <c r="DH4058" s="1"/>
      <c r="DI4058" s="1"/>
      <c r="DJ4058" s="1"/>
      <c r="DK4058" s="1"/>
      <c r="DL4058" s="1"/>
      <c r="DM4058" s="1"/>
      <c r="DN4058" s="1"/>
      <c r="DO4058" s="1"/>
      <c r="DP4058" s="1"/>
      <c r="DQ4058" s="1"/>
    </row>
    <row r="4059" spans="1:121">
      <c r="A4059" s="172" t="s">
        <v>2002</v>
      </c>
      <c r="B4059" s="30"/>
      <c r="C4059" s="88">
        <v>124610695</v>
      </c>
      <c r="F4059" s="29" t="s">
        <v>153</v>
      </c>
      <c r="G4059" s="3" t="s">
        <v>19</v>
      </c>
      <c r="H4059" s="3" t="s">
        <v>29</v>
      </c>
      <c r="I4059" s="55">
        <v>46146</v>
      </c>
      <c r="J4059" s="55">
        <v>46148</v>
      </c>
      <c r="K4059" s="55">
        <v>46176</v>
      </c>
      <c r="L4059" s="55"/>
      <c r="M4059" s="55"/>
      <c r="N4059" s="3"/>
      <c r="O4059" s="119" t="s">
        <v>10</v>
      </c>
      <c r="P4059" s="55">
        <v>46160</v>
      </c>
      <c r="Q4059" s="167"/>
      <c r="R4059" s="176"/>
      <c r="S4059" s="1"/>
      <c r="T4059" s="1"/>
      <c r="U4059" s="1"/>
      <c r="V4059" s="1"/>
      <c r="W4059" s="1"/>
      <c r="X4059" s="1"/>
      <c r="Y4059" s="1"/>
      <c r="Z4059" s="1"/>
      <c r="AA4059" s="1"/>
      <c r="AB4059" s="1"/>
      <c r="AC4059" s="1"/>
      <c r="AD4059" s="1"/>
      <c r="AE4059" s="1"/>
      <c r="AF4059" s="1"/>
      <c r="AG4059" s="1"/>
      <c r="AH4059" s="1"/>
      <c r="AI4059" s="1"/>
      <c r="AJ4059" s="1"/>
      <c r="AK4059" s="1"/>
      <c r="AL4059" s="1"/>
      <c r="AM4059" s="1"/>
      <c r="AN4059" s="1"/>
      <c r="AO4059" s="1"/>
      <c r="AP4059" s="1"/>
      <c r="AQ4059" s="1"/>
      <c r="AR4059" s="1"/>
      <c r="AS4059" s="1"/>
      <c r="AT4059" s="1"/>
      <c r="AU4059" s="1"/>
      <c r="AV4059" s="1"/>
      <c r="AW4059" s="1"/>
      <c r="AX4059" s="1"/>
      <c r="AY4059" s="1"/>
      <c r="AZ4059" s="1"/>
      <c r="BA4059" s="1"/>
      <c r="BB4059" s="1"/>
      <c r="BC4059" s="1"/>
      <c r="BD4059" s="1"/>
      <c r="BE4059" s="1"/>
      <c r="BF4059" s="1"/>
      <c r="BG4059" s="1"/>
      <c r="BH4059" s="1"/>
      <c r="BI4059" s="1"/>
      <c r="BJ4059" s="1"/>
      <c r="BK4059" s="1"/>
      <c r="BL4059" s="1"/>
      <c r="BM4059" s="1"/>
      <c r="BN4059" s="1"/>
      <c r="BO4059" s="1"/>
      <c r="BP4059" s="1"/>
      <c r="BQ4059" s="1"/>
      <c r="BR4059" s="1"/>
      <c r="BS4059" s="1"/>
      <c r="BT4059" s="1"/>
      <c r="BU4059" s="1"/>
      <c r="BV4059" s="1"/>
      <c r="BW4059" s="1"/>
      <c r="BX4059" s="1"/>
      <c r="BY4059" s="1"/>
      <c r="BZ4059" s="1"/>
      <c r="CA4059" s="1"/>
      <c r="CB4059" s="1"/>
      <c r="CC4059" s="1"/>
      <c r="CD4059" s="1"/>
      <c r="CE4059" s="1"/>
      <c r="CF4059" s="1"/>
      <c r="CG4059" s="1"/>
      <c r="CH4059" s="1"/>
      <c r="CI4059" s="1"/>
      <c r="CJ4059" s="1"/>
      <c r="CK4059" s="1"/>
      <c r="CL4059" s="1"/>
      <c r="CM4059" s="1"/>
      <c r="CN4059" s="1"/>
      <c r="CO4059" s="1"/>
      <c r="CP4059" s="1"/>
      <c r="CQ4059" s="1"/>
      <c r="CR4059" s="1"/>
      <c r="CS4059" s="1"/>
      <c r="CT4059" s="1"/>
      <c r="CU4059" s="1"/>
      <c r="CV4059" s="1"/>
      <c r="CW4059" s="1"/>
      <c r="CX4059" s="1"/>
      <c r="CY4059" s="1"/>
      <c r="CZ4059" s="1"/>
      <c r="DA4059" s="1"/>
      <c r="DB4059" s="1"/>
      <c r="DC4059" s="1"/>
      <c r="DD4059" s="1"/>
      <c r="DE4059" s="1"/>
      <c r="DF4059" s="1"/>
      <c r="DG4059" s="1"/>
      <c r="DH4059" s="1"/>
      <c r="DI4059" s="1"/>
      <c r="DJ4059" s="1"/>
      <c r="DK4059" s="1"/>
      <c r="DL4059" s="1"/>
      <c r="DM4059" s="1"/>
      <c r="DN4059" s="1"/>
      <c r="DO4059" s="1"/>
      <c r="DP4059" s="1"/>
      <c r="DQ4059" s="1"/>
    </row>
    <row r="4060" spans="1:121">
      <c r="A4060" s="172" t="s">
        <v>2002</v>
      </c>
      <c r="B4060" s="30"/>
      <c r="C4060" s="88">
        <v>125600004</v>
      </c>
      <c r="F4060" s="29" t="s">
        <v>153</v>
      </c>
      <c r="G4060" s="3" t="s">
        <v>19</v>
      </c>
      <c r="H4060" s="3" t="s">
        <v>29</v>
      </c>
      <c r="I4060" s="55">
        <v>46146</v>
      </c>
      <c r="J4060" s="55">
        <v>46148</v>
      </c>
      <c r="K4060" s="55">
        <v>46176</v>
      </c>
      <c r="L4060" s="55"/>
      <c r="M4060" s="55"/>
      <c r="N4060" s="3"/>
      <c r="O4060" s="119" t="s">
        <v>10</v>
      </c>
      <c r="P4060" s="55">
        <v>46160</v>
      </c>
      <c r="Q4060" s="167"/>
      <c r="R4060" s="176"/>
      <c r="S4060" s="1"/>
      <c r="T4060" s="1"/>
      <c r="U4060" s="1"/>
      <c r="V4060" s="1"/>
      <c r="W4060" s="1"/>
      <c r="X4060" s="1"/>
      <c r="Y4060" s="1"/>
      <c r="Z4060" s="1"/>
      <c r="AA4060" s="1"/>
      <c r="AB4060" s="1"/>
      <c r="AC4060" s="1"/>
      <c r="AD4060" s="1"/>
      <c r="AE4060" s="1"/>
      <c r="AF4060" s="1"/>
      <c r="AG4060" s="1"/>
      <c r="AH4060" s="1"/>
      <c r="AI4060" s="1"/>
      <c r="AJ4060" s="1"/>
      <c r="AK4060" s="1"/>
      <c r="AL4060" s="1"/>
      <c r="AM4060" s="1"/>
      <c r="AN4060" s="1"/>
      <c r="AO4060" s="1"/>
      <c r="AP4060" s="1"/>
      <c r="AQ4060" s="1"/>
      <c r="AR4060" s="1"/>
      <c r="AS4060" s="1"/>
      <c r="AT4060" s="1"/>
      <c r="AU4060" s="1"/>
      <c r="AV4060" s="1"/>
      <c r="AW4060" s="1"/>
      <c r="AX4060" s="1"/>
      <c r="AY4060" s="1"/>
      <c r="AZ4060" s="1"/>
      <c r="BA4060" s="1"/>
      <c r="BB4060" s="1"/>
      <c r="BC4060" s="1"/>
      <c r="BD4060" s="1"/>
      <c r="BE4060" s="1"/>
      <c r="BF4060" s="1"/>
      <c r="BG4060" s="1"/>
      <c r="BH4060" s="1"/>
      <c r="BI4060" s="1"/>
      <c r="BJ4060" s="1"/>
      <c r="BK4060" s="1"/>
      <c r="BL4060" s="1"/>
      <c r="BM4060" s="1"/>
      <c r="BN4060" s="1"/>
      <c r="BO4060" s="1"/>
      <c r="BP4060" s="1"/>
      <c r="BQ4060" s="1"/>
      <c r="BR4060" s="1"/>
      <c r="BS4060" s="1"/>
      <c r="BT4060" s="1"/>
      <c r="BU4060" s="1"/>
      <c r="BV4060" s="1"/>
      <c r="BW4060" s="1"/>
      <c r="BX4060" s="1"/>
      <c r="BY4060" s="1"/>
      <c r="BZ4060" s="1"/>
      <c r="CA4060" s="1"/>
      <c r="CB4060" s="1"/>
      <c r="CC4060" s="1"/>
      <c r="CD4060" s="1"/>
      <c r="CE4060" s="1"/>
      <c r="CF4060" s="1"/>
      <c r="CG4060" s="1"/>
      <c r="CH4060" s="1"/>
      <c r="CI4060" s="1"/>
      <c r="CJ4060" s="1"/>
      <c r="CK4060" s="1"/>
      <c r="CL4060" s="1"/>
      <c r="CM4060" s="1"/>
      <c r="CN4060" s="1"/>
      <c r="CO4060" s="1"/>
      <c r="CP4060" s="1"/>
      <c r="CQ4060" s="1"/>
      <c r="CR4060" s="1"/>
      <c r="CS4060" s="1"/>
      <c r="CT4060" s="1"/>
      <c r="CU4060" s="1"/>
      <c r="CV4060" s="1"/>
      <c r="CW4060" s="1"/>
      <c r="CX4060" s="1"/>
      <c r="CY4060" s="1"/>
      <c r="CZ4060" s="1"/>
      <c r="DA4060" s="1"/>
      <c r="DB4060" s="1"/>
      <c r="DC4060" s="1"/>
      <c r="DD4060" s="1"/>
      <c r="DE4060" s="1"/>
      <c r="DF4060" s="1"/>
      <c r="DG4060" s="1"/>
      <c r="DH4060" s="1"/>
      <c r="DI4060" s="1"/>
      <c r="DJ4060" s="1"/>
      <c r="DK4060" s="1"/>
      <c r="DL4060" s="1"/>
      <c r="DM4060" s="1"/>
      <c r="DN4060" s="1"/>
      <c r="DO4060" s="1"/>
      <c r="DP4060" s="1"/>
      <c r="DQ4060" s="1"/>
    </row>
    <row r="4061" spans="1:121">
      <c r="A4061" s="172" t="s">
        <v>2002</v>
      </c>
      <c r="B4061" s="30"/>
      <c r="C4061" s="88">
        <v>125600009</v>
      </c>
      <c r="F4061" s="29" t="s">
        <v>153</v>
      </c>
      <c r="G4061" s="3" t="s">
        <v>19</v>
      </c>
      <c r="H4061" s="3" t="s">
        <v>29</v>
      </c>
      <c r="I4061" s="55">
        <v>46146</v>
      </c>
      <c r="J4061" s="55">
        <v>46148</v>
      </c>
      <c r="K4061" s="55">
        <v>46176</v>
      </c>
      <c r="L4061" s="55"/>
      <c r="M4061" s="55"/>
      <c r="N4061" s="3"/>
      <c r="O4061" s="119" t="s">
        <v>10</v>
      </c>
      <c r="P4061" s="55">
        <v>46160</v>
      </c>
      <c r="Q4061" s="167"/>
      <c r="R4061" s="176"/>
      <c r="S4061" s="1"/>
      <c r="T4061" s="1"/>
      <c r="U4061" s="1"/>
      <c r="V4061" s="1"/>
      <c r="W4061" s="1"/>
      <c r="X4061" s="1"/>
      <c r="Y4061" s="1"/>
      <c r="Z4061" s="1"/>
      <c r="AA4061" s="1"/>
      <c r="AB4061" s="1"/>
      <c r="AC4061" s="1"/>
      <c r="AD4061" s="1"/>
      <c r="AE4061" s="1"/>
      <c r="AF4061" s="1"/>
      <c r="AG4061" s="1"/>
      <c r="AH4061" s="1"/>
      <c r="AI4061" s="1"/>
      <c r="AJ4061" s="1"/>
      <c r="AK4061" s="1"/>
      <c r="AL4061" s="1"/>
      <c r="AM4061" s="1"/>
      <c r="AN4061" s="1"/>
      <c r="AO4061" s="1"/>
      <c r="AP4061" s="1"/>
      <c r="AQ4061" s="1"/>
      <c r="AR4061" s="1"/>
      <c r="AS4061" s="1"/>
      <c r="AT4061" s="1"/>
      <c r="AU4061" s="1"/>
      <c r="AV4061" s="1"/>
      <c r="AW4061" s="1"/>
      <c r="AX4061" s="1"/>
      <c r="AY4061" s="1"/>
      <c r="AZ4061" s="1"/>
      <c r="BA4061" s="1"/>
      <c r="BB4061" s="1"/>
      <c r="BC4061" s="1"/>
      <c r="BD4061" s="1"/>
      <c r="BE4061" s="1"/>
      <c r="BF4061" s="1"/>
      <c r="BG4061" s="1"/>
      <c r="BH4061" s="1"/>
      <c r="BI4061" s="1"/>
      <c r="BJ4061" s="1"/>
      <c r="BK4061" s="1"/>
      <c r="BL4061" s="1"/>
      <c r="BM4061" s="1"/>
      <c r="BN4061" s="1"/>
      <c r="BO4061" s="1"/>
      <c r="BP4061" s="1"/>
      <c r="BQ4061" s="1"/>
      <c r="BR4061" s="1"/>
      <c r="BS4061" s="1"/>
      <c r="BT4061" s="1"/>
      <c r="BU4061" s="1"/>
      <c r="BV4061" s="1"/>
      <c r="BW4061" s="1"/>
      <c r="BX4061" s="1"/>
      <c r="BY4061" s="1"/>
      <c r="BZ4061" s="1"/>
      <c r="CA4061" s="1"/>
      <c r="CB4061" s="1"/>
      <c r="CC4061" s="1"/>
      <c r="CD4061" s="1"/>
      <c r="CE4061" s="1"/>
      <c r="CF4061" s="1"/>
      <c r="CG4061" s="1"/>
      <c r="CH4061" s="1"/>
      <c r="CI4061" s="1"/>
      <c r="CJ4061" s="1"/>
      <c r="CK4061" s="1"/>
      <c r="CL4061" s="1"/>
      <c r="CM4061" s="1"/>
      <c r="CN4061" s="1"/>
      <c r="CO4061" s="1"/>
      <c r="CP4061" s="1"/>
      <c r="CQ4061" s="1"/>
      <c r="CR4061" s="1"/>
      <c r="CS4061" s="1"/>
      <c r="CT4061" s="1"/>
      <c r="CU4061" s="1"/>
      <c r="CV4061" s="1"/>
      <c r="CW4061" s="1"/>
      <c r="CX4061" s="1"/>
      <c r="CY4061" s="1"/>
      <c r="CZ4061" s="1"/>
      <c r="DA4061" s="1"/>
      <c r="DB4061" s="1"/>
      <c r="DC4061" s="1"/>
      <c r="DD4061" s="1"/>
      <c r="DE4061" s="1"/>
      <c r="DF4061" s="1"/>
      <c r="DG4061" s="1"/>
      <c r="DH4061" s="1"/>
      <c r="DI4061" s="1"/>
      <c r="DJ4061" s="1"/>
      <c r="DK4061" s="1"/>
      <c r="DL4061" s="1"/>
      <c r="DM4061" s="1"/>
      <c r="DN4061" s="1"/>
      <c r="DO4061" s="1"/>
      <c r="DP4061" s="1"/>
      <c r="DQ4061" s="1"/>
    </row>
    <row r="4062" spans="1:121">
      <c r="A4062" s="172" t="s">
        <v>2003</v>
      </c>
      <c r="B4062" s="30"/>
      <c r="C4062" s="41">
        <v>141608332</v>
      </c>
      <c r="F4062" s="29" t="s">
        <v>121</v>
      </c>
      <c r="G4062" s="3" t="s">
        <v>16</v>
      </c>
      <c r="H4062" s="3" t="s">
        <v>1947</v>
      </c>
      <c r="I4062" s="55">
        <v>46164</v>
      </c>
      <c r="J4062" s="55">
        <v>46168</v>
      </c>
      <c r="K4062" s="55">
        <v>46195</v>
      </c>
      <c r="L4062" s="3"/>
      <c r="M4062" s="3"/>
      <c r="N4062" s="3"/>
      <c r="O4062" s="119" t="s">
        <v>10</v>
      </c>
      <c r="P4062" s="55">
        <v>46169</v>
      </c>
      <c r="Q4062" s="167"/>
      <c r="R4062" s="176"/>
      <c r="S4062" s="1"/>
      <c r="T4062" s="1"/>
      <c r="U4062" s="1"/>
      <c r="V4062" s="1"/>
      <c r="W4062" s="1"/>
      <c r="X4062" s="1"/>
      <c r="Y4062" s="1"/>
      <c r="Z4062" s="1"/>
      <c r="AA4062" s="1"/>
      <c r="AB4062" s="1"/>
      <c r="AC4062" s="1"/>
      <c r="AD4062" s="1"/>
      <c r="AE4062" s="1"/>
      <c r="AF4062" s="1"/>
      <c r="AG4062" s="1"/>
      <c r="AH4062" s="1"/>
      <c r="AI4062" s="1"/>
      <c r="AJ4062" s="1"/>
      <c r="AK4062" s="1"/>
      <c r="AL4062" s="1"/>
      <c r="AM4062" s="1"/>
      <c r="AN4062" s="1"/>
      <c r="AO4062" s="1"/>
      <c r="AP4062" s="1"/>
      <c r="AQ4062" s="1"/>
      <c r="AR4062" s="1"/>
      <c r="AS4062" s="1"/>
      <c r="AT4062" s="1"/>
      <c r="AU4062" s="1"/>
      <c r="AV4062" s="1"/>
      <c r="AW4062" s="1"/>
      <c r="AX4062" s="1"/>
      <c r="AY4062" s="1"/>
      <c r="AZ4062" s="1"/>
      <c r="BA4062" s="1"/>
      <c r="BB4062" s="1"/>
      <c r="BC4062" s="1"/>
      <c r="BD4062" s="1"/>
      <c r="BE4062" s="1"/>
      <c r="BF4062" s="1"/>
      <c r="BG4062" s="1"/>
      <c r="BH4062" s="1"/>
      <c r="BI4062" s="1"/>
      <c r="BJ4062" s="1"/>
      <c r="BK4062" s="1"/>
      <c r="BL4062" s="1"/>
      <c r="BM4062" s="1"/>
      <c r="BN4062" s="1"/>
      <c r="BO4062" s="1"/>
      <c r="BP4062" s="1"/>
      <c r="BQ4062" s="1"/>
      <c r="BR4062" s="1"/>
      <c r="BS4062" s="1"/>
      <c r="BT4062" s="1"/>
      <c r="BU4062" s="1"/>
      <c r="BV4062" s="1"/>
      <c r="BW4062" s="1"/>
      <c r="BX4062" s="1"/>
      <c r="BY4062" s="1"/>
      <c r="BZ4062" s="1"/>
      <c r="CA4062" s="1"/>
      <c r="CB4062" s="1"/>
      <c r="CC4062" s="1"/>
      <c r="CD4062" s="1"/>
      <c r="CE4062" s="1"/>
      <c r="CF4062" s="1"/>
      <c r="CG4062" s="1"/>
      <c r="CH4062" s="1"/>
      <c r="CI4062" s="1"/>
      <c r="CJ4062" s="1"/>
      <c r="CK4062" s="1"/>
      <c r="CL4062" s="1"/>
      <c r="CM4062" s="1"/>
      <c r="CN4062" s="1"/>
      <c r="CO4062" s="1"/>
      <c r="CP4062" s="1"/>
      <c r="CQ4062" s="1"/>
      <c r="CR4062" s="1"/>
      <c r="CS4062" s="1"/>
      <c r="CT4062" s="1"/>
      <c r="CU4062" s="1"/>
      <c r="CV4062" s="1"/>
      <c r="CW4062" s="1"/>
      <c r="CX4062" s="1"/>
      <c r="CY4062" s="1"/>
      <c r="CZ4062" s="1"/>
      <c r="DA4062" s="1"/>
      <c r="DB4062" s="1"/>
      <c r="DC4062" s="1"/>
      <c r="DD4062" s="1"/>
      <c r="DE4062" s="1"/>
      <c r="DF4062" s="1"/>
      <c r="DG4062" s="1"/>
      <c r="DH4062" s="1"/>
      <c r="DI4062" s="1"/>
      <c r="DJ4062" s="1"/>
      <c r="DK4062" s="1"/>
      <c r="DL4062" s="1"/>
      <c r="DM4062" s="1"/>
      <c r="DN4062" s="1"/>
      <c r="DO4062" s="1"/>
      <c r="DP4062" s="1"/>
      <c r="DQ4062" s="1"/>
    </row>
    <row r="4063" spans="1:121">
      <c r="A4063" s="172" t="s">
        <v>2003</v>
      </c>
      <c r="B4063" s="30"/>
      <c r="C4063" s="41">
        <v>141608335</v>
      </c>
      <c r="F4063" s="29" t="s">
        <v>121</v>
      </c>
      <c r="G4063" s="3" t="s">
        <v>16</v>
      </c>
      <c r="H4063" s="3" t="s">
        <v>1947</v>
      </c>
      <c r="I4063" s="55">
        <v>46164</v>
      </c>
      <c r="J4063" s="55">
        <v>46168</v>
      </c>
      <c r="K4063" s="55">
        <v>46195</v>
      </c>
      <c r="L4063" s="3"/>
      <c r="M4063" s="3"/>
      <c r="N4063" s="3"/>
      <c r="O4063" s="119" t="s">
        <v>10</v>
      </c>
      <c r="P4063" s="55">
        <v>46169</v>
      </c>
      <c r="Q4063" s="167"/>
      <c r="R4063" s="176"/>
      <c r="S4063" s="1"/>
      <c r="T4063" s="1"/>
      <c r="U4063" s="1"/>
      <c r="V4063" s="1"/>
      <c r="W4063" s="1"/>
      <c r="X4063" s="1"/>
      <c r="Y4063" s="1"/>
      <c r="Z4063" s="1"/>
      <c r="AA4063" s="1"/>
      <c r="AB4063" s="1"/>
      <c r="AC4063" s="1"/>
      <c r="AD4063" s="1"/>
      <c r="AE4063" s="1"/>
      <c r="AF4063" s="1"/>
      <c r="AG4063" s="1"/>
      <c r="AH4063" s="1"/>
      <c r="AI4063" s="1"/>
      <c r="AJ4063" s="1"/>
      <c r="AK4063" s="1"/>
      <c r="AL4063" s="1"/>
      <c r="AM4063" s="1"/>
      <c r="AN4063" s="1"/>
      <c r="AO4063" s="1"/>
      <c r="AP4063" s="1"/>
      <c r="AQ4063" s="1"/>
      <c r="AR4063" s="1"/>
      <c r="AS4063" s="1"/>
      <c r="AT4063" s="1"/>
      <c r="AU4063" s="1"/>
      <c r="AV4063" s="1"/>
      <c r="AW4063" s="1"/>
      <c r="AX4063" s="1"/>
      <c r="AY4063" s="1"/>
      <c r="AZ4063" s="1"/>
      <c r="BA4063" s="1"/>
      <c r="BB4063" s="1"/>
      <c r="BC4063" s="1"/>
      <c r="BD4063" s="1"/>
      <c r="BE4063" s="1"/>
      <c r="BF4063" s="1"/>
      <c r="BG4063" s="1"/>
      <c r="BH4063" s="1"/>
      <c r="BI4063" s="1"/>
      <c r="BJ4063" s="1"/>
      <c r="BK4063" s="1"/>
      <c r="BL4063" s="1"/>
      <c r="BM4063" s="1"/>
      <c r="BN4063" s="1"/>
      <c r="BO4063" s="1"/>
      <c r="BP4063" s="1"/>
      <c r="BQ4063" s="1"/>
      <c r="BR4063" s="1"/>
      <c r="BS4063" s="1"/>
      <c r="BT4063" s="1"/>
      <c r="BU4063" s="1"/>
      <c r="BV4063" s="1"/>
      <c r="BW4063" s="1"/>
      <c r="BX4063" s="1"/>
      <c r="BY4063" s="1"/>
      <c r="BZ4063" s="1"/>
      <c r="CA4063" s="1"/>
      <c r="CB4063" s="1"/>
      <c r="CC4063" s="1"/>
      <c r="CD4063" s="1"/>
      <c r="CE4063" s="1"/>
      <c r="CF4063" s="1"/>
      <c r="CG4063" s="1"/>
      <c r="CH4063" s="1"/>
      <c r="CI4063" s="1"/>
      <c r="CJ4063" s="1"/>
      <c r="CK4063" s="1"/>
      <c r="CL4063" s="1"/>
      <c r="CM4063" s="1"/>
      <c r="CN4063" s="1"/>
      <c r="CO4063" s="1"/>
      <c r="CP4063" s="1"/>
      <c r="CQ4063" s="1"/>
      <c r="CR4063" s="1"/>
      <c r="CS4063" s="1"/>
      <c r="CT4063" s="1"/>
      <c r="CU4063" s="1"/>
      <c r="CV4063" s="1"/>
      <c r="CW4063" s="1"/>
      <c r="CX4063" s="1"/>
      <c r="CY4063" s="1"/>
      <c r="CZ4063" s="1"/>
      <c r="DA4063" s="1"/>
      <c r="DB4063" s="1"/>
      <c r="DC4063" s="1"/>
      <c r="DD4063" s="1"/>
      <c r="DE4063" s="1"/>
      <c r="DF4063" s="1"/>
      <c r="DG4063" s="1"/>
      <c r="DH4063" s="1"/>
      <c r="DI4063" s="1"/>
      <c r="DJ4063" s="1"/>
      <c r="DK4063" s="1"/>
      <c r="DL4063" s="1"/>
      <c r="DM4063" s="1"/>
      <c r="DN4063" s="1"/>
      <c r="DO4063" s="1"/>
      <c r="DP4063" s="1"/>
      <c r="DQ4063" s="1"/>
    </row>
    <row r="4064" spans="1:121">
      <c r="A4064" s="172" t="s">
        <v>2003</v>
      </c>
      <c r="B4064" s="30"/>
      <c r="C4064" s="41">
        <v>141608343</v>
      </c>
      <c r="F4064" s="29" t="s">
        <v>121</v>
      </c>
      <c r="G4064" s="3" t="s">
        <v>16</v>
      </c>
      <c r="H4064" s="3" t="s">
        <v>1947</v>
      </c>
      <c r="I4064" s="55">
        <v>46164</v>
      </c>
      <c r="J4064" s="55">
        <v>46168</v>
      </c>
      <c r="K4064" s="55">
        <v>46195</v>
      </c>
      <c r="L4064" s="3"/>
      <c r="M4064" s="3"/>
      <c r="N4064" s="3"/>
      <c r="O4064" s="119" t="s">
        <v>10</v>
      </c>
      <c r="P4064" s="55">
        <v>46169</v>
      </c>
      <c r="Q4064" s="167"/>
      <c r="R4064" s="176"/>
      <c r="S4064" s="1"/>
      <c r="T4064" s="1"/>
      <c r="U4064" s="1"/>
      <c r="V4064" s="1"/>
      <c r="W4064" s="1"/>
      <c r="X4064" s="1"/>
      <c r="Y4064" s="1"/>
      <c r="Z4064" s="1"/>
      <c r="AA4064" s="1"/>
      <c r="AB4064" s="1"/>
      <c r="AC4064" s="1"/>
      <c r="AD4064" s="1"/>
      <c r="AE4064" s="1"/>
      <c r="AF4064" s="1"/>
      <c r="AG4064" s="1"/>
      <c r="AH4064" s="1"/>
      <c r="AI4064" s="1"/>
      <c r="AJ4064" s="1"/>
      <c r="AK4064" s="1"/>
      <c r="AL4064" s="1"/>
      <c r="AM4064" s="1"/>
      <c r="AN4064" s="1"/>
      <c r="AO4064" s="1"/>
      <c r="AP4064" s="1"/>
      <c r="AQ4064" s="1"/>
      <c r="AR4064" s="1"/>
      <c r="AS4064" s="1"/>
      <c r="AT4064" s="1"/>
      <c r="AU4064" s="1"/>
      <c r="AV4064" s="1"/>
      <c r="AW4064" s="1"/>
      <c r="AX4064" s="1"/>
      <c r="AY4064" s="1"/>
      <c r="AZ4064" s="1"/>
      <c r="BA4064" s="1"/>
      <c r="BB4064" s="1"/>
      <c r="BC4064" s="1"/>
      <c r="BD4064" s="1"/>
      <c r="BE4064" s="1"/>
      <c r="BF4064" s="1"/>
      <c r="BG4064" s="1"/>
      <c r="BH4064" s="1"/>
      <c r="BI4064" s="1"/>
      <c r="BJ4064" s="1"/>
      <c r="BK4064" s="1"/>
      <c r="BL4064" s="1"/>
      <c r="BM4064" s="1"/>
      <c r="BN4064" s="1"/>
      <c r="BO4064" s="1"/>
      <c r="BP4064" s="1"/>
      <c r="BQ4064" s="1"/>
      <c r="BR4064" s="1"/>
      <c r="BS4064" s="1"/>
      <c r="BT4064" s="1"/>
      <c r="BU4064" s="1"/>
      <c r="BV4064" s="1"/>
      <c r="BW4064" s="1"/>
      <c r="BX4064" s="1"/>
      <c r="BY4064" s="1"/>
      <c r="BZ4064" s="1"/>
      <c r="CA4064" s="1"/>
      <c r="CB4064" s="1"/>
      <c r="CC4064" s="1"/>
      <c r="CD4064" s="1"/>
      <c r="CE4064" s="1"/>
      <c r="CF4064" s="1"/>
      <c r="CG4064" s="1"/>
      <c r="CH4064" s="1"/>
      <c r="CI4064" s="1"/>
      <c r="CJ4064" s="1"/>
      <c r="CK4064" s="1"/>
      <c r="CL4064" s="1"/>
      <c r="CM4064" s="1"/>
      <c r="CN4064" s="1"/>
      <c r="CO4064" s="1"/>
      <c r="CP4064" s="1"/>
      <c r="CQ4064" s="1"/>
      <c r="CR4064" s="1"/>
      <c r="CS4064" s="1"/>
      <c r="CT4064" s="1"/>
      <c r="CU4064" s="1"/>
      <c r="CV4064" s="1"/>
      <c r="CW4064" s="1"/>
      <c r="CX4064" s="1"/>
      <c r="CY4064" s="1"/>
      <c r="CZ4064" s="1"/>
      <c r="DA4064" s="1"/>
      <c r="DB4064" s="1"/>
      <c r="DC4064" s="1"/>
      <c r="DD4064" s="1"/>
      <c r="DE4064" s="1"/>
      <c r="DF4064" s="1"/>
      <c r="DG4064" s="1"/>
      <c r="DH4064" s="1"/>
      <c r="DI4064" s="1"/>
      <c r="DJ4064" s="1"/>
      <c r="DK4064" s="1"/>
      <c r="DL4064" s="1"/>
      <c r="DM4064" s="1"/>
      <c r="DN4064" s="1"/>
      <c r="DO4064" s="1"/>
      <c r="DP4064" s="1"/>
      <c r="DQ4064" s="1"/>
    </row>
    <row r="4065" spans="1:121">
      <c r="A4065" s="172" t="s">
        <v>2003</v>
      </c>
      <c r="B4065" s="30"/>
      <c r="C4065" s="41">
        <v>141608346</v>
      </c>
      <c r="F4065" s="29" t="s">
        <v>121</v>
      </c>
      <c r="G4065" s="3" t="s">
        <v>16</v>
      </c>
      <c r="H4065" s="3" t="s">
        <v>1947</v>
      </c>
      <c r="I4065" s="55">
        <v>46164</v>
      </c>
      <c r="J4065" s="55">
        <v>46168</v>
      </c>
      <c r="K4065" s="55">
        <v>46195</v>
      </c>
      <c r="L4065" s="3"/>
      <c r="M4065" s="3"/>
      <c r="N4065" s="3"/>
      <c r="O4065" s="119" t="s">
        <v>10</v>
      </c>
      <c r="P4065" s="55">
        <v>46169</v>
      </c>
      <c r="Q4065" s="167"/>
      <c r="R4065" s="176"/>
      <c r="S4065" s="1"/>
      <c r="T4065" s="1"/>
      <c r="U4065" s="1"/>
      <c r="V4065" s="1"/>
      <c r="W4065" s="1"/>
      <c r="X4065" s="1"/>
      <c r="Y4065" s="1"/>
      <c r="Z4065" s="1"/>
      <c r="AA4065" s="1"/>
      <c r="AB4065" s="1"/>
      <c r="AC4065" s="1"/>
      <c r="AD4065" s="1"/>
      <c r="AE4065" s="1"/>
      <c r="AF4065" s="1"/>
      <c r="AG4065" s="1"/>
      <c r="AH4065" s="1"/>
      <c r="AI4065" s="1"/>
      <c r="AJ4065" s="1"/>
      <c r="AK4065" s="1"/>
      <c r="AL4065" s="1"/>
      <c r="AM4065" s="1"/>
      <c r="AN4065" s="1"/>
      <c r="AO4065" s="1"/>
      <c r="AP4065" s="1"/>
      <c r="AQ4065" s="1"/>
      <c r="AR4065" s="1"/>
      <c r="AS4065" s="1"/>
      <c r="AT4065" s="1"/>
      <c r="AU4065" s="1"/>
      <c r="AV4065" s="1"/>
      <c r="AW4065" s="1"/>
      <c r="AX4065" s="1"/>
      <c r="AY4065" s="1"/>
      <c r="AZ4065" s="1"/>
      <c r="BA4065" s="1"/>
      <c r="BB4065" s="1"/>
      <c r="BC4065" s="1"/>
      <c r="BD4065" s="1"/>
      <c r="BE4065" s="1"/>
      <c r="BF4065" s="1"/>
      <c r="BG4065" s="1"/>
      <c r="BH4065" s="1"/>
      <c r="BI4065" s="1"/>
      <c r="BJ4065" s="1"/>
      <c r="BK4065" s="1"/>
      <c r="BL4065" s="1"/>
      <c r="BM4065" s="1"/>
      <c r="BN4065" s="1"/>
      <c r="BO4065" s="1"/>
      <c r="BP4065" s="1"/>
      <c r="BQ4065" s="1"/>
      <c r="BR4065" s="1"/>
      <c r="BS4065" s="1"/>
      <c r="BT4065" s="1"/>
      <c r="BU4065" s="1"/>
      <c r="BV4065" s="1"/>
      <c r="BW4065" s="1"/>
      <c r="BX4065" s="1"/>
      <c r="BY4065" s="1"/>
      <c r="BZ4065" s="1"/>
      <c r="CA4065" s="1"/>
      <c r="CB4065" s="1"/>
      <c r="CC4065" s="1"/>
      <c r="CD4065" s="1"/>
      <c r="CE4065" s="1"/>
      <c r="CF4065" s="1"/>
      <c r="CG4065" s="1"/>
      <c r="CH4065" s="1"/>
      <c r="CI4065" s="1"/>
      <c r="CJ4065" s="1"/>
      <c r="CK4065" s="1"/>
      <c r="CL4065" s="1"/>
      <c r="CM4065" s="1"/>
      <c r="CN4065" s="1"/>
      <c r="CO4065" s="1"/>
      <c r="CP4065" s="1"/>
      <c r="CQ4065" s="1"/>
      <c r="CR4065" s="1"/>
      <c r="CS4065" s="1"/>
      <c r="CT4065" s="1"/>
      <c r="CU4065" s="1"/>
      <c r="CV4065" s="1"/>
      <c r="CW4065" s="1"/>
      <c r="CX4065" s="1"/>
      <c r="CY4065" s="1"/>
      <c r="CZ4065" s="1"/>
      <c r="DA4065" s="1"/>
      <c r="DB4065" s="1"/>
      <c r="DC4065" s="1"/>
      <c r="DD4065" s="1"/>
      <c r="DE4065" s="1"/>
      <c r="DF4065" s="1"/>
      <c r="DG4065" s="1"/>
      <c r="DH4065" s="1"/>
      <c r="DI4065" s="1"/>
      <c r="DJ4065" s="1"/>
      <c r="DK4065" s="1"/>
      <c r="DL4065" s="1"/>
      <c r="DM4065" s="1"/>
      <c r="DN4065" s="1"/>
      <c r="DO4065" s="1"/>
      <c r="DP4065" s="1"/>
      <c r="DQ4065" s="1"/>
    </row>
    <row r="4066" spans="1:121">
      <c r="A4066" s="172" t="s">
        <v>2003</v>
      </c>
      <c r="B4066" s="30"/>
      <c r="C4066" s="41">
        <v>141608348</v>
      </c>
      <c r="F4066" s="29" t="s">
        <v>121</v>
      </c>
      <c r="G4066" s="3" t="s">
        <v>16</v>
      </c>
      <c r="H4066" s="3" t="s">
        <v>1947</v>
      </c>
      <c r="I4066" s="55">
        <v>46164</v>
      </c>
      <c r="J4066" s="55">
        <v>46168</v>
      </c>
      <c r="K4066" s="55">
        <v>46195</v>
      </c>
      <c r="L4066" s="3"/>
      <c r="M4066" s="3"/>
      <c r="N4066" s="3"/>
      <c r="O4066" s="119" t="s">
        <v>10</v>
      </c>
      <c r="P4066" s="55">
        <v>46169</v>
      </c>
      <c r="Q4066" s="167"/>
      <c r="R4066" s="176"/>
      <c r="S4066" s="1"/>
      <c r="T4066" s="1"/>
      <c r="U4066" s="1"/>
      <c r="V4066" s="1"/>
      <c r="W4066" s="1"/>
      <c r="X4066" s="1"/>
      <c r="Y4066" s="1"/>
      <c r="Z4066" s="1"/>
      <c r="AA4066" s="1"/>
      <c r="AB4066" s="1"/>
      <c r="AC4066" s="1"/>
      <c r="AD4066" s="1"/>
      <c r="AE4066" s="1"/>
      <c r="AF4066" s="1"/>
      <c r="AG4066" s="1"/>
      <c r="AH4066" s="1"/>
      <c r="AI4066" s="1"/>
      <c r="AJ4066" s="1"/>
      <c r="AK4066" s="1"/>
      <c r="AL4066" s="1"/>
      <c r="AM4066" s="1"/>
      <c r="AN4066" s="1"/>
      <c r="AO4066" s="1"/>
      <c r="AP4066" s="1"/>
      <c r="AQ4066" s="1"/>
      <c r="AR4066" s="1"/>
      <c r="AS4066" s="1"/>
      <c r="AT4066" s="1"/>
      <c r="AU4066" s="1"/>
      <c r="AV4066" s="1"/>
      <c r="AW4066" s="1"/>
      <c r="AX4066" s="1"/>
      <c r="AY4066" s="1"/>
      <c r="AZ4066" s="1"/>
      <c r="BA4066" s="1"/>
      <c r="BB4066" s="1"/>
      <c r="BC4066" s="1"/>
      <c r="BD4066" s="1"/>
      <c r="BE4066" s="1"/>
      <c r="BF4066" s="1"/>
      <c r="BG4066" s="1"/>
      <c r="BH4066" s="1"/>
      <c r="BI4066" s="1"/>
      <c r="BJ4066" s="1"/>
      <c r="BK4066" s="1"/>
      <c r="BL4066" s="1"/>
      <c r="BM4066" s="1"/>
      <c r="BN4066" s="1"/>
      <c r="BO4066" s="1"/>
      <c r="BP4066" s="1"/>
      <c r="BQ4066" s="1"/>
      <c r="BR4066" s="1"/>
      <c r="BS4066" s="1"/>
      <c r="BT4066" s="1"/>
      <c r="BU4066" s="1"/>
      <c r="BV4066" s="1"/>
      <c r="BW4066" s="1"/>
      <c r="BX4066" s="1"/>
      <c r="BY4066" s="1"/>
      <c r="BZ4066" s="1"/>
      <c r="CA4066" s="1"/>
      <c r="CB4066" s="1"/>
      <c r="CC4066" s="1"/>
      <c r="CD4066" s="1"/>
      <c r="CE4066" s="1"/>
      <c r="CF4066" s="1"/>
      <c r="CG4066" s="1"/>
      <c r="CH4066" s="1"/>
      <c r="CI4066" s="1"/>
      <c r="CJ4066" s="1"/>
      <c r="CK4066" s="1"/>
      <c r="CL4066" s="1"/>
      <c r="CM4066" s="1"/>
      <c r="CN4066" s="1"/>
      <c r="CO4066" s="1"/>
      <c r="CP4066" s="1"/>
      <c r="CQ4066" s="1"/>
      <c r="CR4066" s="1"/>
      <c r="CS4066" s="1"/>
      <c r="CT4066" s="1"/>
      <c r="CU4066" s="1"/>
      <c r="CV4066" s="1"/>
      <c r="CW4066" s="1"/>
      <c r="CX4066" s="1"/>
      <c r="CY4066" s="1"/>
      <c r="CZ4066" s="1"/>
      <c r="DA4066" s="1"/>
      <c r="DB4066" s="1"/>
      <c r="DC4066" s="1"/>
      <c r="DD4066" s="1"/>
      <c r="DE4066" s="1"/>
      <c r="DF4066" s="1"/>
      <c r="DG4066" s="1"/>
      <c r="DH4066" s="1"/>
      <c r="DI4066" s="1"/>
      <c r="DJ4066" s="1"/>
      <c r="DK4066" s="1"/>
      <c r="DL4066" s="1"/>
      <c r="DM4066" s="1"/>
      <c r="DN4066" s="1"/>
      <c r="DO4066" s="1"/>
      <c r="DP4066" s="1"/>
      <c r="DQ4066" s="1"/>
    </row>
    <row r="4067" spans="1:121">
      <c r="A4067" s="172" t="s">
        <v>2003</v>
      </c>
      <c r="B4067" s="30"/>
      <c r="C4067" s="41">
        <v>141608351</v>
      </c>
      <c r="F4067" s="29" t="s">
        <v>121</v>
      </c>
      <c r="G4067" s="3" t="s">
        <v>16</v>
      </c>
      <c r="H4067" s="3" t="s">
        <v>1947</v>
      </c>
      <c r="I4067" s="55">
        <v>46164</v>
      </c>
      <c r="J4067" s="55">
        <v>46168</v>
      </c>
      <c r="K4067" s="55">
        <v>46195</v>
      </c>
      <c r="L4067" s="3"/>
      <c r="M4067" s="3"/>
      <c r="N4067" s="3"/>
      <c r="O4067" s="119" t="s">
        <v>10</v>
      </c>
      <c r="P4067" s="55">
        <v>46169</v>
      </c>
      <c r="Q4067" s="167"/>
      <c r="R4067" s="176"/>
      <c r="S4067" s="1"/>
      <c r="T4067" s="1"/>
      <c r="U4067" s="1"/>
      <c r="V4067" s="1"/>
      <c r="W4067" s="1"/>
      <c r="X4067" s="1"/>
      <c r="Y4067" s="1"/>
      <c r="Z4067" s="1"/>
      <c r="AA4067" s="1"/>
      <c r="AB4067" s="1"/>
      <c r="AC4067" s="1"/>
      <c r="AD4067" s="1"/>
      <c r="AE4067" s="1"/>
      <c r="AF4067" s="1"/>
      <c r="AG4067" s="1"/>
      <c r="AH4067" s="1"/>
      <c r="AI4067" s="1"/>
      <c r="AJ4067" s="1"/>
      <c r="AK4067" s="1"/>
      <c r="AL4067" s="1"/>
      <c r="AM4067" s="1"/>
      <c r="AN4067" s="1"/>
      <c r="AO4067" s="1"/>
      <c r="AP4067" s="1"/>
      <c r="AQ4067" s="1"/>
      <c r="AR4067" s="1"/>
      <c r="AS4067" s="1"/>
      <c r="AT4067" s="1"/>
      <c r="AU4067" s="1"/>
      <c r="AV4067" s="1"/>
      <c r="AW4067" s="1"/>
      <c r="AX4067" s="1"/>
      <c r="AY4067" s="1"/>
      <c r="AZ4067" s="1"/>
      <c r="BA4067" s="1"/>
      <c r="BB4067" s="1"/>
      <c r="BC4067" s="1"/>
      <c r="BD4067" s="1"/>
      <c r="BE4067" s="1"/>
      <c r="BF4067" s="1"/>
      <c r="BG4067" s="1"/>
      <c r="BH4067" s="1"/>
      <c r="BI4067" s="1"/>
      <c r="BJ4067" s="1"/>
      <c r="BK4067" s="1"/>
      <c r="BL4067" s="1"/>
      <c r="BM4067" s="1"/>
      <c r="BN4067" s="1"/>
      <c r="BO4067" s="1"/>
      <c r="BP4067" s="1"/>
      <c r="BQ4067" s="1"/>
      <c r="BR4067" s="1"/>
      <c r="BS4067" s="1"/>
      <c r="BT4067" s="1"/>
      <c r="BU4067" s="1"/>
      <c r="BV4067" s="1"/>
      <c r="BW4067" s="1"/>
      <c r="BX4067" s="1"/>
      <c r="BY4067" s="1"/>
      <c r="BZ4067" s="1"/>
      <c r="CA4067" s="1"/>
      <c r="CB4067" s="1"/>
      <c r="CC4067" s="1"/>
      <c r="CD4067" s="1"/>
      <c r="CE4067" s="1"/>
      <c r="CF4067" s="1"/>
      <c r="CG4067" s="1"/>
      <c r="CH4067" s="1"/>
      <c r="CI4067" s="1"/>
      <c r="CJ4067" s="1"/>
      <c r="CK4067" s="1"/>
      <c r="CL4067" s="1"/>
      <c r="CM4067" s="1"/>
      <c r="CN4067" s="1"/>
      <c r="CO4067" s="1"/>
      <c r="CP4067" s="1"/>
      <c r="CQ4067" s="1"/>
      <c r="CR4067" s="1"/>
      <c r="CS4067" s="1"/>
      <c r="CT4067" s="1"/>
      <c r="CU4067" s="1"/>
      <c r="CV4067" s="1"/>
      <c r="CW4067" s="1"/>
      <c r="CX4067" s="1"/>
      <c r="CY4067" s="1"/>
      <c r="CZ4067" s="1"/>
      <c r="DA4067" s="1"/>
      <c r="DB4067" s="1"/>
      <c r="DC4067" s="1"/>
      <c r="DD4067" s="1"/>
      <c r="DE4067" s="1"/>
      <c r="DF4067" s="1"/>
      <c r="DG4067" s="1"/>
      <c r="DH4067" s="1"/>
      <c r="DI4067" s="1"/>
      <c r="DJ4067" s="1"/>
      <c r="DK4067" s="1"/>
      <c r="DL4067" s="1"/>
      <c r="DM4067" s="1"/>
      <c r="DN4067" s="1"/>
      <c r="DO4067" s="1"/>
      <c r="DP4067" s="1"/>
      <c r="DQ4067" s="1"/>
    </row>
    <row r="4068" spans="1:121">
      <c r="A4068" s="172" t="s">
        <v>2003</v>
      </c>
      <c r="B4068" s="30"/>
      <c r="C4068" s="41">
        <v>141608362</v>
      </c>
      <c r="F4068" s="29" t="s">
        <v>121</v>
      </c>
      <c r="G4068" s="3" t="s">
        <v>16</v>
      </c>
      <c r="H4068" s="3" t="s">
        <v>1947</v>
      </c>
      <c r="I4068" s="55">
        <v>46164</v>
      </c>
      <c r="J4068" s="55">
        <v>46168</v>
      </c>
      <c r="K4068" s="55">
        <v>46195</v>
      </c>
      <c r="L4068" s="3"/>
      <c r="M4068" s="3"/>
      <c r="N4068" s="3"/>
      <c r="O4068" s="119" t="s">
        <v>10</v>
      </c>
      <c r="P4068" s="55">
        <v>46169</v>
      </c>
      <c r="Q4068" s="167"/>
      <c r="R4068" s="176"/>
      <c r="S4068" s="1"/>
      <c r="T4068" s="1"/>
      <c r="U4068" s="1"/>
      <c r="V4068" s="1"/>
      <c r="W4068" s="1"/>
      <c r="X4068" s="1"/>
      <c r="Y4068" s="1"/>
      <c r="Z4068" s="1"/>
      <c r="AA4068" s="1"/>
      <c r="AB4068" s="1"/>
      <c r="AC4068" s="1"/>
      <c r="AD4068" s="1"/>
      <c r="AE4068" s="1"/>
      <c r="AF4068" s="1"/>
      <c r="AG4068" s="1"/>
      <c r="AH4068" s="1"/>
      <c r="AI4068" s="1"/>
      <c r="AJ4068" s="1"/>
      <c r="AK4068" s="1"/>
      <c r="AL4068" s="1"/>
      <c r="AM4068" s="1"/>
      <c r="AN4068" s="1"/>
      <c r="AO4068" s="1"/>
      <c r="AP4068" s="1"/>
      <c r="AQ4068" s="1"/>
      <c r="AR4068" s="1"/>
      <c r="AS4068" s="1"/>
      <c r="AT4068" s="1"/>
      <c r="AU4068" s="1"/>
      <c r="AV4068" s="1"/>
      <c r="AW4068" s="1"/>
      <c r="AX4068" s="1"/>
      <c r="AY4068" s="1"/>
      <c r="AZ4068" s="1"/>
      <c r="BA4068" s="1"/>
      <c r="BB4068" s="1"/>
      <c r="BC4068" s="1"/>
      <c r="BD4068" s="1"/>
      <c r="BE4068" s="1"/>
      <c r="BF4068" s="1"/>
      <c r="BG4068" s="1"/>
      <c r="BH4068" s="1"/>
      <c r="BI4068" s="1"/>
      <c r="BJ4068" s="1"/>
      <c r="BK4068" s="1"/>
      <c r="BL4068" s="1"/>
      <c r="BM4068" s="1"/>
      <c r="BN4068" s="1"/>
      <c r="BO4068" s="1"/>
      <c r="BP4068" s="1"/>
      <c r="BQ4068" s="1"/>
      <c r="BR4068" s="1"/>
      <c r="BS4068" s="1"/>
      <c r="BT4068" s="1"/>
      <c r="BU4068" s="1"/>
      <c r="BV4068" s="1"/>
      <c r="BW4068" s="1"/>
      <c r="BX4068" s="1"/>
      <c r="BY4068" s="1"/>
      <c r="BZ4068" s="1"/>
      <c r="CA4068" s="1"/>
      <c r="CB4068" s="1"/>
      <c r="CC4068" s="1"/>
      <c r="CD4068" s="1"/>
      <c r="CE4068" s="1"/>
      <c r="CF4068" s="1"/>
      <c r="CG4068" s="1"/>
      <c r="CH4068" s="1"/>
      <c r="CI4068" s="1"/>
      <c r="CJ4068" s="1"/>
      <c r="CK4068" s="1"/>
      <c r="CL4068" s="1"/>
      <c r="CM4068" s="1"/>
      <c r="CN4068" s="1"/>
      <c r="CO4068" s="1"/>
      <c r="CP4068" s="1"/>
      <c r="CQ4068" s="1"/>
      <c r="CR4068" s="1"/>
      <c r="CS4068" s="1"/>
      <c r="CT4068" s="1"/>
      <c r="CU4068" s="1"/>
      <c r="CV4068" s="1"/>
      <c r="CW4068" s="1"/>
      <c r="CX4068" s="1"/>
      <c r="CY4068" s="1"/>
      <c r="CZ4068" s="1"/>
      <c r="DA4068" s="1"/>
      <c r="DB4068" s="1"/>
      <c r="DC4068" s="1"/>
      <c r="DD4068" s="1"/>
      <c r="DE4068" s="1"/>
      <c r="DF4068" s="1"/>
      <c r="DG4068" s="1"/>
      <c r="DH4068" s="1"/>
      <c r="DI4068" s="1"/>
      <c r="DJ4068" s="1"/>
      <c r="DK4068" s="1"/>
      <c r="DL4068" s="1"/>
      <c r="DM4068" s="1"/>
      <c r="DN4068" s="1"/>
      <c r="DO4068" s="1"/>
      <c r="DP4068" s="1"/>
      <c r="DQ4068" s="1"/>
    </row>
    <row r="4069" spans="1:121">
      <c r="A4069" s="172" t="s">
        <v>2004</v>
      </c>
      <c r="B4069" s="30"/>
      <c r="C4069" s="41">
        <v>141608392</v>
      </c>
      <c r="F4069" s="29" t="s">
        <v>121</v>
      </c>
      <c r="G4069" s="3" t="s">
        <v>16</v>
      </c>
      <c r="H4069" s="3" t="s">
        <v>1947</v>
      </c>
      <c r="I4069" s="55">
        <v>46164</v>
      </c>
      <c r="J4069" s="55">
        <v>46168</v>
      </c>
      <c r="K4069" s="55">
        <v>46195</v>
      </c>
      <c r="L4069" s="3"/>
      <c r="M4069" s="3"/>
      <c r="N4069" s="3"/>
      <c r="O4069" s="119" t="s">
        <v>10</v>
      </c>
      <c r="P4069" s="55">
        <v>46169</v>
      </c>
      <c r="Q4069" s="167"/>
      <c r="R4069" s="176"/>
      <c r="S4069" s="1"/>
      <c r="T4069" s="1"/>
      <c r="U4069" s="1"/>
      <c r="V4069" s="1"/>
      <c r="W4069" s="1"/>
      <c r="X4069" s="1"/>
      <c r="Y4069" s="1"/>
      <c r="Z4069" s="1"/>
      <c r="AA4069" s="1"/>
      <c r="AB4069" s="1"/>
      <c r="AC4069" s="1"/>
      <c r="AD4069" s="1"/>
      <c r="AE4069" s="1"/>
      <c r="AF4069" s="1"/>
      <c r="AG4069" s="1"/>
      <c r="AH4069" s="1"/>
      <c r="AI4069" s="1"/>
      <c r="AJ4069" s="1"/>
      <c r="AK4069" s="1"/>
      <c r="AL4069" s="1"/>
      <c r="AM4069" s="1"/>
      <c r="AN4069" s="1"/>
      <c r="AO4069" s="1"/>
      <c r="AP4069" s="1"/>
      <c r="AQ4069" s="1"/>
      <c r="AR4069" s="1"/>
      <c r="AS4069" s="1"/>
      <c r="AT4069" s="1"/>
      <c r="AU4069" s="1"/>
      <c r="AV4069" s="1"/>
      <c r="AW4069" s="1"/>
      <c r="AX4069" s="1"/>
      <c r="AY4069" s="1"/>
      <c r="AZ4069" s="1"/>
      <c r="BA4069" s="1"/>
      <c r="BB4069" s="1"/>
      <c r="BC4069" s="1"/>
      <c r="BD4069" s="1"/>
      <c r="BE4069" s="1"/>
      <c r="BF4069" s="1"/>
      <c r="BG4069" s="1"/>
      <c r="BH4069" s="1"/>
      <c r="BI4069" s="1"/>
      <c r="BJ4069" s="1"/>
      <c r="BK4069" s="1"/>
      <c r="BL4069" s="1"/>
      <c r="BM4069" s="1"/>
      <c r="BN4069" s="1"/>
      <c r="BO4069" s="1"/>
      <c r="BP4069" s="1"/>
      <c r="BQ4069" s="1"/>
      <c r="BR4069" s="1"/>
      <c r="BS4069" s="1"/>
      <c r="BT4069" s="1"/>
      <c r="BU4069" s="1"/>
      <c r="BV4069" s="1"/>
      <c r="BW4069" s="1"/>
      <c r="BX4069" s="1"/>
      <c r="BY4069" s="1"/>
      <c r="BZ4069" s="1"/>
      <c r="CA4069" s="1"/>
      <c r="CB4069" s="1"/>
      <c r="CC4069" s="1"/>
      <c r="CD4069" s="1"/>
      <c r="CE4069" s="1"/>
      <c r="CF4069" s="1"/>
      <c r="CG4069" s="1"/>
      <c r="CH4069" s="1"/>
      <c r="CI4069" s="1"/>
      <c r="CJ4069" s="1"/>
      <c r="CK4069" s="1"/>
      <c r="CL4069" s="1"/>
      <c r="CM4069" s="1"/>
      <c r="CN4069" s="1"/>
      <c r="CO4069" s="1"/>
      <c r="CP4069" s="1"/>
      <c r="CQ4069" s="1"/>
      <c r="CR4069" s="1"/>
      <c r="CS4069" s="1"/>
      <c r="CT4069" s="1"/>
      <c r="CU4069" s="1"/>
      <c r="CV4069" s="1"/>
      <c r="CW4069" s="1"/>
      <c r="CX4069" s="1"/>
      <c r="CY4069" s="1"/>
      <c r="CZ4069" s="1"/>
      <c r="DA4069" s="1"/>
      <c r="DB4069" s="1"/>
      <c r="DC4069" s="1"/>
      <c r="DD4069" s="1"/>
      <c r="DE4069" s="1"/>
      <c r="DF4069" s="1"/>
      <c r="DG4069" s="1"/>
      <c r="DH4069" s="1"/>
      <c r="DI4069" s="1"/>
      <c r="DJ4069" s="1"/>
      <c r="DK4069" s="1"/>
      <c r="DL4069" s="1"/>
      <c r="DM4069" s="1"/>
      <c r="DN4069" s="1"/>
      <c r="DO4069" s="1"/>
      <c r="DP4069" s="1"/>
      <c r="DQ4069" s="1"/>
    </row>
    <row r="4070" spans="1:121">
      <c r="A4070" s="172" t="s">
        <v>2004</v>
      </c>
      <c r="B4070" s="30"/>
      <c r="C4070" s="41">
        <v>141608397</v>
      </c>
      <c r="F4070" s="29" t="s">
        <v>121</v>
      </c>
      <c r="G4070" s="3" t="s">
        <v>16</v>
      </c>
      <c r="H4070" s="3" t="s">
        <v>1947</v>
      </c>
      <c r="I4070" s="55">
        <v>46164</v>
      </c>
      <c r="J4070" s="55">
        <v>46168</v>
      </c>
      <c r="K4070" s="55">
        <v>46195</v>
      </c>
      <c r="L4070" s="3"/>
      <c r="M4070" s="3"/>
      <c r="N4070" s="3"/>
      <c r="O4070" s="119" t="s">
        <v>10</v>
      </c>
      <c r="P4070" s="55">
        <v>46169</v>
      </c>
      <c r="Q4070" s="167"/>
      <c r="R4070" s="176"/>
      <c r="S4070" s="1"/>
      <c r="T4070" s="1"/>
      <c r="U4070" s="1"/>
      <c r="V4070" s="1"/>
      <c r="W4070" s="1"/>
      <c r="X4070" s="1"/>
      <c r="Y4070" s="1"/>
      <c r="Z4070" s="1"/>
      <c r="AA4070" s="1"/>
      <c r="AB4070" s="1"/>
      <c r="AC4070" s="1"/>
      <c r="AD4070" s="1"/>
      <c r="AE4070" s="1"/>
      <c r="AF4070" s="1"/>
      <c r="AG4070" s="1"/>
      <c r="AH4070" s="1"/>
      <c r="AI4070" s="1"/>
      <c r="AJ4070" s="1"/>
      <c r="AK4070" s="1"/>
      <c r="AL4070" s="1"/>
      <c r="AM4070" s="1"/>
      <c r="AN4070" s="1"/>
      <c r="AO4070" s="1"/>
      <c r="AP4070" s="1"/>
      <c r="AQ4070" s="1"/>
      <c r="AR4070" s="1"/>
      <c r="AS4070" s="1"/>
      <c r="AT4070" s="1"/>
      <c r="AU4070" s="1"/>
      <c r="AV4070" s="1"/>
      <c r="AW4070" s="1"/>
      <c r="AX4070" s="1"/>
      <c r="AY4070" s="1"/>
      <c r="AZ4070" s="1"/>
      <c r="BA4070" s="1"/>
      <c r="BB4070" s="1"/>
      <c r="BC4070" s="1"/>
      <c r="BD4070" s="1"/>
      <c r="BE4070" s="1"/>
      <c r="BF4070" s="1"/>
      <c r="BG4070" s="1"/>
      <c r="BH4070" s="1"/>
      <c r="BI4070" s="1"/>
      <c r="BJ4070" s="1"/>
      <c r="BK4070" s="1"/>
      <c r="BL4070" s="1"/>
      <c r="BM4070" s="1"/>
      <c r="BN4070" s="1"/>
      <c r="BO4070" s="1"/>
      <c r="BP4070" s="1"/>
      <c r="BQ4070" s="1"/>
      <c r="BR4070" s="1"/>
      <c r="BS4070" s="1"/>
      <c r="BT4070" s="1"/>
      <c r="BU4070" s="1"/>
      <c r="BV4070" s="1"/>
      <c r="BW4070" s="1"/>
      <c r="BX4070" s="1"/>
      <c r="BY4070" s="1"/>
      <c r="BZ4070" s="1"/>
      <c r="CA4070" s="1"/>
      <c r="CB4070" s="1"/>
      <c r="CC4070" s="1"/>
      <c r="CD4070" s="1"/>
      <c r="CE4070" s="1"/>
      <c r="CF4070" s="1"/>
      <c r="CG4070" s="1"/>
      <c r="CH4070" s="1"/>
      <c r="CI4070" s="1"/>
      <c r="CJ4070" s="1"/>
      <c r="CK4070" s="1"/>
      <c r="CL4070" s="1"/>
      <c r="CM4070" s="1"/>
      <c r="CN4070" s="1"/>
      <c r="CO4070" s="1"/>
      <c r="CP4070" s="1"/>
      <c r="CQ4070" s="1"/>
      <c r="CR4070" s="1"/>
      <c r="CS4070" s="1"/>
      <c r="CT4070" s="1"/>
      <c r="CU4070" s="1"/>
      <c r="CV4070" s="1"/>
      <c r="CW4070" s="1"/>
      <c r="CX4070" s="1"/>
      <c r="CY4070" s="1"/>
      <c r="CZ4070" s="1"/>
      <c r="DA4070" s="1"/>
      <c r="DB4070" s="1"/>
      <c r="DC4070" s="1"/>
      <c r="DD4070" s="1"/>
      <c r="DE4070" s="1"/>
      <c r="DF4070" s="1"/>
      <c r="DG4070" s="1"/>
      <c r="DH4070" s="1"/>
      <c r="DI4070" s="1"/>
      <c r="DJ4070" s="1"/>
      <c r="DK4070" s="1"/>
      <c r="DL4070" s="1"/>
      <c r="DM4070" s="1"/>
      <c r="DN4070" s="1"/>
      <c r="DO4070" s="1"/>
      <c r="DP4070" s="1"/>
      <c r="DQ4070" s="1"/>
    </row>
    <row r="4071" spans="1:121">
      <c r="A4071" s="175" t="s">
        <v>2004</v>
      </c>
      <c r="B4071" s="377"/>
      <c r="C4071" s="41">
        <v>141608402</v>
      </c>
      <c r="F4071" s="29" t="s">
        <v>121</v>
      </c>
      <c r="G4071" s="3" t="s">
        <v>16</v>
      </c>
      <c r="H4071" s="3" t="s">
        <v>1947</v>
      </c>
      <c r="I4071" s="55">
        <v>46164</v>
      </c>
      <c r="J4071" s="55">
        <v>46168</v>
      </c>
      <c r="K4071" s="55">
        <v>46195</v>
      </c>
      <c r="L4071" s="3"/>
      <c r="M4071" s="3"/>
      <c r="N4071" s="3"/>
      <c r="O4071" s="119" t="s">
        <v>10</v>
      </c>
      <c r="P4071" s="55">
        <v>46169</v>
      </c>
      <c r="Q4071" s="167"/>
      <c r="R4071" s="176"/>
      <c r="S4071" s="1"/>
      <c r="T4071" s="1"/>
      <c r="U4071" s="1"/>
      <c r="V4071" s="1"/>
      <c r="W4071" s="1"/>
      <c r="X4071" s="1"/>
      <c r="Y4071" s="1"/>
      <c r="Z4071" s="1"/>
      <c r="AA4071" s="1"/>
      <c r="AB4071" s="1"/>
      <c r="AC4071" s="1"/>
      <c r="AD4071" s="1"/>
      <c r="AE4071" s="1"/>
      <c r="AF4071" s="1"/>
      <c r="AG4071" s="1"/>
      <c r="AH4071" s="1"/>
      <c r="AI4071" s="1"/>
      <c r="AJ4071" s="1"/>
      <c r="AK4071" s="1"/>
      <c r="AL4071" s="1"/>
      <c r="AM4071" s="1"/>
      <c r="AN4071" s="1"/>
      <c r="AO4071" s="1"/>
      <c r="AP4071" s="1"/>
      <c r="AQ4071" s="1"/>
      <c r="AR4071" s="1"/>
      <c r="AS4071" s="1"/>
      <c r="AT4071" s="1"/>
      <c r="AU4071" s="1"/>
      <c r="AV4071" s="1"/>
      <c r="AW4071" s="1"/>
      <c r="AX4071" s="1"/>
      <c r="AY4071" s="1"/>
      <c r="AZ4071" s="1"/>
      <c r="BA4071" s="1"/>
      <c r="BB4071" s="1"/>
      <c r="BC4071" s="1"/>
      <c r="BD4071" s="1"/>
      <c r="BE4071" s="1"/>
      <c r="BF4071" s="1"/>
      <c r="BG4071" s="1"/>
      <c r="BH4071" s="1"/>
      <c r="BI4071" s="1"/>
      <c r="BJ4071" s="1"/>
      <c r="BK4071" s="1"/>
      <c r="BL4071" s="1"/>
      <c r="BM4071" s="1"/>
      <c r="BN4071" s="1"/>
      <c r="BO4071" s="1"/>
      <c r="BP4071" s="1"/>
      <c r="BQ4071" s="1"/>
      <c r="BR4071" s="1"/>
      <c r="BS4071" s="1"/>
      <c r="BT4071" s="1"/>
      <c r="BU4071" s="1"/>
      <c r="BV4071" s="1"/>
      <c r="BW4071" s="1"/>
      <c r="BX4071" s="1"/>
      <c r="BY4071" s="1"/>
      <c r="BZ4071" s="1"/>
      <c r="CA4071" s="1"/>
      <c r="CB4071" s="1"/>
      <c r="CC4071" s="1"/>
      <c r="CD4071" s="1"/>
      <c r="CE4071" s="1"/>
      <c r="CF4071" s="1"/>
      <c r="CG4071" s="1"/>
      <c r="CH4071" s="1"/>
      <c r="CI4071" s="1"/>
      <c r="CJ4071" s="1"/>
      <c r="CK4071" s="1"/>
      <c r="CL4071" s="1"/>
      <c r="CM4071" s="1"/>
      <c r="CN4071" s="1"/>
      <c r="CO4071" s="1"/>
      <c r="CP4071" s="1"/>
      <c r="CQ4071" s="1"/>
      <c r="CR4071" s="1"/>
      <c r="CS4071" s="1"/>
      <c r="CT4071" s="1"/>
      <c r="CU4071" s="1"/>
      <c r="CV4071" s="1"/>
      <c r="CW4071" s="1"/>
      <c r="CX4071" s="1"/>
      <c r="CY4071" s="1"/>
      <c r="CZ4071" s="1"/>
      <c r="DA4071" s="1"/>
      <c r="DB4071" s="1"/>
      <c r="DC4071" s="1"/>
      <c r="DD4071" s="1"/>
      <c r="DE4071" s="1"/>
      <c r="DF4071" s="1"/>
      <c r="DG4071" s="1"/>
      <c r="DH4071" s="1"/>
      <c r="DI4071" s="1"/>
      <c r="DJ4071" s="1"/>
      <c r="DK4071" s="1"/>
      <c r="DL4071" s="1"/>
      <c r="DM4071" s="1"/>
      <c r="DN4071" s="1"/>
      <c r="DO4071" s="1"/>
      <c r="DP4071" s="1"/>
      <c r="DQ4071" s="1"/>
    </row>
    <row r="4072" spans="1:121">
      <c r="A4072" s="175" t="s">
        <v>2004</v>
      </c>
      <c r="B4072" s="377"/>
      <c r="C4072" s="41">
        <v>141608410</v>
      </c>
      <c r="F4072" s="29" t="s">
        <v>121</v>
      </c>
      <c r="G4072" s="3" t="s">
        <v>16</v>
      </c>
      <c r="H4072" s="3" t="s">
        <v>1947</v>
      </c>
      <c r="I4072" s="55">
        <v>46164</v>
      </c>
      <c r="J4072" s="55">
        <v>46168</v>
      </c>
      <c r="K4072" s="55">
        <v>46195</v>
      </c>
      <c r="L4072" s="3"/>
      <c r="M4072" s="3"/>
      <c r="N4072" s="3"/>
      <c r="O4072" s="119" t="s">
        <v>10</v>
      </c>
      <c r="P4072" s="55">
        <v>46169</v>
      </c>
      <c r="Q4072" s="167"/>
      <c r="R4072" s="176"/>
      <c r="S4072" s="1"/>
      <c r="T4072" s="1"/>
      <c r="U4072" s="1"/>
      <c r="V4072" s="1"/>
      <c r="W4072" s="1"/>
      <c r="X4072" s="1"/>
      <c r="Y4072" s="1"/>
      <c r="Z4072" s="1"/>
      <c r="AA4072" s="1"/>
      <c r="AB4072" s="1"/>
      <c r="AC4072" s="1"/>
      <c r="AD4072" s="1"/>
      <c r="AE4072" s="1"/>
      <c r="AF4072" s="1"/>
      <c r="AG4072" s="1"/>
      <c r="AH4072" s="1"/>
      <c r="AI4072" s="1"/>
      <c r="AJ4072" s="1"/>
      <c r="AK4072" s="1"/>
      <c r="AL4072" s="1"/>
      <c r="AM4072" s="1"/>
      <c r="AN4072" s="1"/>
      <c r="AO4072" s="1"/>
      <c r="AP4072" s="1"/>
      <c r="AQ4072" s="1"/>
      <c r="AR4072" s="1"/>
      <c r="AS4072" s="1"/>
      <c r="AT4072" s="1"/>
      <c r="AU4072" s="1"/>
      <c r="AV4072" s="1"/>
      <c r="AW4072" s="1"/>
      <c r="AX4072" s="1"/>
      <c r="AY4072" s="1"/>
      <c r="AZ4072" s="1"/>
      <c r="BA4072" s="1"/>
      <c r="BB4072" s="1"/>
      <c r="BC4072" s="1"/>
      <c r="BD4072" s="1"/>
      <c r="BE4072" s="1"/>
      <c r="BF4072" s="1"/>
      <c r="BG4072" s="1"/>
      <c r="BH4072" s="1"/>
      <c r="BI4072" s="1"/>
      <c r="BJ4072" s="1"/>
      <c r="BK4072" s="1"/>
      <c r="BL4072" s="1"/>
      <c r="BM4072" s="1"/>
      <c r="BN4072" s="1"/>
      <c r="BO4072" s="1"/>
      <c r="BP4072" s="1"/>
      <c r="BQ4072" s="1"/>
      <c r="BR4072" s="1"/>
      <c r="BS4072" s="1"/>
      <c r="BT4072" s="1"/>
      <c r="BU4072" s="1"/>
      <c r="BV4072" s="1"/>
      <c r="BW4072" s="1"/>
      <c r="BX4072" s="1"/>
      <c r="BY4072" s="1"/>
      <c r="BZ4072" s="1"/>
      <c r="CA4072" s="1"/>
      <c r="CB4072" s="1"/>
      <c r="CC4072" s="1"/>
      <c r="CD4072" s="1"/>
      <c r="CE4072" s="1"/>
      <c r="CF4072" s="1"/>
      <c r="CG4072" s="1"/>
      <c r="CH4072" s="1"/>
      <c r="CI4072" s="1"/>
      <c r="CJ4072" s="1"/>
      <c r="CK4072" s="1"/>
      <c r="CL4072" s="1"/>
      <c r="CM4072" s="1"/>
      <c r="CN4072" s="1"/>
      <c r="CO4072" s="1"/>
      <c r="CP4072" s="1"/>
      <c r="CQ4072" s="1"/>
      <c r="CR4072" s="1"/>
      <c r="CS4072" s="1"/>
      <c r="CT4072" s="1"/>
      <c r="CU4072" s="1"/>
      <c r="CV4072" s="1"/>
      <c r="CW4072" s="1"/>
      <c r="CX4072" s="1"/>
      <c r="CY4072" s="1"/>
      <c r="CZ4072" s="1"/>
      <c r="DA4072" s="1"/>
      <c r="DB4072" s="1"/>
      <c r="DC4072" s="1"/>
      <c r="DD4072" s="1"/>
      <c r="DE4072" s="1"/>
      <c r="DF4072" s="1"/>
      <c r="DG4072" s="1"/>
      <c r="DH4072" s="1"/>
      <c r="DI4072" s="1"/>
      <c r="DJ4072" s="1"/>
      <c r="DK4072" s="1"/>
      <c r="DL4072" s="1"/>
      <c r="DM4072" s="1"/>
      <c r="DN4072" s="1"/>
      <c r="DO4072" s="1"/>
      <c r="DP4072" s="1"/>
      <c r="DQ4072" s="1"/>
    </row>
    <row r="4073" spans="1:121">
      <c r="A4073" s="175" t="s">
        <v>2004</v>
      </c>
      <c r="B4073" s="377"/>
      <c r="C4073" s="41">
        <v>141608413</v>
      </c>
      <c r="F4073" s="29" t="s">
        <v>121</v>
      </c>
      <c r="G4073" s="3" t="s">
        <v>16</v>
      </c>
      <c r="H4073" s="3" t="s">
        <v>1947</v>
      </c>
      <c r="I4073" s="55">
        <v>46164</v>
      </c>
      <c r="J4073" s="55">
        <v>46168</v>
      </c>
      <c r="K4073" s="55">
        <v>46195</v>
      </c>
      <c r="L4073" s="3"/>
      <c r="M4073" s="3"/>
      <c r="N4073" s="3"/>
      <c r="O4073" s="119" t="s">
        <v>10</v>
      </c>
      <c r="P4073" s="55">
        <v>46169</v>
      </c>
      <c r="Q4073" s="167"/>
      <c r="R4073" s="176"/>
      <c r="S4073" s="1"/>
      <c r="T4073" s="1"/>
      <c r="U4073" s="1"/>
      <c r="V4073" s="1"/>
      <c r="W4073" s="1"/>
      <c r="X4073" s="1"/>
      <c r="Y4073" s="1"/>
      <c r="Z4073" s="1"/>
      <c r="AA4073" s="1"/>
      <c r="AB4073" s="1"/>
      <c r="AC4073" s="1"/>
      <c r="AD4073" s="1"/>
      <c r="AE4073" s="1"/>
      <c r="AF4073" s="1"/>
      <c r="AG4073" s="1"/>
      <c r="AH4073" s="1"/>
      <c r="AI4073" s="1"/>
      <c r="AJ4073" s="1"/>
      <c r="AK4073" s="1"/>
      <c r="AL4073" s="1"/>
      <c r="AM4073" s="1"/>
      <c r="AN4073" s="1"/>
      <c r="AO4073" s="1"/>
      <c r="AP4073" s="1"/>
      <c r="AQ4073" s="1"/>
      <c r="AR4073" s="1"/>
      <c r="AS4073" s="1"/>
      <c r="AT4073" s="1"/>
      <c r="AU4073" s="1"/>
      <c r="AV4073" s="1"/>
      <c r="AW4073" s="1"/>
      <c r="AX4073" s="1"/>
      <c r="AY4073" s="1"/>
      <c r="AZ4073" s="1"/>
      <c r="BA4073" s="1"/>
      <c r="BB4073" s="1"/>
      <c r="BC4073" s="1"/>
      <c r="BD4073" s="1"/>
      <c r="BE4073" s="1"/>
      <c r="BF4073" s="1"/>
      <c r="BG4073" s="1"/>
      <c r="BH4073" s="1"/>
      <c r="BI4073" s="1"/>
      <c r="BJ4073" s="1"/>
      <c r="BK4073" s="1"/>
      <c r="BL4073" s="1"/>
      <c r="BM4073" s="1"/>
      <c r="BN4073" s="1"/>
      <c r="BO4073" s="1"/>
      <c r="BP4073" s="1"/>
      <c r="BQ4073" s="1"/>
      <c r="BR4073" s="1"/>
      <c r="BS4073" s="1"/>
      <c r="BT4073" s="1"/>
      <c r="BU4073" s="1"/>
      <c r="BV4073" s="1"/>
      <c r="BW4073" s="1"/>
      <c r="BX4073" s="1"/>
      <c r="BY4073" s="1"/>
      <c r="BZ4073" s="1"/>
      <c r="CA4073" s="1"/>
      <c r="CB4073" s="1"/>
      <c r="CC4073" s="1"/>
      <c r="CD4073" s="1"/>
      <c r="CE4073" s="1"/>
      <c r="CF4073" s="1"/>
      <c r="CG4073" s="1"/>
      <c r="CH4073" s="1"/>
      <c r="CI4073" s="1"/>
      <c r="CJ4073" s="1"/>
      <c r="CK4073" s="1"/>
      <c r="CL4073" s="1"/>
      <c r="CM4073" s="1"/>
      <c r="CN4073" s="1"/>
      <c r="CO4073" s="1"/>
      <c r="CP4073" s="1"/>
      <c r="CQ4073" s="1"/>
      <c r="CR4073" s="1"/>
      <c r="CS4073" s="1"/>
      <c r="CT4073" s="1"/>
      <c r="CU4073" s="1"/>
      <c r="CV4073" s="1"/>
      <c r="CW4073" s="1"/>
      <c r="CX4073" s="1"/>
      <c r="CY4073" s="1"/>
      <c r="CZ4073" s="1"/>
      <c r="DA4073" s="1"/>
      <c r="DB4073" s="1"/>
      <c r="DC4073" s="1"/>
      <c r="DD4073" s="1"/>
      <c r="DE4073" s="1"/>
      <c r="DF4073" s="1"/>
      <c r="DG4073" s="1"/>
      <c r="DH4073" s="1"/>
      <c r="DI4073" s="1"/>
      <c r="DJ4073" s="1"/>
      <c r="DK4073" s="1"/>
      <c r="DL4073" s="1"/>
      <c r="DM4073" s="1"/>
      <c r="DN4073" s="1"/>
      <c r="DO4073" s="1"/>
      <c r="DP4073" s="1"/>
      <c r="DQ4073" s="1"/>
    </row>
    <row r="4074" spans="1:121">
      <c r="A4074" s="175" t="s">
        <v>2005</v>
      </c>
      <c r="B4074" s="377"/>
      <c r="C4074" s="41">
        <v>148609330</v>
      </c>
      <c r="F4074" s="29" t="s">
        <v>121</v>
      </c>
      <c r="G4074" s="3" t="s">
        <v>16</v>
      </c>
      <c r="H4074" s="3" t="s">
        <v>1947</v>
      </c>
      <c r="I4074" s="55">
        <v>46171</v>
      </c>
      <c r="J4074" s="55">
        <v>46174</v>
      </c>
      <c r="K4074" s="55">
        <v>46202</v>
      </c>
      <c r="L4074" s="3"/>
      <c r="M4074" s="3"/>
      <c r="N4074" s="3"/>
      <c r="O4074" s="119" t="s">
        <v>10</v>
      </c>
      <c r="P4074" s="55">
        <v>46169</v>
      </c>
      <c r="Q4074" s="167"/>
      <c r="R4074" s="176"/>
      <c r="S4074" s="1"/>
      <c r="T4074" s="1"/>
      <c r="U4074" s="1"/>
      <c r="V4074" s="1"/>
      <c r="W4074" s="1"/>
      <c r="X4074" s="1"/>
      <c r="Y4074" s="1"/>
      <c r="Z4074" s="1"/>
      <c r="AA4074" s="1"/>
      <c r="AB4074" s="1"/>
      <c r="AC4074" s="1"/>
      <c r="AD4074" s="1"/>
      <c r="AE4074" s="1"/>
      <c r="AF4074" s="1"/>
      <c r="AG4074" s="1"/>
      <c r="AH4074" s="1"/>
      <c r="AI4074" s="1"/>
      <c r="AJ4074" s="1"/>
      <c r="AK4074" s="1"/>
      <c r="AL4074" s="1"/>
      <c r="AM4074" s="1"/>
      <c r="AN4074" s="1"/>
      <c r="AO4074" s="1"/>
      <c r="AP4074" s="1"/>
      <c r="AQ4074" s="1"/>
      <c r="AR4074" s="1"/>
      <c r="AS4074" s="1"/>
      <c r="AT4074" s="1"/>
      <c r="AU4074" s="1"/>
      <c r="AV4074" s="1"/>
      <c r="AW4074" s="1"/>
      <c r="AX4074" s="1"/>
      <c r="AY4074" s="1"/>
      <c r="AZ4074" s="1"/>
      <c r="BA4074" s="1"/>
      <c r="BB4074" s="1"/>
      <c r="BC4074" s="1"/>
      <c r="BD4074" s="1"/>
      <c r="BE4074" s="1"/>
      <c r="BF4074" s="1"/>
      <c r="BG4074" s="1"/>
      <c r="BH4074" s="1"/>
      <c r="BI4074" s="1"/>
      <c r="BJ4074" s="1"/>
      <c r="BK4074" s="1"/>
      <c r="BL4074" s="1"/>
      <c r="BM4074" s="1"/>
      <c r="BN4074" s="1"/>
      <c r="BO4074" s="1"/>
      <c r="BP4074" s="1"/>
      <c r="BQ4074" s="1"/>
      <c r="BR4074" s="1"/>
      <c r="BS4074" s="1"/>
      <c r="BT4074" s="1"/>
      <c r="BU4074" s="1"/>
      <c r="BV4074" s="1"/>
      <c r="BW4074" s="1"/>
      <c r="BX4074" s="1"/>
      <c r="BY4074" s="1"/>
      <c r="BZ4074" s="1"/>
      <c r="CA4074" s="1"/>
      <c r="CB4074" s="1"/>
      <c r="CC4074" s="1"/>
      <c r="CD4074" s="1"/>
      <c r="CE4074" s="1"/>
      <c r="CF4074" s="1"/>
      <c r="CG4074" s="1"/>
      <c r="CH4074" s="1"/>
      <c r="CI4074" s="1"/>
      <c r="CJ4074" s="1"/>
      <c r="CK4074" s="1"/>
      <c r="CL4074" s="1"/>
      <c r="CM4074" s="1"/>
      <c r="CN4074" s="1"/>
      <c r="CO4074" s="1"/>
      <c r="CP4074" s="1"/>
      <c r="CQ4074" s="1"/>
      <c r="CR4074" s="1"/>
      <c r="CS4074" s="1"/>
      <c r="CT4074" s="1"/>
      <c r="CU4074" s="1"/>
      <c r="CV4074" s="1"/>
      <c r="CW4074" s="1"/>
      <c r="CX4074" s="1"/>
      <c r="CY4074" s="1"/>
      <c r="CZ4074" s="1"/>
      <c r="DA4074" s="1"/>
      <c r="DB4074" s="1"/>
      <c r="DC4074" s="1"/>
      <c r="DD4074" s="1"/>
      <c r="DE4074" s="1"/>
      <c r="DF4074" s="1"/>
      <c r="DG4074" s="1"/>
      <c r="DH4074" s="1"/>
      <c r="DI4074" s="1"/>
      <c r="DJ4074" s="1"/>
      <c r="DK4074" s="1"/>
      <c r="DL4074" s="1"/>
      <c r="DM4074" s="1"/>
      <c r="DN4074" s="1"/>
      <c r="DO4074" s="1"/>
      <c r="DP4074" s="1"/>
      <c r="DQ4074" s="1"/>
    </row>
    <row r="4075" spans="1:121">
      <c r="A4075" s="175" t="s">
        <v>2005</v>
      </c>
      <c r="B4075" s="377"/>
      <c r="C4075" s="41">
        <v>148609386</v>
      </c>
      <c r="F4075" s="29" t="s">
        <v>121</v>
      </c>
      <c r="G4075" s="3" t="s">
        <v>16</v>
      </c>
      <c r="H4075" s="3" t="s">
        <v>1947</v>
      </c>
      <c r="I4075" s="55">
        <v>46171</v>
      </c>
      <c r="J4075" s="55">
        <v>46174</v>
      </c>
      <c r="K4075" s="55">
        <v>46202</v>
      </c>
      <c r="L4075" s="3"/>
      <c r="M4075" s="3"/>
      <c r="N4075" s="3"/>
      <c r="O4075" s="119" t="s">
        <v>10</v>
      </c>
      <c r="P4075" s="55">
        <v>46169</v>
      </c>
      <c r="Q4075" s="167"/>
      <c r="R4075" s="176"/>
      <c r="S4075" s="1"/>
      <c r="T4075" s="1"/>
      <c r="U4075" s="1"/>
      <c r="V4075" s="1"/>
      <c r="W4075" s="1"/>
      <c r="X4075" s="1"/>
      <c r="Y4075" s="1"/>
      <c r="Z4075" s="1"/>
      <c r="AA4075" s="1"/>
      <c r="AB4075" s="1"/>
      <c r="AC4075" s="1"/>
      <c r="AD4075" s="1"/>
      <c r="AE4075" s="1"/>
      <c r="AF4075" s="1"/>
      <c r="AG4075" s="1"/>
      <c r="AH4075" s="1"/>
      <c r="AI4075" s="1"/>
      <c r="AJ4075" s="1"/>
      <c r="AK4075" s="1"/>
      <c r="AL4075" s="1"/>
      <c r="AM4075" s="1"/>
      <c r="AN4075" s="1"/>
      <c r="AO4075" s="1"/>
      <c r="AP4075" s="1"/>
      <c r="AQ4075" s="1"/>
      <c r="AR4075" s="1"/>
      <c r="AS4075" s="1"/>
      <c r="AT4075" s="1"/>
      <c r="AU4075" s="1"/>
      <c r="AV4075" s="1"/>
      <c r="AW4075" s="1"/>
      <c r="AX4075" s="1"/>
      <c r="AY4075" s="1"/>
      <c r="AZ4075" s="1"/>
      <c r="BA4075" s="1"/>
      <c r="BB4075" s="1"/>
      <c r="BC4075" s="1"/>
      <c r="BD4075" s="1"/>
      <c r="BE4075" s="1"/>
      <c r="BF4075" s="1"/>
      <c r="BG4075" s="1"/>
      <c r="BH4075" s="1"/>
      <c r="BI4075" s="1"/>
      <c r="BJ4075" s="1"/>
      <c r="BK4075" s="1"/>
      <c r="BL4075" s="1"/>
      <c r="BM4075" s="1"/>
      <c r="BN4075" s="1"/>
      <c r="BO4075" s="1"/>
      <c r="BP4075" s="1"/>
      <c r="BQ4075" s="1"/>
      <c r="BR4075" s="1"/>
      <c r="BS4075" s="1"/>
      <c r="BT4075" s="1"/>
      <c r="BU4075" s="1"/>
      <c r="BV4075" s="1"/>
      <c r="BW4075" s="1"/>
      <c r="BX4075" s="1"/>
      <c r="BY4075" s="1"/>
      <c r="BZ4075" s="1"/>
      <c r="CA4075" s="1"/>
      <c r="CB4075" s="1"/>
      <c r="CC4075" s="1"/>
      <c r="CD4075" s="1"/>
      <c r="CE4075" s="1"/>
      <c r="CF4075" s="1"/>
      <c r="CG4075" s="1"/>
      <c r="CH4075" s="1"/>
      <c r="CI4075" s="1"/>
      <c r="CJ4075" s="1"/>
      <c r="CK4075" s="1"/>
      <c r="CL4075" s="1"/>
      <c r="CM4075" s="1"/>
      <c r="CN4075" s="1"/>
      <c r="CO4075" s="1"/>
      <c r="CP4075" s="1"/>
      <c r="CQ4075" s="1"/>
      <c r="CR4075" s="1"/>
      <c r="CS4075" s="1"/>
      <c r="CT4075" s="1"/>
      <c r="CU4075" s="1"/>
      <c r="CV4075" s="1"/>
      <c r="CW4075" s="1"/>
      <c r="CX4075" s="1"/>
      <c r="CY4075" s="1"/>
      <c r="CZ4075" s="1"/>
      <c r="DA4075" s="1"/>
      <c r="DB4075" s="1"/>
      <c r="DC4075" s="1"/>
      <c r="DD4075" s="1"/>
      <c r="DE4075" s="1"/>
      <c r="DF4075" s="1"/>
      <c r="DG4075" s="1"/>
      <c r="DH4075" s="1"/>
      <c r="DI4075" s="1"/>
      <c r="DJ4075" s="1"/>
      <c r="DK4075" s="1"/>
      <c r="DL4075" s="1"/>
      <c r="DM4075" s="1"/>
      <c r="DN4075" s="1"/>
      <c r="DO4075" s="1"/>
      <c r="DP4075" s="1"/>
      <c r="DQ4075" s="1"/>
    </row>
    <row r="4076" spans="1:121">
      <c r="A4076" s="175" t="s">
        <v>2005</v>
      </c>
      <c r="B4076" s="377"/>
      <c r="C4076" s="41">
        <v>148609395</v>
      </c>
      <c r="F4076" s="29" t="s">
        <v>121</v>
      </c>
      <c r="G4076" s="3" t="s">
        <v>16</v>
      </c>
      <c r="H4076" s="3" t="s">
        <v>1947</v>
      </c>
      <c r="I4076" s="55">
        <v>46171</v>
      </c>
      <c r="J4076" s="55">
        <v>46174</v>
      </c>
      <c r="K4076" s="55">
        <v>46202</v>
      </c>
      <c r="L4076" s="3"/>
      <c r="M4076" s="3"/>
      <c r="N4076" s="3"/>
      <c r="O4076" s="119" t="s">
        <v>10</v>
      </c>
      <c r="P4076" s="55">
        <v>46169</v>
      </c>
      <c r="Q4076" s="167"/>
      <c r="R4076" s="176"/>
      <c r="S4076" s="1"/>
      <c r="T4076" s="1"/>
      <c r="U4076" s="1"/>
      <c r="V4076" s="1"/>
      <c r="W4076" s="1"/>
      <c r="X4076" s="1"/>
      <c r="Y4076" s="1"/>
      <c r="Z4076" s="1"/>
      <c r="AA4076" s="1"/>
      <c r="AB4076" s="1"/>
      <c r="AC4076" s="1"/>
      <c r="AD4076" s="1"/>
      <c r="AE4076" s="1"/>
      <c r="AF4076" s="1"/>
      <c r="AG4076" s="1"/>
      <c r="AH4076" s="1"/>
      <c r="AI4076" s="1"/>
      <c r="AJ4076" s="1"/>
      <c r="AK4076" s="1"/>
      <c r="AL4076" s="1"/>
      <c r="AM4076" s="1"/>
      <c r="AN4076" s="1"/>
      <c r="AO4076" s="1"/>
      <c r="AP4076" s="1"/>
      <c r="AQ4076" s="1"/>
      <c r="AR4076" s="1"/>
      <c r="AS4076" s="1"/>
      <c r="AT4076" s="1"/>
      <c r="AU4076" s="1"/>
      <c r="AV4076" s="1"/>
      <c r="AW4076" s="1"/>
      <c r="AX4076" s="1"/>
      <c r="AY4076" s="1"/>
      <c r="AZ4076" s="1"/>
      <c r="BA4076" s="1"/>
      <c r="BB4076" s="1"/>
      <c r="BC4076" s="1"/>
      <c r="BD4076" s="1"/>
      <c r="BE4076" s="1"/>
      <c r="BF4076" s="1"/>
      <c r="BG4076" s="1"/>
      <c r="BH4076" s="1"/>
      <c r="BI4076" s="1"/>
      <c r="BJ4076" s="1"/>
      <c r="BK4076" s="1"/>
      <c r="BL4076" s="1"/>
      <c r="BM4076" s="1"/>
      <c r="BN4076" s="1"/>
      <c r="BO4076" s="1"/>
      <c r="BP4076" s="1"/>
      <c r="BQ4076" s="1"/>
      <c r="BR4076" s="1"/>
      <c r="BS4076" s="1"/>
      <c r="BT4076" s="1"/>
      <c r="BU4076" s="1"/>
      <c r="BV4076" s="1"/>
      <c r="BW4076" s="1"/>
      <c r="BX4076" s="1"/>
      <c r="BY4076" s="1"/>
      <c r="BZ4076" s="1"/>
      <c r="CA4076" s="1"/>
      <c r="CB4076" s="1"/>
      <c r="CC4076" s="1"/>
      <c r="CD4076" s="1"/>
      <c r="CE4076" s="1"/>
      <c r="CF4076" s="1"/>
      <c r="CG4076" s="1"/>
      <c r="CH4076" s="1"/>
      <c r="CI4076" s="1"/>
      <c r="CJ4076" s="1"/>
      <c r="CK4076" s="1"/>
      <c r="CL4076" s="1"/>
      <c r="CM4076" s="1"/>
      <c r="CN4076" s="1"/>
      <c r="CO4076" s="1"/>
      <c r="CP4076" s="1"/>
      <c r="CQ4076" s="1"/>
      <c r="CR4076" s="1"/>
      <c r="CS4076" s="1"/>
      <c r="CT4076" s="1"/>
      <c r="CU4076" s="1"/>
      <c r="CV4076" s="1"/>
      <c r="CW4076" s="1"/>
      <c r="CX4076" s="1"/>
      <c r="CY4076" s="1"/>
      <c r="CZ4076" s="1"/>
      <c r="DA4076" s="1"/>
      <c r="DB4076" s="1"/>
      <c r="DC4076" s="1"/>
      <c r="DD4076" s="1"/>
      <c r="DE4076" s="1"/>
      <c r="DF4076" s="1"/>
      <c r="DG4076" s="1"/>
      <c r="DH4076" s="1"/>
      <c r="DI4076" s="1"/>
      <c r="DJ4076" s="1"/>
      <c r="DK4076" s="1"/>
      <c r="DL4076" s="1"/>
      <c r="DM4076" s="1"/>
      <c r="DN4076" s="1"/>
      <c r="DO4076" s="1"/>
      <c r="DP4076" s="1"/>
      <c r="DQ4076" s="1"/>
    </row>
    <row r="4077" spans="1:121">
      <c r="A4077" s="175" t="s">
        <v>2005</v>
      </c>
      <c r="B4077" s="377"/>
      <c r="C4077" s="41">
        <v>148609406</v>
      </c>
      <c r="F4077" s="29" t="s">
        <v>121</v>
      </c>
      <c r="G4077" s="3" t="s">
        <v>16</v>
      </c>
      <c r="H4077" s="3" t="s">
        <v>1947</v>
      </c>
      <c r="I4077" s="55">
        <v>46171</v>
      </c>
      <c r="J4077" s="55">
        <v>46174</v>
      </c>
      <c r="K4077" s="55">
        <v>46202</v>
      </c>
      <c r="L4077" s="3"/>
      <c r="M4077" s="3"/>
      <c r="N4077" s="3"/>
      <c r="O4077" s="119" t="s">
        <v>10</v>
      </c>
      <c r="P4077" s="55">
        <v>46169</v>
      </c>
      <c r="Q4077" s="167"/>
      <c r="R4077" s="176"/>
      <c r="S4077" s="1"/>
      <c r="T4077" s="1"/>
      <c r="U4077" s="1"/>
      <c r="V4077" s="1"/>
      <c r="W4077" s="1"/>
      <c r="X4077" s="1"/>
      <c r="Y4077" s="1"/>
      <c r="Z4077" s="1"/>
      <c r="AA4077" s="1"/>
      <c r="AB4077" s="1"/>
      <c r="AC4077" s="1"/>
      <c r="AD4077" s="1"/>
      <c r="AE4077" s="1"/>
      <c r="AF4077" s="1"/>
      <c r="AG4077" s="1"/>
      <c r="AH4077" s="1"/>
      <c r="AI4077" s="1"/>
      <c r="AJ4077" s="1"/>
      <c r="AK4077" s="1"/>
      <c r="AL4077" s="1"/>
      <c r="AM4077" s="1"/>
      <c r="AN4077" s="1"/>
      <c r="AO4077" s="1"/>
      <c r="AP4077" s="1"/>
      <c r="AQ4077" s="1"/>
      <c r="AR4077" s="1"/>
      <c r="AS4077" s="1"/>
      <c r="AT4077" s="1"/>
      <c r="AU4077" s="1"/>
      <c r="AV4077" s="1"/>
      <c r="AW4077" s="1"/>
      <c r="AX4077" s="1"/>
      <c r="AY4077" s="1"/>
      <c r="AZ4077" s="1"/>
      <c r="BA4077" s="1"/>
      <c r="BB4077" s="1"/>
      <c r="BC4077" s="1"/>
      <c r="BD4077" s="1"/>
      <c r="BE4077" s="1"/>
      <c r="BF4077" s="1"/>
      <c r="BG4077" s="1"/>
      <c r="BH4077" s="1"/>
      <c r="BI4077" s="1"/>
      <c r="BJ4077" s="1"/>
      <c r="BK4077" s="1"/>
      <c r="BL4077" s="1"/>
      <c r="BM4077" s="1"/>
      <c r="BN4077" s="1"/>
      <c r="BO4077" s="1"/>
      <c r="BP4077" s="1"/>
      <c r="BQ4077" s="1"/>
      <c r="BR4077" s="1"/>
      <c r="BS4077" s="1"/>
      <c r="BT4077" s="1"/>
      <c r="BU4077" s="1"/>
      <c r="BV4077" s="1"/>
      <c r="BW4077" s="1"/>
      <c r="BX4077" s="1"/>
      <c r="BY4077" s="1"/>
      <c r="BZ4077" s="1"/>
      <c r="CA4077" s="1"/>
      <c r="CB4077" s="1"/>
      <c r="CC4077" s="1"/>
      <c r="CD4077" s="1"/>
      <c r="CE4077" s="1"/>
      <c r="CF4077" s="1"/>
      <c r="CG4077" s="1"/>
      <c r="CH4077" s="1"/>
      <c r="CI4077" s="1"/>
      <c r="CJ4077" s="1"/>
      <c r="CK4077" s="1"/>
      <c r="CL4077" s="1"/>
      <c r="CM4077" s="1"/>
      <c r="CN4077" s="1"/>
      <c r="CO4077" s="1"/>
      <c r="CP4077" s="1"/>
      <c r="CQ4077" s="1"/>
      <c r="CR4077" s="1"/>
      <c r="CS4077" s="1"/>
      <c r="CT4077" s="1"/>
      <c r="CU4077" s="1"/>
      <c r="CV4077" s="1"/>
      <c r="CW4077" s="1"/>
      <c r="CX4077" s="1"/>
      <c r="CY4077" s="1"/>
      <c r="CZ4077" s="1"/>
      <c r="DA4077" s="1"/>
      <c r="DB4077" s="1"/>
      <c r="DC4077" s="1"/>
      <c r="DD4077" s="1"/>
      <c r="DE4077" s="1"/>
      <c r="DF4077" s="1"/>
      <c r="DG4077" s="1"/>
      <c r="DH4077" s="1"/>
      <c r="DI4077" s="1"/>
      <c r="DJ4077" s="1"/>
      <c r="DK4077" s="1"/>
      <c r="DL4077" s="1"/>
      <c r="DM4077" s="1"/>
      <c r="DN4077" s="1"/>
      <c r="DO4077" s="1"/>
      <c r="DP4077" s="1"/>
      <c r="DQ4077" s="1"/>
    </row>
    <row r="4078" spans="1:121">
      <c r="A4078" s="175" t="s">
        <v>2005</v>
      </c>
      <c r="B4078" s="377"/>
      <c r="C4078" s="41">
        <v>148609409</v>
      </c>
      <c r="F4078" s="29" t="s">
        <v>121</v>
      </c>
      <c r="G4078" s="3" t="s">
        <v>16</v>
      </c>
      <c r="H4078" s="3" t="s">
        <v>1947</v>
      </c>
      <c r="I4078" s="55">
        <v>46171</v>
      </c>
      <c r="J4078" s="55">
        <v>46174</v>
      </c>
      <c r="K4078" s="55">
        <v>46202</v>
      </c>
      <c r="L4078" s="3"/>
      <c r="M4078" s="3"/>
      <c r="N4078" s="3"/>
      <c r="O4078" s="119" t="s">
        <v>10</v>
      </c>
      <c r="P4078" s="55">
        <v>46169</v>
      </c>
      <c r="Q4078" s="167"/>
      <c r="R4078" s="176"/>
      <c r="S4078" s="1"/>
      <c r="T4078" s="1"/>
      <c r="U4078" s="1"/>
      <c r="V4078" s="1"/>
      <c r="W4078" s="1"/>
      <c r="X4078" s="1"/>
      <c r="Y4078" s="1"/>
      <c r="Z4078" s="1"/>
      <c r="AA4078" s="1"/>
      <c r="AB4078" s="1"/>
      <c r="AC4078" s="1"/>
      <c r="AD4078" s="1"/>
      <c r="AE4078" s="1"/>
      <c r="AF4078" s="1"/>
      <c r="AG4078" s="1"/>
      <c r="AH4078" s="1"/>
      <c r="AI4078" s="1"/>
      <c r="AJ4078" s="1"/>
      <c r="AK4078" s="1"/>
      <c r="AL4078" s="1"/>
      <c r="AM4078" s="1"/>
      <c r="AN4078" s="1"/>
      <c r="AO4078" s="1"/>
      <c r="AP4078" s="1"/>
      <c r="AQ4078" s="1"/>
      <c r="AR4078" s="1"/>
      <c r="AS4078" s="1"/>
      <c r="AT4078" s="1"/>
      <c r="AU4078" s="1"/>
      <c r="AV4078" s="1"/>
      <c r="AW4078" s="1"/>
      <c r="AX4078" s="1"/>
      <c r="AY4078" s="1"/>
      <c r="AZ4078" s="1"/>
      <c r="BA4078" s="1"/>
      <c r="BB4078" s="1"/>
      <c r="BC4078" s="1"/>
      <c r="BD4078" s="1"/>
      <c r="BE4078" s="1"/>
      <c r="BF4078" s="1"/>
      <c r="BG4078" s="1"/>
      <c r="BH4078" s="1"/>
      <c r="BI4078" s="1"/>
      <c r="BJ4078" s="1"/>
      <c r="BK4078" s="1"/>
      <c r="BL4078" s="1"/>
      <c r="BM4078" s="1"/>
      <c r="BN4078" s="1"/>
      <c r="BO4078" s="1"/>
      <c r="BP4078" s="1"/>
      <c r="BQ4078" s="1"/>
      <c r="BR4078" s="1"/>
      <c r="BS4078" s="1"/>
      <c r="BT4078" s="1"/>
      <c r="BU4078" s="1"/>
      <c r="BV4078" s="1"/>
      <c r="BW4078" s="1"/>
      <c r="BX4078" s="1"/>
      <c r="BY4078" s="1"/>
      <c r="BZ4078" s="1"/>
      <c r="CA4078" s="1"/>
      <c r="CB4078" s="1"/>
      <c r="CC4078" s="1"/>
      <c r="CD4078" s="1"/>
      <c r="CE4078" s="1"/>
      <c r="CF4078" s="1"/>
      <c r="CG4078" s="1"/>
      <c r="CH4078" s="1"/>
      <c r="CI4078" s="1"/>
      <c r="CJ4078" s="1"/>
      <c r="CK4078" s="1"/>
      <c r="CL4078" s="1"/>
      <c r="CM4078" s="1"/>
      <c r="CN4078" s="1"/>
      <c r="CO4078" s="1"/>
      <c r="CP4078" s="1"/>
      <c r="CQ4078" s="1"/>
      <c r="CR4078" s="1"/>
      <c r="CS4078" s="1"/>
      <c r="CT4078" s="1"/>
      <c r="CU4078" s="1"/>
      <c r="CV4078" s="1"/>
      <c r="CW4078" s="1"/>
      <c r="CX4078" s="1"/>
      <c r="CY4078" s="1"/>
      <c r="CZ4078" s="1"/>
      <c r="DA4078" s="1"/>
      <c r="DB4078" s="1"/>
      <c r="DC4078" s="1"/>
      <c r="DD4078" s="1"/>
      <c r="DE4078" s="1"/>
      <c r="DF4078" s="1"/>
      <c r="DG4078" s="1"/>
      <c r="DH4078" s="1"/>
      <c r="DI4078" s="1"/>
      <c r="DJ4078" s="1"/>
      <c r="DK4078" s="1"/>
      <c r="DL4078" s="1"/>
      <c r="DM4078" s="1"/>
      <c r="DN4078" s="1"/>
      <c r="DO4078" s="1"/>
      <c r="DP4078" s="1"/>
      <c r="DQ4078" s="1"/>
    </row>
    <row r="4079" spans="1:121">
      <c r="A4079" s="172" t="s">
        <v>2006</v>
      </c>
      <c r="B4079" s="30"/>
      <c r="C4079" s="41">
        <v>148609418</v>
      </c>
      <c r="F4079" s="29" t="s">
        <v>121</v>
      </c>
      <c r="G4079" s="3" t="s">
        <v>16</v>
      </c>
      <c r="H4079" s="3" t="s">
        <v>1947</v>
      </c>
      <c r="I4079" s="55">
        <v>46171</v>
      </c>
      <c r="J4079" s="55">
        <v>46174</v>
      </c>
      <c r="K4079" s="55">
        <v>46202</v>
      </c>
      <c r="L4079" s="3"/>
      <c r="M4079" s="3"/>
      <c r="N4079" s="3"/>
      <c r="O4079" s="119" t="s">
        <v>10</v>
      </c>
      <c r="P4079" s="55">
        <v>46169</v>
      </c>
      <c r="Q4079" s="167"/>
      <c r="R4079" s="176"/>
      <c r="S4079" s="1"/>
      <c r="T4079" s="1"/>
      <c r="U4079" s="1"/>
      <c r="V4079" s="1"/>
      <c r="W4079" s="1"/>
      <c r="X4079" s="1"/>
      <c r="Y4079" s="1"/>
      <c r="Z4079" s="1"/>
      <c r="AA4079" s="1"/>
      <c r="AB4079" s="1"/>
      <c r="AC4079" s="1"/>
      <c r="AD4079" s="1"/>
      <c r="AE4079" s="1"/>
      <c r="AF4079" s="1"/>
      <c r="AG4079" s="1"/>
      <c r="AH4079" s="1"/>
      <c r="AI4079" s="1"/>
      <c r="AJ4079" s="1"/>
      <c r="AK4079" s="1"/>
      <c r="AL4079" s="1"/>
      <c r="AM4079" s="1"/>
      <c r="AN4079" s="1"/>
      <c r="AO4079" s="1"/>
      <c r="AP4079" s="1"/>
      <c r="AQ4079" s="1"/>
      <c r="AR4079" s="1"/>
      <c r="AS4079" s="1"/>
      <c r="AT4079" s="1"/>
      <c r="AU4079" s="1"/>
      <c r="AV4079" s="1"/>
      <c r="AW4079" s="1"/>
      <c r="AX4079" s="1"/>
      <c r="AY4079" s="1"/>
      <c r="AZ4079" s="1"/>
      <c r="BA4079" s="1"/>
      <c r="BB4079" s="1"/>
      <c r="BC4079" s="1"/>
      <c r="BD4079" s="1"/>
      <c r="BE4079" s="1"/>
      <c r="BF4079" s="1"/>
      <c r="BG4079" s="1"/>
      <c r="BH4079" s="1"/>
      <c r="BI4079" s="1"/>
      <c r="BJ4079" s="1"/>
      <c r="BK4079" s="1"/>
      <c r="BL4079" s="1"/>
      <c r="BM4079" s="1"/>
      <c r="BN4079" s="1"/>
      <c r="BO4079" s="1"/>
      <c r="BP4079" s="1"/>
      <c r="BQ4079" s="1"/>
      <c r="BR4079" s="1"/>
      <c r="BS4079" s="1"/>
      <c r="BT4079" s="1"/>
      <c r="BU4079" s="1"/>
      <c r="BV4079" s="1"/>
      <c r="BW4079" s="1"/>
      <c r="BX4079" s="1"/>
      <c r="BY4079" s="1"/>
      <c r="BZ4079" s="1"/>
      <c r="CA4079" s="1"/>
      <c r="CB4079" s="1"/>
      <c r="CC4079" s="1"/>
      <c r="CD4079" s="1"/>
      <c r="CE4079" s="1"/>
      <c r="CF4079" s="1"/>
      <c r="CG4079" s="1"/>
      <c r="CH4079" s="1"/>
      <c r="CI4079" s="1"/>
      <c r="CJ4079" s="1"/>
      <c r="CK4079" s="1"/>
      <c r="CL4079" s="1"/>
      <c r="CM4079" s="1"/>
      <c r="CN4079" s="1"/>
      <c r="CO4079" s="1"/>
      <c r="CP4079" s="1"/>
      <c r="CQ4079" s="1"/>
      <c r="CR4079" s="1"/>
      <c r="CS4079" s="1"/>
      <c r="CT4079" s="1"/>
      <c r="CU4079" s="1"/>
      <c r="CV4079" s="1"/>
      <c r="CW4079" s="1"/>
      <c r="CX4079" s="1"/>
      <c r="CY4079" s="1"/>
      <c r="CZ4079" s="1"/>
      <c r="DA4079" s="1"/>
      <c r="DB4079" s="1"/>
      <c r="DC4079" s="1"/>
      <c r="DD4079" s="1"/>
      <c r="DE4079" s="1"/>
      <c r="DF4079" s="1"/>
      <c r="DG4079" s="1"/>
      <c r="DH4079" s="1"/>
      <c r="DI4079" s="1"/>
      <c r="DJ4079" s="1"/>
      <c r="DK4079" s="1"/>
      <c r="DL4079" s="1"/>
      <c r="DM4079" s="1"/>
      <c r="DN4079" s="1"/>
      <c r="DO4079" s="1"/>
      <c r="DP4079" s="1"/>
      <c r="DQ4079" s="1"/>
    </row>
    <row r="4080" spans="1:121">
      <c r="A4080" s="172" t="s">
        <v>2006</v>
      </c>
      <c r="B4080" s="30"/>
      <c r="C4080" s="41">
        <v>148609421</v>
      </c>
      <c r="F4080" s="29" t="s">
        <v>121</v>
      </c>
      <c r="G4080" s="3" t="s">
        <v>16</v>
      </c>
      <c r="H4080" s="3" t="s">
        <v>1947</v>
      </c>
      <c r="I4080" s="55">
        <v>46171</v>
      </c>
      <c r="J4080" s="55">
        <v>46174</v>
      </c>
      <c r="K4080" s="55">
        <v>46202</v>
      </c>
      <c r="L4080" s="3"/>
      <c r="M4080" s="3"/>
      <c r="N4080" s="3"/>
      <c r="O4080" s="119" t="s">
        <v>10</v>
      </c>
      <c r="P4080" s="55">
        <v>46169</v>
      </c>
      <c r="Q4080" s="167"/>
      <c r="R4080" s="176"/>
      <c r="S4080" s="1"/>
      <c r="T4080" s="1"/>
      <c r="U4080" s="1"/>
      <c r="V4080" s="1"/>
      <c r="W4080" s="1"/>
      <c r="X4080" s="1"/>
      <c r="Y4080" s="1"/>
      <c r="Z4080" s="1"/>
      <c r="AA4080" s="1"/>
      <c r="AB4080" s="1"/>
      <c r="AC4080" s="1"/>
      <c r="AD4080" s="1"/>
      <c r="AE4080" s="1"/>
      <c r="AF4080" s="1"/>
      <c r="AG4080" s="1"/>
      <c r="AH4080" s="1"/>
      <c r="AI4080" s="1"/>
      <c r="AJ4080" s="1"/>
      <c r="AK4080" s="1"/>
      <c r="AL4080" s="1"/>
      <c r="AM4080" s="1"/>
      <c r="AN4080" s="1"/>
      <c r="AO4080" s="1"/>
      <c r="AP4080" s="1"/>
      <c r="AQ4080" s="1"/>
      <c r="AR4080" s="1"/>
      <c r="AS4080" s="1"/>
      <c r="AT4080" s="1"/>
      <c r="AU4080" s="1"/>
      <c r="AV4080" s="1"/>
      <c r="AW4080" s="1"/>
      <c r="AX4080" s="1"/>
      <c r="AY4080" s="1"/>
      <c r="AZ4080" s="1"/>
      <c r="BA4080" s="1"/>
      <c r="BB4080" s="1"/>
      <c r="BC4080" s="1"/>
      <c r="BD4080" s="1"/>
      <c r="BE4080" s="1"/>
      <c r="BF4080" s="1"/>
      <c r="BG4080" s="1"/>
      <c r="BH4080" s="1"/>
      <c r="BI4080" s="1"/>
      <c r="BJ4080" s="1"/>
      <c r="BK4080" s="1"/>
      <c r="BL4080" s="1"/>
      <c r="BM4080" s="1"/>
      <c r="BN4080" s="1"/>
      <c r="BO4080" s="1"/>
      <c r="BP4080" s="1"/>
      <c r="BQ4080" s="1"/>
      <c r="BR4080" s="1"/>
      <c r="BS4080" s="1"/>
      <c r="BT4080" s="1"/>
      <c r="BU4080" s="1"/>
      <c r="BV4080" s="1"/>
      <c r="BW4080" s="1"/>
      <c r="BX4080" s="1"/>
      <c r="BY4080" s="1"/>
      <c r="BZ4080" s="1"/>
      <c r="CA4080" s="1"/>
      <c r="CB4080" s="1"/>
      <c r="CC4080" s="1"/>
      <c r="CD4080" s="1"/>
      <c r="CE4080" s="1"/>
      <c r="CF4080" s="1"/>
      <c r="CG4080" s="1"/>
      <c r="CH4080" s="1"/>
      <c r="CI4080" s="1"/>
      <c r="CJ4080" s="1"/>
      <c r="CK4080" s="1"/>
      <c r="CL4080" s="1"/>
      <c r="CM4080" s="1"/>
      <c r="CN4080" s="1"/>
      <c r="CO4080" s="1"/>
      <c r="CP4080" s="1"/>
      <c r="CQ4080" s="1"/>
      <c r="CR4080" s="1"/>
      <c r="CS4080" s="1"/>
      <c r="CT4080" s="1"/>
      <c r="CU4080" s="1"/>
      <c r="CV4080" s="1"/>
      <c r="CW4080" s="1"/>
      <c r="CX4080" s="1"/>
      <c r="CY4080" s="1"/>
      <c r="CZ4080" s="1"/>
      <c r="DA4080" s="1"/>
      <c r="DB4080" s="1"/>
      <c r="DC4080" s="1"/>
      <c r="DD4080" s="1"/>
      <c r="DE4080" s="1"/>
      <c r="DF4080" s="1"/>
      <c r="DG4080" s="1"/>
      <c r="DH4080" s="1"/>
      <c r="DI4080" s="1"/>
      <c r="DJ4080" s="1"/>
      <c r="DK4080" s="1"/>
      <c r="DL4080" s="1"/>
      <c r="DM4080" s="1"/>
      <c r="DN4080" s="1"/>
      <c r="DO4080" s="1"/>
      <c r="DP4080" s="1"/>
      <c r="DQ4080" s="1"/>
    </row>
    <row r="4081" spans="1:121">
      <c r="A4081" s="172" t="s">
        <v>2006</v>
      </c>
      <c r="B4081" s="30"/>
      <c r="C4081" s="41">
        <v>148609428</v>
      </c>
      <c r="F4081" s="29" t="s">
        <v>121</v>
      </c>
      <c r="G4081" s="3" t="s">
        <v>16</v>
      </c>
      <c r="H4081" s="3" t="s">
        <v>1947</v>
      </c>
      <c r="I4081" s="55">
        <v>46171</v>
      </c>
      <c r="J4081" s="55">
        <v>46174</v>
      </c>
      <c r="K4081" s="55">
        <v>46202</v>
      </c>
      <c r="L4081" s="3"/>
      <c r="M4081" s="3"/>
      <c r="N4081" s="3"/>
      <c r="O4081" s="119" t="s">
        <v>10</v>
      </c>
      <c r="P4081" s="55">
        <v>46169</v>
      </c>
      <c r="Q4081" s="167"/>
      <c r="R4081" s="176"/>
      <c r="S4081" s="1"/>
      <c r="T4081" s="1"/>
      <c r="U4081" s="1"/>
      <c r="V4081" s="1"/>
      <c r="W4081" s="1"/>
      <c r="X4081" s="1"/>
      <c r="Y4081" s="1"/>
      <c r="Z4081" s="1"/>
      <c r="AA4081" s="1"/>
      <c r="AB4081" s="1"/>
      <c r="AC4081" s="1"/>
      <c r="AD4081" s="1"/>
      <c r="AE4081" s="1"/>
      <c r="AF4081" s="1"/>
      <c r="AG4081" s="1"/>
      <c r="AH4081" s="1"/>
      <c r="AI4081" s="1"/>
      <c r="AJ4081" s="1"/>
      <c r="AK4081" s="1"/>
      <c r="AL4081" s="1"/>
      <c r="AM4081" s="1"/>
      <c r="AN4081" s="1"/>
      <c r="AO4081" s="1"/>
      <c r="AP4081" s="1"/>
      <c r="AQ4081" s="1"/>
      <c r="AR4081" s="1"/>
      <c r="AS4081" s="1"/>
      <c r="AT4081" s="1"/>
      <c r="AU4081" s="1"/>
      <c r="AV4081" s="1"/>
      <c r="AW4081" s="1"/>
      <c r="AX4081" s="1"/>
      <c r="AY4081" s="1"/>
      <c r="AZ4081" s="1"/>
      <c r="BA4081" s="1"/>
      <c r="BB4081" s="1"/>
      <c r="BC4081" s="1"/>
      <c r="BD4081" s="1"/>
      <c r="BE4081" s="1"/>
      <c r="BF4081" s="1"/>
      <c r="BG4081" s="1"/>
      <c r="BH4081" s="1"/>
      <c r="BI4081" s="1"/>
      <c r="BJ4081" s="1"/>
      <c r="BK4081" s="1"/>
      <c r="BL4081" s="1"/>
      <c r="BM4081" s="1"/>
      <c r="BN4081" s="1"/>
      <c r="BO4081" s="1"/>
      <c r="BP4081" s="1"/>
      <c r="BQ4081" s="1"/>
      <c r="BR4081" s="1"/>
      <c r="BS4081" s="1"/>
      <c r="BT4081" s="1"/>
      <c r="BU4081" s="1"/>
      <c r="BV4081" s="1"/>
      <c r="BW4081" s="1"/>
      <c r="BX4081" s="1"/>
      <c r="BY4081" s="1"/>
      <c r="BZ4081" s="1"/>
      <c r="CA4081" s="1"/>
      <c r="CB4081" s="1"/>
      <c r="CC4081" s="1"/>
      <c r="CD4081" s="1"/>
      <c r="CE4081" s="1"/>
      <c r="CF4081" s="1"/>
      <c r="CG4081" s="1"/>
      <c r="CH4081" s="1"/>
      <c r="CI4081" s="1"/>
      <c r="CJ4081" s="1"/>
      <c r="CK4081" s="1"/>
      <c r="CL4081" s="1"/>
      <c r="CM4081" s="1"/>
      <c r="CN4081" s="1"/>
      <c r="CO4081" s="1"/>
      <c r="CP4081" s="1"/>
      <c r="CQ4081" s="1"/>
      <c r="CR4081" s="1"/>
      <c r="CS4081" s="1"/>
      <c r="CT4081" s="1"/>
      <c r="CU4081" s="1"/>
      <c r="CV4081" s="1"/>
      <c r="CW4081" s="1"/>
      <c r="CX4081" s="1"/>
      <c r="CY4081" s="1"/>
      <c r="CZ4081" s="1"/>
      <c r="DA4081" s="1"/>
      <c r="DB4081" s="1"/>
      <c r="DC4081" s="1"/>
      <c r="DD4081" s="1"/>
      <c r="DE4081" s="1"/>
      <c r="DF4081" s="1"/>
      <c r="DG4081" s="1"/>
      <c r="DH4081" s="1"/>
      <c r="DI4081" s="1"/>
      <c r="DJ4081" s="1"/>
      <c r="DK4081" s="1"/>
      <c r="DL4081" s="1"/>
      <c r="DM4081" s="1"/>
      <c r="DN4081" s="1"/>
      <c r="DO4081" s="1"/>
      <c r="DP4081" s="1"/>
      <c r="DQ4081" s="1"/>
    </row>
    <row r="4082" spans="1:121">
      <c r="A4082" s="172" t="s">
        <v>2006</v>
      </c>
      <c r="B4082" s="30"/>
      <c r="C4082" s="41">
        <v>148609433</v>
      </c>
      <c r="F4082" s="29" t="s">
        <v>121</v>
      </c>
      <c r="G4082" s="3" t="s">
        <v>16</v>
      </c>
      <c r="H4082" s="3" t="s">
        <v>1947</v>
      </c>
      <c r="I4082" s="55">
        <v>46171</v>
      </c>
      <c r="J4082" s="55">
        <v>46174</v>
      </c>
      <c r="K4082" s="55">
        <v>46202</v>
      </c>
      <c r="L4082" s="3"/>
      <c r="M4082" s="3"/>
      <c r="N4082" s="3"/>
      <c r="O4082" s="119" t="s">
        <v>10</v>
      </c>
      <c r="P4082" s="55">
        <v>46169</v>
      </c>
      <c r="Q4082" s="167"/>
      <c r="R4082" s="176"/>
      <c r="S4082" s="1"/>
      <c r="T4082" s="1"/>
      <c r="U4082" s="1"/>
      <c r="V4082" s="1"/>
      <c r="W4082" s="1"/>
      <c r="X4082" s="1"/>
      <c r="Y4082" s="1"/>
      <c r="Z4082" s="1"/>
      <c r="AA4082" s="1"/>
      <c r="AB4082" s="1"/>
      <c r="AC4082" s="1"/>
      <c r="AD4082" s="1"/>
      <c r="AE4082" s="1"/>
      <c r="AF4082" s="1"/>
      <c r="AG4082" s="1"/>
      <c r="AH4082" s="1"/>
      <c r="AI4082" s="1"/>
      <c r="AJ4082" s="1"/>
      <c r="AK4082" s="1"/>
      <c r="AL4082" s="1"/>
      <c r="AM4082" s="1"/>
      <c r="AN4082" s="1"/>
      <c r="AO4082" s="1"/>
      <c r="AP4082" s="1"/>
      <c r="AQ4082" s="1"/>
      <c r="AR4082" s="1"/>
      <c r="AS4082" s="1"/>
      <c r="AT4082" s="1"/>
      <c r="AU4082" s="1"/>
      <c r="AV4082" s="1"/>
      <c r="AW4082" s="1"/>
      <c r="AX4082" s="1"/>
      <c r="AY4082" s="1"/>
      <c r="AZ4082" s="1"/>
      <c r="BA4082" s="1"/>
      <c r="BB4082" s="1"/>
      <c r="BC4082" s="1"/>
      <c r="BD4082" s="1"/>
      <c r="BE4082" s="1"/>
      <c r="BF4082" s="1"/>
      <c r="BG4082" s="1"/>
      <c r="BH4082" s="1"/>
      <c r="BI4082" s="1"/>
      <c r="BJ4082" s="1"/>
      <c r="BK4082" s="1"/>
      <c r="BL4082" s="1"/>
      <c r="BM4082" s="1"/>
      <c r="BN4082" s="1"/>
      <c r="BO4082" s="1"/>
      <c r="BP4082" s="1"/>
      <c r="BQ4082" s="1"/>
      <c r="BR4082" s="1"/>
      <c r="BS4082" s="1"/>
      <c r="BT4082" s="1"/>
      <c r="BU4082" s="1"/>
      <c r="BV4082" s="1"/>
      <c r="BW4082" s="1"/>
      <c r="BX4082" s="1"/>
      <c r="BY4082" s="1"/>
      <c r="BZ4082" s="1"/>
      <c r="CA4082" s="1"/>
      <c r="CB4082" s="1"/>
      <c r="CC4082" s="1"/>
      <c r="CD4082" s="1"/>
      <c r="CE4082" s="1"/>
      <c r="CF4082" s="1"/>
      <c r="CG4082" s="1"/>
      <c r="CH4082" s="1"/>
      <c r="CI4082" s="1"/>
      <c r="CJ4082" s="1"/>
      <c r="CK4082" s="1"/>
      <c r="CL4082" s="1"/>
      <c r="CM4082" s="1"/>
      <c r="CN4082" s="1"/>
      <c r="CO4082" s="1"/>
      <c r="CP4082" s="1"/>
      <c r="CQ4082" s="1"/>
      <c r="CR4082" s="1"/>
      <c r="CS4082" s="1"/>
      <c r="CT4082" s="1"/>
      <c r="CU4082" s="1"/>
      <c r="CV4082" s="1"/>
      <c r="CW4082" s="1"/>
      <c r="CX4082" s="1"/>
      <c r="CY4082" s="1"/>
      <c r="CZ4082" s="1"/>
      <c r="DA4082" s="1"/>
      <c r="DB4082" s="1"/>
      <c r="DC4082" s="1"/>
      <c r="DD4082" s="1"/>
      <c r="DE4082" s="1"/>
      <c r="DF4082" s="1"/>
      <c r="DG4082" s="1"/>
      <c r="DH4082" s="1"/>
      <c r="DI4082" s="1"/>
      <c r="DJ4082" s="1"/>
      <c r="DK4082" s="1"/>
      <c r="DL4082" s="1"/>
      <c r="DM4082" s="1"/>
      <c r="DN4082" s="1"/>
      <c r="DO4082" s="1"/>
      <c r="DP4082" s="1"/>
      <c r="DQ4082" s="1"/>
    </row>
    <row r="4083" spans="1:121">
      <c r="A4083" s="172" t="s">
        <v>2007</v>
      </c>
      <c r="B4083" s="30"/>
      <c r="C4083" s="41">
        <v>148609442</v>
      </c>
      <c r="F4083" s="29" t="s">
        <v>121</v>
      </c>
      <c r="G4083" s="3" t="s">
        <v>16</v>
      </c>
      <c r="H4083" s="3" t="s">
        <v>1947</v>
      </c>
      <c r="I4083" s="55">
        <v>46171</v>
      </c>
      <c r="J4083" s="55">
        <v>46174</v>
      </c>
      <c r="K4083" s="55">
        <v>46202</v>
      </c>
      <c r="L4083" s="3"/>
      <c r="M4083" s="3"/>
      <c r="N4083" s="3"/>
      <c r="O4083" s="119" t="s">
        <v>10</v>
      </c>
      <c r="P4083" s="55">
        <v>46169</v>
      </c>
      <c r="Q4083" s="167"/>
      <c r="R4083" s="176"/>
      <c r="S4083" s="1"/>
      <c r="T4083" s="1"/>
      <c r="U4083" s="1"/>
      <c r="V4083" s="1"/>
      <c r="W4083" s="1"/>
      <c r="X4083" s="1"/>
      <c r="Y4083" s="1"/>
      <c r="Z4083" s="1"/>
      <c r="AA4083" s="1"/>
      <c r="AB4083" s="1"/>
      <c r="AC4083" s="1"/>
      <c r="AD4083" s="1"/>
      <c r="AE4083" s="1"/>
      <c r="AF4083" s="1"/>
      <c r="AG4083" s="1"/>
      <c r="AH4083" s="1"/>
      <c r="AI4083" s="1"/>
      <c r="AJ4083" s="1"/>
      <c r="AK4083" s="1"/>
      <c r="AL4083" s="1"/>
      <c r="AM4083" s="1"/>
      <c r="AN4083" s="1"/>
      <c r="AO4083" s="1"/>
      <c r="AP4083" s="1"/>
      <c r="AQ4083" s="1"/>
      <c r="AR4083" s="1"/>
      <c r="AS4083" s="1"/>
      <c r="AT4083" s="1"/>
      <c r="AU4083" s="1"/>
      <c r="AV4083" s="1"/>
      <c r="AW4083" s="1"/>
      <c r="AX4083" s="1"/>
      <c r="AY4083" s="1"/>
      <c r="AZ4083" s="1"/>
      <c r="BA4083" s="1"/>
      <c r="BB4083" s="1"/>
      <c r="BC4083" s="1"/>
      <c r="BD4083" s="1"/>
      <c r="BE4083" s="1"/>
      <c r="BF4083" s="1"/>
      <c r="BG4083" s="1"/>
      <c r="BH4083" s="1"/>
      <c r="BI4083" s="1"/>
      <c r="BJ4083" s="1"/>
      <c r="BK4083" s="1"/>
      <c r="BL4083" s="1"/>
      <c r="BM4083" s="1"/>
      <c r="BN4083" s="1"/>
      <c r="BO4083" s="1"/>
      <c r="BP4083" s="1"/>
      <c r="BQ4083" s="1"/>
      <c r="BR4083" s="1"/>
      <c r="BS4083" s="1"/>
      <c r="BT4083" s="1"/>
      <c r="BU4083" s="1"/>
      <c r="BV4083" s="1"/>
      <c r="BW4083" s="1"/>
      <c r="BX4083" s="1"/>
      <c r="BY4083" s="1"/>
      <c r="BZ4083" s="1"/>
      <c r="CA4083" s="1"/>
      <c r="CB4083" s="1"/>
      <c r="CC4083" s="1"/>
      <c r="CD4083" s="1"/>
      <c r="CE4083" s="1"/>
      <c r="CF4083" s="1"/>
      <c r="CG4083" s="1"/>
      <c r="CH4083" s="1"/>
      <c r="CI4083" s="1"/>
      <c r="CJ4083" s="1"/>
      <c r="CK4083" s="1"/>
      <c r="CL4083" s="1"/>
      <c r="CM4083" s="1"/>
      <c r="CN4083" s="1"/>
      <c r="CO4083" s="1"/>
      <c r="CP4083" s="1"/>
      <c r="CQ4083" s="1"/>
      <c r="CR4083" s="1"/>
      <c r="CS4083" s="1"/>
      <c r="CT4083" s="1"/>
      <c r="CU4083" s="1"/>
      <c r="CV4083" s="1"/>
      <c r="CW4083" s="1"/>
      <c r="CX4083" s="1"/>
      <c r="CY4083" s="1"/>
      <c r="CZ4083" s="1"/>
      <c r="DA4083" s="1"/>
      <c r="DB4083" s="1"/>
      <c r="DC4083" s="1"/>
      <c r="DD4083" s="1"/>
      <c r="DE4083" s="1"/>
      <c r="DF4083" s="1"/>
      <c r="DG4083" s="1"/>
      <c r="DH4083" s="1"/>
      <c r="DI4083" s="1"/>
      <c r="DJ4083" s="1"/>
      <c r="DK4083" s="1"/>
      <c r="DL4083" s="1"/>
      <c r="DM4083" s="1"/>
      <c r="DN4083" s="1"/>
      <c r="DO4083" s="1"/>
      <c r="DP4083" s="1"/>
      <c r="DQ4083" s="1"/>
    </row>
    <row r="4084" spans="1:121">
      <c r="A4084" s="172" t="s">
        <v>2007</v>
      </c>
      <c r="B4084" s="30"/>
      <c r="C4084" s="41">
        <v>148609445</v>
      </c>
      <c r="F4084" s="29" t="s">
        <v>121</v>
      </c>
      <c r="G4084" s="3" t="s">
        <v>16</v>
      </c>
      <c r="H4084" s="3" t="s">
        <v>1947</v>
      </c>
      <c r="I4084" s="55">
        <v>46171</v>
      </c>
      <c r="J4084" s="55">
        <v>46174</v>
      </c>
      <c r="K4084" s="55">
        <v>46202</v>
      </c>
      <c r="L4084" s="3"/>
      <c r="M4084" s="3"/>
      <c r="N4084" s="3"/>
      <c r="O4084" s="119" t="s">
        <v>10</v>
      </c>
      <c r="P4084" s="55">
        <v>46169</v>
      </c>
      <c r="Q4084" s="167"/>
      <c r="R4084" s="176"/>
      <c r="S4084" s="1"/>
      <c r="T4084" s="1"/>
      <c r="U4084" s="1"/>
      <c r="V4084" s="1"/>
      <c r="W4084" s="1"/>
      <c r="X4084" s="1"/>
      <c r="Y4084" s="1"/>
      <c r="Z4084" s="1"/>
      <c r="AA4084" s="1"/>
      <c r="AB4084" s="1"/>
      <c r="AC4084" s="1"/>
      <c r="AD4084" s="1"/>
      <c r="AE4084" s="1"/>
      <c r="AF4084" s="1"/>
      <c r="AG4084" s="1"/>
      <c r="AH4084" s="1"/>
      <c r="AI4084" s="1"/>
      <c r="AJ4084" s="1"/>
      <c r="AK4084" s="1"/>
      <c r="AL4084" s="1"/>
      <c r="AM4084" s="1"/>
      <c r="AN4084" s="1"/>
      <c r="AO4084" s="1"/>
      <c r="AP4084" s="1"/>
      <c r="AQ4084" s="1"/>
      <c r="AR4084" s="1"/>
      <c r="AS4084" s="1"/>
      <c r="AT4084" s="1"/>
      <c r="AU4084" s="1"/>
      <c r="AV4084" s="1"/>
      <c r="AW4084" s="1"/>
      <c r="AX4084" s="1"/>
      <c r="AY4084" s="1"/>
      <c r="AZ4084" s="1"/>
      <c r="BA4084" s="1"/>
      <c r="BB4084" s="1"/>
      <c r="BC4084" s="1"/>
      <c r="BD4084" s="1"/>
      <c r="BE4084" s="1"/>
      <c r="BF4084" s="1"/>
      <c r="BG4084" s="1"/>
      <c r="BH4084" s="1"/>
      <c r="BI4084" s="1"/>
      <c r="BJ4084" s="1"/>
      <c r="BK4084" s="1"/>
      <c r="BL4084" s="1"/>
      <c r="BM4084" s="1"/>
      <c r="BN4084" s="1"/>
      <c r="BO4084" s="1"/>
      <c r="BP4084" s="1"/>
      <c r="BQ4084" s="1"/>
      <c r="BR4084" s="1"/>
      <c r="BS4084" s="1"/>
      <c r="BT4084" s="1"/>
      <c r="BU4084" s="1"/>
      <c r="BV4084" s="1"/>
      <c r="BW4084" s="1"/>
      <c r="BX4084" s="1"/>
      <c r="BY4084" s="1"/>
      <c r="BZ4084" s="1"/>
      <c r="CA4084" s="1"/>
      <c r="CB4084" s="1"/>
      <c r="CC4084" s="1"/>
      <c r="CD4084" s="1"/>
      <c r="CE4084" s="1"/>
      <c r="CF4084" s="1"/>
      <c r="CG4084" s="1"/>
      <c r="CH4084" s="1"/>
      <c r="CI4084" s="1"/>
      <c r="CJ4084" s="1"/>
      <c r="CK4084" s="1"/>
      <c r="CL4084" s="1"/>
      <c r="CM4084" s="1"/>
      <c r="CN4084" s="1"/>
      <c r="CO4084" s="1"/>
      <c r="CP4084" s="1"/>
      <c r="CQ4084" s="1"/>
      <c r="CR4084" s="1"/>
      <c r="CS4084" s="1"/>
      <c r="CT4084" s="1"/>
      <c r="CU4084" s="1"/>
      <c r="CV4084" s="1"/>
      <c r="CW4084" s="1"/>
      <c r="CX4084" s="1"/>
      <c r="CY4084" s="1"/>
      <c r="CZ4084" s="1"/>
      <c r="DA4084" s="1"/>
      <c r="DB4084" s="1"/>
      <c r="DC4084" s="1"/>
      <c r="DD4084" s="1"/>
      <c r="DE4084" s="1"/>
      <c r="DF4084" s="1"/>
      <c r="DG4084" s="1"/>
      <c r="DH4084" s="1"/>
      <c r="DI4084" s="1"/>
      <c r="DJ4084" s="1"/>
      <c r="DK4084" s="1"/>
      <c r="DL4084" s="1"/>
      <c r="DM4084" s="1"/>
      <c r="DN4084" s="1"/>
      <c r="DO4084" s="1"/>
      <c r="DP4084" s="1"/>
      <c r="DQ4084" s="1"/>
    </row>
    <row r="4085" spans="1:121">
      <c r="A4085" s="172" t="s">
        <v>2007</v>
      </c>
      <c r="B4085" s="30"/>
      <c r="C4085" s="41">
        <v>148609447</v>
      </c>
      <c r="F4085" s="29" t="s">
        <v>121</v>
      </c>
      <c r="G4085" s="3" t="s">
        <v>16</v>
      </c>
      <c r="H4085" s="3" t="s">
        <v>1947</v>
      </c>
      <c r="I4085" s="55">
        <v>46171</v>
      </c>
      <c r="J4085" s="55">
        <v>46174</v>
      </c>
      <c r="K4085" s="55">
        <v>46202</v>
      </c>
      <c r="L4085" s="3"/>
      <c r="M4085" s="3"/>
      <c r="N4085" s="3"/>
      <c r="O4085" s="119" t="s">
        <v>10</v>
      </c>
      <c r="P4085" s="55">
        <v>46169</v>
      </c>
      <c r="Q4085" s="167"/>
      <c r="R4085" s="176"/>
      <c r="S4085" s="1"/>
      <c r="T4085" s="1"/>
      <c r="U4085" s="1"/>
      <c r="V4085" s="1"/>
      <c r="W4085" s="1"/>
      <c r="X4085" s="1"/>
      <c r="Y4085" s="1"/>
      <c r="Z4085" s="1"/>
      <c r="AA4085" s="1"/>
      <c r="AB4085" s="1"/>
      <c r="AC4085" s="1"/>
      <c r="AD4085" s="1"/>
      <c r="AE4085" s="1"/>
      <c r="AF4085" s="1"/>
      <c r="AG4085" s="1"/>
      <c r="AH4085" s="1"/>
      <c r="AI4085" s="1"/>
      <c r="AJ4085" s="1"/>
      <c r="AK4085" s="1"/>
      <c r="AL4085" s="1"/>
      <c r="AM4085" s="1"/>
      <c r="AN4085" s="1"/>
      <c r="AO4085" s="1"/>
      <c r="AP4085" s="1"/>
      <c r="AQ4085" s="1"/>
      <c r="AR4085" s="1"/>
      <c r="AS4085" s="1"/>
      <c r="AT4085" s="1"/>
      <c r="AU4085" s="1"/>
      <c r="AV4085" s="1"/>
      <c r="AW4085" s="1"/>
      <c r="AX4085" s="1"/>
      <c r="AY4085" s="1"/>
      <c r="AZ4085" s="1"/>
      <c r="BA4085" s="1"/>
      <c r="BB4085" s="1"/>
      <c r="BC4085" s="1"/>
      <c r="BD4085" s="1"/>
      <c r="BE4085" s="1"/>
      <c r="BF4085" s="1"/>
      <c r="BG4085" s="1"/>
      <c r="BH4085" s="1"/>
      <c r="BI4085" s="1"/>
      <c r="BJ4085" s="1"/>
      <c r="BK4085" s="1"/>
      <c r="BL4085" s="1"/>
      <c r="BM4085" s="1"/>
      <c r="BN4085" s="1"/>
      <c r="BO4085" s="1"/>
      <c r="BP4085" s="1"/>
      <c r="BQ4085" s="1"/>
      <c r="BR4085" s="1"/>
      <c r="BS4085" s="1"/>
      <c r="BT4085" s="1"/>
      <c r="BU4085" s="1"/>
      <c r="BV4085" s="1"/>
      <c r="BW4085" s="1"/>
      <c r="BX4085" s="1"/>
      <c r="BY4085" s="1"/>
      <c r="BZ4085" s="1"/>
      <c r="CA4085" s="1"/>
      <c r="CB4085" s="1"/>
      <c r="CC4085" s="1"/>
      <c r="CD4085" s="1"/>
      <c r="CE4085" s="1"/>
      <c r="CF4085" s="1"/>
      <c r="CG4085" s="1"/>
      <c r="CH4085" s="1"/>
      <c r="CI4085" s="1"/>
      <c r="CJ4085" s="1"/>
      <c r="CK4085" s="1"/>
      <c r="CL4085" s="1"/>
      <c r="CM4085" s="1"/>
      <c r="CN4085" s="1"/>
      <c r="CO4085" s="1"/>
      <c r="CP4085" s="1"/>
      <c r="CQ4085" s="1"/>
      <c r="CR4085" s="1"/>
      <c r="CS4085" s="1"/>
      <c r="CT4085" s="1"/>
      <c r="CU4085" s="1"/>
      <c r="CV4085" s="1"/>
      <c r="CW4085" s="1"/>
      <c r="CX4085" s="1"/>
      <c r="CY4085" s="1"/>
      <c r="CZ4085" s="1"/>
      <c r="DA4085" s="1"/>
      <c r="DB4085" s="1"/>
      <c r="DC4085" s="1"/>
      <c r="DD4085" s="1"/>
      <c r="DE4085" s="1"/>
      <c r="DF4085" s="1"/>
      <c r="DG4085" s="1"/>
      <c r="DH4085" s="1"/>
      <c r="DI4085" s="1"/>
      <c r="DJ4085" s="1"/>
      <c r="DK4085" s="1"/>
      <c r="DL4085" s="1"/>
      <c r="DM4085" s="1"/>
      <c r="DN4085" s="1"/>
      <c r="DO4085" s="1"/>
      <c r="DP4085" s="1"/>
      <c r="DQ4085" s="1"/>
    </row>
    <row r="4086" spans="1:121">
      <c r="A4086" s="172" t="s">
        <v>2007</v>
      </c>
      <c r="B4086" s="30"/>
      <c r="C4086" s="41">
        <v>148609450</v>
      </c>
      <c r="F4086" s="29" t="s">
        <v>121</v>
      </c>
      <c r="G4086" s="3" t="s">
        <v>16</v>
      </c>
      <c r="H4086" s="3" t="s">
        <v>1947</v>
      </c>
      <c r="I4086" s="55">
        <v>46171</v>
      </c>
      <c r="J4086" s="55">
        <v>46174</v>
      </c>
      <c r="K4086" s="55">
        <v>46202</v>
      </c>
      <c r="L4086" s="3"/>
      <c r="M4086" s="3"/>
      <c r="N4086" s="3"/>
      <c r="O4086" s="119" t="s">
        <v>10</v>
      </c>
      <c r="P4086" s="55">
        <v>46169</v>
      </c>
      <c r="Q4086" s="167"/>
      <c r="R4086" s="176"/>
      <c r="S4086" s="1"/>
      <c r="T4086" s="1"/>
      <c r="U4086" s="1"/>
      <c r="V4086" s="1"/>
      <c r="W4086" s="1"/>
      <c r="X4086" s="1"/>
      <c r="Y4086" s="1"/>
      <c r="Z4086" s="1"/>
      <c r="AA4086" s="1"/>
      <c r="AB4086" s="1"/>
      <c r="AC4086" s="1"/>
      <c r="AD4086" s="1"/>
      <c r="AE4086" s="1"/>
      <c r="AF4086" s="1"/>
      <c r="AG4086" s="1"/>
      <c r="AH4086" s="1"/>
      <c r="AI4086" s="1"/>
      <c r="AJ4086" s="1"/>
      <c r="AK4086" s="1"/>
      <c r="AL4086" s="1"/>
      <c r="AM4086" s="1"/>
      <c r="AN4086" s="1"/>
      <c r="AO4086" s="1"/>
      <c r="AP4086" s="1"/>
      <c r="AQ4086" s="1"/>
      <c r="AR4086" s="1"/>
      <c r="AS4086" s="1"/>
      <c r="AT4086" s="1"/>
      <c r="AU4086" s="1"/>
      <c r="AV4086" s="1"/>
      <c r="AW4086" s="1"/>
      <c r="AX4086" s="1"/>
      <c r="AY4086" s="1"/>
      <c r="AZ4086" s="1"/>
      <c r="BA4086" s="1"/>
      <c r="BB4086" s="1"/>
      <c r="BC4086" s="1"/>
      <c r="BD4086" s="1"/>
      <c r="BE4086" s="1"/>
      <c r="BF4086" s="1"/>
      <c r="BG4086" s="1"/>
      <c r="BH4086" s="1"/>
      <c r="BI4086" s="1"/>
      <c r="BJ4086" s="1"/>
      <c r="BK4086" s="1"/>
      <c r="BL4086" s="1"/>
      <c r="BM4086" s="1"/>
      <c r="BN4086" s="1"/>
      <c r="BO4086" s="1"/>
      <c r="BP4086" s="1"/>
      <c r="BQ4086" s="1"/>
      <c r="BR4086" s="1"/>
      <c r="BS4086" s="1"/>
      <c r="BT4086" s="1"/>
      <c r="BU4086" s="1"/>
      <c r="BV4086" s="1"/>
      <c r="BW4086" s="1"/>
      <c r="BX4086" s="1"/>
      <c r="BY4086" s="1"/>
      <c r="BZ4086" s="1"/>
      <c r="CA4086" s="1"/>
      <c r="CB4086" s="1"/>
      <c r="CC4086" s="1"/>
      <c r="CD4086" s="1"/>
      <c r="CE4086" s="1"/>
      <c r="CF4086" s="1"/>
      <c r="CG4086" s="1"/>
      <c r="CH4086" s="1"/>
      <c r="CI4086" s="1"/>
      <c r="CJ4086" s="1"/>
      <c r="CK4086" s="1"/>
      <c r="CL4086" s="1"/>
      <c r="CM4086" s="1"/>
      <c r="CN4086" s="1"/>
      <c r="CO4086" s="1"/>
      <c r="CP4086" s="1"/>
      <c r="CQ4086" s="1"/>
      <c r="CR4086" s="1"/>
      <c r="CS4086" s="1"/>
      <c r="CT4086" s="1"/>
      <c r="CU4086" s="1"/>
      <c r="CV4086" s="1"/>
      <c r="CW4086" s="1"/>
      <c r="CX4086" s="1"/>
      <c r="CY4086" s="1"/>
      <c r="CZ4086" s="1"/>
      <c r="DA4086" s="1"/>
      <c r="DB4086" s="1"/>
      <c r="DC4086" s="1"/>
      <c r="DD4086" s="1"/>
      <c r="DE4086" s="1"/>
      <c r="DF4086" s="1"/>
      <c r="DG4086" s="1"/>
      <c r="DH4086" s="1"/>
      <c r="DI4086" s="1"/>
      <c r="DJ4086" s="1"/>
      <c r="DK4086" s="1"/>
      <c r="DL4086" s="1"/>
      <c r="DM4086" s="1"/>
      <c r="DN4086" s="1"/>
      <c r="DO4086" s="1"/>
      <c r="DP4086" s="1"/>
      <c r="DQ4086" s="1"/>
    </row>
    <row r="4087" spans="1:121">
      <c r="A4087" s="172" t="s">
        <v>2007</v>
      </c>
      <c r="B4087" s="30"/>
      <c r="C4087" s="41">
        <v>148609452</v>
      </c>
      <c r="F4087" s="29" t="s">
        <v>121</v>
      </c>
      <c r="G4087" s="3" t="s">
        <v>16</v>
      </c>
      <c r="H4087" s="3" t="s">
        <v>1947</v>
      </c>
      <c r="I4087" s="55">
        <v>46171</v>
      </c>
      <c r="J4087" s="55">
        <v>46174</v>
      </c>
      <c r="K4087" s="55">
        <v>46202</v>
      </c>
      <c r="L4087" s="3"/>
      <c r="M4087" s="3"/>
      <c r="N4087" s="3"/>
      <c r="O4087" s="119" t="s">
        <v>10</v>
      </c>
      <c r="P4087" s="55">
        <v>46174</v>
      </c>
      <c r="Q4087" s="167"/>
      <c r="R4087" s="176"/>
      <c r="S4087" s="1"/>
      <c r="T4087" s="1"/>
      <c r="U4087" s="1"/>
      <c r="V4087" s="1"/>
      <c r="W4087" s="1"/>
      <c r="X4087" s="1"/>
      <c r="Y4087" s="1"/>
      <c r="Z4087" s="1"/>
      <c r="AA4087" s="1"/>
      <c r="AB4087" s="1"/>
      <c r="AC4087" s="1"/>
      <c r="AD4087" s="1"/>
      <c r="AE4087" s="1"/>
      <c r="AF4087" s="1"/>
      <c r="AG4087" s="1"/>
      <c r="AH4087" s="1"/>
      <c r="AI4087" s="1"/>
      <c r="AJ4087" s="1"/>
      <c r="AK4087" s="1"/>
      <c r="AL4087" s="1"/>
      <c r="AM4087" s="1"/>
      <c r="AN4087" s="1"/>
      <c r="AO4087" s="1"/>
      <c r="AP4087" s="1"/>
      <c r="AQ4087" s="1"/>
      <c r="AR4087" s="1"/>
      <c r="AS4087" s="1"/>
      <c r="AT4087" s="1"/>
      <c r="AU4087" s="1"/>
      <c r="AV4087" s="1"/>
      <c r="AW4087" s="1"/>
      <c r="AX4087" s="1"/>
      <c r="AY4087" s="1"/>
      <c r="AZ4087" s="1"/>
      <c r="BA4087" s="1"/>
      <c r="BB4087" s="1"/>
      <c r="BC4087" s="1"/>
      <c r="BD4087" s="1"/>
      <c r="BE4087" s="1"/>
      <c r="BF4087" s="1"/>
      <c r="BG4087" s="1"/>
      <c r="BH4087" s="1"/>
      <c r="BI4087" s="1"/>
      <c r="BJ4087" s="1"/>
      <c r="BK4087" s="1"/>
      <c r="BL4087" s="1"/>
      <c r="BM4087" s="1"/>
      <c r="BN4087" s="1"/>
      <c r="BO4087" s="1"/>
      <c r="BP4087" s="1"/>
      <c r="BQ4087" s="1"/>
      <c r="BR4087" s="1"/>
      <c r="BS4087" s="1"/>
      <c r="BT4087" s="1"/>
      <c r="BU4087" s="1"/>
      <c r="BV4087" s="1"/>
      <c r="BW4087" s="1"/>
      <c r="BX4087" s="1"/>
      <c r="BY4087" s="1"/>
      <c r="BZ4087" s="1"/>
      <c r="CA4087" s="1"/>
      <c r="CB4087" s="1"/>
      <c r="CC4087" s="1"/>
      <c r="CD4087" s="1"/>
      <c r="CE4087" s="1"/>
      <c r="CF4087" s="1"/>
      <c r="CG4087" s="1"/>
      <c r="CH4087" s="1"/>
      <c r="CI4087" s="1"/>
      <c r="CJ4087" s="1"/>
      <c r="CK4087" s="1"/>
      <c r="CL4087" s="1"/>
      <c r="CM4087" s="1"/>
      <c r="CN4087" s="1"/>
      <c r="CO4087" s="1"/>
      <c r="CP4087" s="1"/>
      <c r="CQ4087" s="1"/>
      <c r="CR4087" s="1"/>
      <c r="CS4087" s="1"/>
      <c r="CT4087" s="1"/>
      <c r="CU4087" s="1"/>
      <c r="CV4087" s="1"/>
      <c r="CW4087" s="1"/>
      <c r="CX4087" s="1"/>
      <c r="CY4087" s="1"/>
      <c r="CZ4087" s="1"/>
      <c r="DA4087" s="1"/>
      <c r="DB4087" s="1"/>
      <c r="DC4087" s="1"/>
      <c r="DD4087" s="1"/>
      <c r="DE4087" s="1"/>
      <c r="DF4087" s="1"/>
      <c r="DG4087" s="1"/>
      <c r="DH4087" s="1"/>
      <c r="DI4087" s="1"/>
      <c r="DJ4087" s="1"/>
      <c r="DK4087" s="1"/>
      <c r="DL4087" s="1"/>
      <c r="DM4087" s="1"/>
      <c r="DN4087" s="1"/>
      <c r="DO4087" s="1"/>
      <c r="DP4087" s="1"/>
      <c r="DQ4087" s="1"/>
    </row>
    <row r="4088" spans="1:121">
      <c r="A4088" s="172" t="s">
        <v>2007</v>
      </c>
      <c r="B4088" s="30"/>
      <c r="C4088" s="41">
        <v>148609453</v>
      </c>
      <c r="F4088" s="29" t="s">
        <v>121</v>
      </c>
      <c r="G4088" s="3" t="s">
        <v>16</v>
      </c>
      <c r="H4088" s="3" t="s">
        <v>1947</v>
      </c>
      <c r="I4088" s="55">
        <v>46171</v>
      </c>
      <c r="J4088" s="55">
        <v>46174</v>
      </c>
      <c r="K4088" s="55">
        <v>46202</v>
      </c>
      <c r="L4088" s="3"/>
      <c r="M4088" s="3"/>
      <c r="N4088" s="3"/>
      <c r="O4088" s="119" t="s">
        <v>10</v>
      </c>
      <c r="P4088" s="55">
        <v>46174</v>
      </c>
      <c r="Q4088" s="167"/>
      <c r="R4088" s="176"/>
      <c r="S4088" s="1"/>
      <c r="T4088" s="1"/>
      <c r="U4088" s="1"/>
      <c r="V4088" s="1"/>
      <c r="W4088" s="1"/>
      <c r="X4088" s="1"/>
      <c r="Y4088" s="1"/>
      <c r="Z4088" s="1"/>
      <c r="AA4088" s="1"/>
      <c r="AB4088" s="1"/>
      <c r="AC4088" s="1"/>
      <c r="AD4088" s="1"/>
      <c r="AE4088" s="1"/>
      <c r="AF4088" s="1"/>
      <c r="AG4088" s="1"/>
      <c r="AH4088" s="1"/>
      <c r="AI4088" s="1"/>
      <c r="AJ4088" s="1"/>
      <c r="AK4088" s="1"/>
      <c r="AL4088" s="1"/>
      <c r="AM4088" s="1"/>
      <c r="AN4088" s="1"/>
      <c r="AO4088" s="1"/>
      <c r="AP4088" s="1"/>
      <c r="AQ4088" s="1"/>
      <c r="AR4088" s="1"/>
      <c r="AS4088" s="1"/>
      <c r="AT4088" s="1"/>
      <c r="AU4088" s="1"/>
      <c r="AV4088" s="1"/>
      <c r="AW4088" s="1"/>
      <c r="AX4088" s="1"/>
      <c r="AY4088" s="1"/>
      <c r="AZ4088" s="1"/>
      <c r="BA4088" s="1"/>
      <c r="BB4088" s="1"/>
      <c r="BC4088" s="1"/>
      <c r="BD4088" s="1"/>
      <c r="BE4088" s="1"/>
      <c r="BF4088" s="1"/>
      <c r="BG4088" s="1"/>
      <c r="BH4088" s="1"/>
      <c r="BI4088" s="1"/>
      <c r="BJ4088" s="1"/>
      <c r="BK4088" s="1"/>
      <c r="BL4088" s="1"/>
      <c r="BM4088" s="1"/>
      <c r="BN4088" s="1"/>
      <c r="BO4088" s="1"/>
      <c r="BP4088" s="1"/>
      <c r="BQ4088" s="1"/>
      <c r="BR4088" s="1"/>
      <c r="BS4088" s="1"/>
      <c r="BT4088" s="1"/>
      <c r="BU4088" s="1"/>
      <c r="BV4088" s="1"/>
      <c r="BW4088" s="1"/>
      <c r="BX4088" s="1"/>
      <c r="BY4088" s="1"/>
      <c r="BZ4088" s="1"/>
      <c r="CA4088" s="1"/>
      <c r="CB4088" s="1"/>
      <c r="CC4088" s="1"/>
      <c r="CD4088" s="1"/>
      <c r="CE4088" s="1"/>
      <c r="CF4088" s="1"/>
      <c r="CG4088" s="1"/>
      <c r="CH4088" s="1"/>
      <c r="CI4088" s="1"/>
      <c r="CJ4088" s="1"/>
      <c r="CK4088" s="1"/>
      <c r="CL4088" s="1"/>
      <c r="CM4088" s="1"/>
      <c r="CN4088" s="1"/>
      <c r="CO4088" s="1"/>
      <c r="CP4088" s="1"/>
      <c r="CQ4088" s="1"/>
      <c r="CR4088" s="1"/>
      <c r="CS4088" s="1"/>
      <c r="CT4088" s="1"/>
      <c r="CU4088" s="1"/>
      <c r="CV4088" s="1"/>
      <c r="CW4088" s="1"/>
      <c r="CX4088" s="1"/>
      <c r="CY4088" s="1"/>
      <c r="CZ4088" s="1"/>
      <c r="DA4088" s="1"/>
      <c r="DB4088" s="1"/>
      <c r="DC4088" s="1"/>
      <c r="DD4088" s="1"/>
      <c r="DE4088" s="1"/>
      <c r="DF4088" s="1"/>
      <c r="DG4088" s="1"/>
      <c r="DH4088" s="1"/>
      <c r="DI4088" s="1"/>
      <c r="DJ4088" s="1"/>
      <c r="DK4088" s="1"/>
      <c r="DL4088" s="1"/>
      <c r="DM4088" s="1"/>
      <c r="DN4088" s="1"/>
      <c r="DO4088" s="1"/>
      <c r="DP4088" s="1"/>
      <c r="DQ4088" s="1"/>
    </row>
    <row r="4089" spans="1:121">
      <c r="A4089" s="172" t="s">
        <v>2007</v>
      </c>
      <c r="B4089" s="30"/>
      <c r="C4089" s="41">
        <v>154609853</v>
      </c>
      <c r="F4089" s="29" t="s">
        <v>121</v>
      </c>
      <c r="G4089" s="3" t="s">
        <v>16</v>
      </c>
      <c r="H4089" s="3" t="s">
        <v>1947</v>
      </c>
      <c r="I4089" s="55">
        <v>46175</v>
      </c>
      <c r="J4089" s="55">
        <v>46178</v>
      </c>
      <c r="K4089" s="55">
        <v>46209</v>
      </c>
      <c r="L4089" s="3"/>
      <c r="M4089" s="3"/>
      <c r="N4089" s="3"/>
      <c r="O4089" s="119" t="s">
        <v>10</v>
      </c>
      <c r="P4089" s="55">
        <v>46181</v>
      </c>
      <c r="Q4089" s="167"/>
      <c r="R4089" s="176"/>
      <c r="S4089" s="1"/>
      <c r="T4089" s="1"/>
      <c r="U4089" s="1"/>
      <c r="V4089" s="1"/>
      <c r="W4089" s="1"/>
      <c r="X4089" s="1"/>
      <c r="Y4089" s="1"/>
      <c r="Z4089" s="1"/>
      <c r="AA4089" s="1"/>
      <c r="AB4089" s="1"/>
      <c r="AC4089" s="1"/>
      <c r="AD4089" s="1"/>
      <c r="AE4089" s="1"/>
      <c r="AF4089" s="1"/>
      <c r="AG4089" s="1"/>
      <c r="AH4089" s="1"/>
      <c r="AI4089" s="1"/>
      <c r="AJ4089" s="1"/>
      <c r="AK4089" s="1"/>
      <c r="AL4089" s="1"/>
      <c r="AM4089" s="1"/>
      <c r="AN4089" s="1"/>
      <c r="AO4089" s="1"/>
      <c r="AP4089" s="1"/>
      <c r="AQ4089" s="1"/>
      <c r="AR4089" s="1"/>
      <c r="AS4089" s="1"/>
      <c r="AT4089" s="1"/>
      <c r="AU4089" s="1"/>
      <c r="AV4089" s="1"/>
      <c r="AW4089" s="1"/>
      <c r="AX4089" s="1"/>
      <c r="AY4089" s="1"/>
      <c r="AZ4089" s="1"/>
      <c r="BA4089" s="1"/>
      <c r="BB4089" s="1"/>
      <c r="BC4089" s="1"/>
      <c r="BD4089" s="1"/>
      <c r="BE4089" s="1"/>
      <c r="BF4089" s="1"/>
      <c r="BG4089" s="1"/>
      <c r="BH4089" s="1"/>
      <c r="BI4089" s="1"/>
      <c r="BJ4089" s="1"/>
      <c r="BK4089" s="1"/>
      <c r="BL4089" s="1"/>
      <c r="BM4089" s="1"/>
      <c r="BN4089" s="1"/>
      <c r="BO4089" s="1"/>
      <c r="BP4089" s="1"/>
      <c r="BQ4089" s="1"/>
      <c r="BR4089" s="1"/>
      <c r="BS4089" s="1"/>
      <c r="BT4089" s="1"/>
      <c r="BU4089" s="1"/>
      <c r="BV4089" s="1"/>
      <c r="BW4089" s="1"/>
      <c r="BX4089" s="1"/>
      <c r="BY4089" s="1"/>
      <c r="BZ4089" s="1"/>
      <c r="CA4089" s="1"/>
      <c r="CB4089" s="1"/>
      <c r="CC4089" s="1"/>
      <c r="CD4089" s="1"/>
      <c r="CE4089" s="1"/>
      <c r="CF4089" s="1"/>
      <c r="CG4089" s="1"/>
      <c r="CH4089" s="1"/>
      <c r="CI4089" s="1"/>
      <c r="CJ4089" s="1"/>
      <c r="CK4089" s="1"/>
      <c r="CL4089" s="1"/>
      <c r="CM4089" s="1"/>
      <c r="CN4089" s="1"/>
      <c r="CO4089" s="1"/>
      <c r="CP4089" s="1"/>
      <c r="CQ4089" s="1"/>
      <c r="CR4089" s="1"/>
      <c r="CS4089" s="1"/>
      <c r="CT4089" s="1"/>
      <c r="CU4089" s="1"/>
      <c r="CV4089" s="1"/>
      <c r="CW4089" s="1"/>
      <c r="CX4089" s="1"/>
      <c r="CY4089" s="1"/>
      <c r="CZ4089" s="1"/>
      <c r="DA4089" s="1"/>
      <c r="DB4089" s="1"/>
      <c r="DC4089" s="1"/>
      <c r="DD4089" s="1"/>
      <c r="DE4089" s="1"/>
      <c r="DF4089" s="1"/>
      <c r="DG4089" s="1"/>
      <c r="DH4089" s="1"/>
      <c r="DI4089" s="1"/>
      <c r="DJ4089" s="1"/>
      <c r="DK4089" s="1"/>
      <c r="DL4089" s="1"/>
      <c r="DM4089" s="1"/>
      <c r="DN4089" s="1"/>
      <c r="DO4089" s="1"/>
      <c r="DP4089" s="1"/>
      <c r="DQ4089" s="1"/>
    </row>
    <row r="4090" spans="1:121">
      <c r="A4090" s="172" t="s">
        <v>2007</v>
      </c>
      <c r="B4090" s="30"/>
      <c r="C4090" s="41">
        <v>154609865</v>
      </c>
      <c r="F4090" s="29" t="s">
        <v>121</v>
      </c>
      <c r="G4090" s="3" t="s">
        <v>16</v>
      </c>
      <c r="H4090" s="3" t="s">
        <v>1947</v>
      </c>
      <c r="I4090" s="55">
        <v>46175</v>
      </c>
      <c r="J4090" s="55">
        <v>46178</v>
      </c>
      <c r="K4090" s="55">
        <v>46209</v>
      </c>
      <c r="L4090" s="3"/>
      <c r="M4090" s="3"/>
      <c r="N4090" s="3"/>
      <c r="O4090" s="119" t="s">
        <v>10</v>
      </c>
      <c r="P4090" s="55">
        <v>46181</v>
      </c>
      <c r="Q4090" s="167"/>
      <c r="R4090" s="176"/>
      <c r="S4090" s="1"/>
      <c r="T4090" s="1"/>
      <c r="U4090" s="1"/>
      <c r="V4090" s="1"/>
      <c r="W4090" s="1"/>
      <c r="X4090" s="1"/>
      <c r="Y4090" s="1"/>
      <c r="Z4090" s="1"/>
      <c r="AA4090" s="1"/>
      <c r="AB4090" s="1"/>
      <c r="AC4090" s="1"/>
      <c r="AD4090" s="1"/>
      <c r="AE4090" s="1"/>
      <c r="AF4090" s="1"/>
      <c r="AG4090" s="1"/>
      <c r="AH4090" s="1"/>
      <c r="AI4090" s="1"/>
      <c r="AJ4090" s="1"/>
      <c r="AK4090" s="1"/>
      <c r="AL4090" s="1"/>
      <c r="AM4090" s="1"/>
      <c r="AN4090" s="1"/>
      <c r="AO4090" s="1"/>
      <c r="AP4090" s="1"/>
      <c r="AQ4090" s="1"/>
      <c r="AR4090" s="1"/>
      <c r="AS4090" s="1"/>
      <c r="AT4090" s="1"/>
      <c r="AU4090" s="1"/>
      <c r="AV4090" s="1"/>
      <c r="AW4090" s="1"/>
      <c r="AX4090" s="1"/>
      <c r="AY4090" s="1"/>
      <c r="AZ4090" s="1"/>
      <c r="BA4090" s="1"/>
      <c r="BB4090" s="1"/>
      <c r="BC4090" s="1"/>
      <c r="BD4090" s="1"/>
      <c r="BE4090" s="1"/>
      <c r="BF4090" s="1"/>
      <c r="BG4090" s="1"/>
      <c r="BH4090" s="1"/>
      <c r="BI4090" s="1"/>
      <c r="BJ4090" s="1"/>
      <c r="BK4090" s="1"/>
      <c r="BL4090" s="1"/>
      <c r="BM4090" s="1"/>
      <c r="BN4090" s="1"/>
      <c r="BO4090" s="1"/>
      <c r="BP4090" s="1"/>
      <c r="BQ4090" s="1"/>
      <c r="BR4090" s="1"/>
      <c r="BS4090" s="1"/>
      <c r="BT4090" s="1"/>
      <c r="BU4090" s="1"/>
      <c r="BV4090" s="1"/>
      <c r="BW4090" s="1"/>
      <c r="BX4090" s="1"/>
      <c r="BY4090" s="1"/>
      <c r="BZ4090" s="1"/>
      <c r="CA4090" s="1"/>
      <c r="CB4090" s="1"/>
      <c r="CC4090" s="1"/>
      <c r="CD4090" s="1"/>
      <c r="CE4090" s="1"/>
      <c r="CF4090" s="1"/>
      <c r="CG4090" s="1"/>
      <c r="CH4090" s="1"/>
      <c r="CI4090" s="1"/>
      <c r="CJ4090" s="1"/>
      <c r="CK4090" s="1"/>
      <c r="CL4090" s="1"/>
      <c r="CM4090" s="1"/>
      <c r="CN4090" s="1"/>
      <c r="CO4090" s="1"/>
      <c r="CP4090" s="1"/>
      <c r="CQ4090" s="1"/>
      <c r="CR4090" s="1"/>
      <c r="CS4090" s="1"/>
      <c r="CT4090" s="1"/>
      <c r="CU4090" s="1"/>
      <c r="CV4090" s="1"/>
      <c r="CW4090" s="1"/>
      <c r="CX4090" s="1"/>
      <c r="CY4090" s="1"/>
      <c r="CZ4090" s="1"/>
      <c r="DA4090" s="1"/>
      <c r="DB4090" s="1"/>
      <c r="DC4090" s="1"/>
      <c r="DD4090" s="1"/>
      <c r="DE4090" s="1"/>
      <c r="DF4090" s="1"/>
      <c r="DG4090" s="1"/>
      <c r="DH4090" s="1"/>
      <c r="DI4090" s="1"/>
      <c r="DJ4090" s="1"/>
      <c r="DK4090" s="1"/>
      <c r="DL4090" s="1"/>
      <c r="DM4090" s="1"/>
      <c r="DN4090" s="1"/>
      <c r="DO4090" s="1"/>
      <c r="DP4090" s="1"/>
      <c r="DQ4090" s="1"/>
    </row>
    <row r="4091" spans="1:121">
      <c r="A4091" s="172" t="s">
        <v>2007</v>
      </c>
      <c r="B4091" s="30"/>
      <c r="C4091" s="41">
        <v>154609884</v>
      </c>
      <c r="F4091" s="29" t="s">
        <v>121</v>
      </c>
      <c r="G4091" s="3" t="s">
        <v>16</v>
      </c>
      <c r="H4091" s="3" t="s">
        <v>1947</v>
      </c>
      <c r="I4091" s="55">
        <v>46175</v>
      </c>
      <c r="J4091" s="55">
        <v>46178</v>
      </c>
      <c r="K4091" s="55">
        <v>46209</v>
      </c>
      <c r="L4091" s="3"/>
      <c r="M4091" s="3"/>
      <c r="N4091" s="3"/>
      <c r="O4091" s="119" t="s">
        <v>10</v>
      </c>
      <c r="P4091" s="55">
        <v>46181</v>
      </c>
      <c r="Q4091" s="167"/>
      <c r="R4091" s="176"/>
      <c r="S4091" s="1"/>
      <c r="T4091" s="1"/>
      <c r="U4091" s="1"/>
      <c r="V4091" s="1"/>
      <c r="W4091" s="1"/>
      <c r="X4091" s="1"/>
      <c r="Y4091" s="1"/>
      <c r="Z4091" s="1"/>
      <c r="AA4091" s="1"/>
      <c r="AB4091" s="1"/>
      <c r="AC4091" s="1"/>
      <c r="AD4091" s="1"/>
      <c r="AE4091" s="1"/>
      <c r="AF4091" s="1"/>
      <c r="AG4091" s="1"/>
      <c r="AH4091" s="1"/>
      <c r="AI4091" s="1"/>
      <c r="AJ4091" s="1"/>
      <c r="AK4091" s="1"/>
      <c r="AL4091" s="1"/>
      <c r="AM4091" s="1"/>
      <c r="AN4091" s="1"/>
      <c r="AO4091" s="1"/>
      <c r="AP4091" s="1"/>
      <c r="AQ4091" s="1"/>
      <c r="AR4091" s="1"/>
      <c r="AS4091" s="1"/>
      <c r="AT4091" s="1"/>
      <c r="AU4091" s="1"/>
      <c r="AV4091" s="1"/>
      <c r="AW4091" s="1"/>
      <c r="AX4091" s="1"/>
      <c r="AY4091" s="1"/>
      <c r="AZ4091" s="1"/>
      <c r="BA4091" s="1"/>
      <c r="BB4091" s="1"/>
      <c r="BC4091" s="1"/>
      <c r="BD4091" s="1"/>
      <c r="BE4091" s="1"/>
      <c r="BF4091" s="1"/>
      <c r="BG4091" s="1"/>
      <c r="BH4091" s="1"/>
      <c r="BI4091" s="1"/>
      <c r="BJ4091" s="1"/>
      <c r="BK4091" s="1"/>
      <c r="BL4091" s="1"/>
      <c r="BM4091" s="1"/>
      <c r="BN4091" s="1"/>
      <c r="BO4091" s="1"/>
      <c r="BP4091" s="1"/>
      <c r="BQ4091" s="1"/>
      <c r="BR4091" s="1"/>
      <c r="BS4091" s="1"/>
      <c r="BT4091" s="1"/>
      <c r="BU4091" s="1"/>
      <c r="BV4091" s="1"/>
      <c r="BW4091" s="1"/>
      <c r="BX4091" s="1"/>
      <c r="BY4091" s="1"/>
      <c r="BZ4091" s="1"/>
      <c r="CA4091" s="1"/>
      <c r="CB4091" s="1"/>
      <c r="CC4091" s="1"/>
      <c r="CD4091" s="1"/>
      <c r="CE4091" s="1"/>
      <c r="CF4091" s="1"/>
      <c r="CG4091" s="1"/>
      <c r="CH4091" s="1"/>
      <c r="CI4091" s="1"/>
      <c r="CJ4091" s="1"/>
      <c r="CK4091" s="1"/>
      <c r="CL4091" s="1"/>
      <c r="CM4091" s="1"/>
      <c r="CN4091" s="1"/>
      <c r="CO4091" s="1"/>
      <c r="CP4091" s="1"/>
      <c r="CQ4091" s="1"/>
      <c r="CR4091" s="1"/>
      <c r="CS4091" s="1"/>
      <c r="CT4091" s="1"/>
      <c r="CU4091" s="1"/>
      <c r="CV4091" s="1"/>
      <c r="CW4091" s="1"/>
      <c r="CX4091" s="1"/>
      <c r="CY4091" s="1"/>
      <c r="CZ4091" s="1"/>
      <c r="DA4091" s="1"/>
      <c r="DB4091" s="1"/>
      <c r="DC4091" s="1"/>
      <c r="DD4091" s="1"/>
      <c r="DE4091" s="1"/>
      <c r="DF4091" s="1"/>
      <c r="DG4091" s="1"/>
      <c r="DH4091" s="1"/>
      <c r="DI4091" s="1"/>
      <c r="DJ4091" s="1"/>
      <c r="DK4091" s="1"/>
      <c r="DL4091" s="1"/>
      <c r="DM4091" s="1"/>
      <c r="DN4091" s="1"/>
      <c r="DO4091" s="1"/>
      <c r="DP4091" s="1"/>
      <c r="DQ4091" s="1"/>
    </row>
    <row r="4092" spans="1:121">
      <c r="A4092" s="172" t="s">
        <v>2007</v>
      </c>
      <c r="B4092" s="30"/>
      <c r="C4092" s="41">
        <v>154609900</v>
      </c>
      <c r="F4092" s="29" t="s">
        <v>121</v>
      </c>
      <c r="G4092" s="3" t="s">
        <v>16</v>
      </c>
      <c r="H4092" s="3" t="s">
        <v>1947</v>
      </c>
      <c r="I4092" s="55">
        <v>46175</v>
      </c>
      <c r="J4092" s="55">
        <v>46178</v>
      </c>
      <c r="K4092" s="55">
        <v>46209</v>
      </c>
      <c r="L4092" s="3"/>
      <c r="M4092" s="3"/>
      <c r="N4092" s="3"/>
      <c r="O4092" s="119" t="s">
        <v>10</v>
      </c>
      <c r="P4092" s="55">
        <v>46181</v>
      </c>
      <c r="Q4092" s="167"/>
      <c r="R4092" s="176"/>
      <c r="S4092" s="1"/>
      <c r="T4092" s="1"/>
      <c r="U4092" s="1"/>
      <c r="V4092" s="1"/>
      <c r="W4092" s="1"/>
      <c r="X4092" s="1"/>
      <c r="Y4092" s="1"/>
      <c r="Z4092" s="1"/>
      <c r="AA4092" s="1"/>
      <c r="AB4092" s="1"/>
      <c r="AC4092" s="1"/>
      <c r="AD4092" s="1"/>
      <c r="AE4092" s="1"/>
      <c r="AF4092" s="1"/>
      <c r="AG4092" s="1"/>
      <c r="AH4092" s="1"/>
      <c r="AI4092" s="1"/>
      <c r="AJ4092" s="1"/>
      <c r="AK4092" s="1"/>
      <c r="AL4092" s="1"/>
      <c r="AM4092" s="1"/>
      <c r="AN4092" s="1"/>
      <c r="AO4092" s="1"/>
      <c r="AP4092" s="1"/>
      <c r="AQ4092" s="1"/>
      <c r="AR4092" s="1"/>
      <c r="AS4092" s="1"/>
      <c r="AT4092" s="1"/>
      <c r="AU4092" s="1"/>
      <c r="AV4092" s="1"/>
      <c r="AW4092" s="1"/>
      <c r="AX4092" s="1"/>
      <c r="AY4092" s="1"/>
      <c r="AZ4092" s="1"/>
      <c r="BA4092" s="1"/>
      <c r="BB4092" s="1"/>
      <c r="BC4092" s="1"/>
      <c r="BD4092" s="1"/>
      <c r="BE4092" s="1"/>
      <c r="BF4092" s="1"/>
      <c r="BG4092" s="1"/>
      <c r="BH4092" s="1"/>
      <c r="BI4092" s="1"/>
      <c r="BJ4092" s="1"/>
      <c r="BK4092" s="1"/>
      <c r="BL4092" s="1"/>
      <c r="BM4092" s="1"/>
      <c r="BN4092" s="1"/>
      <c r="BO4092" s="1"/>
      <c r="BP4092" s="1"/>
      <c r="BQ4092" s="1"/>
      <c r="BR4092" s="1"/>
      <c r="BS4092" s="1"/>
      <c r="BT4092" s="1"/>
      <c r="BU4092" s="1"/>
      <c r="BV4092" s="1"/>
      <c r="BW4092" s="1"/>
      <c r="BX4092" s="1"/>
      <c r="BY4092" s="1"/>
      <c r="BZ4092" s="1"/>
      <c r="CA4092" s="1"/>
      <c r="CB4092" s="1"/>
      <c r="CC4092" s="1"/>
      <c r="CD4092" s="1"/>
      <c r="CE4092" s="1"/>
      <c r="CF4092" s="1"/>
      <c r="CG4092" s="1"/>
      <c r="CH4092" s="1"/>
      <c r="CI4092" s="1"/>
      <c r="CJ4092" s="1"/>
      <c r="CK4092" s="1"/>
      <c r="CL4092" s="1"/>
      <c r="CM4092" s="1"/>
      <c r="CN4092" s="1"/>
      <c r="CO4092" s="1"/>
      <c r="CP4092" s="1"/>
      <c r="CQ4092" s="1"/>
      <c r="CR4092" s="1"/>
      <c r="CS4092" s="1"/>
      <c r="CT4092" s="1"/>
      <c r="CU4092" s="1"/>
      <c r="CV4092" s="1"/>
      <c r="CW4092" s="1"/>
      <c r="CX4092" s="1"/>
      <c r="CY4092" s="1"/>
      <c r="CZ4092" s="1"/>
      <c r="DA4092" s="1"/>
      <c r="DB4092" s="1"/>
      <c r="DC4092" s="1"/>
      <c r="DD4092" s="1"/>
      <c r="DE4092" s="1"/>
      <c r="DF4092" s="1"/>
      <c r="DG4092" s="1"/>
      <c r="DH4092" s="1"/>
      <c r="DI4092" s="1"/>
      <c r="DJ4092" s="1"/>
      <c r="DK4092" s="1"/>
      <c r="DL4092" s="1"/>
      <c r="DM4092" s="1"/>
      <c r="DN4092" s="1"/>
      <c r="DO4092" s="1"/>
      <c r="DP4092" s="1"/>
      <c r="DQ4092" s="1"/>
    </row>
    <row r="4093" spans="1:121">
      <c r="A4093" s="166" t="s">
        <v>1946</v>
      </c>
      <c r="B4093" s="30"/>
      <c r="C4093" s="378">
        <v>118606531</v>
      </c>
      <c r="F4093" s="29" t="s">
        <v>126</v>
      </c>
      <c r="G4093" s="3" t="s">
        <v>19</v>
      </c>
      <c r="H4093" s="3" t="s">
        <v>30</v>
      </c>
      <c r="I4093" s="55">
        <v>46140</v>
      </c>
      <c r="J4093" s="55">
        <v>46142</v>
      </c>
      <c r="K4093" s="55">
        <v>46170</v>
      </c>
      <c r="L4093" s="55"/>
      <c r="M4093" s="55"/>
      <c r="N4093" s="3"/>
      <c r="O4093" s="119" t="s">
        <v>10</v>
      </c>
      <c r="P4093" s="55">
        <v>46143</v>
      </c>
      <c r="Q4093" s="167"/>
      <c r="R4093" s="1"/>
    </row>
    <row r="4094" spans="1:121">
      <c r="A4094" s="166" t="s">
        <v>1946</v>
      </c>
      <c r="B4094" s="30"/>
      <c r="C4094" s="378">
        <v>118606665</v>
      </c>
      <c r="F4094" s="29" t="s">
        <v>126</v>
      </c>
      <c r="G4094" s="3" t="s">
        <v>19</v>
      </c>
      <c r="H4094" s="3" t="s">
        <v>30</v>
      </c>
      <c r="I4094" s="55">
        <v>46140</v>
      </c>
      <c r="J4094" s="55">
        <v>46142</v>
      </c>
      <c r="K4094" s="55">
        <v>46170</v>
      </c>
      <c r="L4094" s="55"/>
      <c r="M4094" s="55"/>
      <c r="N4094" s="3"/>
      <c r="O4094" s="119" t="s">
        <v>10</v>
      </c>
      <c r="P4094" s="55">
        <v>46143</v>
      </c>
      <c r="Q4094" s="167"/>
      <c r="R4094" s="1"/>
    </row>
    <row r="4095" spans="1:121">
      <c r="A4095" s="166" t="s">
        <v>1946</v>
      </c>
      <c r="B4095" s="30"/>
      <c r="C4095" s="378">
        <v>118606742</v>
      </c>
      <c r="F4095" s="29" t="s">
        <v>126</v>
      </c>
      <c r="G4095" s="3" t="s">
        <v>19</v>
      </c>
      <c r="H4095" s="3" t="s">
        <v>30</v>
      </c>
      <c r="I4095" s="55">
        <v>46140</v>
      </c>
      <c r="J4095" s="55">
        <v>46142</v>
      </c>
      <c r="K4095" s="55">
        <v>46170</v>
      </c>
      <c r="L4095" s="55"/>
      <c r="M4095" s="55"/>
      <c r="N4095" s="3"/>
      <c r="O4095" s="119" t="s">
        <v>10</v>
      </c>
      <c r="P4095" s="55">
        <v>46143</v>
      </c>
      <c r="Q4095" s="167"/>
      <c r="R4095" s="1"/>
    </row>
    <row r="4096" spans="1:121">
      <c r="A4096" s="166" t="s">
        <v>1946</v>
      </c>
      <c r="B4096" s="30"/>
      <c r="C4096" s="378">
        <v>118606767</v>
      </c>
      <c r="F4096" s="29" t="s">
        <v>126</v>
      </c>
      <c r="G4096" s="3" t="s">
        <v>19</v>
      </c>
      <c r="H4096" s="3" t="s">
        <v>30</v>
      </c>
      <c r="I4096" s="55">
        <v>46140</v>
      </c>
      <c r="J4096" s="55">
        <v>46142</v>
      </c>
      <c r="K4096" s="55">
        <v>46170</v>
      </c>
      <c r="L4096" s="55"/>
      <c r="M4096" s="55"/>
      <c r="N4096" s="3"/>
      <c r="O4096" s="119" t="s">
        <v>10</v>
      </c>
      <c r="P4096" s="55">
        <v>46143</v>
      </c>
      <c r="Q4096" s="167"/>
      <c r="R4096" s="1"/>
    </row>
    <row r="4097" spans="1:121">
      <c r="A4097" s="166" t="s">
        <v>1946</v>
      </c>
      <c r="B4097" s="30"/>
      <c r="C4097" s="378">
        <v>118606787</v>
      </c>
      <c r="F4097" s="29" t="s">
        <v>126</v>
      </c>
      <c r="G4097" s="3" t="s">
        <v>19</v>
      </c>
      <c r="H4097" s="3" t="s">
        <v>30</v>
      </c>
      <c r="I4097" s="55">
        <v>46140</v>
      </c>
      <c r="J4097" s="55">
        <v>46142</v>
      </c>
      <c r="K4097" s="55">
        <v>46170</v>
      </c>
      <c r="L4097" s="55"/>
      <c r="M4097" s="55"/>
      <c r="N4097" s="3"/>
      <c r="O4097" s="119" t="s">
        <v>10</v>
      </c>
      <c r="P4097" s="55">
        <v>46143</v>
      </c>
      <c r="Q4097" s="167"/>
      <c r="R4097" s="1"/>
    </row>
    <row r="4098" spans="1:121">
      <c r="A4098" s="166" t="s">
        <v>1946</v>
      </c>
      <c r="B4098" s="30"/>
      <c r="C4098" s="378">
        <v>118606804</v>
      </c>
      <c r="F4098" s="29" t="s">
        <v>126</v>
      </c>
      <c r="G4098" s="3" t="s">
        <v>19</v>
      </c>
      <c r="H4098" s="3" t="s">
        <v>30</v>
      </c>
      <c r="I4098" s="55">
        <v>46140</v>
      </c>
      <c r="J4098" s="55">
        <v>46142</v>
      </c>
      <c r="K4098" s="55">
        <v>46170</v>
      </c>
      <c r="L4098" s="55"/>
      <c r="M4098" s="55"/>
      <c r="N4098" s="3"/>
      <c r="O4098" s="119" t="s">
        <v>10</v>
      </c>
      <c r="P4098" s="55">
        <v>46143</v>
      </c>
      <c r="Q4098" s="167"/>
      <c r="R4098" s="1"/>
    </row>
    <row r="4099" spans="1:121">
      <c r="A4099" s="172" t="s">
        <v>2008</v>
      </c>
      <c r="B4099" s="30"/>
      <c r="C4099" s="378">
        <v>124604303</v>
      </c>
      <c r="F4099" s="29" t="s">
        <v>110</v>
      </c>
      <c r="G4099" s="3" t="s">
        <v>60</v>
      </c>
      <c r="H4099" s="3" t="s">
        <v>30</v>
      </c>
      <c r="I4099" s="55">
        <v>46146</v>
      </c>
      <c r="J4099" s="55">
        <v>46149</v>
      </c>
      <c r="K4099" s="55">
        <v>46176</v>
      </c>
      <c r="L4099" s="55"/>
      <c r="M4099" s="55"/>
      <c r="N4099" s="3"/>
      <c r="O4099" s="119" t="s">
        <v>10</v>
      </c>
      <c r="P4099" s="55">
        <v>46154</v>
      </c>
      <c r="Q4099" s="167" t="s">
        <v>1518</v>
      </c>
      <c r="R4099" s="176" t="s">
        <v>1450</v>
      </c>
      <c r="S4099" s="1"/>
      <c r="T4099" s="1"/>
      <c r="U4099" s="1"/>
      <c r="V4099" s="1"/>
      <c r="W4099" s="1"/>
      <c r="X4099" s="1"/>
      <c r="Y4099" s="1"/>
      <c r="Z4099" s="1"/>
      <c r="AA4099" s="1"/>
      <c r="AB4099" s="1"/>
      <c r="AC4099" s="1"/>
      <c r="AD4099" s="1"/>
      <c r="AE4099" s="1"/>
      <c r="AF4099" s="1"/>
      <c r="AG4099" s="1"/>
      <c r="AH4099" s="1"/>
      <c r="AI4099" s="1"/>
      <c r="AJ4099" s="1"/>
      <c r="AK4099" s="1"/>
      <c r="AL4099" s="1"/>
      <c r="AM4099" s="1"/>
      <c r="AN4099" s="1"/>
      <c r="AO4099" s="1"/>
      <c r="AP4099" s="1"/>
      <c r="AQ4099" s="1"/>
      <c r="AR4099" s="1"/>
      <c r="AS4099" s="1"/>
      <c r="AT4099" s="1"/>
      <c r="AU4099" s="1"/>
      <c r="AV4099" s="1"/>
      <c r="AW4099" s="1"/>
      <c r="AX4099" s="1"/>
      <c r="AY4099" s="1"/>
      <c r="AZ4099" s="1"/>
      <c r="BA4099" s="1"/>
      <c r="BB4099" s="1"/>
      <c r="BC4099" s="1"/>
      <c r="BD4099" s="1"/>
      <c r="BE4099" s="1"/>
      <c r="BF4099" s="1"/>
      <c r="BG4099" s="1"/>
      <c r="BH4099" s="1"/>
      <c r="BI4099" s="1"/>
      <c r="BJ4099" s="1"/>
      <c r="BK4099" s="1"/>
      <c r="BL4099" s="1"/>
      <c r="BM4099" s="1"/>
      <c r="BN4099" s="1"/>
      <c r="BO4099" s="1"/>
      <c r="BP4099" s="1"/>
      <c r="BQ4099" s="1"/>
      <c r="BR4099" s="1"/>
      <c r="BS4099" s="1"/>
      <c r="BT4099" s="1"/>
      <c r="BU4099" s="1"/>
      <c r="BV4099" s="1"/>
      <c r="BW4099" s="1"/>
      <c r="BX4099" s="1"/>
      <c r="BY4099" s="1"/>
      <c r="BZ4099" s="1"/>
      <c r="CA4099" s="1"/>
      <c r="CB4099" s="1"/>
      <c r="CC4099" s="1"/>
      <c r="CD4099" s="1"/>
      <c r="CE4099" s="1"/>
      <c r="CF4099" s="1"/>
      <c r="CG4099" s="1"/>
      <c r="CH4099" s="1"/>
      <c r="CI4099" s="1"/>
      <c r="CJ4099" s="1"/>
      <c r="CK4099" s="1"/>
      <c r="CL4099" s="1"/>
      <c r="CM4099" s="1"/>
      <c r="CN4099" s="1"/>
      <c r="CO4099" s="1"/>
      <c r="CP4099" s="1"/>
      <c r="CQ4099" s="1"/>
      <c r="CR4099" s="1"/>
      <c r="CS4099" s="1"/>
      <c r="CT4099" s="1"/>
      <c r="CU4099" s="1"/>
      <c r="CV4099" s="1"/>
      <c r="CW4099" s="1"/>
      <c r="CX4099" s="1"/>
      <c r="CY4099" s="1"/>
      <c r="CZ4099" s="1"/>
      <c r="DA4099" s="1"/>
      <c r="DB4099" s="1"/>
      <c r="DC4099" s="1"/>
      <c r="DD4099" s="1"/>
      <c r="DE4099" s="1"/>
      <c r="DF4099" s="1"/>
      <c r="DG4099" s="1"/>
      <c r="DH4099" s="1"/>
      <c r="DI4099" s="1"/>
      <c r="DJ4099" s="1"/>
      <c r="DK4099" s="1"/>
      <c r="DL4099" s="1"/>
      <c r="DM4099" s="1"/>
      <c r="DN4099" s="1"/>
      <c r="DO4099" s="1"/>
      <c r="DP4099" s="1"/>
      <c r="DQ4099" s="1"/>
    </row>
    <row r="4100" spans="1:121">
      <c r="A4100" s="172" t="s">
        <v>2008</v>
      </c>
      <c r="B4100" s="30"/>
      <c r="C4100" s="378">
        <v>124604370</v>
      </c>
      <c r="F4100" s="29" t="s">
        <v>110</v>
      </c>
      <c r="G4100" s="3" t="s">
        <v>60</v>
      </c>
      <c r="H4100" s="3" t="s">
        <v>30</v>
      </c>
      <c r="I4100" s="55">
        <v>46146</v>
      </c>
      <c r="J4100" s="55">
        <v>46149</v>
      </c>
      <c r="K4100" s="55">
        <v>46176</v>
      </c>
      <c r="L4100" s="55"/>
      <c r="M4100" s="55"/>
      <c r="N4100" s="3"/>
      <c r="O4100" s="119" t="s">
        <v>10</v>
      </c>
      <c r="P4100" s="55">
        <v>46154</v>
      </c>
      <c r="Q4100" s="167" t="s">
        <v>2009</v>
      </c>
      <c r="R4100" s="176" t="s">
        <v>1450</v>
      </c>
      <c r="S4100" s="1"/>
      <c r="T4100" s="1"/>
      <c r="U4100" s="1"/>
      <c r="V4100" s="1"/>
      <c r="W4100" s="1"/>
      <c r="X4100" s="1"/>
      <c r="Y4100" s="1"/>
      <c r="Z4100" s="1"/>
      <c r="AA4100" s="1"/>
      <c r="AB4100" s="1"/>
      <c r="AC4100" s="1"/>
      <c r="AD4100" s="1"/>
      <c r="AE4100" s="1"/>
      <c r="AF4100" s="1"/>
      <c r="AG4100" s="1"/>
      <c r="AH4100" s="1"/>
      <c r="AI4100" s="1"/>
      <c r="AJ4100" s="1"/>
      <c r="AK4100" s="1"/>
      <c r="AL4100" s="1"/>
      <c r="AM4100" s="1"/>
      <c r="AN4100" s="1"/>
      <c r="AO4100" s="1"/>
      <c r="AP4100" s="1"/>
      <c r="AQ4100" s="1"/>
      <c r="AR4100" s="1"/>
      <c r="AS4100" s="1"/>
      <c r="AT4100" s="1"/>
      <c r="AU4100" s="1"/>
      <c r="AV4100" s="1"/>
      <c r="AW4100" s="1"/>
      <c r="AX4100" s="1"/>
      <c r="AY4100" s="1"/>
      <c r="AZ4100" s="1"/>
      <c r="BA4100" s="1"/>
      <c r="BB4100" s="1"/>
      <c r="BC4100" s="1"/>
      <c r="BD4100" s="1"/>
      <c r="BE4100" s="1"/>
      <c r="BF4100" s="1"/>
      <c r="BG4100" s="1"/>
      <c r="BH4100" s="1"/>
      <c r="BI4100" s="1"/>
      <c r="BJ4100" s="1"/>
      <c r="BK4100" s="1"/>
      <c r="BL4100" s="1"/>
      <c r="BM4100" s="1"/>
      <c r="BN4100" s="1"/>
      <c r="BO4100" s="1"/>
      <c r="BP4100" s="1"/>
      <c r="BQ4100" s="1"/>
      <c r="BR4100" s="1"/>
      <c r="BS4100" s="1"/>
      <c r="BT4100" s="1"/>
      <c r="BU4100" s="1"/>
      <c r="BV4100" s="1"/>
      <c r="BW4100" s="1"/>
      <c r="BX4100" s="1"/>
      <c r="BY4100" s="1"/>
      <c r="BZ4100" s="1"/>
      <c r="CA4100" s="1"/>
      <c r="CB4100" s="1"/>
      <c r="CC4100" s="1"/>
      <c r="CD4100" s="1"/>
      <c r="CE4100" s="1"/>
      <c r="CF4100" s="1"/>
      <c r="CG4100" s="1"/>
      <c r="CH4100" s="1"/>
      <c r="CI4100" s="1"/>
      <c r="CJ4100" s="1"/>
      <c r="CK4100" s="1"/>
      <c r="CL4100" s="1"/>
      <c r="CM4100" s="1"/>
      <c r="CN4100" s="1"/>
      <c r="CO4100" s="1"/>
      <c r="CP4100" s="1"/>
      <c r="CQ4100" s="1"/>
      <c r="CR4100" s="1"/>
      <c r="CS4100" s="1"/>
      <c r="CT4100" s="1"/>
      <c r="CU4100" s="1"/>
      <c r="CV4100" s="1"/>
      <c r="CW4100" s="1"/>
      <c r="CX4100" s="1"/>
      <c r="CY4100" s="1"/>
      <c r="CZ4100" s="1"/>
      <c r="DA4100" s="1"/>
      <c r="DB4100" s="1"/>
      <c r="DC4100" s="1"/>
      <c r="DD4100" s="1"/>
      <c r="DE4100" s="1"/>
      <c r="DF4100" s="1"/>
      <c r="DG4100" s="1"/>
      <c r="DH4100" s="1"/>
      <c r="DI4100" s="1"/>
      <c r="DJ4100" s="1"/>
      <c r="DK4100" s="1"/>
      <c r="DL4100" s="1"/>
      <c r="DM4100" s="1"/>
      <c r="DN4100" s="1"/>
      <c r="DO4100" s="1"/>
      <c r="DP4100" s="1"/>
      <c r="DQ4100" s="1"/>
    </row>
    <row r="4101" spans="1:121">
      <c r="A4101" s="172" t="s">
        <v>2008</v>
      </c>
      <c r="B4101" s="30"/>
      <c r="C4101" s="378">
        <v>124604548</v>
      </c>
      <c r="F4101" s="29" t="s">
        <v>110</v>
      </c>
      <c r="G4101" s="3" t="s">
        <v>60</v>
      </c>
      <c r="H4101" s="3" t="s">
        <v>30</v>
      </c>
      <c r="I4101" s="55">
        <v>46146</v>
      </c>
      <c r="J4101" s="55">
        <v>46149</v>
      </c>
      <c r="K4101" s="55">
        <v>46176</v>
      </c>
      <c r="L4101" s="55"/>
      <c r="M4101" s="55"/>
      <c r="N4101" s="3"/>
      <c r="O4101" s="119" t="s">
        <v>10</v>
      </c>
      <c r="P4101" s="55">
        <v>46154</v>
      </c>
      <c r="Q4101" s="167" t="s">
        <v>1645</v>
      </c>
      <c r="R4101" s="176" t="s">
        <v>1450</v>
      </c>
      <c r="S4101" s="1"/>
      <c r="T4101" s="1"/>
      <c r="U4101" s="1"/>
      <c r="V4101" s="1"/>
      <c r="W4101" s="1"/>
      <c r="X4101" s="1"/>
      <c r="Y4101" s="1"/>
      <c r="Z4101" s="1"/>
      <c r="AA4101" s="1"/>
      <c r="AB4101" s="1"/>
      <c r="AC4101" s="1"/>
      <c r="AD4101" s="1"/>
      <c r="AE4101" s="1"/>
      <c r="AF4101" s="1"/>
      <c r="AG4101" s="1"/>
      <c r="AH4101" s="1"/>
      <c r="AI4101" s="1"/>
      <c r="AJ4101" s="1"/>
      <c r="AK4101" s="1"/>
      <c r="AL4101" s="1"/>
      <c r="AM4101" s="1"/>
      <c r="AN4101" s="1"/>
      <c r="AO4101" s="1"/>
      <c r="AP4101" s="1"/>
      <c r="AQ4101" s="1"/>
      <c r="AR4101" s="1"/>
      <c r="AS4101" s="1"/>
      <c r="AT4101" s="1"/>
      <c r="AU4101" s="1"/>
      <c r="AV4101" s="1"/>
      <c r="AW4101" s="1"/>
      <c r="AX4101" s="1"/>
      <c r="AY4101" s="1"/>
      <c r="AZ4101" s="1"/>
      <c r="BA4101" s="1"/>
      <c r="BB4101" s="1"/>
      <c r="BC4101" s="1"/>
      <c r="BD4101" s="1"/>
      <c r="BE4101" s="1"/>
      <c r="BF4101" s="1"/>
      <c r="BG4101" s="1"/>
      <c r="BH4101" s="1"/>
      <c r="BI4101" s="1"/>
      <c r="BJ4101" s="1"/>
      <c r="BK4101" s="1"/>
      <c r="BL4101" s="1"/>
      <c r="BM4101" s="1"/>
      <c r="BN4101" s="1"/>
      <c r="BO4101" s="1"/>
      <c r="BP4101" s="1"/>
      <c r="BQ4101" s="1"/>
      <c r="BR4101" s="1"/>
      <c r="BS4101" s="1"/>
      <c r="BT4101" s="1"/>
      <c r="BU4101" s="1"/>
      <c r="BV4101" s="1"/>
      <c r="BW4101" s="1"/>
      <c r="BX4101" s="1"/>
      <c r="BY4101" s="1"/>
      <c r="BZ4101" s="1"/>
      <c r="CA4101" s="1"/>
      <c r="CB4101" s="1"/>
      <c r="CC4101" s="1"/>
      <c r="CD4101" s="1"/>
      <c r="CE4101" s="1"/>
      <c r="CF4101" s="1"/>
      <c r="CG4101" s="1"/>
      <c r="CH4101" s="1"/>
      <c r="CI4101" s="1"/>
      <c r="CJ4101" s="1"/>
      <c r="CK4101" s="1"/>
      <c r="CL4101" s="1"/>
      <c r="CM4101" s="1"/>
      <c r="CN4101" s="1"/>
      <c r="CO4101" s="1"/>
      <c r="CP4101" s="1"/>
      <c r="CQ4101" s="1"/>
      <c r="CR4101" s="1"/>
      <c r="CS4101" s="1"/>
      <c r="CT4101" s="1"/>
      <c r="CU4101" s="1"/>
      <c r="CV4101" s="1"/>
      <c r="CW4101" s="1"/>
      <c r="CX4101" s="1"/>
      <c r="CY4101" s="1"/>
      <c r="CZ4101" s="1"/>
      <c r="DA4101" s="1"/>
      <c r="DB4101" s="1"/>
      <c r="DC4101" s="1"/>
      <c r="DD4101" s="1"/>
      <c r="DE4101" s="1"/>
      <c r="DF4101" s="1"/>
      <c r="DG4101" s="1"/>
      <c r="DH4101" s="1"/>
      <c r="DI4101" s="1"/>
      <c r="DJ4101" s="1"/>
      <c r="DK4101" s="1"/>
      <c r="DL4101" s="1"/>
      <c r="DM4101" s="1"/>
      <c r="DN4101" s="1"/>
      <c r="DO4101" s="1"/>
      <c r="DP4101" s="1"/>
      <c r="DQ4101" s="1"/>
    </row>
    <row r="4102" spans="1:121">
      <c r="A4102" s="172" t="s">
        <v>2008</v>
      </c>
      <c r="B4102" s="30"/>
      <c r="C4102" s="378">
        <v>124604489</v>
      </c>
      <c r="F4102" s="29" t="s">
        <v>110</v>
      </c>
      <c r="G4102" s="3" t="s">
        <v>60</v>
      </c>
      <c r="H4102" s="3" t="s">
        <v>30</v>
      </c>
      <c r="I4102" s="55">
        <v>46146</v>
      </c>
      <c r="J4102" s="55">
        <v>46149</v>
      </c>
      <c r="K4102" s="55">
        <v>46176</v>
      </c>
      <c r="L4102" s="55"/>
      <c r="M4102" s="55"/>
      <c r="N4102" s="3"/>
      <c r="O4102" s="119" t="s">
        <v>10</v>
      </c>
      <c r="P4102" s="55">
        <v>46154</v>
      </c>
      <c r="Q4102" s="167" t="s">
        <v>1645</v>
      </c>
      <c r="R4102" s="176" t="s">
        <v>1450</v>
      </c>
      <c r="S4102" s="1"/>
      <c r="T4102" s="1"/>
      <c r="U4102" s="1"/>
      <c r="V4102" s="1"/>
      <c r="W4102" s="1"/>
      <c r="X4102" s="1"/>
      <c r="Y4102" s="1"/>
      <c r="Z4102" s="1"/>
      <c r="AA4102" s="1"/>
      <c r="AB4102" s="1"/>
      <c r="AC4102" s="1"/>
      <c r="AD4102" s="1"/>
      <c r="AE4102" s="1"/>
      <c r="AF4102" s="1"/>
      <c r="AG4102" s="1"/>
      <c r="AH4102" s="1"/>
      <c r="AI4102" s="1"/>
      <c r="AJ4102" s="1"/>
      <c r="AK4102" s="1"/>
      <c r="AL4102" s="1"/>
      <c r="AM4102" s="1"/>
      <c r="AN4102" s="1"/>
      <c r="AO4102" s="1"/>
      <c r="AP4102" s="1"/>
      <c r="AQ4102" s="1"/>
      <c r="AR4102" s="1"/>
      <c r="AS4102" s="1"/>
      <c r="AT4102" s="1"/>
      <c r="AU4102" s="1"/>
      <c r="AV4102" s="1"/>
      <c r="AW4102" s="1"/>
      <c r="AX4102" s="1"/>
      <c r="AY4102" s="1"/>
      <c r="AZ4102" s="1"/>
      <c r="BA4102" s="1"/>
      <c r="BB4102" s="1"/>
      <c r="BC4102" s="1"/>
      <c r="BD4102" s="1"/>
      <c r="BE4102" s="1"/>
      <c r="BF4102" s="1"/>
      <c r="BG4102" s="1"/>
      <c r="BH4102" s="1"/>
      <c r="BI4102" s="1"/>
      <c r="BJ4102" s="1"/>
      <c r="BK4102" s="1"/>
      <c r="BL4102" s="1"/>
      <c r="BM4102" s="1"/>
      <c r="BN4102" s="1"/>
      <c r="BO4102" s="1"/>
      <c r="BP4102" s="1"/>
      <c r="BQ4102" s="1"/>
      <c r="BR4102" s="1"/>
      <c r="BS4102" s="1"/>
      <c r="BT4102" s="1"/>
      <c r="BU4102" s="1"/>
      <c r="BV4102" s="1"/>
      <c r="BW4102" s="1"/>
      <c r="BX4102" s="1"/>
      <c r="BY4102" s="1"/>
      <c r="BZ4102" s="1"/>
      <c r="CA4102" s="1"/>
      <c r="CB4102" s="1"/>
      <c r="CC4102" s="1"/>
      <c r="CD4102" s="1"/>
      <c r="CE4102" s="1"/>
      <c r="CF4102" s="1"/>
      <c r="CG4102" s="1"/>
      <c r="CH4102" s="1"/>
      <c r="CI4102" s="1"/>
      <c r="CJ4102" s="1"/>
      <c r="CK4102" s="1"/>
      <c r="CL4102" s="1"/>
      <c r="CM4102" s="1"/>
      <c r="CN4102" s="1"/>
      <c r="CO4102" s="1"/>
      <c r="CP4102" s="1"/>
      <c r="CQ4102" s="1"/>
      <c r="CR4102" s="1"/>
      <c r="CS4102" s="1"/>
      <c r="CT4102" s="1"/>
      <c r="CU4102" s="1"/>
      <c r="CV4102" s="1"/>
      <c r="CW4102" s="1"/>
      <c r="CX4102" s="1"/>
      <c r="CY4102" s="1"/>
      <c r="CZ4102" s="1"/>
      <c r="DA4102" s="1"/>
      <c r="DB4102" s="1"/>
      <c r="DC4102" s="1"/>
      <c r="DD4102" s="1"/>
      <c r="DE4102" s="1"/>
      <c r="DF4102" s="1"/>
      <c r="DG4102" s="1"/>
      <c r="DH4102" s="1"/>
      <c r="DI4102" s="1"/>
      <c r="DJ4102" s="1"/>
      <c r="DK4102" s="1"/>
      <c r="DL4102" s="1"/>
      <c r="DM4102" s="1"/>
      <c r="DN4102" s="1"/>
      <c r="DO4102" s="1"/>
      <c r="DP4102" s="1"/>
      <c r="DQ4102" s="1"/>
    </row>
    <row r="4103" spans="1:121">
      <c r="A4103" s="172" t="s">
        <v>2008</v>
      </c>
      <c r="B4103" s="30"/>
      <c r="C4103" s="378">
        <v>124604660</v>
      </c>
      <c r="F4103" s="29" t="s">
        <v>110</v>
      </c>
      <c r="G4103" s="3" t="s">
        <v>60</v>
      </c>
      <c r="H4103" s="3" t="s">
        <v>30</v>
      </c>
      <c r="I4103" s="55">
        <v>46146</v>
      </c>
      <c r="J4103" s="55">
        <v>46149</v>
      </c>
      <c r="K4103" s="55">
        <v>46176</v>
      </c>
      <c r="L4103" s="55"/>
      <c r="M4103" s="55"/>
      <c r="N4103" s="3"/>
      <c r="O4103" s="119" t="s">
        <v>10</v>
      </c>
      <c r="P4103" s="55">
        <v>46154</v>
      </c>
      <c r="Q4103" s="167" t="s">
        <v>1511</v>
      </c>
      <c r="R4103" s="176" t="s">
        <v>1450</v>
      </c>
      <c r="S4103" s="1"/>
      <c r="T4103" s="1"/>
      <c r="U4103" s="1"/>
      <c r="V4103" s="1"/>
      <c r="W4103" s="1"/>
      <c r="X4103" s="1"/>
      <c r="Y4103" s="1"/>
      <c r="Z4103" s="1"/>
      <c r="AA4103" s="1"/>
      <c r="AB4103" s="1"/>
      <c r="AC4103" s="1"/>
      <c r="AD4103" s="1"/>
      <c r="AE4103" s="1"/>
      <c r="AF4103" s="1"/>
      <c r="AG4103" s="1"/>
      <c r="AH4103" s="1"/>
      <c r="AI4103" s="1"/>
      <c r="AJ4103" s="1"/>
      <c r="AK4103" s="1"/>
      <c r="AL4103" s="1"/>
      <c r="AM4103" s="1"/>
      <c r="AN4103" s="1"/>
      <c r="AO4103" s="1"/>
      <c r="AP4103" s="1"/>
      <c r="AQ4103" s="1"/>
      <c r="AR4103" s="1"/>
      <c r="AS4103" s="1"/>
      <c r="AT4103" s="1"/>
      <c r="AU4103" s="1"/>
      <c r="AV4103" s="1"/>
      <c r="AW4103" s="1"/>
      <c r="AX4103" s="1"/>
      <c r="AY4103" s="1"/>
      <c r="AZ4103" s="1"/>
      <c r="BA4103" s="1"/>
      <c r="BB4103" s="1"/>
      <c r="BC4103" s="1"/>
      <c r="BD4103" s="1"/>
      <c r="BE4103" s="1"/>
      <c r="BF4103" s="1"/>
      <c r="BG4103" s="1"/>
      <c r="BH4103" s="1"/>
      <c r="BI4103" s="1"/>
      <c r="BJ4103" s="1"/>
      <c r="BK4103" s="1"/>
      <c r="BL4103" s="1"/>
      <c r="BM4103" s="1"/>
      <c r="BN4103" s="1"/>
      <c r="BO4103" s="1"/>
      <c r="BP4103" s="1"/>
      <c r="BQ4103" s="1"/>
      <c r="BR4103" s="1"/>
      <c r="BS4103" s="1"/>
      <c r="BT4103" s="1"/>
      <c r="BU4103" s="1"/>
      <c r="BV4103" s="1"/>
      <c r="BW4103" s="1"/>
      <c r="BX4103" s="1"/>
      <c r="BY4103" s="1"/>
      <c r="BZ4103" s="1"/>
      <c r="CA4103" s="1"/>
      <c r="CB4103" s="1"/>
      <c r="CC4103" s="1"/>
      <c r="CD4103" s="1"/>
      <c r="CE4103" s="1"/>
      <c r="CF4103" s="1"/>
      <c r="CG4103" s="1"/>
      <c r="CH4103" s="1"/>
      <c r="CI4103" s="1"/>
      <c r="CJ4103" s="1"/>
      <c r="CK4103" s="1"/>
      <c r="CL4103" s="1"/>
      <c r="CM4103" s="1"/>
      <c r="CN4103" s="1"/>
      <c r="CO4103" s="1"/>
      <c r="CP4103" s="1"/>
      <c r="CQ4103" s="1"/>
      <c r="CR4103" s="1"/>
      <c r="CS4103" s="1"/>
      <c r="CT4103" s="1"/>
      <c r="CU4103" s="1"/>
      <c r="CV4103" s="1"/>
      <c r="CW4103" s="1"/>
      <c r="CX4103" s="1"/>
      <c r="CY4103" s="1"/>
      <c r="CZ4103" s="1"/>
      <c r="DA4103" s="1"/>
      <c r="DB4103" s="1"/>
      <c r="DC4103" s="1"/>
      <c r="DD4103" s="1"/>
      <c r="DE4103" s="1"/>
      <c r="DF4103" s="1"/>
      <c r="DG4103" s="1"/>
      <c r="DH4103" s="1"/>
      <c r="DI4103" s="1"/>
      <c r="DJ4103" s="1"/>
      <c r="DK4103" s="1"/>
      <c r="DL4103" s="1"/>
      <c r="DM4103" s="1"/>
      <c r="DN4103" s="1"/>
      <c r="DO4103" s="1"/>
      <c r="DP4103" s="1"/>
      <c r="DQ4103" s="1"/>
    </row>
    <row r="4104" spans="1:121">
      <c r="A4104" s="172" t="s">
        <v>2008</v>
      </c>
      <c r="B4104" s="30"/>
      <c r="C4104" s="378">
        <v>124604927</v>
      </c>
      <c r="F4104" s="29" t="s">
        <v>110</v>
      </c>
      <c r="G4104" s="3" t="s">
        <v>60</v>
      </c>
      <c r="H4104" s="3" t="s">
        <v>30</v>
      </c>
      <c r="I4104" s="55">
        <v>46146</v>
      </c>
      <c r="J4104" s="55">
        <v>46149</v>
      </c>
      <c r="K4104" s="55">
        <v>46176</v>
      </c>
      <c r="L4104" s="55"/>
      <c r="M4104" s="55"/>
      <c r="N4104" s="3"/>
      <c r="O4104" s="119" t="s">
        <v>10</v>
      </c>
      <c r="P4104" s="55">
        <v>46155</v>
      </c>
      <c r="Q4104" s="167" t="s">
        <v>2010</v>
      </c>
      <c r="R4104" s="176" t="s">
        <v>1450</v>
      </c>
      <c r="S4104" s="1"/>
      <c r="T4104" s="1"/>
      <c r="U4104" s="1"/>
      <c r="V4104" s="1"/>
      <c r="W4104" s="1"/>
      <c r="X4104" s="1"/>
      <c r="Y4104" s="1"/>
      <c r="Z4104" s="1"/>
      <c r="AA4104" s="1"/>
      <c r="AB4104" s="1"/>
      <c r="AC4104" s="1"/>
      <c r="AD4104" s="1"/>
      <c r="AE4104" s="1"/>
      <c r="AF4104" s="1"/>
      <c r="AG4104" s="1"/>
      <c r="AH4104" s="1"/>
      <c r="AI4104" s="1"/>
      <c r="AJ4104" s="1"/>
      <c r="AK4104" s="1"/>
      <c r="AL4104" s="1"/>
      <c r="AM4104" s="1"/>
      <c r="AN4104" s="1"/>
      <c r="AO4104" s="1"/>
      <c r="AP4104" s="1"/>
      <c r="AQ4104" s="1"/>
      <c r="AR4104" s="1"/>
      <c r="AS4104" s="1"/>
      <c r="AT4104" s="1"/>
      <c r="AU4104" s="1"/>
      <c r="AV4104" s="1"/>
      <c r="AW4104" s="1"/>
      <c r="AX4104" s="1"/>
      <c r="AY4104" s="1"/>
      <c r="AZ4104" s="1"/>
      <c r="BA4104" s="1"/>
      <c r="BB4104" s="1"/>
      <c r="BC4104" s="1"/>
      <c r="BD4104" s="1"/>
      <c r="BE4104" s="1"/>
      <c r="BF4104" s="1"/>
      <c r="BG4104" s="1"/>
      <c r="BH4104" s="1"/>
      <c r="BI4104" s="1"/>
      <c r="BJ4104" s="1"/>
      <c r="BK4104" s="1"/>
      <c r="BL4104" s="1"/>
      <c r="BM4104" s="1"/>
      <c r="BN4104" s="1"/>
      <c r="BO4104" s="1"/>
      <c r="BP4104" s="1"/>
      <c r="BQ4104" s="1"/>
      <c r="BR4104" s="1"/>
      <c r="BS4104" s="1"/>
      <c r="BT4104" s="1"/>
      <c r="BU4104" s="1"/>
      <c r="BV4104" s="1"/>
      <c r="BW4104" s="1"/>
      <c r="BX4104" s="1"/>
      <c r="BY4104" s="1"/>
      <c r="BZ4104" s="1"/>
      <c r="CA4104" s="1"/>
      <c r="CB4104" s="1"/>
      <c r="CC4104" s="1"/>
      <c r="CD4104" s="1"/>
      <c r="CE4104" s="1"/>
      <c r="CF4104" s="1"/>
      <c r="CG4104" s="1"/>
      <c r="CH4104" s="1"/>
      <c r="CI4104" s="1"/>
      <c r="CJ4104" s="1"/>
      <c r="CK4104" s="1"/>
      <c r="CL4104" s="1"/>
      <c r="CM4104" s="1"/>
      <c r="CN4104" s="1"/>
      <c r="CO4104" s="1"/>
      <c r="CP4104" s="1"/>
      <c r="CQ4104" s="1"/>
      <c r="CR4104" s="1"/>
      <c r="CS4104" s="1"/>
      <c r="CT4104" s="1"/>
      <c r="CU4104" s="1"/>
      <c r="CV4104" s="1"/>
      <c r="CW4104" s="1"/>
      <c r="CX4104" s="1"/>
      <c r="CY4104" s="1"/>
      <c r="CZ4104" s="1"/>
      <c r="DA4104" s="1"/>
      <c r="DB4104" s="1"/>
      <c r="DC4104" s="1"/>
      <c r="DD4104" s="1"/>
      <c r="DE4104" s="1"/>
      <c r="DF4104" s="1"/>
      <c r="DG4104" s="1"/>
      <c r="DH4104" s="1"/>
      <c r="DI4104" s="1"/>
      <c r="DJ4104" s="1"/>
      <c r="DK4104" s="1"/>
      <c r="DL4104" s="1"/>
      <c r="DM4104" s="1"/>
      <c r="DN4104" s="1"/>
      <c r="DO4104" s="1"/>
      <c r="DP4104" s="1"/>
      <c r="DQ4104" s="1"/>
    </row>
    <row r="4105" spans="1:121">
      <c r="A4105" s="172" t="s">
        <v>2008</v>
      </c>
      <c r="B4105" s="30"/>
      <c r="C4105" s="378">
        <v>124605013</v>
      </c>
      <c r="F4105" s="29" t="s">
        <v>110</v>
      </c>
      <c r="G4105" s="3" t="s">
        <v>60</v>
      </c>
      <c r="H4105" s="3" t="s">
        <v>30</v>
      </c>
      <c r="I4105" s="55">
        <v>46146</v>
      </c>
      <c r="J4105" s="55">
        <v>46149</v>
      </c>
      <c r="K4105" s="3" t="s">
        <v>2011</v>
      </c>
      <c r="L4105" s="3"/>
      <c r="M4105" s="3"/>
      <c r="N4105" s="3"/>
      <c r="O4105" s="119" t="s">
        <v>10</v>
      </c>
      <c r="P4105" s="55">
        <v>46155</v>
      </c>
      <c r="Q4105" s="167" t="s">
        <v>1511</v>
      </c>
      <c r="R4105" s="176" t="s">
        <v>1450</v>
      </c>
      <c r="S4105" s="1"/>
      <c r="T4105" s="1"/>
      <c r="U4105" s="1"/>
      <c r="V4105" s="1"/>
      <c r="W4105" s="1"/>
      <c r="X4105" s="1"/>
      <c r="Y4105" s="1"/>
      <c r="Z4105" s="1"/>
      <c r="AA4105" s="1"/>
      <c r="AB4105" s="1"/>
      <c r="AC4105" s="1"/>
      <c r="AD4105" s="1"/>
      <c r="AE4105" s="1"/>
      <c r="AF4105" s="1"/>
      <c r="AG4105" s="1"/>
      <c r="AH4105" s="1"/>
      <c r="AI4105" s="1"/>
      <c r="AJ4105" s="1"/>
      <c r="AK4105" s="1"/>
      <c r="AL4105" s="1"/>
      <c r="AM4105" s="1"/>
      <c r="AN4105" s="1"/>
      <c r="AO4105" s="1"/>
      <c r="AP4105" s="1"/>
      <c r="AQ4105" s="1"/>
      <c r="AR4105" s="1"/>
      <c r="AS4105" s="1"/>
      <c r="AT4105" s="1"/>
      <c r="AU4105" s="1"/>
      <c r="AV4105" s="1"/>
      <c r="AW4105" s="1"/>
      <c r="AX4105" s="1"/>
      <c r="AY4105" s="1"/>
      <c r="AZ4105" s="1"/>
      <c r="BA4105" s="1"/>
      <c r="BB4105" s="1"/>
      <c r="BC4105" s="1"/>
      <c r="BD4105" s="1"/>
      <c r="BE4105" s="1"/>
      <c r="BF4105" s="1"/>
      <c r="BG4105" s="1"/>
      <c r="BH4105" s="1"/>
      <c r="BI4105" s="1"/>
      <c r="BJ4105" s="1"/>
      <c r="BK4105" s="1"/>
      <c r="BL4105" s="1"/>
      <c r="BM4105" s="1"/>
      <c r="BN4105" s="1"/>
      <c r="BO4105" s="1"/>
      <c r="BP4105" s="1"/>
      <c r="BQ4105" s="1"/>
      <c r="BR4105" s="1"/>
      <c r="BS4105" s="1"/>
      <c r="BT4105" s="1"/>
      <c r="BU4105" s="1"/>
      <c r="BV4105" s="1"/>
      <c r="BW4105" s="1"/>
      <c r="BX4105" s="1"/>
      <c r="BY4105" s="1"/>
      <c r="BZ4105" s="1"/>
      <c r="CA4105" s="1"/>
      <c r="CB4105" s="1"/>
      <c r="CC4105" s="1"/>
      <c r="CD4105" s="1"/>
      <c r="CE4105" s="1"/>
      <c r="CF4105" s="1"/>
      <c r="CG4105" s="1"/>
      <c r="CH4105" s="1"/>
      <c r="CI4105" s="1"/>
      <c r="CJ4105" s="1"/>
      <c r="CK4105" s="1"/>
      <c r="CL4105" s="1"/>
      <c r="CM4105" s="1"/>
      <c r="CN4105" s="1"/>
      <c r="CO4105" s="1"/>
      <c r="CP4105" s="1"/>
      <c r="CQ4105" s="1"/>
      <c r="CR4105" s="1"/>
      <c r="CS4105" s="1"/>
      <c r="CT4105" s="1"/>
      <c r="CU4105" s="1"/>
      <c r="CV4105" s="1"/>
      <c r="CW4105" s="1"/>
      <c r="CX4105" s="1"/>
      <c r="CY4105" s="1"/>
      <c r="CZ4105" s="1"/>
      <c r="DA4105" s="1"/>
      <c r="DB4105" s="1"/>
      <c r="DC4105" s="1"/>
      <c r="DD4105" s="1"/>
      <c r="DE4105" s="1"/>
      <c r="DF4105" s="1"/>
      <c r="DG4105" s="1"/>
      <c r="DH4105" s="1"/>
      <c r="DI4105" s="1"/>
      <c r="DJ4105" s="1"/>
      <c r="DK4105" s="1"/>
      <c r="DL4105" s="1"/>
      <c r="DM4105" s="1"/>
      <c r="DN4105" s="1"/>
      <c r="DO4105" s="1"/>
      <c r="DP4105" s="1"/>
      <c r="DQ4105" s="1"/>
    </row>
    <row r="4106" spans="1:121">
      <c r="A4106" s="172" t="s">
        <v>2008</v>
      </c>
      <c r="B4106" s="30"/>
      <c r="C4106" s="378">
        <v>124605062</v>
      </c>
      <c r="F4106" s="29" t="s">
        <v>110</v>
      </c>
      <c r="G4106" s="3" t="s">
        <v>60</v>
      </c>
      <c r="H4106" s="3" t="s">
        <v>30</v>
      </c>
      <c r="I4106" s="55">
        <v>46146</v>
      </c>
      <c r="J4106" s="55">
        <v>46149</v>
      </c>
      <c r="K4106" s="3" t="s">
        <v>2011</v>
      </c>
      <c r="L4106" s="3"/>
      <c r="M4106" s="3"/>
      <c r="N4106" s="3"/>
      <c r="O4106" s="119" t="s">
        <v>10</v>
      </c>
      <c r="P4106" s="55">
        <v>46155</v>
      </c>
      <c r="Q4106" s="167" t="s">
        <v>1645</v>
      </c>
      <c r="R4106" s="176" t="s">
        <v>1450</v>
      </c>
      <c r="S4106" s="1"/>
      <c r="T4106" s="1"/>
      <c r="U4106" s="1"/>
      <c r="V4106" s="1"/>
      <c r="W4106" s="1"/>
      <c r="X4106" s="1"/>
      <c r="Y4106" s="1"/>
      <c r="Z4106" s="1"/>
      <c r="AA4106" s="1"/>
      <c r="AB4106" s="1"/>
      <c r="AC4106" s="1"/>
      <c r="AD4106" s="1"/>
      <c r="AE4106" s="1"/>
      <c r="AF4106" s="1"/>
      <c r="AG4106" s="1"/>
      <c r="AH4106" s="1"/>
      <c r="AI4106" s="1"/>
      <c r="AJ4106" s="1"/>
      <c r="AK4106" s="1"/>
      <c r="AL4106" s="1"/>
      <c r="AM4106" s="1"/>
      <c r="AN4106" s="1"/>
      <c r="AO4106" s="1"/>
      <c r="AP4106" s="1"/>
      <c r="AQ4106" s="1"/>
      <c r="AR4106" s="1"/>
      <c r="AS4106" s="1"/>
      <c r="AT4106" s="1"/>
      <c r="AU4106" s="1"/>
      <c r="AV4106" s="1"/>
      <c r="AW4106" s="1"/>
      <c r="AX4106" s="1"/>
      <c r="AY4106" s="1"/>
      <c r="AZ4106" s="1"/>
      <c r="BA4106" s="1"/>
      <c r="BB4106" s="1"/>
      <c r="BC4106" s="1"/>
      <c r="BD4106" s="1"/>
      <c r="BE4106" s="1"/>
      <c r="BF4106" s="1"/>
      <c r="BG4106" s="1"/>
      <c r="BH4106" s="1"/>
      <c r="BI4106" s="1"/>
      <c r="BJ4106" s="1"/>
      <c r="BK4106" s="1"/>
      <c r="BL4106" s="1"/>
      <c r="BM4106" s="1"/>
      <c r="BN4106" s="1"/>
      <c r="BO4106" s="1"/>
      <c r="BP4106" s="1"/>
      <c r="BQ4106" s="1"/>
      <c r="BR4106" s="1"/>
      <c r="BS4106" s="1"/>
      <c r="BT4106" s="1"/>
      <c r="BU4106" s="1"/>
      <c r="BV4106" s="1"/>
      <c r="BW4106" s="1"/>
      <c r="BX4106" s="1"/>
      <c r="BY4106" s="1"/>
      <c r="BZ4106" s="1"/>
      <c r="CA4106" s="1"/>
      <c r="CB4106" s="1"/>
      <c r="CC4106" s="1"/>
      <c r="CD4106" s="1"/>
      <c r="CE4106" s="1"/>
      <c r="CF4106" s="1"/>
      <c r="CG4106" s="1"/>
      <c r="CH4106" s="1"/>
      <c r="CI4106" s="1"/>
      <c r="CJ4106" s="1"/>
      <c r="CK4106" s="1"/>
      <c r="CL4106" s="1"/>
      <c r="CM4106" s="1"/>
      <c r="CN4106" s="1"/>
      <c r="CO4106" s="1"/>
      <c r="CP4106" s="1"/>
      <c r="CQ4106" s="1"/>
      <c r="CR4106" s="1"/>
      <c r="CS4106" s="1"/>
      <c r="CT4106" s="1"/>
      <c r="CU4106" s="1"/>
      <c r="CV4106" s="1"/>
      <c r="CW4106" s="1"/>
      <c r="CX4106" s="1"/>
      <c r="CY4106" s="1"/>
      <c r="CZ4106" s="1"/>
      <c r="DA4106" s="1"/>
      <c r="DB4106" s="1"/>
      <c r="DC4106" s="1"/>
      <c r="DD4106" s="1"/>
      <c r="DE4106" s="1"/>
      <c r="DF4106" s="1"/>
      <c r="DG4106" s="1"/>
      <c r="DH4106" s="1"/>
      <c r="DI4106" s="1"/>
      <c r="DJ4106" s="1"/>
      <c r="DK4106" s="1"/>
      <c r="DL4106" s="1"/>
      <c r="DM4106" s="1"/>
      <c r="DN4106" s="1"/>
      <c r="DO4106" s="1"/>
      <c r="DP4106" s="1"/>
      <c r="DQ4106" s="1"/>
    </row>
    <row r="4107" spans="1:121">
      <c r="A4107" s="172" t="s">
        <v>2008</v>
      </c>
      <c r="B4107" s="30"/>
      <c r="C4107" s="378">
        <v>124605123</v>
      </c>
      <c r="F4107" s="29" t="s">
        <v>110</v>
      </c>
      <c r="G4107" s="3" t="s">
        <v>60</v>
      </c>
      <c r="H4107" s="3" t="s">
        <v>30</v>
      </c>
      <c r="I4107" s="55">
        <v>46146</v>
      </c>
      <c r="J4107" s="55">
        <v>46149</v>
      </c>
      <c r="K4107" s="55">
        <v>46176</v>
      </c>
      <c r="L4107" s="55"/>
      <c r="M4107" s="55"/>
      <c r="N4107" s="3"/>
      <c r="O4107" s="119" t="s">
        <v>10</v>
      </c>
      <c r="P4107" s="55">
        <v>46155</v>
      </c>
      <c r="Q4107" s="167" t="s">
        <v>1645</v>
      </c>
      <c r="R4107" s="176" t="s">
        <v>1450</v>
      </c>
      <c r="S4107" s="1"/>
      <c r="T4107" s="1"/>
      <c r="U4107" s="1"/>
      <c r="V4107" s="1"/>
      <c r="W4107" s="1"/>
      <c r="X4107" s="1"/>
      <c r="Y4107" s="1"/>
      <c r="Z4107" s="1"/>
      <c r="AA4107" s="1"/>
      <c r="AB4107" s="1"/>
      <c r="AC4107" s="1"/>
      <c r="AD4107" s="1"/>
      <c r="AE4107" s="1"/>
      <c r="AF4107" s="1"/>
      <c r="AG4107" s="1"/>
      <c r="AH4107" s="1"/>
      <c r="AI4107" s="1"/>
      <c r="AJ4107" s="1"/>
      <c r="AK4107" s="1"/>
      <c r="AL4107" s="1"/>
      <c r="AM4107" s="1"/>
      <c r="AN4107" s="1"/>
      <c r="AO4107" s="1"/>
      <c r="AP4107" s="1"/>
      <c r="AQ4107" s="1"/>
      <c r="AR4107" s="1"/>
      <c r="AS4107" s="1"/>
      <c r="AT4107" s="1"/>
      <c r="AU4107" s="1"/>
      <c r="AV4107" s="1"/>
      <c r="AW4107" s="1"/>
      <c r="AX4107" s="1"/>
      <c r="AY4107" s="1"/>
      <c r="AZ4107" s="1"/>
      <c r="BA4107" s="1"/>
      <c r="BB4107" s="1"/>
      <c r="BC4107" s="1"/>
      <c r="BD4107" s="1"/>
      <c r="BE4107" s="1"/>
      <c r="BF4107" s="1"/>
      <c r="BG4107" s="1"/>
      <c r="BH4107" s="1"/>
      <c r="BI4107" s="1"/>
      <c r="BJ4107" s="1"/>
      <c r="BK4107" s="1"/>
      <c r="BL4107" s="1"/>
      <c r="BM4107" s="1"/>
      <c r="BN4107" s="1"/>
      <c r="BO4107" s="1"/>
      <c r="BP4107" s="1"/>
      <c r="BQ4107" s="1"/>
      <c r="BR4107" s="1"/>
      <c r="BS4107" s="1"/>
      <c r="BT4107" s="1"/>
      <c r="BU4107" s="1"/>
      <c r="BV4107" s="1"/>
      <c r="BW4107" s="1"/>
      <c r="BX4107" s="1"/>
      <c r="BY4107" s="1"/>
      <c r="BZ4107" s="1"/>
      <c r="CA4107" s="1"/>
      <c r="CB4107" s="1"/>
      <c r="CC4107" s="1"/>
      <c r="CD4107" s="1"/>
      <c r="CE4107" s="1"/>
      <c r="CF4107" s="1"/>
      <c r="CG4107" s="1"/>
      <c r="CH4107" s="1"/>
      <c r="CI4107" s="1"/>
      <c r="CJ4107" s="1"/>
      <c r="CK4107" s="1"/>
      <c r="CL4107" s="1"/>
      <c r="CM4107" s="1"/>
      <c r="CN4107" s="1"/>
      <c r="CO4107" s="1"/>
      <c r="CP4107" s="1"/>
      <c r="CQ4107" s="1"/>
      <c r="CR4107" s="1"/>
      <c r="CS4107" s="1"/>
      <c r="CT4107" s="1"/>
      <c r="CU4107" s="1"/>
      <c r="CV4107" s="1"/>
      <c r="CW4107" s="1"/>
      <c r="CX4107" s="1"/>
      <c r="CY4107" s="1"/>
      <c r="CZ4107" s="1"/>
      <c r="DA4107" s="1"/>
      <c r="DB4107" s="1"/>
      <c r="DC4107" s="1"/>
      <c r="DD4107" s="1"/>
      <c r="DE4107" s="1"/>
      <c r="DF4107" s="1"/>
      <c r="DG4107" s="1"/>
      <c r="DH4107" s="1"/>
      <c r="DI4107" s="1"/>
      <c r="DJ4107" s="1"/>
      <c r="DK4107" s="1"/>
      <c r="DL4107" s="1"/>
      <c r="DM4107" s="1"/>
      <c r="DN4107" s="1"/>
      <c r="DO4107" s="1"/>
      <c r="DP4107" s="1"/>
      <c r="DQ4107" s="1"/>
    </row>
    <row r="4108" spans="1:121">
      <c r="A4108" s="172" t="s">
        <v>2008</v>
      </c>
      <c r="B4108" s="30"/>
      <c r="C4108" s="378">
        <v>124605193</v>
      </c>
      <c r="F4108" s="29" t="s">
        <v>110</v>
      </c>
      <c r="G4108" s="3" t="s">
        <v>60</v>
      </c>
      <c r="H4108" s="3" t="s">
        <v>30</v>
      </c>
      <c r="I4108" s="55">
        <v>46146</v>
      </c>
      <c r="J4108" s="55">
        <v>46149</v>
      </c>
      <c r="K4108" s="55">
        <v>46176</v>
      </c>
      <c r="L4108" s="55"/>
      <c r="M4108" s="55"/>
      <c r="N4108" s="3"/>
      <c r="O4108" s="119" t="s">
        <v>10</v>
      </c>
      <c r="P4108" s="55">
        <v>46154</v>
      </c>
      <c r="Q4108" s="167" t="s">
        <v>1511</v>
      </c>
      <c r="R4108" s="176" t="s">
        <v>1450</v>
      </c>
      <c r="S4108" s="1"/>
      <c r="T4108" s="1"/>
      <c r="U4108" s="1"/>
      <c r="V4108" s="1"/>
      <c r="W4108" s="1"/>
      <c r="X4108" s="1"/>
      <c r="Y4108" s="1"/>
      <c r="Z4108" s="1"/>
      <c r="AA4108" s="1"/>
      <c r="AB4108" s="1"/>
      <c r="AC4108" s="1"/>
      <c r="AD4108" s="1"/>
      <c r="AE4108" s="1"/>
      <c r="AF4108" s="1"/>
      <c r="AG4108" s="1"/>
      <c r="AH4108" s="1"/>
      <c r="AI4108" s="1"/>
      <c r="AJ4108" s="1"/>
      <c r="AK4108" s="1"/>
      <c r="AL4108" s="1"/>
      <c r="AM4108" s="1"/>
      <c r="AN4108" s="1"/>
      <c r="AO4108" s="1"/>
      <c r="AP4108" s="1"/>
      <c r="AQ4108" s="1"/>
      <c r="AR4108" s="1"/>
      <c r="AS4108" s="1"/>
      <c r="AT4108" s="1"/>
      <c r="AU4108" s="1"/>
      <c r="AV4108" s="1"/>
      <c r="AW4108" s="1"/>
      <c r="AX4108" s="1"/>
      <c r="AY4108" s="1"/>
      <c r="AZ4108" s="1"/>
      <c r="BA4108" s="1"/>
      <c r="BB4108" s="1"/>
      <c r="BC4108" s="1"/>
      <c r="BD4108" s="1"/>
      <c r="BE4108" s="1"/>
      <c r="BF4108" s="1"/>
      <c r="BG4108" s="1"/>
      <c r="BH4108" s="1"/>
      <c r="BI4108" s="1"/>
      <c r="BJ4108" s="1"/>
      <c r="BK4108" s="1"/>
      <c r="BL4108" s="1"/>
      <c r="BM4108" s="1"/>
      <c r="BN4108" s="1"/>
      <c r="BO4108" s="1"/>
      <c r="BP4108" s="1"/>
      <c r="BQ4108" s="1"/>
      <c r="BR4108" s="1"/>
      <c r="BS4108" s="1"/>
      <c r="BT4108" s="1"/>
      <c r="BU4108" s="1"/>
      <c r="BV4108" s="1"/>
      <c r="BW4108" s="1"/>
      <c r="BX4108" s="1"/>
      <c r="BY4108" s="1"/>
      <c r="BZ4108" s="1"/>
      <c r="CA4108" s="1"/>
      <c r="CB4108" s="1"/>
      <c r="CC4108" s="1"/>
      <c r="CD4108" s="1"/>
      <c r="CE4108" s="1"/>
      <c r="CF4108" s="1"/>
      <c r="CG4108" s="1"/>
      <c r="CH4108" s="1"/>
      <c r="CI4108" s="1"/>
      <c r="CJ4108" s="1"/>
      <c r="CK4108" s="1"/>
      <c r="CL4108" s="1"/>
      <c r="CM4108" s="1"/>
      <c r="CN4108" s="1"/>
      <c r="CO4108" s="1"/>
      <c r="CP4108" s="1"/>
      <c r="CQ4108" s="1"/>
      <c r="CR4108" s="1"/>
      <c r="CS4108" s="1"/>
      <c r="CT4108" s="1"/>
      <c r="CU4108" s="1"/>
      <c r="CV4108" s="1"/>
      <c r="CW4108" s="1"/>
      <c r="CX4108" s="1"/>
      <c r="CY4108" s="1"/>
      <c r="CZ4108" s="1"/>
      <c r="DA4108" s="1"/>
      <c r="DB4108" s="1"/>
      <c r="DC4108" s="1"/>
      <c r="DD4108" s="1"/>
      <c r="DE4108" s="1"/>
      <c r="DF4108" s="1"/>
      <c r="DG4108" s="1"/>
      <c r="DH4108" s="1"/>
      <c r="DI4108" s="1"/>
      <c r="DJ4108" s="1"/>
      <c r="DK4108" s="1"/>
      <c r="DL4108" s="1"/>
      <c r="DM4108" s="1"/>
      <c r="DN4108" s="1"/>
      <c r="DO4108" s="1"/>
      <c r="DP4108" s="1"/>
      <c r="DQ4108" s="1"/>
    </row>
    <row r="4109" spans="1:121">
      <c r="A4109" s="173" t="s">
        <v>2008</v>
      </c>
      <c r="B4109" s="379"/>
      <c r="C4109" s="380">
        <v>124605304</v>
      </c>
      <c r="D4109" s="14"/>
      <c r="E4109" s="14"/>
      <c r="F4109" s="14" t="s">
        <v>110</v>
      </c>
      <c r="G4109" s="10" t="s">
        <v>60</v>
      </c>
      <c r="H4109" s="10" t="s">
        <v>30</v>
      </c>
      <c r="I4109" s="9">
        <v>46146</v>
      </c>
      <c r="J4109" s="9">
        <v>46149</v>
      </c>
      <c r="K4109" s="9">
        <v>46176</v>
      </c>
      <c r="L4109" s="9"/>
      <c r="M4109" s="9"/>
      <c r="N4109" s="10"/>
      <c r="O4109" s="119" t="s">
        <v>10</v>
      </c>
      <c r="P4109" s="9">
        <v>46154</v>
      </c>
      <c r="Q4109" s="15" t="s">
        <v>2012</v>
      </c>
      <c r="R4109" s="176" t="s">
        <v>1450</v>
      </c>
      <c r="S4109" s="171"/>
      <c r="T4109" s="171"/>
      <c r="U4109" s="171"/>
      <c r="V4109" s="171"/>
      <c r="W4109" s="171"/>
      <c r="X4109" s="171"/>
      <c r="Y4109" s="171"/>
      <c r="Z4109" s="171"/>
      <c r="AA4109" s="171"/>
      <c r="AB4109" s="171"/>
      <c r="AC4109" s="171"/>
      <c r="AD4109" s="171"/>
      <c r="AE4109" s="171"/>
      <c r="AF4109" s="171"/>
      <c r="AG4109" s="171"/>
      <c r="AH4109" s="171"/>
      <c r="AI4109" s="171"/>
      <c r="AJ4109" s="171"/>
      <c r="AK4109" s="171"/>
      <c r="AL4109" s="171"/>
      <c r="AM4109" s="171"/>
      <c r="AN4109" s="171"/>
      <c r="AO4109" s="171"/>
      <c r="AP4109" s="171"/>
      <c r="AQ4109" s="171"/>
      <c r="AR4109" s="171"/>
      <c r="AS4109" s="171"/>
      <c r="AT4109" s="171"/>
      <c r="AU4109" s="171"/>
      <c r="AV4109" s="171"/>
      <c r="AW4109" s="171"/>
      <c r="AX4109" s="171"/>
      <c r="AY4109" s="171"/>
      <c r="AZ4109" s="171"/>
      <c r="BA4109" s="171"/>
      <c r="BB4109" s="171"/>
      <c r="BC4109" s="171"/>
      <c r="BD4109" s="171"/>
      <c r="BE4109" s="171"/>
      <c r="BF4109" s="171"/>
      <c r="BG4109" s="171"/>
      <c r="BH4109" s="171"/>
      <c r="BI4109" s="171"/>
      <c r="BJ4109" s="171"/>
      <c r="BK4109" s="171"/>
      <c r="BL4109" s="171"/>
      <c r="BM4109" s="171"/>
      <c r="BN4109" s="171"/>
      <c r="BO4109" s="171"/>
      <c r="BP4109" s="171"/>
      <c r="BQ4109" s="171"/>
      <c r="BR4109" s="171"/>
      <c r="BS4109" s="171"/>
      <c r="BT4109" s="171"/>
      <c r="BU4109" s="171"/>
      <c r="BV4109" s="171"/>
      <c r="BW4109" s="171"/>
      <c r="BX4109" s="171"/>
      <c r="BY4109" s="171"/>
      <c r="BZ4109" s="171"/>
      <c r="CA4109" s="171"/>
      <c r="CB4109" s="171"/>
      <c r="CC4109" s="171"/>
      <c r="CD4109" s="171"/>
      <c r="CE4109" s="171"/>
      <c r="CF4109" s="171"/>
      <c r="CG4109" s="171"/>
      <c r="CH4109" s="171"/>
      <c r="CI4109" s="171"/>
      <c r="CJ4109" s="171"/>
      <c r="CK4109" s="171"/>
      <c r="CL4109" s="171"/>
      <c r="CM4109" s="171"/>
      <c r="CN4109" s="171"/>
      <c r="CO4109" s="171"/>
      <c r="CP4109" s="171"/>
      <c r="CQ4109" s="171"/>
      <c r="CR4109" s="171"/>
      <c r="CS4109" s="171"/>
      <c r="CT4109" s="171"/>
      <c r="CU4109" s="171"/>
      <c r="CV4109" s="171"/>
      <c r="CW4109" s="171"/>
      <c r="CX4109" s="171"/>
      <c r="CY4109" s="171"/>
      <c r="CZ4109" s="171"/>
      <c r="DA4109" s="171"/>
      <c r="DB4109" s="171"/>
      <c r="DC4109" s="171"/>
      <c r="DD4109" s="171"/>
      <c r="DE4109" s="171"/>
      <c r="DF4109" s="171"/>
      <c r="DG4109" s="171"/>
      <c r="DH4109" s="171"/>
      <c r="DI4109" s="171"/>
      <c r="DJ4109" s="171"/>
      <c r="DK4109" s="171"/>
      <c r="DL4109" s="171"/>
      <c r="DM4109" s="171"/>
      <c r="DN4109" s="171"/>
      <c r="DO4109" s="171"/>
      <c r="DP4109" s="171"/>
      <c r="DQ4109" s="171"/>
    </row>
    <row r="4110" spans="1:121">
      <c r="A4110" s="172" t="s">
        <v>2008</v>
      </c>
      <c r="B4110" s="30"/>
      <c r="C4110" s="378">
        <v>124605462</v>
      </c>
      <c r="F4110" s="29" t="s">
        <v>110</v>
      </c>
      <c r="G4110" s="3" t="s">
        <v>60</v>
      </c>
      <c r="H4110" s="3" t="s">
        <v>30</v>
      </c>
      <c r="I4110" s="55">
        <v>46146</v>
      </c>
      <c r="J4110" s="55">
        <v>46149</v>
      </c>
      <c r="K4110" s="55">
        <v>46176</v>
      </c>
      <c r="L4110" s="55"/>
      <c r="M4110" s="55"/>
      <c r="N4110" s="3"/>
      <c r="O4110" s="119" t="s">
        <v>10</v>
      </c>
      <c r="P4110" s="55">
        <v>46158</v>
      </c>
      <c r="Q4110" s="167" t="s">
        <v>2013</v>
      </c>
      <c r="R4110" s="176" t="s">
        <v>1450</v>
      </c>
      <c r="S4110" s="1"/>
      <c r="T4110" s="1"/>
      <c r="U4110" s="1"/>
      <c r="V4110" s="1"/>
      <c r="W4110" s="1"/>
      <c r="X4110" s="1"/>
      <c r="Y4110" s="1"/>
      <c r="Z4110" s="1"/>
      <c r="AA4110" s="1"/>
      <c r="AB4110" s="1"/>
      <c r="AC4110" s="1"/>
      <c r="AD4110" s="1"/>
      <c r="AE4110" s="1"/>
      <c r="AF4110" s="1"/>
      <c r="AG4110" s="1"/>
      <c r="AH4110" s="1"/>
      <c r="AI4110" s="1"/>
      <c r="AJ4110" s="1"/>
      <c r="AK4110" s="1"/>
      <c r="AL4110" s="1"/>
      <c r="AM4110" s="1"/>
      <c r="AN4110" s="1"/>
      <c r="AO4110" s="1"/>
      <c r="AP4110" s="1"/>
      <c r="AQ4110" s="1"/>
      <c r="AR4110" s="1"/>
      <c r="AS4110" s="1"/>
      <c r="AT4110" s="1"/>
      <c r="AU4110" s="1"/>
      <c r="AV4110" s="1"/>
      <c r="AW4110" s="1"/>
      <c r="AX4110" s="1"/>
      <c r="AY4110" s="1"/>
      <c r="AZ4110" s="1"/>
      <c r="BA4110" s="1"/>
      <c r="BB4110" s="1"/>
      <c r="BC4110" s="1"/>
      <c r="BD4110" s="1"/>
      <c r="BE4110" s="1"/>
      <c r="BF4110" s="1"/>
      <c r="BG4110" s="1"/>
      <c r="BH4110" s="1"/>
      <c r="BI4110" s="1"/>
      <c r="BJ4110" s="1"/>
      <c r="BK4110" s="1"/>
      <c r="BL4110" s="1"/>
      <c r="BM4110" s="1"/>
      <c r="BN4110" s="1"/>
      <c r="BO4110" s="1"/>
      <c r="BP4110" s="1"/>
      <c r="BQ4110" s="1"/>
      <c r="BR4110" s="1"/>
      <c r="BS4110" s="1"/>
      <c r="BT4110" s="1"/>
      <c r="BU4110" s="1"/>
      <c r="BV4110" s="1"/>
      <c r="BW4110" s="1"/>
      <c r="BX4110" s="1"/>
      <c r="BY4110" s="1"/>
      <c r="BZ4110" s="1"/>
      <c r="CA4110" s="1"/>
      <c r="CB4110" s="1"/>
      <c r="CC4110" s="1"/>
      <c r="CD4110" s="1"/>
      <c r="CE4110" s="1"/>
      <c r="CF4110" s="1"/>
      <c r="CG4110" s="1"/>
      <c r="CH4110" s="1"/>
      <c r="CI4110" s="1"/>
      <c r="CJ4110" s="1"/>
      <c r="CK4110" s="1"/>
      <c r="CL4110" s="1"/>
      <c r="CM4110" s="1"/>
      <c r="CN4110" s="1"/>
      <c r="CO4110" s="1"/>
      <c r="CP4110" s="1"/>
      <c r="CQ4110" s="1"/>
      <c r="CR4110" s="1"/>
      <c r="CS4110" s="1"/>
      <c r="CT4110" s="1"/>
      <c r="CU4110" s="1"/>
      <c r="CV4110" s="1"/>
      <c r="CW4110" s="1"/>
      <c r="CX4110" s="1"/>
      <c r="CY4110" s="1"/>
      <c r="CZ4110" s="1"/>
      <c r="DA4110" s="1"/>
      <c r="DB4110" s="1"/>
      <c r="DC4110" s="1"/>
      <c r="DD4110" s="1"/>
      <c r="DE4110" s="1"/>
      <c r="DF4110" s="1"/>
      <c r="DG4110" s="1"/>
      <c r="DH4110" s="1"/>
      <c r="DI4110" s="1"/>
      <c r="DJ4110" s="1"/>
      <c r="DK4110" s="1"/>
      <c r="DL4110" s="1"/>
      <c r="DM4110" s="1"/>
      <c r="DN4110" s="1"/>
      <c r="DO4110" s="1"/>
      <c r="DP4110" s="1"/>
      <c r="DQ4110" s="1"/>
    </row>
    <row r="4111" spans="1:121">
      <c r="A4111" s="172" t="s">
        <v>2008</v>
      </c>
      <c r="B4111" s="30"/>
      <c r="C4111" s="378">
        <v>124605550</v>
      </c>
      <c r="F4111" s="29" t="s">
        <v>110</v>
      </c>
      <c r="G4111" s="3" t="s">
        <v>60</v>
      </c>
      <c r="H4111" s="3" t="s">
        <v>30</v>
      </c>
      <c r="I4111" s="55">
        <v>46146</v>
      </c>
      <c r="J4111" s="55">
        <v>46149</v>
      </c>
      <c r="K4111" s="55">
        <v>46176</v>
      </c>
      <c r="L4111" s="55"/>
      <c r="M4111" s="55"/>
      <c r="N4111" s="3"/>
      <c r="O4111" s="119" t="s">
        <v>10</v>
      </c>
      <c r="P4111" s="55">
        <v>46174</v>
      </c>
      <c r="Q4111" s="167" t="s">
        <v>2009</v>
      </c>
      <c r="R4111" s="176" t="s">
        <v>1450</v>
      </c>
      <c r="S4111" s="1"/>
      <c r="T4111" s="1"/>
      <c r="U4111" s="1"/>
      <c r="V4111" s="1"/>
      <c r="W4111" s="1"/>
      <c r="X4111" s="1"/>
      <c r="Y4111" s="1"/>
      <c r="Z4111" s="1"/>
      <c r="AA4111" s="1"/>
      <c r="AB4111" s="1"/>
      <c r="AC4111" s="1"/>
      <c r="AD4111" s="1"/>
      <c r="AE4111" s="1"/>
      <c r="AF4111" s="1"/>
      <c r="AG4111" s="1"/>
      <c r="AH4111" s="1"/>
      <c r="AI4111" s="1"/>
      <c r="AJ4111" s="1"/>
      <c r="AK4111" s="1"/>
      <c r="AL4111" s="1"/>
      <c r="AM4111" s="1"/>
      <c r="AN4111" s="1"/>
      <c r="AO4111" s="1"/>
      <c r="AP4111" s="1"/>
      <c r="AQ4111" s="1"/>
      <c r="AR4111" s="1"/>
      <c r="AS4111" s="1"/>
      <c r="AT4111" s="1"/>
      <c r="AU4111" s="1"/>
      <c r="AV4111" s="1"/>
      <c r="AW4111" s="1"/>
      <c r="AX4111" s="1"/>
      <c r="AY4111" s="1"/>
      <c r="AZ4111" s="1"/>
      <c r="BA4111" s="1"/>
      <c r="BB4111" s="1"/>
      <c r="BC4111" s="1"/>
      <c r="BD4111" s="1"/>
      <c r="BE4111" s="1"/>
      <c r="BF4111" s="1"/>
      <c r="BG4111" s="1"/>
      <c r="BH4111" s="1"/>
      <c r="BI4111" s="1"/>
      <c r="BJ4111" s="1"/>
      <c r="BK4111" s="1"/>
      <c r="BL4111" s="1"/>
      <c r="BM4111" s="1"/>
      <c r="BN4111" s="1"/>
      <c r="BO4111" s="1"/>
      <c r="BP4111" s="1"/>
      <c r="BQ4111" s="1"/>
      <c r="BR4111" s="1"/>
      <c r="BS4111" s="1"/>
      <c r="BT4111" s="1"/>
      <c r="BU4111" s="1"/>
      <c r="BV4111" s="1"/>
      <c r="BW4111" s="1"/>
      <c r="BX4111" s="1"/>
      <c r="BY4111" s="1"/>
      <c r="BZ4111" s="1"/>
      <c r="CA4111" s="1"/>
      <c r="CB4111" s="1"/>
      <c r="CC4111" s="1"/>
      <c r="CD4111" s="1"/>
      <c r="CE4111" s="1"/>
      <c r="CF4111" s="1"/>
      <c r="CG4111" s="1"/>
      <c r="CH4111" s="1"/>
      <c r="CI4111" s="1"/>
      <c r="CJ4111" s="1"/>
      <c r="CK4111" s="1"/>
      <c r="CL4111" s="1"/>
      <c r="CM4111" s="1"/>
      <c r="CN4111" s="1"/>
      <c r="CO4111" s="1"/>
      <c r="CP4111" s="1"/>
      <c r="CQ4111" s="1"/>
      <c r="CR4111" s="1"/>
      <c r="CS4111" s="1"/>
      <c r="CT4111" s="1"/>
      <c r="CU4111" s="1"/>
      <c r="CV4111" s="1"/>
      <c r="CW4111" s="1"/>
      <c r="CX4111" s="1"/>
      <c r="CY4111" s="1"/>
      <c r="CZ4111" s="1"/>
      <c r="DA4111" s="1"/>
      <c r="DB4111" s="1"/>
      <c r="DC4111" s="1"/>
      <c r="DD4111" s="1"/>
      <c r="DE4111" s="1"/>
      <c r="DF4111" s="1"/>
      <c r="DG4111" s="1"/>
      <c r="DH4111" s="1"/>
      <c r="DI4111" s="1"/>
      <c r="DJ4111" s="1"/>
      <c r="DK4111" s="1"/>
      <c r="DL4111" s="1"/>
      <c r="DM4111" s="1"/>
      <c r="DN4111" s="1"/>
      <c r="DO4111" s="1"/>
      <c r="DP4111" s="1"/>
      <c r="DQ4111" s="1"/>
    </row>
    <row r="4112" spans="1:121">
      <c r="A4112" s="172" t="s">
        <v>2008</v>
      </c>
      <c r="B4112" s="30"/>
      <c r="C4112" s="378">
        <v>124605681</v>
      </c>
      <c r="F4112" s="29" t="s">
        <v>110</v>
      </c>
      <c r="G4112" s="3" t="s">
        <v>60</v>
      </c>
      <c r="H4112" s="3" t="s">
        <v>30</v>
      </c>
      <c r="I4112" s="55">
        <v>46146</v>
      </c>
      <c r="J4112" s="55">
        <v>46149</v>
      </c>
      <c r="K4112" s="55">
        <v>46176</v>
      </c>
      <c r="L4112" s="55"/>
      <c r="M4112" s="55"/>
      <c r="N4112" s="3"/>
      <c r="O4112" s="119" t="s">
        <v>10</v>
      </c>
      <c r="P4112" s="55">
        <v>46154</v>
      </c>
      <c r="Q4112" s="167" t="s">
        <v>2014</v>
      </c>
      <c r="R4112" s="176" t="s">
        <v>1450</v>
      </c>
      <c r="S4112" s="1"/>
      <c r="T4112" s="1"/>
      <c r="U4112" s="1"/>
      <c r="V4112" s="1"/>
      <c r="W4112" s="1"/>
      <c r="X4112" s="1"/>
      <c r="Y4112" s="1"/>
      <c r="Z4112" s="1"/>
      <c r="AA4112" s="1"/>
      <c r="AB4112" s="1"/>
      <c r="AC4112" s="1"/>
      <c r="AD4112" s="1"/>
      <c r="AE4112" s="1"/>
      <c r="AF4112" s="1"/>
      <c r="AG4112" s="1"/>
      <c r="AH4112" s="1"/>
      <c r="AI4112" s="1"/>
      <c r="AJ4112" s="1"/>
      <c r="AK4112" s="1"/>
      <c r="AL4112" s="1"/>
      <c r="AM4112" s="1"/>
      <c r="AN4112" s="1"/>
      <c r="AO4112" s="1"/>
      <c r="AP4112" s="1"/>
      <c r="AQ4112" s="1"/>
      <c r="AR4112" s="1"/>
      <c r="AS4112" s="1"/>
      <c r="AT4112" s="1"/>
      <c r="AU4112" s="1"/>
      <c r="AV4112" s="1"/>
      <c r="AW4112" s="1"/>
      <c r="AX4112" s="1"/>
      <c r="AY4112" s="1"/>
      <c r="AZ4112" s="1"/>
      <c r="BA4112" s="1"/>
      <c r="BB4112" s="1"/>
      <c r="BC4112" s="1"/>
      <c r="BD4112" s="1"/>
      <c r="BE4112" s="1"/>
      <c r="BF4112" s="1"/>
      <c r="BG4112" s="1"/>
      <c r="BH4112" s="1"/>
      <c r="BI4112" s="1"/>
      <c r="BJ4112" s="1"/>
      <c r="BK4112" s="1"/>
      <c r="BL4112" s="1"/>
      <c r="BM4112" s="1"/>
      <c r="BN4112" s="1"/>
      <c r="BO4112" s="1"/>
      <c r="BP4112" s="1"/>
      <c r="BQ4112" s="1"/>
      <c r="BR4112" s="1"/>
      <c r="BS4112" s="1"/>
      <c r="BT4112" s="1"/>
      <c r="BU4112" s="1"/>
      <c r="BV4112" s="1"/>
      <c r="BW4112" s="1"/>
      <c r="BX4112" s="1"/>
      <c r="BY4112" s="1"/>
      <c r="BZ4112" s="1"/>
      <c r="CA4112" s="1"/>
      <c r="CB4112" s="1"/>
      <c r="CC4112" s="1"/>
      <c r="CD4112" s="1"/>
      <c r="CE4112" s="1"/>
      <c r="CF4112" s="1"/>
      <c r="CG4112" s="1"/>
      <c r="CH4112" s="1"/>
      <c r="CI4112" s="1"/>
      <c r="CJ4112" s="1"/>
      <c r="CK4112" s="1"/>
      <c r="CL4112" s="1"/>
      <c r="CM4112" s="1"/>
      <c r="CN4112" s="1"/>
      <c r="CO4112" s="1"/>
      <c r="CP4112" s="1"/>
      <c r="CQ4112" s="1"/>
      <c r="CR4112" s="1"/>
      <c r="CS4112" s="1"/>
      <c r="CT4112" s="1"/>
      <c r="CU4112" s="1"/>
      <c r="CV4112" s="1"/>
      <c r="CW4112" s="1"/>
      <c r="CX4112" s="1"/>
      <c r="CY4112" s="1"/>
      <c r="CZ4112" s="1"/>
      <c r="DA4112" s="1"/>
      <c r="DB4112" s="1"/>
      <c r="DC4112" s="1"/>
      <c r="DD4112" s="1"/>
      <c r="DE4112" s="1"/>
      <c r="DF4112" s="1"/>
      <c r="DG4112" s="1"/>
      <c r="DH4112" s="1"/>
      <c r="DI4112" s="1"/>
      <c r="DJ4112" s="1"/>
      <c r="DK4112" s="1"/>
      <c r="DL4112" s="1"/>
      <c r="DM4112" s="1"/>
      <c r="DN4112" s="1"/>
      <c r="DO4112" s="1"/>
      <c r="DP4112" s="1"/>
      <c r="DQ4112" s="1"/>
    </row>
    <row r="4113" spans="1:121">
      <c r="A4113" s="172" t="s">
        <v>2008</v>
      </c>
      <c r="B4113" s="30"/>
      <c r="C4113" s="378">
        <v>124605758</v>
      </c>
      <c r="F4113" s="29" t="s">
        <v>110</v>
      </c>
      <c r="G4113" s="3" t="s">
        <v>60</v>
      </c>
      <c r="H4113" s="3" t="s">
        <v>30</v>
      </c>
      <c r="I4113" s="55">
        <v>46146</v>
      </c>
      <c r="J4113" s="55">
        <v>46149</v>
      </c>
      <c r="K4113" s="55">
        <v>46176</v>
      </c>
      <c r="L4113" s="55"/>
      <c r="M4113" s="55"/>
      <c r="N4113" s="3"/>
      <c r="O4113" s="119" t="s">
        <v>10</v>
      </c>
      <c r="P4113" s="55">
        <v>46154</v>
      </c>
      <c r="Q4113" s="167" t="s">
        <v>1507</v>
      </c>
      <c r="R4113" s="176" t="s">
        <v>1450</v>
      </c>
      <c r="S4113" s="1"/>
      <c r="T4113" s="1"/>
      <c r="U4113" s="1"/>
      <c r="V4113" s="1"/>
      <c r="W4113" s="1"/>
      <c r="X4113" s="1"/>
      <c r="Y4113" s="1"/>
      <c r="Z4113" s="1"/>
      <c r="AA4113" s="1"/>
      <c r="AB4113" s="1"/>
      <c r="AC4113" s="1"/>
      <c r="AD4113" s="1"/>
      <c r="AE4113" s="1"/>
      <c r="AF4113" s="1"/>
      <c r="AG4113" s="1"/>
      <c r="AH4113" s="1"/>
      <c r="AI4113" s="1"/>
      <c r="AJ4113" s="1"/>
      <c r="AK4113" s="1"/>
      <c r="AL4113" s="1"/>
      <c r="AM4113" s="1"/>
      <c r="AN4113" s="1"/>
      <c r="AO4113" s="1"/>
      <c r="AP4113" s="1"/>
      <c r="AQ4113" s="1"/>
      <c r="AR4113" s="1"/>
      <c r="AS4113" s="1"/>
      <c r="AT4113" s="1"/>
      <c r="AU4113" s="1"/>
      <c r="AV4113" s="1"/>
      <c r="AW4113" s="1"/>
      <c r="AX4113" s="1"/>
      <c r="AY4113" s="1"/>
      <c r="AZ4113" s="1"/>
      <c r="BA4113" s="1"/>
      <c r="BB4113" s="1"/>
      <c r="BC4113" s="1"/>
      <c r="BD4113" s="1"/>
      <c r="BE4113" s="1"/>
      <c r="BF4113" s="1"/>
      <c r="BG4113" s="1"/>
      <c r="BH4113" s="1"/>
      <c r="BI4113" s="1"/>
      <c r="BJ4113" s="1"/>
      <c r="BK4113" s="1"/>
      <c r="BL4113" s="1"/>
      <c r="BM4113" s="1"/>
      <c r="BN4113" s="1"/>
      <c r="BO4113" s="1"/>
      <c r="BP4113" s="1"/>
      <c r="BQ4113" s="1"/>
      <c r="BR4113" s="1"/>
      <c r="BS4113" s="1"/>
      <c r="BT4113" s="1"/>
      <c r="BU4113" s="1"/>
      <c r="BV4113" s="1"/>
      <c r="BW4113" s="1"/>
      <c r="BX4113" s="1"/>
      <c r="BY4113" s="1"/>
      <c r="BZ4113" s="1"/>
      <c r="CA4113" s="1"/>
      <c r="CB4113" s="1"/>
      <c r="CC4113" s="1"/>
      <c r="CD4113" s="1"/>
      <c r="CE4113" s="1"/>
      <c r="CF4113" s="1"/>
      <c r="CG4113" s="1"/>
      <c r="CH4113" s="1"/>
      <c r="CI4113" s="1"/>
      <c r="CJ4113" s="1"/>
      <c r="CK4113" s="1"/>
      <c r="CL4113" s="1"/>
      <c r="CM4113" s="1"/>
      <c r="CN4113" s="1"/>
      <c r="CO4113" s="1"/>
      <c r="CP4113" s="1"/>
      <c r="CQ4113" s="1"/>
      <c r="CR4113" s="1"/>
      <c r="CS4113" s="1"/>
      <c r="CT4113" s="1"/>
      <c r="CU4113" s="1"/>
      <c r="CV4113" s="1"/>
      <c r="CW4113" s="1"/>
      <c r="CX4113" s="1"/>
      <c r="CY4113" s="1"/>
      <c r="CZ4113" s="1"/>
      <c r="DA4113" s="1"/>
      <c r="DB4113" s="1"/>
      <c r="DC4113" s="1"/>
      <c r="DD4113" s="1"/>
      <c r="DE4113" s="1"/>
      <c r="DF4113" s="1"/>
      <c r="DG4113" s="1"/>
      <c r="DH4113" s="1"/>
      <c r="DI4113" s="1"/>
      <c r="DJ4113" s="1"/>
      <c r="DK4113" s="1"/>
      <c r="DL4113" s="1"/>
      <c r="DM4113" s="1"/>
      <c r="DN4113" s="1"/>
      <c r="DO4113" s="1"/>
      <c r="DP4113" s="1"/>
      <c r="DQ4113" s="1"/>
    </row>
    <row r="4114" spans="1:121">
      <c r="A4114" s="172" t="s">
        <v>2008</v>
      </c>
      <c r="B4114" s="30"/>
      <c r="C4114" s="378">
        <v>124605874</v>
      </c>
      <c r="F4114" s="29" t="s">
        <v>110</v>
      </c>
      <c r="G4114" s="3" t="s">
        <v>60</v>
      </c>
      <c r="H4114" s="3" t="s">
        <v>30</v>
      </c>
      <c r="I4114" s="55">
        <v>46146</v>
      </c>
      <c r="J4114" s="55">
        <v>46149</v>
      </c>
      <c r="K4114" s="55">
        <v>46176</v>
      </c>
      <c r="L4114" s="55"/>
      <c r="M4114" s="55"/>
      <c r="N4114" s="3"/>
      <c r="O4114" s="119" t="s">
        <v>10</v>
      </c>
      <c r="P4114" s="55">
        <v>46160</v>
      </c>
      <c r="Q4114" s="167" t="s">
        <v>2015</v>
      </c>
      <c r="R4114" s="176" t="s">
        <v>1450</v>
      </c>
      <c r="S4114" s="1"/>
      <c r="T4114" s="1"/>
      <c r="U4114" s="1"/>
      <c r="V4114" s="1"/>
      <c r="W4114" s="1"/>
      <c r="X4114" s="1"/>
      <c r="Y4114" s="1"/>
      <c r="Z4114" s="1"/>
      <c r="AA4114" s="1"/>
      <c r="AB4114" s="1"/>
      <c r="AC4114" s="1"/>
      <c r="AD4114" s="1"/>
      <c r="AE4114" s="1"/>
      <c r="AF4114" s="1"/>
      <c r="AG4114" s="1"/>
      <c r="AH4114" s="1"/>
      <c r="AI4114" s="1"/>
      <c r="AJ4114" s="1"/>
      <c r="AK4114" s="1"/>
      <c r="AL4114" s="1"/>
      <c r="AM4114" s="1"/>
      <c r="AN4114" s="1"/>
      <c r="AO4114" s="1"/>
      <c r="AP4114" s="1"/>
      <c r="AQ4114" s="1"/>
      <c r="AR4114" s="1"/>
      <c r="AS4114" s="1"/>
      <c r="AT4114" s="1"/>
      <c r="AU4114" s="1"/>
      <c r="AV4114" s="1"/>
      <c r="AW4114" s="1"/>
      <c r="AX4114" s="1"/>
      <c r="AY4114" s="1"/>
      <c r="AZ4114" s="1"/>
      <c r="BA4114" s="1"/>
      <c r="BB4114" s="1"/>
      <c r="BC4114" s="1"/>
      <c r="BD4114" s="1"/>
      <c r="BE4114" s="1"/>
      <c r="BF4114" s="1"/>
      <c r="BG4114" s="1"/>
      <c r="BH4114" s="1"/>
      <c r="BI4114" s="1"/>
      <c r="BJ4114" s="1"/>
      <c r="BK4114" s="1"/>
      <c r="BL4114" s="1"/>
      <c r="BM4114" s="1"/>
      <c r="BN4114" s="1"/>
      <c r="BO4114" s="1"/>
      <c r="BP4114" s="1"/>
      <c r="BQ4114" s="1"/>
      <c r="BR4114" s="1"/>
      <c r="BS4114" s="1"/>
      <c r="BT4114" s="1"/>
      <c r="BU4114" s="1"/>
      <c r="BV4114" s="1"/>
      <c r="BW4114" s="1"/>
      <c r="BX4114" s="1"/>
      <c r="BY4114" s="1"/>
      <c r="BZ4114" s="1"/>
      <c r="CA4114" s="1"/>
      <c r="CB4114" s="1"/>
      <c r="CC4114" s="1"/>
      <c r="CD4114" s="1"/>
      <c r="CE4114" s="1"/>
      <c r="CF4114" s="1"/>
      <c r="CG4114" s="1"/>
      <c r="CH4114" s="1"/>
      <c r="CI4114" s="1"/>
      <c r="CJ4114" s="1"/>
      <c r="CK4114" s="1"/>
      <c r="CL4114" s="1"/>
      <c r="CM4114" s="1"/>
      <c r="CN4114" s="1"/>
      <c r="CO4114" s="1"/>
      <c r="CP4114" s="1"/>
      <c r="CQ4114" s="1"/>
      <c r="CR4114" s="1"/>
      <c r="CS4114" s="1"/>
      <c r="CT4114" s="1"/>
      <c r="CU4114" s="1"/>
      <c r="CV4114" s="1"/>
      <c r="CW4114" s="1"/>
      <c r="CX4114" s="1"/>
      <c r="CY4114" s="1"/>
      <c r="CZ4114" s="1"/>
      <c r="DA4114" s="1"/>
      <c r="DB4114" s="1"/>
      <c r="DC4114" s="1"/>
      <c r="DD4114" s="1"/>
      <c r="DE4114" s="1"/>
      <c r="DF4114" s="1"/>
      <c r="DG4114" s="1"/>
      <c r="DH4114" s="1"/>
      <c r="DI4114" s="1"/>
      <c r="DJ4114" s="1"/>
      <c r="DK4114" s="1"/>
      <c r="DL4114" s="1"/>
      <c r="DM4114" s="1"/>
      <c r="DN4114" s="1"/>
      <c r="DO4114" s="1"/>
      <c r="DP4114" s="1"/>
      <c r="DQ4114" s="1"/>
    </row>
    <row r="4115" spans="1:121">
      <c r="A4115" s="172" t="s">
        <v>2008</v>
      </c>
      <c r="B4115" s="30"/>
      <c r="C4115" s="378">
        <v>124605947</v>
      </c>
      <c r="F4115" s="29" t="s">
        <v>110</v>
      </c>
      <c r="G4115" s="3" t="s">
        <v>60</v>
      </c>
      <c r="H4115" s="3" t="s">
        <v>30</v>
      </c>
      <c r="I4115" s="55">
        <v>46146</v>
      </c>
      <c r="J4115" s="55">
        <v>46149</v>
      </c>
      <c r="K4115" s="55">
        <v>46176</v>
      </c>
      <c r="L4115" s="55"/>
      <c r="M4115" s="55"/>
      <c r="N4115" s="3"/>
      <c r="O4115" s="119" t="s">
        <v>10</v>
      </c>
      <c r="P4115" s="55">
        <v>46160</v>
      </c>
      <c r="Q4115" s="167" t="s">
        <v>2015</v>
      </c>
      <c r="R4115" s="176" t="s">
        <v>1450</v>
      </c>
      <c r="S4115" s="1"/>
      <c r="T4115" s="1"/>
      <c r="U4115" s="1"/>
      <c r="V4115" s="1"/>
      <c r="W4115" s="1"/>
      <c r="X4115" s="1"/>
      <c r="Y4115" s="1"/>
      <c r="Z4115" s="1"/>
      <c r="AA4115" s="1"/>
      <c r="AB4115" s="1"/>
      <c r="AC4115" s="1"/>
      <c r="AD4115" s="1"/>
      <c r="AE4115" s="1"/>
      <c r="AF4115" s="1"/>
      <c r="AG4115" s="1"/>
      <c r="AH4115" s="1"/>
      <c r="AI4115" s="1"/>
      <c r="AJ4115" s="1"/>
      <c r="AK4115" s="1"/>
      <c r="AL4115" s="1"/>
      <c r="AM4115" s="1"/>
      <c r="AN4115" s="1"/>
      <c r="AO4115" s="1"/>
      <c r="AP4115" s="1"/>
      <c r="AQ4115" s="1"/>
      <c r="AR4115" s="1"/>
      <c r="AS4115" s="1"/>
      <c r="AT4115" s="1"/>
      <c r="AU4115" s="1"/>
      <c r="AV4115" s="1"/>
      <c r="AW4115" s="1"/>
      <c r="AX4115" s="1"/>
      <c r="AY4115" s="1"/>
      <c r="AZ4115" s="1"/>
      <c r="BA4115" s="1"/>
      <c r="BB4115" s="1"/>
      <c r="BC4115" s="1"/>
      <c r="BD4115" s="1"/>
      <c r="BE4115" s="1"/>
      <c r="BF4115" s="1"/>
      <c r="BG4115" s="1"/>
      <c r="BH4115" s="1"/>
      <c r="BI4115" s="1"/>
      <c r="BJ4115" s="1"/>
      <c r="BK4115" s="1"/>
      <c r="BL4115" s="1"/>
      <c r="BM4115" s="1"/>
      <c r="BN4115" s="1"/>
      <c r="BO4115" s="1"/>
      <c r="BP4115" s="1"/>
      <c r="BQ4115" s="1"/>
      <c r="BR4115" s="1"/>
      <c r="BS4115" s="1"/>
      <c r="BT4115" s="1"/>
      <c r="BU4115" s="1"/>
      <c r="BV4115" s="1"/>
      <c r="BW4115" s="1"/>
      <c r="BX4115" s="1"/>
      <c r="BY4115" s="1"/>
      <c r="BZ4115" s="1"/>
      <c r="CA4115" s="1"/>
      <c r="CB4115" s="1"/>
      <c r="CC4115" s="1"/>
      <c r="CD4115" s="1"/>
      <c r="CE4115" s="1"/>
      <c r="CF4115" s="1"/>
      <c r="CG4115" s="1"/>
      <c r="CH4115" s="1"/>
      <c r="CI4115" s="1"/>
      <c r="CJ4115" s="1"/>
      <c r="CK4115" s="1"/>
      <c r="CL4115" s="1"/>
      <c r="CM4115" s="1"/>
      <c r="CN4115" s="1"/>
      <c r="CO4115" s="1"/>
      <c r="CP4115" s="1"/>
      <c r="CQ4115" s="1"/>
      <c r="CR4115" s="1"/>
      <c r="CS4115" s="1"/>
      <c r="CT4115" s="1"/>
      <c r="CU4115" s="1"/>
      <c r="CV4115" s="1"/>
      <c r="CW4115" s="1"/>
      <c r="CX4115" s="1"/>
      <c r="CY4115" s="1"/>
      <c r="CZ4115" s="1"/>
      <c r="DA4115" s="1"/>
      <c r="DB4115" s="1"/>
      <c r="DC4115" s="1"/>
      <c r="DD4115" s="1"/>
      <c r="DE4115" s="1"/>
      <c r="DF4115" s="1"/>
      <c r="DG4115" s="1"/>
      <c r="DH4115" s="1"/>
      <c r="DI4115" s="1"/>
      <c r="DJ4115" s="1"/>
      <c r="DK4115" s="1"/>
      <c r="DL4115" s="1"/>
      <c r="DM4115" s="1"/>
      <c r="DN4115" s="1"/>
      <c r="DO4115" s="1"/>
      <c r="DP4115" s="1"/>
      <c r="DQ4115" s="1"/>
    </row>
    <row r="4116" spans="1:121">
      <c r="A4116" s="173" t="s">
        <v>2008</v>
      </c>
      <c r="B4116" s="379"/>
      <c r="C4116" s="380">
        <v>124606040</v>
      </c>
      <c r="D4116" s="14"/>
      <c r="E4116" s="14"/>
      <c r="F4116" s="14" t="s">
        <v>110</v>
      </c>
      <c r="G4116" s="10" t="s">
        <v>60</v>
      </c>
      <c r="H4116" s="10" t="s">
        <v>30</v>
      </c>
      <c r="I4116" s="9">
        <v>46146</v>
      </c>
      <c r="J4116" s="9">
        <v>46149</v>
      </c>
      <c r="K4116" s="9">
        <v>46176</v>
      </c>
      <c r="L4116" s="9"/>
      <c r="M4116" s="9"/>
      <c r="N4116" s="10"/>
      <c r="O4116" s="119" t="s">
        <v>10</v>
      </c>
      <c r="P4116" s="55">
        <v>46160</v>
      </c>
      <c r="Q4116" s="15" t="s">
        <v>1931</v>
      </c>
      <c r="R4116" s="176" t="s">
        <v>1450</v>
      </c>
      <c r="S4116" s="171"/>
      <c r="T4116" s="171"/>
      <c r="U4116" s="171"/>
      <c r="V4116" s="171"/>
      <c r="W4116" s="171"/>
      <c r="X4116" s="171"/>
      <c r="Y4116" s="171"/>
      <c r="Z4116" s="171"/>
      <c r="AA4116" s="171"/>
      <c r="AB4116" s="171"/>
      <c r="AC4116" s="171"/>
      <c r="AD4116" s="171"/>
      <c r="AE4116" s="171"/>
      <c r="AF4116" s="171"/>
      <c r="AG4116" s="171"/>
      <c r="AH4116" s="171"/>
      <c r="AI4116" s="171"/>
      <c r="AJ4116" s="171"/>
      <c r="AK4116" s="171"/>
      <c r="AL4116" s="171"/>
      <c r="AM4116" s="171"/>
      <c r="AN4116" s="171"/>
      <c r="AO4116" s="171"/>
      <c r="AP4116" s="171"/>
      <c r="AQ4116" s="171"/>
      <c r="AR4116" s="171"/>
      <c r="AS4116" s="171"/>
      <c r="AT4116" s="171"/>
      <c r="AU4116" s="171"/>
      <c r="AV4116" s="171"/>
      <c r="AW4116" s="171"/>
      <c r="AX4116" s="171"/>
      <c r="AY4116" s="171"/>
      <c r="AZ4116" s="171"/>
      <c r="BA4116" s="171"/>
      <c r="BB4116" s="171"/>
      <c r="BC4116" s="171"/>
      <c r="BD4116" s="171"/>
      <c r="BE4116" s="171"/>
      <c r="BF4116" s="171"/>
      <c r="BG4116" s="171"/>
      <c r="BH4116" s="171"/>
      <c r="BI4116" s="171"/>
      <c r="BJ4116" s="171"/>
      <c r="BK4116" s="171"/>
      <c r="BL4116" s="171"/>
      <c r="BM4116" s="171"/>
      <c r="BN4116" s="171"/>
      <c r="BO4116" s="171"/>
      <c r="BP4116" s="171"/>
      <c r="BQ4116" s="171"/>
      <c r="BR4116" s="171"/>
      <c r="BS4116" s="171"/>
      <c r="BT4116" s="171"/>
      <c r="BU4116" s="171"/>
      <c r="BV4116" s="171"/>
      <c r="BW4116" s="171"/>
      <c r="BX4116" s="171"/>
      <c r="BY4116" s="171"/>
      <c r="BZ4116" s="171"/>
      <c r="CA4116" s="171"/>
      <c r="CB4116" s="171"/>
      <c r="CC4116" s="171"/>
      <c r="CD4116" s="171"/>
      <c r="CE4116" s="171"/>
      <c r="CF4116" s="171"/>
      <c r="CG4116" s="171"/>
      <c r="CH4116" s="171"/>
      <c r="CI4116" s="171"/>
      <c r="CJ4116" s="171"/>
      <c r="CK4116" s="171"/>
      <c r="CL4116" s="171"/>
      <c r="CM4116" s="171"/>
      <c r="CN4116" s="171"/>
      <c r="CO4116" s="171"/>
      <c r="CP4116" s="171"/>
      <c r="CQ4116" s="171"/>
      <c r="CR4116" s="171"/>
      <c r="CS4116" s="171"/>
      <c r="CT4116" s="171"/>
      <c r="CU4116" s="171"/>
      <c r="CV4116" s="171"/>
      <c r="CW4116" s="171"/>
      <c r="CX4116" s="171"/>
      <c r="CY4116" s="171"/>
      <c r="CZ4116" s="171"/>
      <c r="DA4116" s="171"/>
      <c r="DB4116" s="171"/>
      <c r="DC4116" s="171"/>
      <c r="DD4116" s="171"/>
      <c r="DE4116" s="171"/>
      <c r="DF4116" s="171"/>
      <c r="DG4116" s="171"/>
      <c r="DH4116" s="171"/>
      <c r="DI4116" s="171"/>
      <c r="DJ4116" s="171"/>
      <c r="DK4116" s="171"/>
      <c r="DL4116" s="171"/>
      <c r="DM4116" s="171"/>
      <c r="DN4116" s="171"/>
      <c r="DO4116" s="171"/>
      <c r="DP4116" s="171"/>
      <c r="DQ4116" s="171"/>
    </row>
    <row r="4117" spans="1:121">
      <c r="A4117" s="172" t="s">
        <v>2008</v>
      </c>
      <c r="B4117" s="30"/>
      <c r="C4117" s="378">
        <v>124606101</v>
      </c>
      <c r="F4117" s="29" t="s">
        <v>110</v>
      </c>
      <c r="G4117" s="3" t="s">
        <v>60</v>
      </c>
      <c r="H4117" s="3" t="s">
        <v>30</v>
      </c>
      <c r="I4117" s="55">
        <v>46146</v>
      </c>
      <c r="J4117" s="55">
        <v>46149</v>
      </c>
      <c r="K4117" s="55">
        <v>46176</v>
      </c>
      <c r="L4117" s="55"/>
      <c r="M4117" s="55"/>
      <c r="N4117" s="3"/>
      <c r="O4117" s="119" t="s">
        <v>10</v>
      </c>
      <c r="P4117" s="55">
        <v>46160</v>
      </c>
      <c r="Q4117" s="167" t="s">
        <v>2016</v>
      </c>
      <c r="R4117" s="176" t="s">
        <v>1450</v>
      </c>
      <c r="S4117" s="1"/>
      <c r="T4117" s="1"/>
      <c r="U4117" s="1"/>
      <c r="V4117" s="1"/>
      <c r="W4117" s="1"/>
      <c r="X4117" s="1"/>
      <c r="Y4117" s="1"/>
      <c r="Z4117" s="1"/>
      <c r="AA4117" s="1"/>
      <c r="AB4117" s="1"/>
      <c r="AC4117" s="1"/>
      <c r="AD4117" s="1"/>
      <c r="AE4117" s="1"/>
      <c r="AF4117" s="1"/>
      <c r="AG4117" s="1"/>
      <c r="AH4117" s="1"/>
      <c r="AI4117" s="1"/>
      <c r="AJ4117" s="1"/>
      <c r="AK4117" s="1"/>
      <c r="AL4117" s="1"/>
      <c r="AM4117" s="1"/>
      <c r="AN4117" s="1"/>
      <c r="AO4117" s="1"/>
      <c r="AP4117" s="1"/>
      <c r="AQ4117" s="1"/>
      <c r="AR4117" s="1"/>
      <c r="AS4117" s="1"/>
      <c r="AT4117" s="1"/>
      <c r="AU4117" s="1"/>
      <c r="AV4117" s="1"/>
      <c r="AW4117" s="1"/>
      <c r="AX4117" s="1"/>
      <c r="AY4117" s="1"/>
      <c r="AZ4117" s="1"/>
      <c r="BA4117" s="1"/>
      <c r="BB4117" s="1"/>
      <c r="BC4117" s="1"/>
      <c r="BD4117" s="1"/>
      <c r="BE4117" s="1"/>
      <c r="BF4117" s="1"/>
      <c r="BG4117" s="1"/>
      <c r="BH4117" s="1"/>
      <c r="BI4117" s="1"/>
      <c r="BJ4117" s="1"/>
      <c r="BK4117" s="1"/>
      <c r="BL4117" s="1"/>
      <c r="BM4117" s="1"/>
      <c r="BN4117" s="1"/>
      <c r="BO4117" s="1"/>
      <c r="BP4117" s="1"/>
      <c r="BQ4117" s="1"/>
      <c r="BR4117" s="1"/>
      <c r="BS4117" s="1"/>
      <c r="BT4117" s="1"/>
      <c r="BU4117" s="1"/>
      <c r="BV4117" s="1"/>
      <c r="BW4117" s="1"/>
      <c r="BX4117" s="1"/>
      <c r="BY4117" s="1"/>
      <c r="BZ4117" s="1"/>
      <c r="CA4117" s="1"/>
      <c r="CB4117" s="1"/>
      <c r="CC4117" s="1"/>
      <c r="CD4117" s="1"/>
      <c r="CE4117" s="1"/>
      <c r="CF4117" s="1"/>
      <c r="CG4117" s="1"/>
      <c r="CH4117" s="1"/>
      <c r="CI4117" s="1"/>
      <c r="CJ4117" s="1"/>
      <c r="CK4117" s="1"/>
      <c r="CL4117" s="1"/>
      <c r="CM4117" s="1"/>
      <c r="CN4117" s="1"/>
      <c r="CO4117" s="1"/>
      <c r="CP4117" s="1"/>
      <c r="CQ4117" s="1"/>
      <c r="CR4117" s="1"/>
      <c r="CS4117" s="1"/>
      <c r="CT4117" s="1"/>
      <c r="CU4117" s="1"/>
      <c r="CV4117" s="1"/>
      <c r="CW4117" s="1"/>
      <c r="CX4117" s="1"/>
      <c r="CY4117" s="1"/>
      <c r="CZ4117" s="1"/>
      <c r="DA4117" s="1"/>
      <c r="DB4117" s="1"/>
      <c r="DC4117" s="1"/>
      <c r="DD4117" s="1"/>
      <c r="DE4117" s="1"/>
      <c r="DF4117" s="1"/>
      <c r="DG4117" s="1"/>
      <c r="DH4117" s="1"/>
      <c r="DI4117" s="1"/>
      <c r="DJ4117" s="1"/>
      <c r="DK4117" s="1"/>
      <c r="DL4117" s="1"/>
      <c r="DM4117" s="1"/>
      <c r="DN4117" s="1"/>
      <c r="DO4117" s="1"/>
      <c r="DP4117" s="1"/>
      <c r="DQ4117" s="1"/>
    </row>
    <row r="4118" spans="1:121">
      <c r="A4118" s="166" t="s">
        <v>164</v>
      </c>
      <c r="B4118" s="30" t="s">
        <v>2017</v>
      </c>
      <c r="C4118" s="378">
        <v>104610067</v>
      </c>
      <c r="D4118" s="88">
        <v>134609282</v>
      </c>
      <c r="F4118" s="29" t="s">
        <v>153</v>
      </c>
      <c r="G4118" s="3" t="s">
        <v>80</v>
      </c>
      <c r="H4118" s="3" t="s">
        <v>29</v>
      </c>
      <c r="I4118" s="55">
        <v>46126</v>
      </c>
      <c r="J4118" s="55">
        <v>46129</v>
      </c>
      <c r="K4118" s="55">
        <v>46156</v>
      </c>
      <c r="L4118" s="55"/>
      <c r="M4118" s="55"/>
      <c r="N4118" s="3"/>
      <c r="O4118" s="119" t="s">
        <v>10</v>
      </c>
      <c r="P4118" s="55">
        <v>46185</v>
      </c>
      <c r="Q4118" s="167"/>
      <c r="R4118" s="1" t="s">
        <v>2018</v>
      </c>
    </row>
    <row r="4119" spans="1:121">
      <c r="A4119" s="166" t="s">
        <v>164</v>
      </c>
      <c r="B4119" s="30" t="s">
        <v>2017</v>
      </c>
      <c r="C4119" s="378">
        <v>104610075</v>
      </c>
      <c r="D4119" s="88">
        <v>134609284</v>
      </c>
      <c r="F4119" s="29" t="s">
        <v>153</v>
      </c>
      <c r="G4119" s="3" t="s">
        <v>80</v>
      </c>
      <c r="H4119" s="3" t="s">
        <v>29</v>
      </c>
      <c r="I4119" s="55">
        <v>46126</v>
      </c>
      <c r="J4119" s="55">
        <v>46129</v>
      </c>
      <c r="K4119" s="55">
        <v>46156</v>
      </c>
      <c r="L4119" s="55"/>
      <c r="M4119" s="55"/>
      <c r="N4119" s="3"/>
      <c r="O4119" s="119" t="s">
        <v>10</v>
      </c>
      <c r="P4119" s="55">
        <v>46185</v>
      </c>
      <c r="Q4119" s="167"/>
      <c r="R4119" s="1" t="s">
        <v>2018</v>
      </c>
    </row>
    <row r="4120" spans="1:121">
      <c r="A4120" s="166" t="s">
        <v>164</v>
      </c>
      <c r="B4120" s="30" t="s">
        <v>2017</v>
      </c>
      <c r="C4120" s="378">
        <v>104610080</v>
      </c>
      <c r="D4120" s="88">
        <v>134609285</v>
      </c>
      <c r="F4120" s="29" t="s">
        <v>153</v>
      </c>
      <c r="G4120" s="3" t="s">
        <v>80</v>
      </c>
      <c r="H4120" s="3" t="s">
        <v>29</v>
      </c>
      <c r="I4120" s="55">
        <v>46126</v>
      </c>
      <c r="J4120" s="55">
        <v>46129</v>
      </c>
      <c r="K4120" s="55">
        <v>46156</v>
      </c>
      <c r="L4120" s="55"/>
      <c r="M4120" s="55"/>
      <c r="N4120" s="3"/>
      <c r="O4120" s="119" t="s">
        <v>10</v>
      </c>
      <c r="P4120" s="55">
        <v>46185</v>
      </c>
      <c r="Q4120" s="167"/>
      <c r="R4120" s="1" t="s">
        <v>2018</v>
      </c>
    </row>
    <row r="4121" spans="1:121">
      <c r="A4121" s="166" t="s">
        <v>164</v>
      </c>
      <c r="B4121" s="30" t="s">
        <v>2017</v>
      </c>
      <c r="C4121" s="378">
        <v>104610092</v>
      </c>
      <c r="D4121" s="88">
        <v>134609288</v>
      </c>
      <c r="F4121" s="29" t="s">
        <v>153</v>
      </c>
      <c r="G4121" s="3" t="s">
        <v>80</v>
      </c>
      <c r="H4121" s="3" t="s">
        <v>29</v>
      </c>
      <c r="I4121" s="55">
        <v>46126</v>
      </c>
      <c r="J4121" s="55">
        <v>46129</v>
      </c>
      <c r="K4121" s="55">
        <v>46156</v>
      </c>
      <c r="L4121" s="55"/>
      <c r="M4121" s="55"/>
      <c r="N4121" s="3"/>
      <c r="O4121" s="119" t="s">
        <v>10</v>
      </c>
      <c r="P4121" s="55">
        <v>46185</v>
      </c>
      <c r="Q4121" s="167"/>
      <c r="R4121" s="1" t="s">
        <v>2018</v>
      </c>
    </row>
    <row r="4122" spans="1:121">
      <c r="A4122" s="166" t="s">
        <v>164</v>
      </c>
      <c r="B4122" s="30" t="s">
        <v>2017</v>
      </c>
      <c r="C4122" s="378">
        <v>104610098</v>
      </c>
      <c r="D4122" s="88">
        <v>134609290</v>
      </c>
      <c r="F4122" s="29" t="s">
        <v>153</v>
      </c>
      <c r="G4122" s="3" t="s">
        <v>80</v>
      </c>
      <c r="H4122" s="3" t="s">
        <v>29</v>
      </c>
      <c r="I4122" s="55">
        <v>46126</v>
      </c>
      <c r="J4122" s="55">
        <v>46129</v>
      </c>
      <c r="K4122" s="55">
        <v>46156</v>
      </c>
      <c r="L4122" s="55"/>
      <c r="M4122" s="55"/>
      <c r="N4122" s="3"/>
      <c r="O4122" s="119" t="s">
        <v>10</v>
      </c>
      <c r="P4122" s="55">
        <v>46185</v>
      </c>
      <c r="Q4122" s="167"/>
      <c r="R4122" s="1" t="s">
        <v>2018</v>
      </c>
    </row>
    <row r="4123" spans="1:121">
      <c r="A4123" s="166" t="s">
        <v>164</v>
      </c>
      <c r="B4123" s="30" t="s">
        <v>2017</v>
      </c>
      <c r="C4123" s="378">
        <v>104610100</v>
      </c>
      <c r="D4123" s="88">
        <v>134609292</v>
      </c>
      <c r="F4123" s="29" t="s">
        <v>153</v>
      </c>
      <c r="G4123" s="3" t="s">
        <v>80</v>
      </c>
      <c r="H4123" s="3" t="s">
        <v>29</v>
      </c>
      <c r="I4123" s="55">
        <v>46126</v>
      </c>
      <c r="J4123" s="55">
        <v>46129</v>
      </c>
      <c r="K4123" s="55">
        <v>46156</v>
      </c>
      <c r="L4123" s="55"/>
      <c r="M4123" s="55"/>
      <c r="N4123" s="3"/>
      <c r="O4123" s="119" t="s">
        <v>10</v>
      </c>
      <c r="P4123" s="55">
        <v>46185</v>
      </c>
      <c r="Q4123" s="167"/>
      <c r="R4123" s="1" t="s">
        <v>2018</v>
      </c>
    </row>
    <row r="4124" spans="1:121">
      <c r="A4124" s="166" t="s">
        <v>164</v>
      </c>
      <c r="B4124" s="30" t="s">
        <v>2017</v>
      </c>
      <c r="C4124" s="378">
        <v>104610107</v>
      </c>
      <c r="D4124" s="88">
        <v>134609293</v>
      </c>
      <c r="F4124" s="29" t="s">
        <v>153</v>
      </c>
      <c r="G4124" s="3" t="s">
        <v>80</v>
      </c>
      <c r="H4124" s="3" t="s">
        <v>29</v>
      </c>
      <c r="I4124" s="55">
        <v>46126</v>
      </c>
      <c r="J4124" s="55">
        <v>46129</v>
      </c>
      <c r="K4124" s="55">
        <v>46156</v>
      </c>
      <c r="L4124" s="55"/>
      <c r="M4124" s="55"/>
      <c r="N4124" s="3"/>
      <c r="O4124" s="119" t="s">
        <v>10</v>
      </c>
      <c r="P4124" s="55">
        <v>46174</v>
      </c>
      <c r="Q4124" s="167"/>
      <c r="R4124" s="1" t="s">
        <v>2018</v>
      </c>
    </row>
    <row r="4125" spans="1:121">
      <c r="A4125" s="166" t="s">
        <v>164</v>
      </c>
      <c r="B4125" s="30" t="s">
        <v>2017</v>
      </c>
      <c r="C4125" s="378">
        <v>104610123</v>
      </c>
      <c r="D4125" s="88">
        <v>134609294</v>
      </c>
      <c r="F4125" s="29" t="s">
        <v>153</v>
      </c>
      <c r="G4125" s="3" t="s">
        <v>80</v>
      </c>
      <c r="H4125" s="3" t="s">
        <v>29</v>
      </c>
      <c r="I4125" s="55">
        <v>46126</v>
      </c>
      <c r="J4125" s="55">
        <v>46129</v>
      </c>
      <c r="K4125" s="55">
        <v>46156</v>
      </c>
      <c r="L4125" s="55"/>
      <c r="M4125" s="55"/>
      <c r="N4125" s="3"/>
      <c r="O4125" s="119" t="s">
        <v>10</v>
      </c>
      <c r="P4125" s="55">
        <v>46174</v>
      </c>
      <c r="Q4125" s="167"/>
      <c r="R4125" s="1" t="s">
        <v>2018</v>
      </c>
    </row>
    <row r="4126" spans="1:121">
      <c r="A4126" s="166" t="s">
        <v>164</v>
      </c>
      <c r="B4126" s="30" t="s">
        <v>2017</v>
      </c>
      <c r="C4126" s="378">
        <v>104610138</v>
      </c>
      <c r="D4126" s="88">
        <v>134609295</v>
      </c>
      <c r="F4126" s="29" t="s">
        <v>153</v>
      </c>
      <c r="G4126" s="3" t="s">
        <v>80</v>
      </c>
      <c r="H4126" s="3" t="s">
        <v>29</v>
      </c>
      <c r="I4126" s="55">
        <v>46126</v>
      </c>
      <c r="J4126" s="55">
        <v>46129</v>
      </c>
      <c r="K4126" s="55">
        <v>46156</v>
      </c>
      <c r="L4126" s="55"/>
      <c r="M4126" s="55"/>
      <c r="N4126" s="3"/>
      <c r="O4126" s="119" t="s">
        <v>10</v>
      </c>
      <c r="P4126" s="55">
        <v>46174</v>
      </c>
      <c r="Q4126" s="167"/>
      <c r="R4126" s="1" t="s">
        <v>2018</v>
      </c>
    </row>
    <row r="4127" spans="1:121">
      <c r="A4127" s="166" t="s">
        <v>164</v>
      </c>
      <c r="B4127" s="30" t="s">
        <v>2017</v>
      </c>
      <c r="C4127" s="378">
        <v>104610144</v>
      </c>
      <c r="D4127" s="88">
        <v>134609296</v>
      </c>
      <c r="F4127" s="29" t="s">
        <v>153</v>
      </c>
      <c r="G4127" s="3" t="s">
        <v>80</v>
      </c>
      <c r="H4127" s="3" t="s">
        <v>29</v>
      </c>
      <c r="I4127" s="55">
        <v>46126</v>
      </c>
      <c r="J4127" s="55">
        <v>46129</v>
      </c>
      <c r="K4127" s="55">
        <v>46156</v>
      </c>
      <c r="L4127" s="55"/>
      <c r="M4127" s="55"/>
      <c r="N4127" s="3"/>
      <c r="O4127" s="119" t="s">
        <v>10</v>
      </c>
      <c r="P4127" s="55">
        <v>46174</v>
      </c>
      <c r="Q4127" s="167"/>
      <c r="R4127" s="1" t="s">
        <v>2018</v>
      </c>
    </row>
    <row r="4128" spans="1:121">
      <c r="A4128" s="166" t="s">
        <v>164</v>
      </c>
      <c r="B4128" s="30" t="s">
        <v>2017</v>
      </c>
      <c r="C4128" s="378">
        <v>104610148</v>
      </c>
      <c r="D4128" s="88">
        <v>134609298</v>
      </c>
      <c r="F4128" s="29" t="s">
        <v>153</v>
      </c>
      <c r="G4128" s="3" t="s">
        <v>80</v>
      </c>
      <c r="H4128" s="3" t="s">
        <v>29</v>
      </c>
      <c r="I4128" s="55">
        <v>46126</v>
      </c>
      <c r="J4128" s="55">
        <v>46129</v>
      </c>
      <c r="K4128" s="55">
        <v>46156</v>
      </c>
      <c r="L4128" s="55"/>
      <c r="M4128" s="55"/>
      <c r="N4128" s="3"/>
      <c r="O4128" s="119" t="s">
        <v>10</v>
      </c>
      <c r="P4128" s="55">
        <v>46174</v>
      </c>
      <c r="Q4128" s="167"/>
      <c r="R4128" s="1" t="s">
        <v>2018</v>
      </c>
    </row>
    <row r="4129" spans="1:18">
      <c r="A4129" s="166" t="s">
        <v>164</v>
      </c>
      <c r="B4129" s="30" t="s">
        <v>2017</v>
      </c>
      <c r="C4129" s="378">
        <v>104610154</v>
      </c>
      <c r="D4129" s="88">
        <v>134609299</v>
      </c>
      <c r="F4129" s="29" t="s">
        <v>153</v>
      </c>
      <c r="G4129" s="3" t="s">
        <v>80</v>
      </c>
      <c r="H4129" s="3" t="s">
        <v>29</v>
      </c>
      <c r="I4129" s="55">
        <v>46126</v>
      </c>
      <c r="J4129" s="55">
        <v>46129</v>
      </c>
      <c r="K4129" s="55">
        <v>46156</v>
      </c>
      <c r="L4129" s="55"/>
      <c r="M4129" s="55"/>
      <c r="N4129" s="3"/>
      <c r="O4129" s="119" t="s">
        <v>9</v>
      </c>
      <c r="P4129" s="3"/>
      <c r="Q4129" s="167"/>
      <c r="R4129" s="1" t="s">
        <v>2018</v>
      </c>
    </row>
    <row r="4130" spans="1:18">
      <c r="A4130" s="166" t="s">
        <v>164</v>
      </c>
      <c r="B4130" s="30" t="s">
        <v>2017</v>
      </c>
      <c r="C4130" s="378">
        <v>104610160</v>
      </c>
      <c r="D4130" s="88">
        <v>134609300</v>
      </c>
      <c r="F4130" s="29" t="s">
        <v>153</v>
      </c>
      <c r="G4130" s="3" t="s">
        <v>80</v>
      </c>
      <c r="H4130" s="3" t="s">
        <v>29</v>
      </c>
      <c r="I4130" s="55">
        <v>46126</v>
      </c>
      <c r="J4130" s="55">
        <v>46129</v>
      </c>
      <c r="K4130" s="55">
        <v>46156</v>
      </c>
      <c r="L4130" s="55"/>
      <c r="M4130" s="55"/>
      <c r="N4130" s="3"/>
      <c r="O4130" s="119" t="s">
        <v>9</v>
      </c>
      <c r="P4130" s="3"/>
      <c r="Q4130" s="167"/>
      <c r="R4130" s="1" t="s">
        <v>2018</v>
      </c>
    </row>
    <row r="4131" spans="1:18">
      <c r="A4131" s="166" t="s">
        <v>164</v>
      </c>
      <c r="B4131" s="30" t="s">
        <v>2017</v>
      </c>
      <c r="C4131" s="378">
        <v>104610171</v>
      </c>
      <c r="D4131" s="88">
        <v>134609303</v>
      </c>
      <c r="F4131" s="29" t="s">
        <v>153</v>
      </c>
      <c r="G4131" s="3" t="s">
        <v>80</v>
      </c>
      <c r="H4131" s="3" t="s">
        <v>29</v>
      </c>
      <c r="I4131" s="55">
        <v>46126</v>
      </c>
      <c r="J4131" s="55">
        <v>46129</v>
      </c>
      <c r="K4131" s="55">
        <v>46156</v>
      </c>
      <c r="L4131" s="55"/>
      <c r="M4131" s="55"/>
      <c r="N4131" s="3"/>
      <c r="O4131" s="119" t="s">
        <v>9</v>
      </c>
      <c r="P4131" s="3"/>
      <c r="Q4131" s="167"/>
      <c r="R4131" s="1" t="s">
        <v>2018</v>
      </c>
    </row>
    <row r="4132" spans="1:18">
      <c r="A4132" s="166" t="s">
        <v>164</v>
      </c>
      <c r="B4132" s="30" t="s">
        <v>2017</v>
      </c>
      <c r="C4132" s="378">
        <v>104610177</v>
      </c>
      <c r="D4132" s="88">
        <v>134609306</v>
      </c>
      <c r="F4132" s="29" t="s">
        <v>153</v>
      </c>
      <c r="G4132" s="3" t="s">
        <v>80</v>
      </c>
      <c r="H4132" s="3" t="s">
        <v>29</v>
      </c>
      <c r="I4132" s="55">
        <v>46126</v>
      </c>
      <c r="J4132" s="55">
        <v>46129</v>
      </c>
      <c r="K4132" s="55">
        <v>46156</v>
      </c>
      <c r="L4132" s="55"/>
      <c r="M4132" s="55"/>
      <c r="N4132" s="3"/>
      <c r="O4132" s="119" t="s">
        <v>10</v>
      </c>
      <c r="P4132" s="55">
        <v>46174</v>
      </c>
      <c r="Q4132" s="167"/>
      <c r="R4132" s="1" t="s">
        <v>2018</v>
      </c>
    </row>
    <row r="4133" spans="1:18">
      <c r="A4133" s="166" t="s">
        <v>164</v>
      </c>
      <c r="B4133" s="30" t="s">
        <v>2017</v>
      </c>
      <c r="C4133" s="378">
        <v>104610186</v>
      </c>
      <c r="D4133" s="88">
        <v>134609307</v>
      </c>
      <c r="F4133" s="29" t="s">
        <v>153</v>
      </c>
      <c r="G4133" s="3" t="s">
        <v>80</v>
      </c>
      <c r="H4133" s="3" t="s">
        <v>29</v>
      </c>
      <c r="I4133" s="55">
        <v>46126</v>
      </c>
      <c r="J4133" s="55">
        <v>46129</v>
      </c>
      <c r="K4133" s="55">
        <v>46156</v>
      </c>
      <c r="L4133" s="55"/>
      <c r="M4133" s="55"/>
      <c r="N4133" s="3"/>
      <c r="O4133" s="119" t="s">
        <v>9</v>
      </c>
      <c r="P4133" s="3"/>
      <c r="Q4133" s="167"/>
      <c r="R4133" s="1" t="s">
        <v>2018</v>
      </c>
    </row>
    <row r="4134" spans="1:18">
      <c r="A4134" s="166" t="s">
        <v>164</v>
      </c>
      <c r="B4134" s="30" t="s">
        <v>2017</v>
      </c>
      <c r="C4134" s="378">
        <v>104610188</v>
      </c>
      <c r="D4134" s="88">
        <v>134609308</v>
      </c>
      <c r="F4134" s="29" t="s">
        <v>153</v>
      </c>
      <c r="G4134" s="3" t="s">
        <v>80</v>
      </c>
      <c r="H4134" s="3" t="s">
        <v>29</v>
      </c>
      <c r="I4134" s="55">
        <v>46126</v>
      </c>
      <c r="J4134" s="55">
        <v>46129</v>
      </c>
      <c r="K4134" s="55">
        <v>46156</v>
      </c>
      <c r="L4134" s="55"/>
      <c r="M4134" s="55"/>
      <c r="N4134" s="3"/>
      <c r="O4134" s="119" t="s">
        <v>9</v>
      </c>
      <c r="P4134" s="3"/>
      <c r="Q4134" s="167"/>
      <c r="R4134" s="1" t="s">
        <v>2018</v>
      </c>
    </row>
    <row r="4135" spans="1:18">
      <c r="A4135" s="166" t="s">
        <v>164</v>
      </c>
      <c r="B4135" s="30" t="s">
        <v>2017</v>
      </c>
      <c r="C4135" s="378">
        <v>104610195</v>
      </c>
      <c r="D4135" s="88">
        <v>134609310</v>
      </c>
      <c r="F4135" s="29" t="s">
        <v>153</v>
      </c>
      <c r="G4135" s="3" t="s">
        <v>80</v>
      </c>
      <c r="H4135" s="3" t="s">
        <v>29</v>
      </c>
      <c r="I4135" s="55">
        <v>46126</v>
      </c>
      <c r="J4135" s="55">
        <v>46129</v>
      </c>
      <c r="K4135" s="55">
        <v>46156</v>
      </c>
      <c r="L4135" s="55"/>
      <c r="M4135" s="55"/>
      <c r="N4135" s="3"/>
      <c r="O4135" s="119" t="s">
        <v>9</v>
      </c>
      <c r="P4135" s="3"/>
      <c r="Q4135" s="167"/>
      <c r="R4135" s="1" t="s">
        <v>2018</v>
      </c>
    </row>
    <row r="4136" spans="1:18">
      <c r="A4136" s="166" t="s">
        <v>164</v>
      </c>
      <c r="B4136" s="30" t="s">
        <v>2017</v>
      </c>
      <c r="C4136" s="378">
        <v>104610201</v>
      </c>
      <c r="D4136" s="88">
        <v>134609311</v>
      </c>
      <c r="F4136" s="29" t="s">
        <v>153</v>
      </c>
      <c r="G4136" s="3" t="s">
        <v>80</v>
      </c>
      <c r="H4136" s="3" t="s">
        <v>29</v>
      </c>
      <c r="I4136" s="55">
        <v>46126</v>
      </c>
      <c r="J4136" s="55">
        <v>46129</v>
      </c>
      <c r="K4136" s="55">
        <v>46156</v>
      </c>
      <c r="L4136" s="55"/>
      <c r="M4136" s="55"/>
      <c r="N4136" s="3"/>
      <c r="O4136" s="119" t="s">
        <v>9</v>
      </c>
      <c r="P4136" s="3"/>
      <c r="Q4136" s="167"/>
      <c r="R4136" s="1" t="s">
        <v>2018</v>
      </c>
    </row>
    <row r="4137" spans="1:18">
      <c r="A4137" s="166" t="s">
        <v>164</v>
      </c>
      <c r="B4137" s="30" t="s">
        <v>2017</v>
      </c>
      <c r="C4137" s="378">
        <v>104610204</v>
      </c>
      <c r="D4137" s="88">
        <v>134609312</v>
      </c>
      <c r="F4137" s="29" t="s">
        <v>153</v>
      </c>
      <c r="G4137" s="3" t="s">
        <v>80</v>
      </c>
      <c r="H4137" s="3" t="s">
        <v>29</v>
      </c>
      <c r="I4137" s="55">
        <v>46126</v>
      </c>
      <c r="J4137" s="55">
        <v>46129</v>
      </c>
      <c r="K4137" s="55">
        <v>46156</v>
      </c>
      <c r="L4137" s="55"/>
      <c r="M4137" s="55"/>
      <c r="N4137" s="3"/>
      <c r="O4137" s="119" t="s">
        <v>9</v>
      </c>
      <c r="P4137" s="3"/>
      <c r="Q4137" s="167"/>
      <c r="R4137" s="1" t="s">
        <v>2018</v>
      </c>
    </row>
    <row r="4138" spans="1:18">
      <c r="A4138" s="166" t="s">
        <v>164</v>
      </c>
      <c r="B4138" s="30" t="s">
        <v>2017</v>
      </c>
      <c r="C4138" s="378">
        <v>104610207</v>
      </c>
      <c r="D4138" s="88">
        <v>134609325</v>
      </c>
      <c r="F4138" s="29" t="s">
        <v>153</v>
      </c>
      <c r="G4138" s="3" t="s">
        <v>80</v>
      </c>
      <c r="H4138" s="3" t="s">
        <v>29</v>
      </c>
      <c r="I4138" s="55">
        <v>46126</v>
      </c>
      <c r="J4138" s="55">
        <v>46129</v>
      </c>
      <c r="K4138" s="55">
        <v>46156</v>
      </c>
      <c r="L4138" s="55"/>
      <c r="M4138" s="55"/>
      <c r="N4138" s="3"/>
      <c r="O4138" s="119" t="s">
        <v>9</v>
      </c>
      <c r="P4138" s="3"/>
      <c r="Q4138" s="167"/>
      <c r="R4138" s="1" t="s">
        <v>2018</v>
      </c>
    </row>
    <row r="4139" spans="1:18">
      <c r="A4139" s="166" t="s">
        <v>164</v>
      </c>
      <c r="B4139" s="30" t="s">
        <v>2017</v>
      </c>
      <c r="C4139" s="378">
        <v>104610210</v>
      </c>
      <c r="D4139" s="88">
        <v>134609330</v>
      </c>
      <c r="F4139" s="29" t="s">
        <v>153</v>
      </c>
      <c r="G4139" s="3" t="s">
        <v>80</v>
      </c>
      <c r="H4139" s="3" t="s">
        <v>29</v>
      </c>
      <c r="I4139" s="55">
        <v>46126</v>
      </c>
      <c r="J4139" s="55">
        <v>46129</v>
      </c>
      <c r="K4139" s="55">
        <v>46156</v>
      </c>
      <c r="L4139" s="55"/>
      <c r="M4139" s="55"/>
      <c r="N4139" s="3"/>
      <c r="O4139" s="119" t="s">
        <v>9</v>
      </c>
      <c r="P4139" s="3"/>
      <c r="Q4139" s="167"/>
      <c r="R4139" s="1" t="s">
        <v>2018</v>
      </c>
    </row>
    <row r="4140" spans="1:18">
      <c r="A4140" s="166" t="s">
        <v>164</v>
      </c>
      <c r="B4140" s="30" t="s">
        <v>2017</v>
      </c>
      <c r="C4140" s="378">
        <v>104610214</v>
      </c>
      <c r="D4140" s="88">
        <v>134609334</v>
      </c>
      <c r="F4140" s="29" t="s">
        <v>153</v>
      </c>
      <c r="G4140" s="3" t="s">
        <v>80</v>
      </c>
      <c r="H4140" s="3" t="s">
        <v>29</v>
      </c>
      <c r="I4140" s="55">
        <v>46126</v>
      </c>
      <c r="J4140" s="55">
        <v>46129</v>
      </c>
      <c r="K4140" s="55">
        <v>46156</v>
      </c>
      <c r="L4140" s="55"/>
      <c r="M4140" s="55"/>
      <c r="N4140" s="3"/>
      <c r="O4140" s="119" t="s">
        <v>10</v>
      </c>
      <c r="P4140" s="55">
        <v>46174</v>
      </c>
      <c r="Q4140" s="167"/>
      <c r="R4140" s="1" t="s">
        <v>2018</v>
      </c>
    </row>
    <row r="4141" spans="1:18">
      <c r="A4141" s="166" t="s">
        <v>164</v>
      </c>
      <c r="B4141" s="30" t="s">
        <v>2017</v>
      </c>
      <c r="C4141" s="378">
        <v>104610215</v>
      </c>
      <c r="D4141" s="88">
        <v>134609338</v>
      </c>
      <c r="F4141" s="29" t="s">
        <v>153</v>
      </c>
      <c r="G4141" s="3" t="s">
        <v>80</v>
      </c>
      <c r="H4141" s="3" t="s">
        <v>29</v>
      </c>
      <c r="I4141" s="55">
        <v>46126</v>
      </c>
      <c r="J4141" s="55">
        <v>46129</v>
      </c>
      <c r="K4141" s="55">
        <v>46156</v>
      </c>
      <c r="L4141" s="55"/>
      <c r="M4141" s="55"/>
      <c r="N4141" s="3"/>
      <c r="O4141" s="119" t="s">
        <v>9</v>
      </c>
      <c r="P4141" s="3"/>
      <c r="Q4141" s="167"/>
      <c r="R4141" s="1" t="s">
        <v>2018</v>
      </c>
    </row>
    <row r="4142" spans="1:18">
      <c r="A4142" s="166" t="s">
        <v>164</v>
      </c>
      <c r="B4142" s="30" t="s">
        <v>2017</v>
      </c>
      <c r="C4142" s="378">
        <v>104610220</v>
      </c>
      <c r="D4142" s="88">
        <v>134609342</v>
      </c>
      <c r="F4142" s="29" t="s">
        <v>153</v>
      </c>
      <c r="G4142" s="3" t="s">
        <v>80</v>
      </c>
      <c r="H4142" s="3" t="s">
        <v>29</v>
      </c>
      <c r="I4142" s="55">
        <v>46126</v>
      </c>
      <c r="J4142" s="55">
        <v>46129</v>
      </c>
      <c r="K4142" s="55">
        <v>46156</v>
      </c>
      <c r="L4142" s="55"/>
      <c r="M4142" s="55"/>
      <c r="N4142" s="3"/>
      <c r="O4142" s="119" t="s">
        <v>9</v>
      </c>
      <c r="P4142" s="3"/>
      <c r="Q4142" s="167"/>
      <c r="R4142" s="1" t="s">
        <v>2018</v>
      </c>
    </row>
    <row r="4143" spans="1:18">
      <c r="A4143" s="166" t="s">
        <v>164</v>
      </c>
      <c r="B4143" s="30" t="s">
        <v>2017</v>
      </c>
      <c r="C4143" s="378">
        <v>104610223</v>
      </c>
      <c r="D4143" s="88">
        <v>134609343</v>
      </c>
      <c r="F4143" s="29" t="s">
        <v>153</v>
      </c>
      <c r="G4143" s="3" t="s">
        <v>80</v>
      </c>
      <c r="H4143" s="3" t="s">
        <v>29</v>
      </c>
      <c r="I4143" s="55">
        <v>46126</v>
      </c>
      <c r="J4143" s="55">
        <v>46129</v>
      </c>
      <c r="K4143" s="55">
        <v>46156</v>
      </c>
      <c r="L4143" s="55"/>
      <c r="M4143" s="55"/>
      <c r="N4143" s="3"/>
      <c r="O4143" s="119" t="s">
        <v>10</v>
      </c>
      <c r="P4143" s="55">
        <v>46174</v>
      </c>
      <c r="Q4143" s="167"/>
      <c r="R4143" s="1" t="s">
        <v>2018</v>
      </c>
    </row>
    <row r="4144" spans="1:18">
      <c r="A4144" s="166" t="s">
        <v>164</v>
      </c>
      <c r="B4144" s="30" t="s">
        <v>2017</v>
      </c>
      <c r="C4144" s="378">
        <v>104610229</v>
      </c>
      <c r="D4144" s="88"/>
      <c r="F4144" s="29" t="s">
        <v>153</v>
      </c>
      <c r="G4144" s="3" t="s">
        <v>80</v>
      </c>
      <c r="H4144" s="3" t="s">
        <v>29</v>
      </c>
      <c r="I4144" s="55">
        <v>46126</v>
      </c>
      <c r="J4144" s="55">
        <v>46129</v>
      </c>
      <c r="K4144" s="55">
        <v>46156</v>
      </c>
      <c r="L4144" s="55"/>
      <c r="M4144" s="55"/>
      <c r="N4144" s="3"/>
      <c r="O4144" s="119" t="s">
        <v>10</v>
      </c>
      <c r="P4144" s="55">
        <v>46156</v>
      </c>
      <c r="Q4144" s="167"/>
      <c r="R4144" s="1"/>
    </row>
    <row r="4145" spans="1:18">
      <c r="A4145" s="166" t="s">
        <v>164</v>
      </c>
      <c r="B4145" s="30" t="s">
        <v>2017</v>
      </c>
      <c r="C4145" s="378">
        <v>105600011</v>
      </c>
      <c r="D4145" s="88"/>
      <c r="F4145" s="29" t="s">
        <v>153</v>
      </c>
      <c r="G4145" s="3" t="s">
        <v>80</v>
      </c>
      <c r="H4145" s="3" t="s">
        <v>29</v>
      </c>
      <c r="I4145" s="55">
        <v>46126</v>
      </c>
      <c r="J4145" s="55">
        <v>46129</v>
      </c>
      <c r="K4145" s="55">
        <v>46156</v>
      </c>
      <c r="L4145" s="55"/>
      <c r="M4145" s="55"/>
      <c r="N4145" s="3"/>
      <c r="O4145" s="119" t="s">
        <v>10</v>
      </c>
      <c r="P4145" s="55">
        <v>46156</v>
      </c>
      <c r="Q4145" s="167"/>
      <c r="R4145" s="1"/>
    </row>
    <row r="4146" spans="1:18">
      <c r="A4146" s="166" t="s">
        <v>164</v>
      </c>
      <c r="B4146" s="30" t="s">
        <v>2017</v>
      </c>
      <c r="C4146" s="378">
        <v>105600014</v>
      </c>
      <c r="D4146" s="88"/>
      <c r="F4146" s="29" t="s">
        <v>153</v>
      </c>
      <c r="G4146" s="3" t="s">
        <v>80</v>
      </c>
      <c r="H4146" s="3" t="s">
        <v>29</v>
      </c>
      <c r="I4146" s="55">
        <v>46126</v>
      </c>
      <c r="J4146" s="55">
        <v>46129</v>
      </c>
      <c r="K4146" s="55">
        <v>46156</v>
      </c>
      <c r="L4146" s="55"/>
      <c r="M4146" s="55"/>
      <c r="N4146" s="3"/>
      <c r="O4146" s="119" t="s">
        <v>10</v>
      </c>
      <c r="P4146" s="55">
        <v>46156</v>
      </c>
      <c r="Q4146" s="167"/>
      <c r="R4146" s="1"/>
    </row>
    <row r="4147" spans="1:18">
      <c r="A4147" s="166" t="s">
        <v>164</v>
      </c>
      <c r="B4147" s="30" t="s">
        <v>2017</v>
      </c>
      <c r="C4147" s="378">
        <v>105600017</v>
      </c>
      <c r="D4147" s="88"/>
      <c r="F4147" s="29" t="s">
        <v>153</v>
      </c>
      <c r="G4147" s="3" t="s">
        <v>80</v>
      </c>
      <c r="H4147" s="3" t="s">
        <v>29</v>
      </c>
      <c r="I4147" s="55">
        <v>46126</v>
      </c>
      <c r="J4147" s="55">
        <v>46129</v>
      </c>
      <c r="K4147" s="55">
        <v>46156</v>
      </c>
      <c r="L4147" s="55"/>
      <c r="M4147" s="55"/>
      <c r="N4147" s="3"/>
      <c r="O4147" s="119" t="s">
        <v>10</v>
      </c>
      <c r="P4147" s="55">
        <v>46156</v>
      </c>
      <c r="Q4147" s="167"/>
      <c r="R4147" s="1"/>
    </row>
    <row r="4148" spans="1:18">
      <c r="A4148" s="166" t="s">
        <v>164</v>
      </c>
      <c r="B4148" s="30" t="s">
        <v>2017</v>
      </c>
      <c r="C4148" s="378">
        <v>105600021</v>
      </c>
      <c r="D4148" s="88"/>
      <c r="F4148" s="29" t="s">
        <v>153</v>
      </c>
      <c r="G4148" s="3" t="s">
        <v>80</v>
      </c>
      <c r="H4148" s="3" t="s">
        <v>29</v>
      </c>
      <c r="I4148" s="55">
        <v>46126</v>
      </c>
      <c r="J4148" s="55">
        <v>46129</v>
      </c>
      <c r="K4148" s="55">
        <v>46156</v>
      </c>
      <c r="L4148" s="55"/>
      <c r="M4148" s="55"/>
      <c r="N4148" s="3"/>
      <c r="O4148" s="119" t="s">
        <v>10</v>
      </c>
      <c r="P4148" s="55">
        <v>46156</v>
      </c>
      <c r="Q4148" s="167"/>
      <c r="R4148" s="1"/>
    </row>
    <row r="4149" spans="1:18">
      <c r="A4149" s="166" t="s">
        <v>164</v>
      </c>
      <c r="B4149" s="30" t="s">
        <v>2017</v>
      </c>
      <c r="C4149" s="378">
        <v>105600022</v>
      </c>
      <c r="D4149" s="88"/>
      <c r="F4149" s="29" t="s">
        <v>153</v>
      </c>
      <c r="G4149" s="3" t="s">
        <v>80</v>
      </c>
      <c r="H4149" s="3" t="s">
        <v>29</v>
      </c>
      <c r="I4149" s="55">
        <v>46126</v>
      </c>
      <c r="J4149" s="55">
        <v>46129</v>
      </c>
      <c r="K4149" s="55">
        <v>46156</v>
      </c>
      <c r="L4149" s="55"/>
      <c r="M4149" s="55"/>
      <c r="N4149" s="3"/>
      <c r="O4149" s="119" t="s">
        <v>10</v>
      </c>
      <c r="P4149" s="55">
        <v>46156</v>
      </c>
      <c r="Q4149" s="167"/>
      <c r="R4149" s="1"/>
    </row>
    <row r="4150" spans="1:18">
      <c r="A4150" s="166" t="s">
        <v>164</v>
      </c>
      <c r="B4150" s="30" t="s">
        <v>2017</v>
      </c>
      <c r="C4150" s="378">
        <v>105600024</v>
      </c>
      <c r="D4150" s="88"/>
      <c r="F4150" s="29" t="s">
        <v>153</v>
      </c>
      <c r="G4150" s="3" t="s">
        <v>80</v>
      </c>
      <c r="H4150" s="3" t="s">
        <v>29</v>
      </c>
      <c r="I4150" s="55">
        <v>46126</v>
      </c>
      <c r="J4150" s="55">
        <v>46129</v>
      </c>
      <c r="K4150" s="55">
        <v>46156</v>
      </c>
      <c r="L4150" s="55"/>
      <c r="M4150" s="55"/>
      <c r="N4150" s="3"/>
      <c r="O4150" s="119" t="s">
        <v>10</v>
      </c>
      <c r="P4150" s="55">
        <v>46156</v>
      </c>
      <c r="Q4150" s="167"/>
      <c r="R4150" s="1"/>
    </row>
    <row r="4151" spans="1:18">
      <c r="A4151" s="166" t="s">
        <v>164</v>
      </c>
      <c r="B4151" s="30" t="s">
        <v>2017</v>
      </c>
      <c r="C4151" s="378">
        <v>105600026</v>
      </c>
      <c r="D4151" s="88"/>
      <c r="F4151" s="29" t="s">
        <v>153</v>
      </c>
      <c r="G4151" s="3" t="s">
        <v>80</v>
      </c>
      <c r="H4151" s="3" t="s">
        <v>29</v>
      </c>
      <c r="I4151" s="55">
        <v>46126</v>
      </c>
      <c r="J4151" s="55">
        <v>46129</v>
      </c>
      <c r="K4151" s="55">
        <v>46156</v>
      </c>
      <c r="L4151" s="55"/>
      <c r="M4151" s="55"/>
      <c r="N4151" s="3"/>
      <c r="O4151" s="119" t="s">
        <v>10</v>
      </c>
      <c r="P4151" s="55">
        <v>46156</v>
      </c>
      <c r="Q4151" s="167"/>
      <c r="R4151" s="1"/>
    </row>
    <row r="4152" spans="1:18">
      <c r="A4152" s="166" t="s">
        <v>164</v>
      </c>
      <c r="B4152" s="30" t="s">
        <v>2017</v>
      </c>
      <c r="C4152" s="378">
        <v>105600029</v>
      </c>
      <c r="D4152" s="88"/>
      <c r="F4152" s="29" t="s">
        <v>153</v>
      </c>
      <c r="G4152" s="3" t="s">
        <v>80</v>
      </c>
      <c r="H4152" s="3" t="s">
        <v>29</v>
      </c>
      <c r="I4152" s="55">
        <v>46126</v>
      </c>
      <c r="J4152" s="55">
        <v>46129</v>
      </c>
      <c r="K4152" s="55">
        <v>46156</v>
      </c>
      <c r="L4152" s="55"/>
      <c r="M4152" s="55"/>
      <c r="N4152" s="3"/>
      <c r="O4152" s="119" t="s">
        <v>10</v>
      </c>
      <c r="P4152" s="55">
        <v>46156</v>
      </c>
      <c r="Q4152" s="167"/>
      <c r="R4152" s="1"/>
    </row>
    <row r="4153" spans="1:18">
      <c r="A4153" s="166" t="s">
        <v>164</v>
      </c>
      <c r="B4153" s="30" t="s">
        <v>2017</v>
      </c>
      <c r="C4153" s="378">
        <v>105600031</v>
      </c>
      <c r="D4153" s="88"/>
      <c r="F4153" s="29" t="s">
        <v>153</v>
      </c>
      <c r="G4153" s="3" t="s">
        <v>80</v>
      </c>
      <c r="H4153" s="3" t="s">
        <v>29</v>
      </c>
      <c r="I4153" s="55">
        <v>46126</v>
      </c>
      <c r="J4153" s="55">
        <v>46129</v>
      </c>
      <c r="K4153" s="55">
        <v>46156</v>
      </c>
      <c r="L4153" s="55"/>
      <c r="M4153" s="55"/>
      <c r="N4153" s="3"/>
      <c r="O4153" s="119" t="s">
        <v>10</v>
      </c>
      <c r="P4153" s="55">
        <v>46156</v>
      </c>
      <c r="Q4153" s="167"/>
      <c r="R4153" s="1"/>
    </row>
    <row r="4154" spans="1:18">
      <c r="A4154" s="166" t="s">
        <v>164</v>
      </c>
      <c r="B4154" s="30" t="s">
        <v>2017</v>
      </c>
      <c r="C4154" s="378">
        <v>105600034</v>
      </c>
      <c r="D4154" s="88"/>
      <c r="F4154" s="29" t="s">
        <v>153</v>
      </c>
      <c r="G4154" s="3" t="s">
        <v>80</v>
      </c>
      <c r="H4154" s="3" t="s">
        <v>29</v>
      </c>
      <c r="I4154" s="55">
        <v>46126</v>
      </c>
      <c r="J4154" s="55">
        <v>46129</v>
      </c>
      <c r="K4154" s="55">
        <v>46156</v>
      </c>
      <c r="L4154" s="55"/>
      <c r="M4154" s="55"/>
      <c r="N4154" s="3"/>
      <c r="O4154" s="119" t="s">
        <v>10</v>
      </c>
      <c r="P4154" s="55">
        <v>46156</v>
      </c>
      <c r="Q4154" s="167"/>
      <c r="R4154" s="1"/>
    </row>
    <row r="4155" spans="1:18">
      <c r="A4155" s="166" t="s">
        <v>164</v>
      </c>
      <c r="B4155" s="30" t="s">
        <v>2017</v>
      </c>
      <c r="C4155" s="378">
        <v>105600037</v>
      </c>
      <c r="D4155" s="88"/>
      <c r="F4155" s="29" t="s">
        <v>153</v>
      </c>
      <c r="G4155" s="3" t="s">
        <v>80</v>
      </c>
      <c r="H4155" s="3" t="s">
        <v>29</v>
      </c>
      <c r="I4155" s="55">
        <v>46126</v>
      </c>
      <c r="J4155" s="55">
        <v>46129</v>
      </c>
      <c r="K4155" s="55">
        <v>46156</v>
      </c>
      <c r="L4155" s="55"/>
      <c r="M4155" s="55"/>
      <c r="N4155" s="3"/>
      <c r="O4155" s="119" t="s">
        <v>10</v>
      </c>
      <c r="P4155" s="55">
        <v>46156</v>
      </c>
      <c r="Q4155" s="167"/>
      <c r="R4155" s="1"/>
    </row>
    <row r="4156" spans="1:18">
      <c r="A4156" s="166" t="s">
        <v>164</v>
      </c>
      <c r="B4156" s="30" t="s">
        <v>2017</v>
      </c>
      <c r="C4156" s="378">
        <v>105600039</v>
      </c>
      <c r="D4156" s="88"/>
      <c r="F4156" s="29" t="s">
        <v>153</v>
      </c>
      <c r="G4156" s="3" t="s">
        <v>80</v>
      </c>
      <c r="H4156" s="3" t="s">
        <v>29</v>
      </c>
      <c r="I4156" s="55">
        <v>46126</v>
      </c>
      <c r="J4156" s="55">
        <v>46129</v>
      </c>
      <c r="K4156" s="55">
        <v>46156</v>
      </c>
      <c r="L4156" s="55"/>
      <c r="M4156" s="55"/>
      <c r="N4156" s="3"/>
      <c r="O4156" s="119" t="s">
        <v>10</v>
      </c>
      <c r="P4156" s="55">
        <v>46156</v>
      </c>
      <c r="Q4156" s="167"/>
      <c r="R4156" s="1"/>
    </row>
    <row r="4157" spans="1:18">
      <c r="A4157" s="166" t="s">
        <v>164</v>
      </c>
      <c r="B4157" s="30" t="s">
        <v>2017</v>
      </c>
      <c r="C4157" s="378">
        <v>105600043</v>
      </c>
      <c r="D4157" s="88"/>
      <c r="F4157" s="29" t="s">
        <v>153</v>
      </c>
      <c r="G4157" s="3" t="s">
        <v>80</v>
      </c>
      <c r="H4157" s="3" t="s">
        <v>29</v>
      </c>
      <c r="I4157" s="55">
        <v>46126</v>
      </c>
      <c r="J4157" s="55">
        <v>46129</v>
      </c>
      <c r="K4157" s="55">
        <v>46156</v>
      </c>
      <c r="L4157" s="55"/>
      <c r="M4157" s="55"/>
      <c r="N4157" s="3"/>
      <c r="O4157" s="119" t="s">
        <v>10</v>
      </c>
      <c r="P4157" s="55">
        <v>46156</v>
      </c>
      <c r="Q4157" s="167"/>
      <c r="R4157" s="1"/>
    </row>
    <row r="4158" spans="1:18">
      <c r="A4158" s="166" t="s">
        <v>164</v>
      </c>
      <c r="B4158" s="30" t="s">
        <v>2017</v>
      </c>
      <c r="C4158" s="378">
        <v>105600046</v>
      </c>
      <c r="D4158" s="88"/>
      <c r="F4158" s="29" t="s">
        <v>153</v>
      </c>
      <c r="G4158" s="3" t="s">
        <v>80</v>
      </c>
      <c r="H4158" s="3" t="s">
        <v>29</v>
      </c>
      <c r="I4158" s="55">
        <v>46126</v>
      </c>
      <c r="J4158" s="55">
        <v>46129</v>
      </c>
      <c r="K4158" s="55">
        <v>46156</v>
      </c>
      <c r="L4158" s="55"/>
      <c r="M4158" s="55"/>
      <c r="N4158" s="3"/>
      <c r="O4158" s="119" t="s">
        <v>10</v>
      </c>
      <c r="P4158" s="55">
        <v>46156</v>
      </c>
      <c r="Q4158" s="167"/>
      <c r="R4158" s="1"/>
    </row>
    <row r="4159" spans="1:18">
      <c r="A4159" s="166" t="s">
        <v>164</v>
      </c>
      <c r="B4159" s="30" t="s">
        <v>2017</v>
      </c>
      <c r="C4159" s="378">
        <v>105600048</v>
      </c>
      <c r="D4159" s="88"/>
      <c r="F4159" s="29" t="s">
        <v>153</v>
      </c>
      <c r="G4159" s="3" t="s">
        <v>80</v>
      </c>
      <c r="H4159" s="3" t="s">
        <v>29</v>
      </c>
      <c r="I4159" s="55">
        <v>46126</v>
      </c>
      <c r="J4159" s="55">
        <v>46129</v>
      </c>
      <c r="K4159" s="55">
        <v>46156</v>
      </c>
      <c r="L4159" s="55"/>
      <c r="M4159" s="55"/>
      <c r="N4159" s="3"/>
      <c r="O4159" s="119" t="s">
        <v>10</v>
      </c>
      <c r="P4159" s="55">
        <v>46156</v>
      </c>
      <c r="Q4159" s="167"/>
      <c r="R4159" s="1"/>
    </row>
    <row r="4160" spans="1:18">
      <c r="A4160" s="166" t="s">
        <v>164</v>
      </c>
      <c r="B4160" s="30" t="s">
        <v>2017</v>
      </c>
      <c r="C4160" s="378">
        <v>105600049</v>
      </c>
      <c r="D4160" s="88"/>
      <c r="F4160" s="29" t="s">
        <v>153</v>
      </c>
      <c r="G4160" s="3" t="s">
        <v>80</v>
      </c>
      <c r="H4160" s="3" t="s">
        <v>29</v>
      </c>
      <c r="I4160" s="55">
        <v>46126</v>
      </c>
      <c r="J4160" s="55">
        <v>46129</v>
      </c>
      <c r="K4160" s="55">
        <v>46156</v>
      </c>
      <c r="L4160" s="55"/>
      <c r="M4160" s="55"/>
      <c r="N4160" s="3"/>
      <c r="O4160" s="119" t="s">
        <v>10</v>
      </c>
      <c r="P4160" s="55">
        <v>46156</v>
      </c>
      <c r="Q4160" s="167"/>
      <c r="R4160" s="1"/>
    </row>
    <row r="4161" spans="1:18">
      <c r="A4161" s="166" t="s">
        <v>2019</v>
      </c>
      <c r="B4161" s="30" t="s">
        <v>2020</v>
      </c>
      <c r="C4161" s="378">
        <v>121600011</v>
      </c>
      <c r="D4161" s="88"/>
      <c r="F4161" s="29" t="s">
        <v>278</v>
      </c>
      <c r="G4161" s="3" t="s">
        <v>80</v>
      </c>
      <c r="H4161" s="3" t="s">
        <v>1988</v>
      </c>
      <c r="I4161" s="55">
        <v>46143</v>
      </c>
      <c r="J4161" s="55">
        <v>46146</v>
      </c>
      <c r="K4161" s="55">
        <v>46178</v>
      </c>
      <c r="L4161" s="55"/>
      <c r="M4161" s="55"/>
      <c r="N4161" s="3"/>
      <c r="O4161" s="119" t="s">
        <v>10</v>
      </c>
      <c r="P4161" s="55">
        <v>46163</v>
      </c>
      <c r="Q4161" s="167"/>
      <c r="R4161" s="1"/>
    </row>
    <row r="4162" spans="1:18">
      <c r="A4162" s="166" t="s">
        <v>2019</v>
      </c>
      <c r="B4162" s="30" t="s">
        <v>2020</v>
      </c>
      <c r="C4162" s="378">
        <v>121600014</v>
      </c>
      <c r="D4162" s="88"/>
      <c r="F4162" s="29" t="s">
        <v>278</v>
      </c>
      <c r="G4162" s="3" t="s">
        <v>80</v>
      </c>
      <c r="H4162" s="3" t="s">
        <v>1988</v>
      </c>
      <c r="I4162" s="55">
        <v>46143</v>
      </c>
      <c r="J4162" s="55">
        <v>46146</v>
      </c>
      <c r="K4162" s="55">
        <v>46178</v>
      </c>
      <c r="L4162" s="55"/>
      <c r="M4162" s="55"/>
      <c r="N4162" s="3"/>
      <c r="O4162" s="119" t="s">
        <v>10</v>
      </c>
      <c r="P4162" s="55">
        <v>46163</v>
      </c>
      <c r="Q4162" s="167"/>
      <c r="R4162" s="1"/>
    </row>
    <row r="4163" spans="1:18">
      <c r="A4163" s="166" t="s">
        <v>2019</v>
      </c>
      <c r="B4163" s="30" t="s">
        <v>2020</v>
      </c>
      <c r="C4163" s="378">
        <v>121600018</v>
      </c>
      <c r="D4163" s="88"/>
      <c r="F4163" s="29" t="s">
        <v>278</v>
      </c>
      <c r="G4163" s="3" t="s">
        <v>80</v>
      </c>
      <c r="H4163" s="3" t="s">
        <v>1988</v>
      </c>
      <c r="I4163" s="55">
        <v>46143</v>
      </c>
      <c r="J4163" s="55">
        <v>46146</v>
      </c>
      <c r="K4163" s="55">
        <v>46178</v>
      </c>
      <c r="L4163" s="55"/>
      <c r="M4163" s="55"/>
      <c r="N4163" s="3"/>
      <c r="O4163" s="119" t="s">
        <v>10</v>
      </c>
      <c r="P4163" s="55">
        <v>46163</v>
      </c>
      <c r="Q4163" s="167"/>
      <c r="R4163" s="1"/>
    </row>
    <row r="4164" spans="1:18">
      <c r="A4164" s="166" t="s">
        <v>2019</v>
      </c>
      <c r="B4164" s="30" t="s">
        <v>2020</v>
      </c>
      <c r="C4164" s="378">
        <v>121600019</v>
      </c>
      <c r="D4164" s="88"/>
      <c r="F4164" s="29" t="s">
        <v>278</v>
      </c>
      <c r="G4164" s="3" t="s">
        <v>80</v>
      </c>
      <c r="H4164" s="3" t="s">
        <v>1988</v>
      </c>
      <c r="I4164" s="55">
        <v>46143</v>
      </c>
      <c r="J4164" s="55">
        <v>46146</v>
      </c>
      <c r="K4164" s="55">
        <v>46178</v>
      </c>
      <c r="L4164" s="55"/>
      <c r="M4164" s="55"/>
      <c r="N4164" s="3"/>
      <c r="O4164" s="119" t="s">
        <v>10</v>
      </c>
      <c r="P4164" s="55">
        <v>46163</v>
      </c>
      <c r="Q4164" s="167"/>
      <c r="R4164" s="1"/>
    </row>
    <row r="4165" spans="1:18">
      <c r="A4165" s="166" t="s">
        <v>2019</v>
      </c>
      <c r="B4165" s="30" t="s">
        <v>2020</v>
      </c>
      <c r="C4165" s="378">
        <v>121600023</v>
      </c>
      <c r="D4165" s="88"/>
      <c r="F4165" s="29" t="s">
        <v>278</v>
      </c>
      <c r="G4165" s="3" t="s">
        <v>80</v>
      </c>
      <c r="H4165" s="3" t="s">
        <v>1988</v>
      </c>
      <c r="I4165" s="55">
        <v>46143</v>
      </c>
      <c r="J4165" s="55">
        <v>46146</v>
      </c>
      <c r="K4165" s="55">
        <v>46178</v>
      </c>
      <c r="L4165" s="55"/>
      <c r="M4165" s="55"/>
      <c r="N4165" s="3"/>
      <c r="O4165" s="119" t="s">
        <v>10</v>
      </c>
      <c r="P4165" s="55">
        <v>46163</v>
      </c>
      <c r="Q4165" s="167"/>
      <c r="R4165" s="1"/>
    </row>
    <row r="4166" spans="1:18">
      <c r="A4166" s="166" t="s">
        <v>2019</v>
      </c>
      <c r="B4166" s="30" t="s">
        <v>2020</v>
      </c>
      <c r="C4166" s="378">
        <v>121600024</v>
      </c>
      <c r="D4166" s="88"/>
      <c r="F4166" s="29" t="s">
        <v>278</v>
      </c>
      <c r="G4166" s="3" t="s">
        <v>80</v>
      </c>
      <c r="H4166" s="3" t="s">
        <v>1988</v>
      </c>
      <c r="I4166" s="55">
        <v>46143</v>
      </c>
      <c r="J4166" s="55">
        <v>46146</v>
      </c>
      <c r="K4166" s="55">
        <v>46178</v>
      </c>
      <c r="L4166" s="55"/>
      <c r="M4166" s="55"/>
      <c r="N4166" s="3"/>
      <c r="O4166" s="119" t="s">
        <v>10</v>
      </c>
      <c r="P4166" s="55">
        <v>46163</v>
      </c>
      <c r="Q4166" s="167"/>
      <c r="R4166" s="1"/>
    </row>
    <row r="4167" spans="1:18">
      <c r="A4167" s="166" t="s">
        <v>2019</v>
      </c>
      <c r="B4167" s="30" t="s">
        <v>2020</v>
      </c>
      <c r="C4167" s="378">
        <v>121600026</v>
      </c>
      <c r="D4167" s="88"/>
      <c r="F4167" s="29" t="s">
        <v>278</v>
      </c>
      <c r="G4167" s="3" t="s">
        <v>80</v>
      </c>
      <c r="H4167" s="3" t="s">
        <v>1988</v>
      </c>
      <c r="I4167" s="55">
        <v>46143</v>
      </c>
      <c r="J4167" s="55">
        <v>46146</v>
      </c>
      <c r="K4167" s="55">
        <v>46178</v>
      </c>
      <c r="L4167" s="55"/>
      <c r="M4167" s="55"/>
      <c r="N4167" s="3"/>
      <c r="O4167" s="119" t="s">
        <v>10</v>
      </c>
      <c r="P4167" s="55">
        <v>46163</v>
      </c>
      <c r="Q4167" s="167"/>
      <c r="R4167" s="1"/>
    </row>
    <row r="4168" spans="1:18">
      <c r="A4168" s="166" t="s">
        <v>2019</v>
      </c>
      <c r="B4168" s="30" t="s">
        <v>2020</v>
      </c>
      <c r="C4168" s="378">
        <v>121600029</v>
      </c>
      <c r="D4168" s="88"/>
      <c r="F4168" s="29" t="s">
        <v>278</v>
      </c>
      <c r="G4168" s="3" t="s">
        <v>80</v>
      </c>
      <c r="H4168" s="3" t="s">
        <v>1988</v>
      </c>
      <c r="I4168" s="55">
        <v>46143</v>
      </c>
      <c r="J4168" s="55">
        <v>46146</v>
      </c>
      <c r="K4168" s="55">
        <v>46178</v>
      </c>
      <c r="L4168" s="55"/>
      <c r="M4168" s="55"/>
      <c r="N4168" s="3"/>
      <c r="O4168" s="119" t="s">
        <v>10</v>
      </c>
      <c r="P4168" s="55">
        <v>46163</v>
      </c>
      <c r="Q4168" s="167"/>
      <c r="R4168" s="1"/>
    </row>
    <row r="4169" spans="1:18">
      <c r="A4169" s="166" t="s">
        <v>2021</v>
      </c>
      <c r="B4169" s="30" t="s">
        <v>2022</v>
      </c>
      <c r="C4169" s="378">
        <v>134609116</v>
      </c>
      <c r="D4169" s="88"/>
      <c r="F4169" s="29" t="s">
        <v>278</v>
      </c>
      <c r="G4169" s="3" t="s">
        <v>80</v>
      </c>
      <c r="H4169" s="3" t="s">
        <v>1988</v>
      </c>
      <c r="I4169" s="55">
        <v>46156</v>
      </c>
      <c r="J4169" s="55">
        <v>46160</v>
      </c>
      <c r="K4169" s="55">
        <v>46188</v>
      </c>
      <c r="L4169" s="55"/>
      <c r="M4169" s="55"/>
      <c r="N4169" s="3"/>
      <c r="O4169" s="119" t="s">
        <v>9</v>
      </c>
      <c r="P4169" s="3"/>
      <c r="Q4169" s="167"/>
      <c r="R4169" s="1"/>
    </row>
    <row r="4170" spans="1:18">
      <c r="A4170" s="166" t="s">
        <v>2021</v>
      </c>
      <c r="B4170" s="30" t="s">
        <v>2022</v>
      </c>
      <c r="C4170" s="378">
        <v>134609137</v>
      </c>
      <c r="D4170" s="88"/>
      <c r="F4170" s="29" t="s">
        <v>278</v>
      </c>
      <c r="G4170" s="3" t="s">
        <v>80</v>
      </c>
      <c r="H4170" s="3" t="s">
        <v>1988</v>
      </c>
      <c r="I4170" s="55">
        <v>46156</v>
      </c>
      <c r="J4170" s="55">
        <v>46160</v>
      </c>
      <c r="K4170" s="55">
        <v>46188</v>
      </c>
      <c r="L4170" s="55"/>
      <c r="M4170" s="55"/>
      <c r="N4170" s="3"/>
      <c r="O4170" s="119" t="s">
        <v>10</v>
      </c>
      <c r="P4170" s="55">
        <v>46162</v>
      </c>
      <c r="Q4170" s="167"/>
      <c r="R4170" s="1"/>
    </row>
    <row r="4171" spans="1:18">
      <c r="A4171" s="166" t="s">
        <v>2021</v>
      </c>
      <c r="B4171" s="30" t="s">
        <v>2022</v>
      </c>
      <c r="C4171" s="378">
        <v>134609155</v>
      </c>
      <c r="D4171" s="88"/>
      <c r="F4171" s="29" t="s">
        <v>278</v>
      </c>
      <c r="G4171" s="3" t="s">
        <v>80</v>
      </c>
      <c r="H4171" s="3" t="s">
        <v>1988</v>
      </c>
      <c r="I4171" s="55">
        <v>46156</v>
      </c>
      <c r="J4171" s="55">
        <v>46160</v>
      </c>
      <c r="K4171" s="55">
        <v>46188</v>
      </c>
      <c r="L4171" s="55"/>
      <c r="M4171" s="55"/>
      <c r="N4171" s="3"/>
      <c r="O4171" s="119" t="s">
        <v>10</v>
      </c>
      <c r="P4171" s="55">
        <v>46162</v>
      </c>
      <c r="Q4171" s="167"/>
      <c r="R4171" s="1"/>
    </row>
    <row r="4172" spans="1:18">
      <c r="A4172" s="166" t="s">
        <v>2021</v>
      </c>
      <c r="B4172" s="30" t="s">
        <v>2022</v>
      </c>
      <c r="C4172" s="378">
        <v>134609174</v>
      </c>
      <c r="D4172" s="88"/>
      <c r="F4172" s="29" t="s">
        <v>278</v>
      </c>
      <c r="G4172" s="3" t="s">
        <v>80</v>
      </c>
      <c r="H4172" s="3" t="s">
        <v>1988</v>
      </c>
      <c r="I4172" s="55">
        <v>46156</v>
      </c>
      <c r="J4172" s="55">
        <v>46160</v>
      </c>
      <c r="K4172" s="55">
        <v>46188</v>
      </c>
      <c r="L4172" s="55"/>
      <c r="M4172" s="55"/>
      <c r="N4172" s="3"/>
      <c r="O4172" s="119" t="s">
        <v>10</v>
      </c>
      <c r="P4172" s="55">
        <v>46162</v>
      </c>
      <c r="Q4172" s="167"/>
      <c r="R4172" s="1"/>
    </row>
    <row r="4173" spans="1:18">
      <c r="A4173" s="166" t="s">
        <v>2021</v>
      </c>
      <c r="B4173" s="30" t="s">
        <v>2022</v>
      </c>
      <c r="C4173" s="378">
        <v>134609180</v>
      </c>
      <c r="D4173" s="88"/>
      <c r="F4173" s="29" t="s">
        <v>278</v>
      </c>
      <c r="G4173" s="3" t="s">
        <v>80</v>
      </c>
      <c r="H4173" s="3" t="s">
        <v>1988</v>
      </c>
      <c r="I4173" s="55">
        <v>46156</v>
      </c>
      <c r="J4173" s="55">
        <v>46160</v>
      </c>
      <c r="K4173" s="55">
        <v>46188</v>
      </c>
      <c r="L4173" s="55"/>
      <c r="M4173" s="55"/>
      <c r="N4173" s="3"/>
      <c r="O4173" s="119" t="s">
        <v>10</v>
      </c>
      <c r="P4173" s="55">
        <v>46162</v>
      </c>
      <c r="Q4173" s="167"/>
      <c r="R4173" s="1"/>
    </row>
    <row r="4174" spans="1:18">
      <c r="A4174" s="166" t="s">
        <v>2021</v>
      </c>
      <c r="B4174" s="30" t="s">
        <v>2022</v>
      </c>
      <c r="C4174" s="378">
        <v>134609183</v>
      </c>
      <c r="D4174" s="88"/>
      <c r="F4174" s="29" t="s">
        <v>278</v>
      </c>
      <c r="G4174" s="3" t="s">
        <v>80</v>
      </c>
      <c r="H4174" s="3" t="s">
        <v>1988</v>
      </c>
      <c r="I4174" s="55">
        <v>46156</v>
      </c>
      <c r="J4174" s="55">
        <v>46160</v>
      </c>
      <c r="K4174" s="55">
        <v>46188</v>
      </c>
      <c r="L4174" s="55"/>
      <c r="M4174" s="55"/>
      <c r="N4174" s="3"/>
      <c r="O4174" s="119" t="s">
        <v>10</v>
      </c>
      <c r="P4174" s="55">
        <v>46162</v>
      </c>
      <c r="Q4174" s="167"/>
      <c r="R4174" s="1"/>
    </row>
    <row r="4175" spans="1:18">
      <c r="A4175" s="166" t="s">
        <v>2021</v>
      </c>
      <c r="B4175" s="30" t="s">
        <v>2022</v>
      </c>
      <c r="C4175" s="378">
        <v>134609195</v>
      </c>
      <c r="D4175" s="88"/>
      <c r="F4175" s="29" t="s">
        <v>278</v>
      </c>
      <c r="G4175" s="3" t="s">
        <v>80</v>
      </c>
      <c r="H4175" s="3" t="s">
        <v>1988</v>
      </c>
      <c r="I4175" s="55">
        <v>46156</v>
      </c>
      <c r="J4175" s="55">
        <v>46160</v>
      </c>
      <c r="K4175" s="55">
        <v>46188</v>
      </c>
      <c r="L4175" s="55"/>
      <c r="M4175" s="55"/>
      <c r="N4175" s="3"/>
      <c r="O4175" s="119" t="s">
        <v>10</v>
      </c>
      <c r="P4175" s="55">
        <v>46162</v>
      </c>
      <c r="Q4175" s="167"/>
      <c r="R4175" s="1"/>
    </row>
    <row r="4176" spans="1:18">
      <c r="A4176" s="166" t="s">
        <v>2021</v>
      </c>
      <c r="B4176" s="30" t="s">
        <v>2022</v>
      </c>
      <c r="C4176" s="378">
        <v>134609201</v>
      </c>
      <c r="D4176" s="88"/>
      <c r="F4176" s="29" t="s">
        <v>278</v>
      </c>
      <c r="G4176" s="3" t="s">
        <v>80</v>
      </c>
      <c r="H4176" s="3" t="s">
        <v>1988</v>
      </c>
      <c r="I4176" s="55">
        <v>46156</v>
      </c>
      <c r="J4176" s="55">
        <v>46160</v>
      </c>
      <c r="K4176" s="55">
        <v>46188</v>
      </c>
      <c r="L4176" s="55"/>
      <c r="M4176" s="55"/>
      <c r="N4176" s="3"/>
      <c r="O4176" s="119" t="s">
        <v>10</v>
      </c>
      <c r="P4176" s="55">
        <v>46162</v>
      </c>
      <c r="Q4176" s="167"/>
      <c r="R4176" s="1"/>
    </row>
    <row r="4177" spans="1:121">
      <c r="A4177" s="166" t="s">
        <v>2021</v>
      </c>
      <c r="B4177" s="30" t="s">
        <v>2022</v>
      </c>
      <c r="C4177" s="378">
        <v>134609207</v>
      </c>
      <c r="D4177" s="88"/>
      <c r="F4177" s="29" t="s">
        <v>278</v>
      </c>
      <c r="G4177" s="3" t="s">
        <v>80</v>
      </c>
      <c r="H4177" s="3" t="s">
        <v>1988</v>
      </c>
      <c r="I4177" s="55">
        <v>46156</v>
      </c>
      <c r="J4177" s="55">
        <v>46160</v>
      </c>
      <c r="K4177" s="55">
        <v>46188</v>
      </c>
      <c r="L4177" s="55"/>
      <c r="M4177" s="55"/>
      <c r="N4177" s="3"/>
      <c r="O4177" s="119" t="s">
        <v>10</v>
      </c>
      <c r="P4177" s="55">
        <v>46162</v>
      </c>
      <c r="Q4177" s="167"/>
      <c r="R4177" s="1"/>
    </row>
    <row r="4178" spans="1:121">
      <c r="A4178" s="166" t="s">
        <v>2021</v>
      </c>
      <c r="B4178" s="30" t="s">
        <v>2022</v>
      </c>
      <c r="C4178" s="378">
        <v>134609213</v>
      </c>
      <c r="D4178" s="88"/>
      <c r="F4178" s="29" t="s">
        <v>278</v>
      </c>
      <c r="G4178" s="3" t="s">
        <v>80</v>
      </c>
      <c r="H4178" s="3" t="s">
        <v>1988</v>
      </c>
      <c r="I4178" s="55">
        <v>46156</v>
      </c>
      <c r="J4178" s="55">
        <v>46160</v>
      </c>
      <c r="K4178" s="55">
        <v>46188</v>
      </c>
      <c r="L4178" s="55"/>
      <c r="M4178" s="55"/>
      <c r="N4178" s="3"/>
      <c r="O4178" s="119" t="s">
        <v>10</v>
      </c>
      <c r="P4178" s="55">
        <v>46162</v>
      </c>
      <c r="Q4178" s="167"/>
      <c r="R4178" s="1"/>
    </row>
    <row r="4179" spans="1:121">
      <c r="A4179" s="166" t="s">
        <v>2023</v>
      </c>
      <c r="B4179" s="30" t="s">
        <v>2024</v>
      </c>
      <c r="C4179" s="378">
        <v>134609381</v>
      </c>
      <c r="D4179" s="88"/>
      <c r="F4179" s="29" t="s">
        <v>278</v>
      </c>
      <c r="G4179" s="3" t="s">
        <v>80</v>
      </c>
      <c r="H4179" s="3" t="s">
        <v>1988</v>
      </c>
      <c r="I4179" s="55">
        <v>46156</v>
      </c>
      <c r="J4179" s="55">
        <v>46160</v>
      </c>
      <c r="K4179" s="55">
        <v>46188</v>
      </c>
      <c r="L4179" s="55"/>
      <c r="M4179" s="55"/>
      <c r="N4179" s="3"/>
      <c r="O4179" s="119" t="s">
        <v>10</v>
      </c>
      <c r="P4179" s="55">
        <v>46161</v>
      </c>
      <c r="Q4179" s="167"/>
      <c r="R4179" s="1"/>
    </row>
    <row r="4180" spans="1:121">
      <c r="A4180" s="166" t="s">
        <v>2023</v>
      </c>
      <c r="B4180" s="30" t="s">
        <v>2024</v>
      </c>
      <c r="C4180" s="378">
        <v>134609384</v>
      </c>
      <c r="D4180" s="88"/>
      <c r="F4180" s="29" t="s">
        <v>278</v>
      </c>
      <c r="G4180" s="3" t="s">
        <v>80</v>
      </c>
      <c r="H4180" s="3" t="s">
        <v>1988</v>
      </c>
      <c r="I4180" s="55">
        <v>46156</v>
      </c>
      <c r="J4180" s="55">
        <v>46160</v>
      </c>
      <c r="K4180" s="55">
        <v>46188</v>
      </c>
      <c r="L4180" s="55"/>
      <c r="M4180" s="55"/>
      <c r="N4180" s="3"/>
      <c r="O4180" s="119" t="s">
        <v>10</v>
      </c>
      <c r="P4180" s="55">
        <v>46161</v>
      </c>
      <c r="Q4180" s="167"/>
      <c r="R4180" s="1"/>
    </row>
    <row r="4181" spans="1:121">
      <c r="A4181" s="166" t="s">
        <v>2023</v>
      </c>
      <c r="B4181" s="30" t="s">
        <v>2024</v>
      </c>
      <c r="C4181" s="378">
        <v>134609389</v>
      </c>
      <c r="D4181" s="88"/>
      <c r="F4181" s="29" t="s">
        <v>278</v>
      </c>
      <c r="G4181" s="3" t="s">
        <v>80</v>
      </c>
      <c r="H4181" s="3" t="s">
        <v>1988</v>
      </c>
      <c r="I4181" s="55">
        <v>46156</v>
      </c>
      <c r="J4181" s="55">
        <v>46160</v>
      </c>
      <c r="K4181" s="55">
        <v>46188</v>
      </c>
      <c r="L4181" s="55"/>
      <c r="M4181" s="55"/>
      <c r="N4181" s="3"/>
      <c r="O4181" s="119" t="s">
        <v>10</v>
      </c>
      <c r="P4181" s="55">
        <v>46161</v>
      </c>
      <c r="Q4181" s="167"/>
      <c r="R4181" s="1"/>
    </row>
    <row r="4182" spans="1:121">
      <c r="A4182" s="166" t="s">
        <v>2023</v>
      </c>
      <c r="B4182" s="30" t="s">
        <v>2024</v>
      </c>
      <c r="C4182" s="378">
        <v>134609392</v>
      </c>
      <c r="D4182" s="88"/>
      <c r="F4182" s="29" t="s">
        <v>278</v>
      </c>
      <c r="G4182" s="3" t="s">
        <v>80</v>
      </c>
      <c r="H4182" s="3" t="s">
        <v>1988</v>
      </c>
      <c r="I4182" s="55">
        <v>46156</v>
      </c>
      <c r="J4182" s="55">
        <v>46160</v>
      </c>
      <c r="K4182" s="55">
        <v>46188</v>
      </c>
      <c r="L4182" s="55"/>
      <c r="M4182" s="55"/>
      <c r="N4182" s="3"/>
      <c r="O4182" s="119" t="s">
        <v>10</v>
      </c>
      <c r="P4182" s="55">
        <v>46161</v>
      </c>
      <c r="Q4182" s="167"/>
      <c r="R4182" s="1"/>
    </row>
    <row r="4183" spans="1:121">
      <c r="A4183" s="166" t="s">
        <v>2023</v>
      </c>
      <c r="B4183" s="30" t="s">
        <v>2024</v>
      </c>
      <c r="C4183" s="378">
        <v>134609397</v>
      </c>
      <c r="D4183" s="88"/>
      <c r="F4183" s="29" t="s">
        <v>278</v>
      </c>
      <c r="G4183" s="3" t="s">
        <v>80</v>
      </c>
      <c r="H4183" s="3" t="s">
        <v>1988</v>
      </c>
      <c r="I4183" s="55">
        <v>46156</v>
      </c>
      <c r="J4183" s="55">
        <v>46160</v>
      </c>
      <c r="K4183" s="55">
        <v>46188</v>
      </c>
      <c r="L4183" s="55"/>
      <c r="M4183" s="55"/>
      <c r="N4183" s="3"/>
      <c r="O4183" s="119" t="s">
        <v>10</v>
      </c>
      <c r="P4183" s="55">
        <v>46161</v>
      </c>
      <c r="Q4183" s="167"/>
      <c r="R4183" s="1"/>
    </row>
    <row r="4184" spans="1:121">
      <c r="A4184" s="166" t="s">
        <v>2023</v>
      </c>
      <c r="B4184" s="30" t="s">
        <v>2024</v>
      </c>
      <c r="C4184" s="378">
        <v>134609401</v>
      </c>
      <c r="D4184" s="88"/>
      <c r="F4184" s="29" t="s">
        <v>278</v>
      </c>
      <c r="G4184" s="3" t="s">
        <v>80</v>
      </c>
      <c r="H4184" s="3" t="s">
        <v>1988</v>
      </c>
      <c r="I4184" s="55">
        <v>46156</v>
      </c>
      <c r="J4184" s="55">
        <v>46160</v>
      </c>
      <c r="K4184" s="55">
        <v>46188</v>
      </c>
      <c r="L4184" s="55"/>
      <c r="M4184" s="55"/>
      <c r="N4184" s="3"/>
      <c r="O4184" s="119" t="s">
        <v>10</v>
      </c>
      <c r="P4184" s="55">
        <v>46161</v>
      </c>
      <c r="Q4184" s="167"/>
      <c r="R4184" s="1"/>
    </row>
    <row r="4185" spans="1:121">
      <c r="A4185" s="166" t="s">
        <v>2023</v>
      </c>
      <c r="B4185" s="30" t="s">
        <v>2024</v>
      </c>
      <c r="C4185" s="378">
        <v>135600005</v>
      </c>
      <c r="D4185" s="88"/>
      <c r="F4185" s="29" t="s">
        <v>278</v>
      </c>
      <c r="G4185" s="3" t="s">
        <v>80</v>
      </c>
      <c r="H4185" s="3" t="s">
        <v>1988</v>
      </c>
      <c r="I4185" s="55">
        <v>46156</v>
      </c>
      <c r="J4185" s="55">
        <v>46160</v>
      </c>
      <c r="K4185" s="55">
        <v>46188</v>
      </c>
      <c r="L4185" s="55"/>
      <c r="M4185" s="55"/>
      <c r="N4185" s="3"/>
      <c r="O4185" s="119" t="s">
        <v>10</v>
      </c>
      <c r="P4185" s="55">
        <v>46161</v>
      </c>
      <c r="Q4185" s="167"/>
      <c r="R4185" s="1"/>
    </row>
    <row r="4186" spans="1:121">
      <c r="A4186" s="172" t="s">
        <v>2025</v>
      </c>
      <c r="B4186" s="381" t="s">
        <v>2026</v>
      </c>
      <c r="C4186" s="378">
        <v>151600821</v>
      </c>
      <c r="D4186" s="88"/>
      <c r="F4186" s="29" t="s">
        <v>165</v>
      </c>
      <c r="G4186" s="3" t="s">
        <v>2027</v>
      </c>
      <c r="H4186" s="3" t="s">
        <v>279</v>
      </c>
      <c r="I4186" s="55">
        <v>46175</v>
      </c>
      <c r="J4186" s="55">
        <v>46178</v>
      </c>
      <c r="K4186" s="55">
        <v>46205</v>
      </c>
      <c r="L4186" s="3"/>
      <c r="M4186" s="3"/>
      <c r="N4186" s="3"/>
      <c r="O4186" s="119" t="s">
        <v>10</v>
      </c>
      <c r="P4186" s="55">
        <v>46181</v>
      </c>
      <c r="Q4186" s="167"/>
      <c r="R4186" s="176"/>
      <c r="S4186" s="1"/>
      <c r="T4186" s="1"/>
      <c r="U4186" s="1"/>
      <c r="V4186" s="1"/>
      <c r="W4186" s="1"/>
      <c r="X4186" s="1"/>
      <c r="Y4186" s="1"/>
      <c r="Z4186" s="1"/>
      <c r="AA4186" s="1"/>
      <c r="AB4186" s="1"/>
      <c r="AC4186" s="1"/>
      <c r="AD4186" s="1"/>
      <c r="AE4186" s="1"/>
      <c r="AF4186" s="1"/>
      <c r="AG4186" s="1"/>
      <c r="AH4186" s="1"/>
      <c r="AI4186" s="1"/>
      <c r="AJ4186" s="1"/>
      <c r="AK4186" s="1"/>
      <c r="AL4186" s="1"/>
      <c r="AM4186" s="1"/>
      <c r="AN4186" s="1"/>
      <c r="AO4186" s="1"/>
      <c r="AP4186" s="1"/>
      <c r="AQ4186" s="1"/>
      <c r="AR4186" s="1"/>
      <c r="AS4186" s="1"/>
      <c r="AT4186" s="1"/>
      <c r="AU4186" s="1"/>
      <c r="AV4186" s="1"/>
      <c r="AW4186" s="1"/>
      <c r="AX4186" s="1"/>
      <c r="AY4186" s="1"/>
      <c r="AZ4186" s="1"/>
      <c r="BA4186" s="1"/>
      <c r="BB4186" s="1"/>
      <c r="BC4186" s="1"/>
      <c r="BD4186" s="1"/>
      <c r="BE4186" s="1"/>
      <c r="BF4186" s="1"/>
      <c r="BG4186" s="1"/>
      <c r="BH4186" s="1"/>
      <c r="BI4186" s="1"/>
      <c r="BJ4186" s="1"/>
      <c r="BK4186" s="1"/>
      <c r="BL4186" s="1"/>
      <c r="BM4186" s="1"/>
      <c r="BN4186" s="1"/>
      <c r="BO4186" s="1"/>
      <c r="BP4186" s="1"/>
      <c r="BQ4186" s="1"/>
      <c r="BR4186" s="1"/>
      <c r="BS4186" s="1"/>
      <c r="BT4186" s="1"/>
      <c r="BU4186" s="1"/>
      <c r="BV4186" s="1"/>
      <c r="BW4186" s="1"/>
      <c r="BX4186" s="1"/>
      <c r="BY4186" s="1"/>
      <c r="BZ4186" s="1"/>
      <c r="CA4186" s="1"/>
      <c r="CB4186" s="1"/>
      <c r="CC4186" s="1"/>
      <c r="CD4186" s="1"/>
      <c r="CE4186" s="1"/>
      <c r="CF4186" s="1"/>
      <c r="CG4186" s="1"/>
      <c r="CH4186" s="1"/>
      <c r="CI4186" s="1"/>
      <c r="CJ4186" s="1"/>
      <c r="CK4186" s="1"/>
      <c r="CL4186" s="1"/>
      <c r="CM4186" s="1"/>
      <c r="CN4186" s="1"/>
      <c r="CO4186" s="1"/>
      <c r="CP4186" s="1"/>
      <c r="CQ4186" s="1"/>
      <c r="CR4186" s="1"/>
      <c r="CS4186" s="1"/>
      <c r="CT4186" s="1"/>
      <c r="CU4186" s="1"/>
      <c r="CV4186" s="1"/>
      <c r="CW4186" s="1"/>
      <c r="CX4186" s="1"/>
      <c r="CY4186" s="1"/>
      <c r="CZ4186" s="1"/>
      <c r="DA4186" s="1"/>
      <c r="DB4186" s="1"/>
      <c r="DC4186" s="1"/>
      <c r="DD4186" s="1"/>
      <c r="DE4186" s="1"/>
      <c r="DF4186" s="1"/>
      <c r="DG4186" s="1"/>
      <c r="DH4186" s="1"/>
      <c r="DI4186" s="1"/>
      <c r="DJ4186" s="1"/>
      <c r="DK4186" s="1"/>
      <c r="DL4186" s="1"/>
      <c r="DM4186" s="1"/>
      <c r="DN4186" s="1"/>
      <c r="DO4186" s="1"/>
      <c r="DP4186" s="1"/>
      <c r="DQ4186" s="1"/>
    </row>
    <row r="4187" spans="1:121">
      <c r="A4187" s="172" t="s">
        <v>2025</v>
      </c>
      <c r="B4187" s="381" t="s">
        <v>2026</v>
      </c>
      <c r="C4187" s="378">
        <v>151600818</v>
      </c>
      <c r="D4187" s="88"/>
      <c r="F4187" s="29" t="s">
        <v>165</v>
      </c>
      <c r="G4187" s="3" t="s">
        <v>2027</v>
      </c>
      <c r="H4187" s="3" t="s">
        <v>279</v>
      </c>
      <c r="I4187" s="55">
        <v>46175</v>
      </c>
      <c r="J4187" s="55">
        <v>46178</v>
      </c>
      <c r="K4187" s="55">
        <v>46205</v>
      </c>
      <c r="L4187" s="3"/>
      <c r="M4187" s="3"/>
      <c r="N4187" s="3"/>
      <c r="O4187" s="119" t="s">
        <v>10</v>
      </c>
      <c r="P4187" s="55">
        <v>46181</v>
      </c>
      <c r="Q4187" s="167"/>
      <c r="R4187" s="176"/>
      <c r="S4187" s="1"/>
      <c r="T4187" s="1"/>
      <c r="U4187" s="1"/>
      <c r="V4187" s="1"/>
      <c r="W4187" s="1"/>
      <c r="X4187" s="1"/>
      <c r="Y4187" s="1"/>
      <c r="Z4187" s="1"/>
      <c r="AA4187" s="1"/>
      <c r="AB4187" s="1"/>
      <c r="AC4187" s="1"/>
      <c r="AD4187" s="1"/>
      <c r="AE4187" s="1"/>
      <c r="AF4187" s="1"/>
      <c r="AG4187" s="1"/>
      <c r="AH4187" s="1"/>
      <c r="AI4187" s="1"/>
      <c r="AJ4187" s="1"/>
      <c r="AK4187" s="1"/>
      <c r="AL4187" s="1"/>
      <c r="AM4187" s="1"/>
      <c r="AN4187" s="1"/>
      <c r="AO4187" s="1"/>
      <c r="AP4187" s="1"/>
      <c r="AQ4187" s="1"/>
      <c r="AR4187" s="1"/>
      <c r="AS4187" s="1"/>
      <c r="AT4187" s="1"/>
      <c r="AU4187" s="1"/>
      <c r="AV4187" s="1"/>
      <c r="AW4187" s="1"/>
      <c r="AX4187" s="1"/>
      <c r="AY4187" s="1"/>
      <c r="AZ4187" s="1"/>
      <c r="BA4187" s="1"/>
      <c r="BB4187" s="1"/>
      <c r="BC4187" s="1"/>
      <c r="BD4187" s="1"/>
      <c r="BE4187" s="1"/>
      <c r="BF4187" s="1"/>
      <c r="BG4187" s="1"/>
      <c r="BH4187" s="1"/>
      <c r="BI4187" s="1"/>
      <c r="BJ4187" s="1"/>
      <c r="BK4187" s="1"/>
      <c r="BL4187" s="1"/>
      <c r="BM4187" s="1"/>
      <c r="BN4187" s="1"/>
      <c r="BO4187" s="1"/>
      <c r="BP4187" s="1"/>
      <c r="BQ4187" s="1"/>
      <c r="BR4187" s="1"/>
      <c r="BS4187" s="1"/>
      <c r="BT4187" s="1"/>
      <c r="BU4187" s="1"/>
      <c r="BV4187" s="1"/>
      <c r="BW4187" s="1"/>
      <c r="BX4187" s="1"/>
      <c r="BY4187" s="1"/>
      <c r="BZ4187" s="1"/>
      <c r="CA4187" s="1"/>
      <c r="CB4187" s="1"/>
      <c r="CC4187" s="1"/>
      <c r="CD4187" s="1"/>
      <c r="CE4187" s="1"/>
      <c r="CF4187" s="1"/>
      <c r="CG4187" s="1"/>
      <c r="CH4187" s="1"/>
      <c r="CI4187" s="1"/>
      <c r="CJ4187" s="1"/>
      <c r="CK4187" s="1"/>
      <c r="CL4187" s="1"/>
      <c r="CM4187" s="1"/>
      <c r="CN4187" s="1"/>
      <c r="CO4187" s="1"/>
      <c r="CP4187" s="1"/>
      <c r="CQ4187" s="1"/>
      <c r="CR4187" s="1"/>
      <c r="CS4187" s="1"/>
      <c r="CT4187" s="1"/>
      <c r="CU4187" s="1"/>
      <c r="CV4187" s="1"/>
      <c r="CW4187" s="1"/>
      <c r="CX4187" s="1"/>
      <c r="CY4187" s="1"/>
      <c r="CZ4187" s="1"/>
      <c r="DA4187" s="1"/>
      <c r="DB4187" s="1"/>
      <c r="DC4187" s="1"/>
      <c r="DD4187" s="1"/>
      <c r="DE4187" s="1"/>
      <c r="DF4187" s="1"/>
      <c r="DG4187" s="1"/>
      <c r="DH4187" s="1"/>
      <c r="DI4187" s="1"/>
      <c r="DJ4187" s="1"/>
      <c r="DK4187" s="1"/>
      <c r="DL4187" s="1"/>
      <c r="DM4187" s="1"/>
      <c r="DN4187" s="1"/>
      <c r="DO4187" s="1"/>
      <c r="DP4187" s="1"/>
      <c r="DQ4187" s="1"/>
    </row>
    <row r="4188" spans="1:121">
      <c r="A4188" s="172" t="s">
        <v>2028</v>
      </c>
      <c r="B4188" s="381" t="s">
        <v>2029</v>
      </c>
      <c r="C4188" s="378">
        <v>151600798</v>
      </c>
      <c r="D4188" s="88"/>
      <c r="F4188" s="29" t="s">
        <v>165</v>
      </c>
      <c r="G4188" s="3" t="s">
        <v>2027</v>
      </c>
      <c r="H4188" s="3" t="s">
        <v>279</v>
      </c>
      <c r="I4188" s="55">
        <v>46175</v>
      </c>
      <c r="J4188" s="55">
        <v>46178</v>
      </c>
      <c r="K4188" s="55">
        <v>46205</v>
      </c>
      <c r="L4188" s="3"/>
      <c r="M4188" s="3"/>
      <c r="N4188" s="3"/>
      <c r="O4188" s="119" t="s">
        <v>10</v>
      </c>
      <c r="P4188" s="55">
        <v>46181</v>
      </c>
      <c r="Q4188" s="167"/>
      <c r="R4188" s="176"/>
      <c r="S4188" s="1"/>
      <c r="T4188" s="1"/>
      <c r="U4188" s="1"/>
      <c r="V4188" s="1"/>
      <c r="W4188" s="1"/>
      <c r="X4188" s="1"/>
      <c r="Y4188" s="1"/>
      <c r="Z4188" s="1"/>
      <c r="AA4188" s="1"/>
      <c r="AB4188" s="1"/>
      <c r="AC4188" s="1"/>
      <c r="AD4188" s="1"/>
      <c r="AE4188" s="1"/>
      <c r="AF4188" s="1"/>
      <c r="AG4188" s="1"/>
      <c r="AH4188" s="1"/>
      <c r="AI4188" s="1"/>
      <c r="AJ4188" s="1"/>
      <c r="AK4188" s="1"/>
      <c r="AL4188" s="1"/>
      <c r="AM4188" s="1"/>
      <c r="AN4188" s="1"/>
      <c r="AO4188" s="1"/>
      <c r="AP4188" s="1"/>
      <c r="AQ4188" s="1"/>
      <c r="AR4188" s="1"/>
      <c r="AS4188" s="1"/>
      <c r="AT4188" s="1"/>
      <c r="AU4188" s="1"/>
      <c r="AV4188" s="1"/>
      <c r="AW4188" s="1"/>
      <c r="AX4188" s="1"/>
      <c r="AY4188" s="1"/>
      <c r="AZ4188" s="1"/>
      <c r="BA4188" s="1"/>
      <c r="BB4188" s="1"/>
      <c r="BC4188" s="1"/>
      <c r="BD4188" s="1"/>
      <c r="BE4188" s="1"/>
      <c r="BF4188" s="1"/>
      <c r="BG4188" s="1"/>
      <c r="BH4188" s="1"/>
      <c r="BI4188" s="1"/>
      <c r="BJ4188" s="1"/>
      <c r="BK4188" s="1"/>
      <c r="BL4188" s="1"/>
      <c r="BM4188" s="1"/>
      <c r="BN4188" s="1"/>
      <c r="BO4188" s="1"/>
      <c r="BP4188" s="1"/>
      <c r="BQ4188" s="1"/>
      <c r="BR4188" s="1"/>
      <c r="BS4188" s="1"/>
      <c r="BT4188" s="1"/>
      <c r="BU4188" s="1"/>
      <c r="BV4188" s="1"/>
      <c r="BW4188" s="1"/>
      <c r="BX4188" s="1"/>
      <c r="BY4188" s="1"/>
      <c r="BZ4188" s="1"/>
      <c r="CA4188" s="1"/>
      <c r="CB4188" s="1"/>
      <c r="CC4188" s="1"/>
      <c r="CD4188" s="1"/>
      <c r="CE4188" s="1"/>
      <c r="CF4188" s="1"/>
      <c r="CG4188" s="1"/>
      <c r="CH4188" s="1"/>
      <c r="CI4188" s="1"/>
      <c r="CJ4188" s="1"/>
      <c r="CK4188" s="1"/>
      <c r="CL4188" s="1"/>
      <c r="CM4188" s="1"/>
      <c r="CN4188" s="1"/>
      <c r="CO4188" s="1"/>
      <c r="CP4188" s="1"/>
      <c r="CQ4188" s="1"/>
      <c r="CR4188" s="1"/>
      <c r="CS4188" s="1"/>
      <c r="CT4188" s="1"/>
      <c r="CU4188" s="1"/>
      <c r="CV4188" s="1"/>
      <c r="CW4188" s="1"/>
      <c r="CX4188" s="1"/>
      <c r="CY4188" s="1"/>
      <c r="CZ4188" s="1"/>
      <c r="DA4188" s="1"/>
      <c r="DB4188" s="1"/>
      <c r="DC4188" s="1"/>
      <c r="DD4188" s="1"/>
      <c r="DE4188" s="1"/>
      <c r="DF4188" s="1"/>
      <c r="DG4188" s="1"/>
      <c r="DH4188" s="1"/>
      <c r="DI4188" s="1"/>
      <c r="DJ4188" s="1"/>
      <c r="DK4188" s="1"/>
      <c r="DL4188" s="1"/>
      <c r="DM4188" s="1"/>
      <c r="DN4188" s="1"/>
      <c r="DO4188" s="1"/>
      <c r="DP4188" s="1"/>
      <c r="DQ4188" s="1"/>
    </row>
    <row r="4189" spans="1:121">
      <c r="A4189" s="172" t="s">
        <v>2028</v>
      </c>
      <c r="B4189" s="381" t="s">
        <v>2029</v>
      </c>
      <c r="C4189" s="378">
        <v>151600788</v>
      </c>
      <c r="D4189" s="88"/>
      <c r="F4189" s="29" t="s">
        <v>165</v>
      </c>
      <c r="G4189" s="3" t="s">
        <v>2027</v>
      </c>
      <c r="H4189" s="3" t="s">
        <v>279</v>
      </c>
      <c r="I4189" s="55">
        <v>46175</v>
      </c>
      <c r="J4189" s="55">
        <v>46178</v>
      </c>
      <c r="K4189" s="55">
        <v>46205</v>
      </c>
      <c r="L4189" s="3"/>
      <c r="M4189" s="3"/>
      <c r="N4189" s="3"/>
      <c r="O4189" s="119" t="s">
        <v>10</v>
      </c>
      <c r="P4189" s="55">
        <v>46181</v>
      </c>
      <c r="Q4189" s="167"/>
      <c r="R4189" s="176"/>
      <c r="S4189" s="1"/>
      <c r="T4189" s="1"/>
      <c r="U4189" s="1"/>
      <c r="V4189" s="1"/>
      <c r="W4189" s="1"/>
      <c r="X4189" s="1"/>
      <c r="Y4189" s="1"/>
      <c r="Z4189" s="1"/>
      <c r="AA4189" s="1"/>
      <c r="AB4189" s="1"/>
      <c r="AC4189" s="1"/>
      <c r="AD4189" s="1"/>
      <c r="AE4189" s="1"/>
      <c r="AF4189" s="1"/>
      <c r="AG4189" s="1"/>
      <c r="AH4189" s="1"/>
      <c r="AI4189" s="1"/>
      <c r="AJ4189" s="1"/>
      <c r="AK4189" s="1"/>
      <c r="AL4189" s="1"/>
      <c r="AM4189" s="1"/>
      <c r="AN4189" s="1"/>
      <c r="AO4189" s="1"/>
      <c r="AP4189" s="1"/>
      <c r="AQ4189" s="1"/>
      <c r="AR4189" s="1"/>
      <c r="AS4189" s="1"/>
      <c r="AT4189" s="1"/>
      <c r="AU4189" s="1"/>
      <c r="AV4189" s="1"/>
      <c r="AW4189" s="1"/>
      <c r="AX4189" s="1"/>
      <c r="AY4189" s="1"/>
      <c r="AZ4189" s="1"/>
      <c r="BA4189" s="1"/>
      <c r="BB4189" s="1"/>
      <c r="BC4189" s="1"/>
      <c r="BD4189" s="1"/>
      <c r="BE4189" s="1"/>
      <c r="BF4189" s="1"/>
      <c r="BG4189" s="1"/>
      <c r="BH4189" s="1"/>
      <c r="BI4189" s="1"/>
      <c r="BJ4189" s="1"/>
      <c r="BK4189" s="1"/>
      <c r="BL4189" s="1"/>
      <c r="BM4189" s="1"/>
      <c r="BN4189" s="1"/>
      <c r="BO4189" s="1"/>
      <c r="BP4189" s="1"/>
      <c r="BQ4189" s="1"/>
      <c r="BR4189" s="1"/>
      <c r="BS4189" s="1"/>
      <c r="BT4189" s="1"/>
      <c r="BU4189" s="1"/>
      <c r="BV4189" s="1"/>
      <c r="BW4189" s="1"/>
      <c r="BX4189" s="1"/>
      <c r="BY4189" s="1"/>
      <c r="BZ4189" s="1"/>
      <c r="CA4189" s="1"/>
      <c r="CB4189" s="1"/>
      <c r="CC4189" s="1"/>
      <c r="CD4189" s="1"/>
      <c r="CE4189" s="1"/>
      <c r="CF4189" s="1"/>
      <c r="CG4189" s="1"/>
      <c r="CH4189" s="1"/>
      <c r="CI4189" s="1"/>
      <c r="CJ4189" s="1"/>
      <c r="CK4189" s="1"/>
      <c r="CL4189" s="1"/>
      <c r="CM4189" s="1"/>
      <c r="CN4189" s="1"/>
      <c r="CO4189" s="1"/>
      <c r="CP4189" s="1"/>
      <c r="CQ4189" s="1"/>
      <c r="CR4189" s="1"/>
      <c r="CS4189" s="1"/>
      <c r="CT4189" s="1"/>
      <c r="CU4189" s="1"/>
      <c r="CV4189" s="1"/>
      <c r="CW4189" s="1"/>
      <c r="CX4189" s="1"/>
      <c r="CY4189" s="1"/>
      <c r="CZ4189" s="1"/>
      <c r="DA4189" s="1"/>
      <c r="DB4189" s="1"/>
      <c r="DC4189" s="1"/>
      <c r="DD4189" s="1"/>
      <c r="DE4189" s="1"/>
      <c r="DF4189" s="1"/>
      <c r="DG4189" s="1"/>
      <c r="DH4189" s="1"/>
      <c r="DI4189" s="1"/>
      <c r="DJ4189" s="1"/>
      <c r="DK4189" s="1"/>
      <c r="DL4189" s="1"/>
      <c r="DM4189" s="1"/>
      <c r="DN4189" s="1"/>
      <c r="DO4189" s="1"/>
      <c r="DP4189" s="1"/>
      <c r="DQ4189" s="1"/>
    </row>
    <row r="4190" spans="1:121">
      <c r="A4190" s="172" t="s">
        <v>2028</v>
      </c>
      <c r="B4190" s="381" t="s">
        <v>2029</v>
      </c>
      <c r="C4190" s="378">
        <v>151600787</v>
      </c>
      <c r="D4190" s="88"/>
      <c r="F4190" s="29" t="s">
        <v>165</v>
      </c>
      <c r="G4190" s="3" t="s">
        <v>2027</v>
      </c>
      <c r="H4190" s="3" t="s">
        <v>279</v>
      </c>
      <c r="I4190" s="55">
        <v>46175</v>
      </c>
      <c r="J4190" s="55">
        <v>46178</v>
      </c>
      <c r="K4190" s="55">
        <v>46205</v>
      </c>
      <c r="L4190" s="3"/>
      <c r="M4190" s="3"/>
      <c r="N4190" s="3"/>
      <c r="O4190" s="119" t="s">
        <v>10</v>
      </c>
      <c r="P4190" s="55">
        <v>46181</v>
      </c>
      <c r="Q4190" s="167"/>
      <c r="R4190" s="176"/>
      <c r="S4190" s="1"/>
      <c r="T4190" s="1"/>
      <c r="U4190" s="1"/>
      <c r="V4190" s="1"/>
      <c r="W4190" s="1"/>
      <c r="X4190" s="1"/>
      <c r="Y4190" s="1"/>
      <c r="Z4190" s="1"/>
      <c r="AA4190" s="1"/>
      <c r="AB4190" s="1"/>
      <c r="AC4190" s="1"/>
      <c r="AD4190" s="1"/>
      <c r="AE4190" s="1"/>
      <c r="AF4190" s="1"/>
      <c r="AG4190" s="1"/>
      <c r="AH4190" s="1"/>
      <c r="AI4190" s="1"/>
      <c r="AJ4190" s="1"/>
      <c r="AK4190" s="1"/>
      <c r="AL4190" s="1"/>
      <c r="AM4190" s="1"/>
      <c r="AN4190" s="1"/>
      <c r="AO4190" s="1"/>
      <c r="AP4190" s="1"/>
      <c r="AQ4190" s="1"/>
      <c r="AR4190" s="1"/>
      <c r="AS4190" s="1"/>
      <c r="AT4190" s="1"/>
      <c r="AU4190" s="1"/>
      <c r="AV4190" s="1"/>
      <c r="AW4190" s="1"/>
      <c r="AX4190" s="1"/>
      <c r="AY4190" s="1"/>
      <c r="AZ4190" s="1"/>
      <c r="BA4190" s="1"/>
      <c r="BB4190" s="1"/>
      <c r="BC4190" s="1"/>
      <c r="BD4190" s="1"/>
      <c r="BE4190" s="1"/>
      <c r="BF4190" s="1"/>
      <c r="BG4190" s="1"/>
      <c r="BH4190" s="1"/>
      <c r="BI4190" s="1"/>
      <c r="BJ4190" s="1"/>
      <c r="BK4190" s="1"/>
      <c r="BL4190" s="1"/>
      <c r="BM4190" s="1"/>
      <c r="BN4190" s="1"/>
      <c r="BO4190" s="1"/>
      <c r="BP4190" s="1"/>
      <c r="BQ4190" s="1"/>
      <c r="BR4190" s="1"/>
      <c r="BS4190" s="1"/>
      <c r="BT4190" s="1"/>
      <c r="BU4190" s="1"/>
      <c r="BV4190" s="1"/>
      <c r="BW4190" s="1"/>
      <c r="BX4190" s="1"/>
      <c r="BY4190" s="1"/>
      <c r="BZ4190" s="1"/>
      <c r="CA4190" s="1"/>
      <c r="CB4190" s="1"/>
      <c r="CC4190" s="1"/>
      <c r="CD4190" s="1"/>
      <c r="CE4190" s="1"/>
      <c r="CF4190" s="1"/>
      <c r="CG4190" s="1"/>
      <c r="CH4190" s="1"/>
      <c r="CI4190" s="1"/>
      <c r="CJ4190" s="1"/>
      <c r="CK4190" s="1"/>
      <c r="CL4190" s="1"/>
      <c r="CM4190" s="1"/>
      <c r="CN4190" s="1"/>
      <c r="CO4190" s="1"/>
      <c r="CP4190" s="1"/>
      <c r="CQ4190" s="1"/>
      <c r="CR4190" s="1"/>
      <c r="CS4190" s="1"/>
      <c r="CT4190" s="1"/>
      <c r="CU4190" s="1"/>
      <c r="CV4190" s="1"/>
      <c r="CW4190" s="1"/>
      <c r="CX4190" s="1"/>
      <c r="CY4190" s="1"/>
      <c r="CZ4190" s="1"/>
      <c r="DA4190" s="1"/>
      <c r="DB4190" s="1"/>
      <c r="DC4190" s="1"/>
      <c r="DD4190" s="1"/>
      <c r="DE4190" s="1"/>
      <c r="DF4190" s="1"/>
      <c r="DG4190" s="1"/>
      <c r="DH4190" s="1"/>
      <c r="DI4190" s="1"/>
      <c r="DJ4190" s="1"/>
      <c r="DK4190" s="1"/>
      <c r="DL4190" s="1"/>
      <c r="DM4190" s="1"/>
      <c r="DN4190" s="1"/>
      <c r="DO4190" s="1"/>
      <c r="DP4190" s="1"/>
      <c r="DQ4190" s="1"/>
    </row>
    <row r="4191" spans="1:121">
      <c r="A4191" s="172" t="s">
        <v>2028</v>
      </c>
      <c r="B4191" s="381" t="s">
        <v>2029</v>
      </c>
      <c r="C4191" s="378">
        <v>151600781</v>
      </c>
      <c r="D4191" s="88"/>
      <c r="F4191" s="29" t="s">
        <v>165</v>
      </c>
      <c r="G4191" s="3" t="s">
        <v>2027</v>
      </c>
      <c r="H4191" s="3" t="s">
        <v>279</v>
      </c>
      <c r="I4191" s="55">
        <v>46175</v>
      </c>
      <c r="J4191" s="55">
        <v>46178</v>
      </c>
      <c r="K4191" s="55">
        <v>46205</v>
      </c>
      <c r="L4191" s="3"/>
      <c r="M4191" s="3"/>
      <c r="N4191" s="3"/>
      <c r="O4191" s="119" t="s">
        <v>10</v>
      </c>
      <c r="P4191" s="55">
        <v>46181</v>
      </c>
      <c r="Q4191" s="167"/>
      <c r="R4191" s="176"/>
      <c r="S4191" s="1"/>
      <c r="T4191" s="1"/>
      <c r="U4191" s="1"/>
      <c r="V4191" s="1"/>
      <c r="W4191" s="1"/>
      <c r="X4191" s="1"/>
      <c r="Y4191" s="1"/>
      <c r="Z4191" s="1"/>
      <c r="AA4191" s="1"/>
      <c r="AB4191" s="1"/>
      <c r="AC4191" s="1"/>
      <c r="AD4191" s="1"/>
      <c r="AE4191" s="1"/>
      <c r="AF4191" s="1"/>
      <c r="AG4191" s="1"/>
      <c r="AH4191" s="1"/>
      <c r="AI4191" s="1"/>
      <c r="AJ4191" s="1"/>
      <c r="AK4191" s="1"/>
      <c r="AL4191" s="1"/>
      <c r="AM4191" s="1"/>
      <c r="AN4191" s="1"/>
      <c r="AO4191" s="1"/>
      <c r="AP4191" s="1"/>
      <c r="AQ4191" s="1"/>
      <c r="AR4191" s="1"/>
      <c r="AS4191" s="1"/>
      <c r="AT4191" s="1"/>
      <c r="AU4191" s="1"/>
      <c r="AV4191" s="1"/>
      <c r="AW4191" s="1"/>
      <c r="AX4191" s="1"/>
      <c r="AY4191" s="1"/>
      <c r="AZ4191" s="1"/>
      <c r="BA4191" s="1"/>
      <c r="BB4191" s="1"/>
      <c r="BC4191" s="1"/>
      <c r="BD4191" s="1"/>
      <c r="BE4191" s="1"/>
      <c r="BF4191" s="1"/>
      <c r="BG4191" s="1"/>
      <c r="BH4191" s="1"/>
      <c r="BI4191" s="1"/>
      <c r="BJ4191" s="1"/>
      <c r="BK4191" s="1"/>
      <c r="BL4191" s="1"/>
      <c r="BM4191" s="1"/>
      <c r="BN4191" s="1"/>
      <c r="BO4191" s="1"/>
      <c r="BP4191" s="1"/>
      <c r="BQ4191" s="1"/>
      <c r="BR4191" s="1"/>
      <c r="BS4191" s="1"/>
      <c r="BT4191" s="1"/>
      <c r="BU4191" s="1"/>
      <c r="BV4191" s="1"/>
      <c r="BW4191" s="1"/>
      <c r="BX4191" s="1"/>
      <c r="BY4191" s="1"/>
      <c r="BZ4191" s="1"/>
      <c r="CA4191" s="1"/>
      <c r="CB4191" s="1"/>
      <c r="CC4191" s="1"/>
      <c r="CD4191" s="1"/>
      <c r="CE4191" s="1"/>
      <c r="CF4191" s="1"/>
      <c r="CG4191" s="1"/>
      <c r="CH4191" s="1"/>
      <c r="CI4191" s="1"/>
      <c r="CJ4191" s="1"/>
      <c r="CK4191" s="1"/>
      <c r="CL4191" s="1"/>
      <c r="CM4191" s="1"/>
      <c r="CN4191" s="1"/>
      <c r="CO4191" s="1"/>
      <c r="CP4191" s="1"/>
      <c r="CQ4191" s="1"/>
      <c r="CR4191" s="1"/>
      <c r="CS4191" s="1"/>
      <c r="CT4191" s="1"/>
      <c r="CU4191" s="1"/>
      <c r="CV4191" s="1"/>
      <c r="CW4191" s="1"/>
      <c r="CX4191" s="1"/>
      <c r="CY4191" s="1"/>
      <c r="CZ4191" s="1"/>
      <c r="DA4191" s="1"/>
      <c r="DB4191" s="1"/>
      <c r="DC4191" s="1"/>
      <c r="DD4191" s="1"/>
      <c r="DE4191" s="1"/>
      <c r="DF4191" s="1"/>
      <c r="DG4191" s="1"/>
      <c r="DH4191" s="1"/>
      <c r="DI4191" s="1"/>
      <c r="DJ4191" s="1"/>
      <c r="DK4191" s="1"/>
      <c r="DL4191" s="1"/>
      <c r="DM4191" s="1"/>
      <c r="DN4191" s="1"/>
      <c r="DO4191" s="1"/>
      <c r="DP4191" s="1"/>
      <c r="DQ4191" s="1"/>
    </row>
    <row r="4192" spans="1:121">
      <c r="A4192" s="172" t="s">
        <v>2028</v>
      </c>
      <c r="B4192" s="381" t="s">
        <v>2029</v>
      </c>
      <c r="C4192" s="378">
        <v>151600779</v>
      </c>
      <c r="D4192" s="88"/>
      <c r="F4192" s="29" t="s">
        <v>165</v>
      </c>
      <c r="G4192" s="3" t="s">
        <v>2027</v>
      </c>
      <c r="H4192" s="3" t="s">
        <v>279</v>
      </c>
      <c r="I4192" s="55">
        <v>46175</v>
      </c>
      <c r="J4192" s="55">
        <v>46178</v>
      </c>
      <c r="K4192" s="55">
        <v>46205</v>
      </c>
      <c r="L4192" s="3"/>
      <c r="M4192" s="3"/>
      <c r="N4192" s="3"/>
      <c r="O4192" s="119" t="s">
        <v>10</v>
      </c>
      <c r="P4192" s="55">
        <v>46181</v>
      </c>
      <c r="Q4192" s="167"/>
      <c r="R4192" s="176"/>
      <c r="S4192" s="1"/>
      <c r="T4192" s="1"/>
      <c r="U4192" s="1"/>
      <c r="V4192" s="1"/>
      <c r="W4192" s="1"/>
      <c r="X4192" s="1"/>
      <c r="Y4192" s="1"/>
      <c r="Z4192" s="1"/>
      <c r="AA4192" s="1"/>
      <c r="AB4192" s="1"/>
      <c r="AC4192" s="1"/>
      <c r="AD4192" s="1"/>
      <c r="AE4192" s="1"/>
      <c r="AF4192" s="1"/>
      <c r="AG4192" s="1"/>
      <c r="AH4192" s="1"/>
      <c r="AI4192" s="1"/>
      <c r="AJ4192" s="1"/>
      <c r="AK4192" s="1"/>
      <c r="AL4192" s="1"/>
      <c r="AM4192" s="1"/>
      <c r="AN4192" s="1"/>
      <c r="AO4192" s="1"/>
      <c r="AP4192" s="1"/>
      <c r="AQ4192" s="1"/>
      <c r="AR4192" s="1"/>
      <c r="AS4192" s="1"/>
      <c r="AT4192" s="1"/>
      <c r="AU4192" s="1"/>
      <c r="AV4192" s="1"/>
      <c r="AW4192" s="1"/>
      <c r="AX4192" s="1"/>
      <c r="AY4192" s="1"/>
      <c r="AZ4192" s="1"/>
      <c r="BA4192" s="1"/>
      <c r="BB4192" s="1"/>
      <c r="BC4192" s="1"/>
      <c r="BD4192" s="1"/>
      <c r="BE4192" s="1"/>
      <c r="BF4192" s="1"/>
      <c r="BG4192" s="1"/>
      <c r="BH4192" s="1"/>
      <c r="BI4192" s="1"/>
      <c r="BJ4192" s="1"/>
      <c r="BK4192" s="1"/>
      <c r="BL4192" s="1"/>
      <c r="BM4192" s="1"/>
      <c r="BN4192" s="1"/>
      <c r="BO4192" s="1"/>
      <c r="BP4192" s="1"/>
      <c r="BQ4192" s="1"/>
      <c r="BR4192" s="1"/>
      <c r="BS4192" s="1"/>
      <c r="BT4192" s="1"/>
      <c r="BU4192" s="1"/>
      <c r="BV4192" s="1"/>
      <c r="BW4192" s="1"/>
      <c r="BX4192" s="1"/>
      <c r="BY4192" s="1"/>
      <c r="BZ4192" s="1"/>
      <c r="CA4192" s="1"/>
      <c r="CB4192" s="1"/>
      <c r="CC4192" s="1"/>
      <c r="CD4192" s="1"/>
      <c r="CE4192" s="1"/>
      <c r="CF4192" s="1"/>
      <c r="CG4192" s="1"/>
      <c r="CH4192" s="1"/>
      <c r="CI4192" s="1"/>
      <c r="CJ4192" s="1"/>
      <c r="CK4192" s="1"/>
      <c r="CL4192" s="1"/>
      <c r="CM4192" s="1"/>
      <c r="CN4192" s="1"/>
      <c r="CO4192" s="1"/>
      <c r="CP4192" s="1"/>
      <c r="CQ4192" s="1"/>
      <c r="CR4192" s="1"/>
      <c r="CS4192" s="1"/>
      <c r="CT4192" s="1"/>
      <c r="CU4192" s="1"/>
      <c r="CV4192" s="1"/>
      <c r="CW4192" s="1"/>
      <c r="CX4192" s="1"/>
      <c r="CY4192" s="1"/>
      <c r="CZ4192" s="1"/>
      <c r="DA4192" s="1"/>
      <c r="DB4192" s="1"/>
      <c r="DC4192" s="1"/>
      <c r="DD4192" s="1"/>
      <c r="DE4192" s="1"/>
      <c r="DF4192" s="1"/>
      <c r="DG4192" s="1"/>
      <c r="DH4192" s="1"/>
      <c r="DI4192" s="1"/>
      <c r="DJ4192" s="1"/>
      <c r="DK4192" s="1"/>
      <c r="DL4192" s="1"/>
      <c r="DM4192" s="1"/>
      <c r="DN4192" s="1"/>
      <c r="DO4192" s="1"/>
      <c r="DP4192" s="1"/>
      <c r="DQ4192" s="1"/>
    </row>
    <row r="4193" spans="1:121">
      <c r="A4193" s="172" t="s">
        <v>2023</v>
      </c>
      <c r="B4193" s="381" t="s">
        <v>2024</v>
      </c>
      <c r="C4193" s="378">
        <v>135600005</v>
      </c>
      <c r="D4193" s="88"/>
      <c r="F4193" s="29" t="s">
        <v>165</v>
      </c>
      <c r="G4193" s="3" t="s">
        <v>2027</v>
      </c>
      <c r="H4193" s="3" t="s">
        <v>279</v>
      </c>
      <c r="I4193" s="55">
        <v>46175</v>
      </c>
      <c r="J4193" s="55">
        <v>46178</v>
      </c>
      <c r="K4193" s="55">
        <v>46205</v>
      </c>
      <c r="L4193" s="3"/>
      <c r="M4193" s="3"/>
      <c r="N4193" s="3"/>
      <c r="O4193" s="119" t="s">
        <v>10</v>
      </c>
      <c r="P4193" s="55">
        <v>46181</v>
      </c>
      <c r="Q4193" s="167"/>
      <c r="R4193" s="176"/>
      <c r="S4193" s="1"/>
      <c r="T4193" s="1"/>
      <c r="U4193" s="1"/>
      <c r="V4193" s="1"/>
      <c r="W4193" s="1"/>
      <c r="X4193" s="1"/>
      <c r="Y4193" s="1"/>
      <c r="Z4193" s="1"/>
      <c r="AA4193" s="1"/>
      <c r="AB4193" s="1"/>
      <c r="AC4193" s="1"/>
      <c r="AD4193" s="1"/>
      <c r="AE4193" s="1"/>
      <c r="AF4193" s="1"/>
      <c r="AG4193" s="1"/>
      <c r="AH4193" s="1"/>
      <c r="AI4193" s="1"/>
      <c r="AJ4193" s="1"/>
      <c r="AK4193" s="1"/>
      <c r="AL4193" s="1"/>
      <c r="AM4193" s="1"/>
      <c r="AN4193" s="1"/>
      <c r="AO4193" s="1"/>
      <c r="AP4193" s="1"/>
      <c r="AQ4193" s="1"/>
      <c r="AR4193" s="1"/>
      <c r="AS4193" s="1"/>
      <c r="AT4193" s="1"/>
      <c r="AU4193" s="1"/>
      <c r="AV4193" s="1"/>
      <c r="AW4193" s="1"/>
      <c r="AX4193" s="1"/>
      <c r="AY4193" s="1"/>
      <c r="AZ4193" s="1"/>
      <c r="BA4193" s="1"/>
      <c r="BB4193" s="1"/>
      <c r="BC4193" s="1"/>
      <c r="BD4193" s="1"/>
      <c r="BE4193" s="1"/>
      <c r="BF4193" s="1"/>
      <c r="BG4193" s="1"/>
      <c r="BH4193" s="1"/>
      <c r="BI4193" s="1"/>
      <c r="BJ4193" s="1"/>
      <c r="BK4193" s="1"/>
      <c r="BL4193" s="1"/>
      <c r="BM4193" s="1"/>
      <c r="BN4193" s="1"/>
      <c r="BO4193" s="1"/>
      <c r="BP4193" s="1"/>
      <c r="BQ4193" s="1"/>
      <c r="BR4193" s="1"/>
      <c r="BS4193" s="1"/>
      <c r="BT4193" s="1"/>
      <c r="BU4193" s="1"/>
      <c r="BV4193" s="1"/>
      <c r="BW4193" s="1"/>
      <c r="BX4193" s="1"/>
      <c r="BY4193" s="1"/>
      <c r="BZ4193" s="1"/>
      <c r="CA4193" s="1"/>
      <c r="CB4193" s="1"/>
      <c r="CC4193" s="1"/>
      <c r="CD4193" s="1"/>
      <c r="CE4193" s="1"/>
      <c r="CF4193" s="1"/>
      <c r="CG4193" s="1"/>
      <c r="CH4193" s="1"/>
      <c r="CI4193" s="1"/>
      <c r="CJ4193" s="1"/>
      <c r="CK4193" s="1"/>
      <c r="CL4193" s="1"/>
      <c r="CM4193" s="1"/>
      <c r="CN4193" s="1"/>
      <c r="CO4193" s="1"/>
      <c r="CP4193" s="1"/>
      <c r="CQ4193" s="1"/>
      <c r="CR4193" s="1"/>
      <c r="CS4193" s="1"/>
      <c r="CT4193" s="1"/>
      <c r="CU4193" s="1"/>
      <c r="CV4193" s="1"/>
      <c r="CW4193" s="1"/>
      <c r="CX4193" s="1"/>
      <c r="CY4193" s="1"/>
      <c r="CZ4193" s="1"/>
      <c r="DA4193" s="1"/>
      <c r="DB4193" s="1"/>
      <c r="DC4193" s="1"/>
      <c r="DD4193" s="1"/>
      <c r="DE4193" s="1"/>
      <c r="DF4193" s="1"/>
      <c r="DG4193" s="1"/>
      <c r="DH4193" s="1"/>
      <c r="DI4193" s="1"/>
      <c r="DJ4193" s="1"/>
      <c r="DK4193" s="1"/>
      <c r="DL4193" s="1"/>
      <c r="DM4193" s="1"/>
      <c r="DN4193" s="1"/>
      <c r="DO4193" s="1"/>
      <c r="DP4193" s="1"/>
      <c r="DQ4193" s="1"/>
    </row>
    <row r="4194" spans="1:121">
      <c r="A4194" s="172" t="s">
        <v>2023</v>
      </c>
      <c r="B4194" s="381" t="s">
        <v>2024</v>
      </c>
      <c r="C4194" s="378">
        <v>134609401</v>
      </c>
      <c r="D4194" s="88"/>
      <c r="F4194" s="29" t="s">
        <v>165</v>
      </c>
      <c r="G4194" s="3" t="s">
        <v>2027</v>
      </c>
      <c r="H4194" s="3" t="s">
        <v>279</v>
      </c>
      <c r="I4194" s="55">
        <v>46175</v>
      </c>
      <c r="J4194" s="55">
        <v>46178</v>
      </c>
      <c r="K4194" s="55">
        <v>46205</v>
      </c>
      <c r="L4194" s="3"/>
      <c r="M4194" s="3"/>
      <c r="N4194" s="3"/>
      <c r="O4194" s="119" t="s">
        <v>10</v>
      </c>
      <c r="P4194" s="55">
        <v>46181</v>
      </c>
      <c r="Q4194" s="167"/>
      <c r="R4194" s="176"/>
      <c r="S4194" s="1"/>
      <c r="T4194" s="1"/>
      <c r="U4194" s="1"/>
      <c r="V4194" s="1"/>
      <c r="W4194" s="1"/>
      <c r="X4194" s="1"/>
      <c r="Y4194" s="1"/>
      <c r="Z4194" s="1"/>
      <c r="AA4194" s="1"/>
      <c r="AB4194" s="1"/>
      <c r="AC4194" s="1"/>
      <c r="AD4194" s="1"/>
      <c r="AE4194" s="1"/>
      <c r="AF4194" s="1"/>
      <c r="AG4194" s="1"/>
      <c r="AH4194" s="1"/>
      <c r="AI4194" s="1"/>
      <c r="AJ4194" s="1"/>
      <c r="AK4194" s="1"/>
      <c r="AL4194" s="1"/>
      <c r="AM4194" s="1"/>
      <c r="AN4194" s="1"/>
      <c r="AO4194" s="1"/>
      <c r="AP4194" s="1"/>
      <c r="AQ4194" s="1"/>
      <c r="AR4194" s="1"/>
      <c r="AS4194" s="1"/>
      <c r="AT4194" s="1"/>
      <c r="AU4194" s="1"/>
      <c r="AV4194" s="1"/>
      <c r="AW4194" s="1"/>
      <c r="AX4194" s="1"/>
      <c r="AY4194" s="1"/>
      <c r="AZ4194" s="1"/>
      <c r="BA4194" s="1"/>
      <c r="BB4194" s="1"/>
      <c r="BC4194" s="1"/>
      <c r="BD4194" s="1"/>
      <c r="BE4194" s="1"/>
      <c r="BF4194" s="1"/>
      <c r="BG4194" s="1"/>
      <c r="BH4194" s="1"/>
      <c r="BI4194" s="1"/>
      <c r="BJ4194" s="1"/>
      <c r="BK4194" s="1"/>
      <c r="BL4194" s="1"/>
      <c r="BM4194" s="1"/>
      <c r="BN4194" s="1"/>
      <c r="BO4194" s="1"/>
      <c r="BP4194" s="1"/>
      <c r="BQ4194" s="1"/>
      <c r="BR4194" s="1"/>
      <c r="BS4194" s="1"/>
      <c r="BT4194" s="1"/>
      <c r="BU4194" s="1"/>
      <c r="BV4194" s="1"/>
      <c r="BW4194" s="1"/>
      <c r="BX4194" s="1"/>
      <c r="BY4194" s="1"/>
      <c r="BZ4194" s="1"/>
      <c r="CA4194" s="1"/>
      <c r="CB4194" s="1"/>
      <c r="CC4194" s="1"/>
      <c r="CD4194" s="1"/>
      <c r="CE4194" s="1"/>
      <c r="CF4194" s="1"/>
      <c r="CG4194" s="1"/>
      <c r="CH4194" s="1"/>
      <c r="CI4194" s="1"/>
      <c r="CJ4194" s="1"/>
      <c r="CK4194" s="1"/>
      <c r="CL4194" s="1"/>
      <c r="CM4194" s="1"/>
      <c r="CN4194" s="1"/>
      <c r="CO4194" s="1"/>
      <c r="CP4194" s="1"/>
      <c r="CQ4194" s="1"/>
      <c r="CR4194" s="1"/>
      <c r="CS4194" s="1"/>
      <c r="CT4194" s="1"/>
      <c r="CU4194" s="1"/>
      <c r="CV4194" s="1"/>
      <c r="CW4194" s="1"/>
      <c r="CX4194" s="1"/>
      <c r="CY4194" s="1"/>
      <c r="CZ4194" s="1"/>
      <c r="DA4194" s="1"/>
      <c r="DB4194" s="1"/>
      <c r="DC4194" s="1"/>
      <c r="DD4194" s="1"/>
      <c r="DE4194" s="1"/>
      <c r="DF4194" s="1"/>
      <c r="DG4194" s="1"/>
      <c r="DH4194" s="1"/>
      <c r="DI4194" s="1"/>
      <c r="DJ4194" s="1"/>
      <c r="DK4194" s="1"/>
      <c r="DL4194" s="1"/>
      <c r="DM4194" s="1"/>
      <c r="DN4194" s="1"/>
      <c r="DO4194" s="1"/>
      <c r="DP4194" s="1"/>
      <c r="DQ4194" s="1"/>
    </row>
    <row r="4195" spans="1:121">
      <c r="A4195" s="172" t="s">
        <v>2023</v>
      </c>
      <c r="B4195" s="381" t="s">
        <v>2024</v>
      </c>
      <c r="C4195" s="378">
        <v>134609397</v>
      </c>
      <c r="D4195" s="88"/>
      <c r="F4195" s="29" t="s">
        <v>165</v>
      </c>
      <c r="G4195" s="3" t="s">
        <v>2027</v>
      </c>
      <c r="H4195" s="3" t="s">
        <v>279</v>
      </c>
      <c r="I4195" s="55">
        <v>46175</v>
      </c>
      <c r="J4195" s="55">
        <v>46178</v>
      </c>
      <c r="K4195" s="55">
        <v>46205</v>
      </c>
      <c r="L4195" s="3"/>
      <c r="M4195" s="3"/>
      <c r="N4195" s="3"/>
      <c r="O4195" s="119" t="s">
        <v>10</v>
      </c>
      <c r="P4195" s="55">
        <v>46181</v>
      </c>
      <c r="Q4195" s="167"/>
      <c r="R4195" s="176"/>
      <c r="S4195" s="1"/>
      <c r="T4195" s="1"/>
      <c r="U4195" s="1"/>
      <c r="V4195" s="1"/>
      <c r="W4195" s="1"/>
      <c r="X4195" s="1"/>
      <c r="Y4195" s="1"/>
      <c r="Z4195" s="1"/>
      <c r="AA4195" s="1"/>
      <c r="AB4195" s="1"/>
      <c r="AC4195" s="1"/>
      <c r="AD4195" s="1"/>
      <c r="AE4195" s="1"/>
      <c r="AF4195" s="1"/>
      <c r="AG4195" s="1"/>
      <c r="AH4195" s="1"/>
      <c r="AI4195" s="1"/>
      <c r="AJ4195" s="1"/>
      <c r="AK4195" s="1"/>
      <c r="AL4195" s="1"/>
      <c r="AM4195" s="1"/>
      <c r="AN4195" s="1"/>
      <c r="AO4195" s="1"/>
      <c r="AP4195" s="1"/>
      <c r="AQ4195" s="1"/>
      <c r="AR4195" s="1"/>
      <c r="AS4195" s="1"/>
      <c r="AT4195" s="1"/>
      <c r="AU4195" s="1"/>
      <c r="AV4195" s="1"/>
      <c r="AW4195" s="1"/>
      <c r="AX4195" s="1"/>
      <c r="AY4195" s="1"/>
      <c r="AZ4195" s="1"/>
      <c r="BA4195" s="1"/>
      <c r="BB4195" s="1"/>
      <c r="BC4195" s="1"/>
      <c r="BD4195" s="1"/>
      <c r="BE4195" s="1"/>
      <c r="BF4195" s="1"/>
      <c r="BG4195" s="1"/>
      <c r="BH4195" s="1"/>
      <c r="BI4195" s="1"/>
      <c r="BJ4195" s="1"/>
      <c r="BK4195" s="1"/>
      <c r="BL4195" s="1"/>
      <c r="BM4195" s="1"/>
      <c r="BN4195" s="1"/>
      <c r="BO4195" s="1"/>
      <c r="BP4195" s="1"/>
      <c r="BQ4195" s="1"/>
      <c r="BR4195" s="1"/>
      <c r="BS4195" s="1"/>
      <c r="BT4195" s="1"/>
      <c r="BU4195" s="1"/>
      <c r="BV4195" s="1"/>
      <c r="BW4195" s="1"/>
      <c r="BX4195" s="1"/>
      <c r="BY4195" s="1"/>
      <c r="BZ4195" s="1"/>
      <c r="CA4195" s="1"/>
      <c r="CB4195" s="1"/>
      <c r="CC4195" s="1"/>
      <c r="CD4195" s="1"/>
      <c r="CE4195" s="1"/>
      <c r="CF4195" s="1"/>
      <c r="CG4195" s="1"/>
      <c r="CH4195" s="1"/>
      <c r="CI4195" s="1"/>
      <c r="CJ4195" s="1"/>
      <c r="CK4195" s="1"/>
      <c r="CL4195" s="1"/>
      <c r="CM4195" s="1"/>
      <c r="CN4195" s="1"/>
      <c r="CO4195" s="1"/>
      <c r="CP4195" s="1"/>
      <c r="CQ4195" s="1"/>
      <c r="CR4195" s="1"/>
      <c r="CS4195" s="1"/>
      <c r="CT4195" s="1"/>
      <c r="CU4195" s="1"/>
      <c r="CV4195" s="1"/>
      <c r="CW4195" s="1"/>
      <c r="CX4195" s="1"/>
      <c r="CY4195" s="1"/>
      <c r="CZ4195" s="1"/>
      <c r="DA4195" s="1"/>
      <c r="DB4195" s="1"/>
      <c r="DC4195" s="1"/>
      <c r="DD4195" s="1"/>
      <c r="DE4195" s="1"/>
      <c r="DF4195" s="1"/>
      <c r="DG4195" s="1"/>
      <c r="DH4195" s="1"/>
      <c r="DI4195" s="1"/>
      <c r="DJ4195" s="1"/>
      <c r="DK4195" s="1"/>
      <c r="DL4195" s="1"/>
      <c r="DM4195" s="1"/>
      <c r="DN4195" s="1"/>
      <c r="DO4195" s="1"/>
      <c r="DP4195" s="1"/>
      <c r="DQ4195" s="1"/>
    </row>
    <row r="4196" spans="1:121">
      <c r="A4196" s="172" t="s">
        <v>2023</v>
      </c>
      <c r="B4196" s="381" t="s">
        <v>2024</v>
      </c>
      <c r="C4196" s="378">
        <v>134609392</v>
      </c>
      <c r="D4196" s="88"/>
      <c r="F4196" s="29" t="s">
        <v>165</v>
      </c>
      <c r="G4196" s="3" t="s">
        <v>2027</v>
      </c>
      <c r="H4196" s="3" t="s">
        <v>279</v>
      </c>
      <c r="I4196" s="55">
        <v>46175</v>
      </c>
      <c r="J4196" s="55">
        <v>46178</v>
      </c>
      <c r="K4196" s="55">
        <v>46205</v>
      </c>
      <c r="L4196" s="3"/>
      <c r="M4196" s="3"/>
      <c r="N4196" s="3"/>
      <c r="O4196" s="119" t="s">
        <v>10</v>
      </c>
      <c r="P4196" s="55">
        <v>46181</v>
      </c>
      <c r="Q4196" s="167"/>
      <c r="R4196" s="176"/>
      <c r="S4196" s="1"/>
      <c r="T4196" s="1"/>
      <c r="U4196" s="1"/>
      <c r="V4196" s="1"/>
      <c r="W4196" s="1"/>
      <c r="X4196" s="1"/>
      <c r="Y4196" s="1"/>
      <c r="Z4196" s="1"/>
      <c r="AA4196" s="1"/>
      <c r="AB4196" s="1"/>
      <c r="AC4196" s="1"/>
      <c r="AD4196" s="1"/>
      <c r="AE4196" s="1"/>
      <c r="AF4196" s="1"/>
      <c r="AG4196" s="1"/>
      <c r="AH4196" s="1"/>
      <c r="AI4196" s="1"/>
      <c r="AJ4196" s="1"/>
      <c r="AK4196" s="1"/>
      <c r="AL4196" s="1"/>
      <c r="AM4196" s="1"/>
      <c r="AN4196" s="1"/>
      <c r="AO4196" s="1"/>
      <c r="AP4196" s="1"/>
      <c r="AQ4196" s="1"/>
      <c r="AR4196" s="1"/>
      <c r="AS4196" s="1"/>
      <c r="AT4196" s="1"/>
      <c r="AU4196" s="1"/>
      <c r="AV4196" s="1"/>
      <c r="AW4196" s="1"/>
      <c r="AX4196" s="1"/>
      <c r="AY4196" s="1"/>
      <c r="AZ4196" s="1"/>
      <c r="BA4196" s="1"/>
      <c r="BB4196" s="1"/>
      <c r="BC4196" s="1"/>
      <c r="BD4196" s="1"/>
      <c r="BE4196" s="1"/>
      <c r="BF4196" s="1"/>
      <c r="BG4196" s="1"/>
      <c r="BH4196" s="1"/>
      <c r="BI4196" s="1"/>
      <c r="BJ4196" s="1"/>
      <c r="BK4196" s="1"/>
      <c r="BL4196" s="1"/>
      <c r="BM4196" s="1"/>
      <c r="BN4196" s="1"/>
      <c r="BO4196" s="1"/>
      <c r="BP4196" s="1"/>
      <c r="BQ4196" s="1"/>
      <c r="BR4196" s="1"/>
      <c r="BS4196" s="1"/>
      <c r="BT4196" s="1"/>
      <c r="BU4196" s="1"/>
      <c r="BV4196" s="1"/>
      <c r="BW4196" s="1"/>
      <c r="BX4196" s="1"/>
      <c r="BY4196" s="1"/>
      <c r="BZ4196" s="1"/>
      <c r="CA4196" s="1"/>
      <c r="CB4196" s="1"/>
      <c r="CC4196" s="1"/>
      <c r="CD4196" s="1"/>
      <c r="CE4196" s="1"/>
      <c r="CF4196" s="1"/>
      <c r="CG4196" s="1"/>
      <c r="CH4196" s="1"/>
      <c r="CI4196" s="1"/>
      <c r="CJ4196" s="1"/>
      <c r="CK4196" s="1"/>
      <c r="CL4196" s="1"/>
      <c r="CM4196" s="1"/>
      <c r="CN4196" s="1"/>
      <c r="CO4196" s="1"/>
      <c r="CP4196" s="1"/>
      <c r="CQ4196" s="1"/>
      <c r="CR4196" s="1"/>
      <c r="CS4196" s="1"/>
      <c r="CT4196" s="1"/>
      <c r="CU4196" s="1"/>
      <c r="CV4196" s="1"/>
      <c r="CW4196" s="1"/>
      <c r="CX4196" s="1"/>
      <c r="CY4196" s="1"/>
      <c r="CZ4196" s="1"/>
      <c r="DA4196" s="1"/>
      <c r="DB4196" s="1"/>
      <c r="DC4196" s="1"/>
      <c r="DD4196" s="1"/>
      <c r="DE4196" s="1"/>
      <c r="DF4196" s="1"/>
      <c r="DG4196" s="1"/>
      <c r="DH4196" s="1"/>
      <c r="DI4196" s="1"/>
      <c r="DJ4196" s="1"/>
      <c r="DK4196" s="1"/>
      <c r="DL4196" s="1"/>
      <c r="DM4196" s="1"/>
      <c r="DN4196" s="1"/>
      <c r="DO4196" s="1"/>
      <c r="DP4196" s="1"/>
      <c r="DQ4196" s="1"/>
    </row>
    <row r="4197" spans="1:121">
      <c r="A4197" s="172" t="s">
        <v>2023</v>
      </c>
      <c r="B4197" s="381" t="s">
        <v>2024</v>
      </c>
      <c r="C4197" s="378">
        <v>134609389</v>
      </c>
      <c r="D4197" s="88"/>
      <c r="F4197" s="29" t="s">
        <v>165</v>
      </c>
      <c r="G4197" s="3" t="s">
        <v>2027</v>
      </c>
      <c r="H4197" s="3" t="s">
        <v>279</v>
      </c>
      <c r="I4197" s="55">
        <v>46175</v>
      </c>
      <c r="J4197" s="55">
        <v>46178</v>
      </c>
      <c r="K4197" s="55">
        <v>46205</v>
      </c>
      <c r="L4197" s="3"/>
      <c r="M4197" s="3"/>
      <c r="N4197" s="3"/>
      <c r="O4197" s="119" t="s">
        <v>10</v>
      </c>
      <c r="P4197" s="55">
        <v>46181</v>
      </c>
      <c r="Q4197" s="167"/>
      <c r="R4197" s="176"/>
      <c r="S4197" s="1"/>
      <c r="T4197" s="1"/>
      <c r="U4197" s="1"/>
      <c r="V4197" s="1"/>
      <c r="W4197" s="1"/>
      <c r="X4197" s="1"/>
      <c r="Y4197" s="1"/>
      <c r="Z4197" s="1"/>
      <c r="AA4197" s="1"/>
      <c r="AB4197" s="1"/>
      <c r="AC4197" s="1"/>
      <c r="AD4197" s="1"/>
      <c r="AE4197" s="1"/>
      <c r="AF4197" s="1"/>
      <c r="AG4197" s="1"/>
      <c r="AH4197" s="1"/>
      <c r="AI4197" s="1"/>
      <c r="AJ4197" s="1"/>
      <c r="AK4197" s="1"/>
      <c r="AL4197" s="1"/>
      <c r="AM4197" s="1"/>
      <c r="AN4197" s="1"/>
      <c r="AO4197" s="1"/>
      <c r="AP4197" s="1"/>
      <c r="AQ4197" s="1"/>
      <c r="AR4197" s="1"/>
      <c r="AS4197" s="1"/>
      <c r="AT4197" s="1"/>
      <c r="AU4197" s="1"/>
      <c r="AV4197" s="1"/>
      <c r="AW4197" s="1"/>
      <c r="AX4197" s="1"/>
      <c r="AY4197" s="1"/>
      <c r="AZ4197" s="1"/>
      <c r="BA4197" s="1"/>
      <c r="BB4197" s="1"/>
      <c r="BC4197" s="1"/>
      <c r="BD4197" s="1"/>
      <c r="BE4197" s="1"/>
      <c r="BF4197" s="1"/>
      <c r="BG4197" s="1"/>
      <c r="BH4197" s="1"/>
      <c r="BI4197" s="1"/>
      <c r="BJ4197" s="1"/>
      <c r="BK4197" s="1"/>
      <c r="BL4197" s="1"/>
      <c r="BM4197" s="1"/>
      <c r="BN4197" s="1"/>
      <c r="BO4197" s="1"/>
      <c r="BP4197" s="1"/>
      <c r="BQ4197" s="1"/>
      <c r="BR4197" s="1"/>
      <c r="BS4197" s="1"/>
      <c r="BT4197" s="1"/>
      <c r="BU4197" s="1"/>
      <c r="BV4197" s="1"/>
      <c r="BW4197" s="1"/>
      <c r="BX4197" s="1"/>
      <c r="BY4197" s="1"/>
      <c r="BZ4197" s="1"/>
      <c r="CA4197" s="1"/>
      <c r="CB4197" s="1"/>
      <c r="CC4197" s="1"/>
      <c r="CD4197" s="1"/>
      <c r="CE4197" s="1"/>
      <c r="CF4197" s="1"/>
      <c r="CG4197" s="1"/>
      <c r="CH4197" s="1"/>
      <c r="CI4197" s="1"/>
      <c r="CJ4197" s="1"/>
      <c r="CK4197" s="1"/>
      <c r="CL4197" s="1"/>
      <c r="CM4197" s="1"/>
      <c r="CN4197" s="1"/>
      <c r="CO4197" s="1"/>
      <c r="CP4197" s="1"/>
      <c r="CQ4197" s="1"/>
      <c r="CR4197" s="1"/>
      <c r="CS4197" s="1"/>
      <c r="CT4197" s="1"/>
      <c r="CU4197" s="1"/>
      <c r="CV4197" s="1"/>
      <c r="CW4197" s="1"/>
      <c r="CX4197" s="1"/>
      <c r="CY4197" s="1"/>
      <c r="CZ4197" s="1"/>
      <c r="DA4197" s="1"/>
      <c r="DB4197" s="1"/>
      <c r="DC4197" s="1"/>
      <c r="DD4197" s="1"/>
      <c r="DE4197" s="1"/>
      <c r="DF4197" s="1"/>
      <c r="DG4197" s="1"/>
      <c r="DH4197" s="1"/>
      <c r="DI4197" s="1"/>
      <c r="DJ4197" s="1"/>
      <c r="DK4197" s="1"/>
      <c r="DL4197" s="1"/>
      <c r="DM4197" s="1"/>
      <c r="DN4197" s="1"/>
      <c r="DO4197" s="1"/>
      <c r="DP4197" s="1"/>
      <c r="DQ4197" s="1"/>
    </row>
    <row r="4198" spans="1:121">
      <c r="A4198" s="172" t="s">
        <v>2023</v>
      </c>
      <c r="B4198" s="381" t="s">
        <v>2024</v>
      </c>
      <c r="C4198" s="378">
        <v>134609384</v>
      </c>
      <c r="D4198" s="88"/>
      <c r="F4198" s="29" t="s">
        <v>165</v>
      </c>
      <c r="G4198" s="3" t="s">
        <v>2027</v>
      </c>
      <c r="H4198" s="3" t="s">
        <v>279</v>
      </c>
      <c r="I4198" s="55">
        <v>46175</v>
      </c>
      <c r="J4198" s="55">
        <v>46178</v>
      </c>
      <c r="K4198" s="55">
        <v>46205</v>
      </c>
      <c r="L4198" s="3"/>
      <c r="M4198" s="3"/>
      <c r="N4198" s="3"/>
      <c r="O4198" s="119" t="s">
        <v>10</v>
      </c>
      <c r="P4198" s="55">
        <v>46181</v>
      </c>
      <c r="Q4198" s="167"/>
      <c r="R4198" s="176"/>
      <c r="S4198" s="1"/>
      <c r="T4198" s="1"/>
      <c r="U4198" s="1"/>
      <c r="V4198" s="1"/>
      <c r="W4198" s="1"/>
      <c r="X4198" s="1"/>
      <c r="Y4198" s="1"/>
      <c r="Z4198" s="1"/>
      <c r="AA4198" s="1"/>
      <c r="AB4198" s="1"/>
      <c r="AC4198" s="1"/>
      <c r="AD4198" s="1"/>
      <c r="AE4198" s="1"/>
      <c r="AF4198" s="1"/>
      <c r="AG4198" s="1"/>
      <c r="AH4198" s="1"/>
      <c r="AI4198" s="1"/>
      <c r="AJ4198" s="1"/>
      <c r="AK4198" s="1"/>
      <c r="AL4198" s="1"/>
      <c r="AM4198" s="1"/>
      <c r="AN4198" s="1"/>
      <c r="AO4198" s="1"/>
      <c r="AP4198" s="1"/>
      <c r="AQ4198" s="1"/>
      <c r="AR4198" s="1"/>
      <c r="AS4198" s="1"/>
      <c r="AT4198" s="1"/>
      <c r="AU4198" s="1"/>
      <c r="AV4198" s="1"/>
      <c r="AW4198" s="1"/>
      <c r="AX4198" s="1"/>
      <c r="AY4198" s="1"/>
      <c r="AZ4198" s="1"/>
      <c r="BA4198" s="1"/>
      <c r="BB4198" s="1"/>
      <c r="BC4198" s="1"/>
      <c r="BD4198" s="1"/>
      <c r="BE4198" s="1"/>
      <c r="BF4198" s="1"/>
      <c r="BG4198" s="1"/>
      <c r="BH4198" s="1"/>
      <c r="BI4198" s="1"/>
      <c r="BJ4198" s="1"/>
      <c r="BK4198" s="1"/>
      <c r="BL4198" s="1"/>
      <c r="BM4198" s="1"/>
      <c r="BN4198" s="1"/>
      <c r="BO4198" s="1"/>
      <c r="BP4198" s="1"/>
      <c r="BQ4198" s="1"/>
      <c r="BR4198" s="1"/>
      <c r="BS4198" s="1"/>
      <c r="BT4198" s="1"/>
      <c r="BU4198" s="1"/>
      <c r="BV4198" s="1"/>
      <c r="BW4198" s="1"/>
      <c r="BX4198" s="1"/>
      <c r="BY4198" s="1"/>
      <c r="BZ4198" s="1"/>
      <c r="CA4198" s="1"/>
      <c r="CB4198" s="1"/>
      <c r="CC4198" s="1"/>
      <c r="CD4198" s="1"/>
      <c r="CE4198" s="1"/>
      <c r="CF4198" s="1"/>
      <c r="CG4198" s="1"/>
      <c r="CH4198" s="1"/>
      <c r="CI4198" s="1"/>
      <c r="CJ4198" s="1"/>
      <c r="CK4198" s="1"/>
      <c r="CL4198" s="1"/>
      <c r="CM4198" s="1"/>
      <c r="CN4198" s="1"/>
      <c r="CO4198" s="1"/>
      <c r="CP4198" s="1"/>
      <c r="CQ4198" s="1"/>
      <c r="CR4198" s="1"/>
      <c r="CS4198" s="1"/>
      <c r="CT4198" s="1"/>
      <c r="CU4198" s="1"/>
      <c r="CV4198" s="1"/>
      <c r="CW4198" s="1"/>
      <c r="CX4198" s="1"/>
      <c r="CY4198" s="1"/>
      <c r="CZ4198" s="1"/>
      <c r="DA4198" s="1"/>
      <c r="DB4198" s="1"/>
      <c r="DC4198" s="1"/>
      <c r="DD4198" s="1"/>
      <c r="DE4198" s="1"/>
      <c r="DF4198" s="1"/>
      <c r="DG4198" s="1"/>
      <c r="DH4198" s="1"/>
      <c r="DI4198" s="1"/>
      <c r="DJ4198" s="1"/>
      <c r="DK4198" s="1"/>
      <c r="DL4198" s="1"/>
      <c r="DM4198" s="1"/>
      <c r="DN4198" s="1"/>
      <c r="DO4198" s="1"/>
      <c r="DP4198" s="1"/>
      <c r="DQ4198" s="1"/>
    </row>
    <row r="4199" spans="1:121">
      <c r="A4199" s="172" t="s">
        <v>2023</v>
      </c>
      <c r="B4199" s="381" t="s">
        <v>2024</v>
      </c>
      <c r="C4199" s="378">
        <v>134609381</v>
      </c>
      <c r="D4199" s="88"/>
      <c r="F4199" s="29" t="s">
        <v>165</v>
      </c>
      <c r="G4199" s="3" t="s">
        <v>2027</v>
      </c>
      <c r="H4199" s="3" t="s">
        <v>279</v>
      </c>
      <c r="I4199" s="55">
        <v>46175</v>
      </c>
      <c r="J4199" s="55">
        <v>46178</v>
      </c>
      <c r="K4199" s="55">
        <v>46205</v>
      </c>
      <c r="L4199" s="3"/>
      <c r="M4199" s="3"/>
      <c r="N4199" s="3"/>
      <c r="O4199" s="119" t="s">
        <v>10</v>
      </c>
      <c r="P4199" s="55">
        <v>46181</v>
      </c>
      <c r="Q4199" s="167"/>
      <c r="R4199" s="176"/>
      <c r="S4199" s="1"/>
      <c r="T4199" s="1"/>
      <c r="U4199" s="1"/>
      <c r="V4199" s="1"/>
      <c r="W4199" s="1"/>
      <c r="X4199" s="1"/>
      <c r="Y4199" s="1"/>
      <c r="Z4199" s="1"/>
      <c r="AA4199" s="1"/>
      <c r="AB4199" s="1"/>
      <c r="AC4199" s="1"/>
      <c r="AD4199" s="1"/>
      <c r="AE4199" s="1"/>
      <c r="AF4199" s="1"/>
      <c r="AG4199" s="1"/>
      <c r="AH4199" s="1"/>
      <c r="AI4199" s="1"/>
      <c r="AJ4199" s="1"/>
      <c r="AK4199" s="1"/>
      <c r="AL4199" s="1"/>
      <c r="AM4199" s="1"/>
      <c r="AN4199" s="1"/>
      <c r="AO4199" s="1"/>
      <c r="AP4199" s="1"/>
      <c r="AQ4199" s="1"/>
      <c r="AR4199" s="1"/>
      <c r="AS4199" s="1"/>
      <c r="AT4199" s="1"/>
      <c r="AU4199" s="1"/>
      <c r="AV4199" s="1"/>
      <c r="AW4199" s="1"/>
      <c r="AX4199" s="1"/>
      <c r="AY4199" s="1"/>
      <c r="AZ4199" s="1"/>
      <c r="BA4199" s="1"/>
      <c r="BB4199" s="1"/>
      <c r="BC4199" s="1"/>
      <c r="BD4199" s="1"/>
      <c r="BE4199" s="1"/>
      <c r="BF4199" s="1"/>
      <c r="BG4199" s="1"/>
      <c r="BH4199" s="1"/>
      <c r="BI4199" s="1"/>
      <c r="BJ4199" s="1"/>
      <c r="BK4199" s="1"/>
      <c r="BL4199" s="1"/>
      <c r="BM4199" s="1"/>
      <c r="BN4199" s="1"/>
      <c r="BO4199" s="1"/>
      <c r="BP4199" s="1"/>
      <c r="BQ4199" s="1"/>
      <c r="BR4199" s="1"/>
      <c r="BS4199" s="1"/>
      <c r="BT4199" s="1"/>
      <c r="BU4199" s="1"/>
      <c r="BV4199" s="1"/>
      <c r="BW4199" s="1"/>
      <c r="BX4199" s="1"/>
      <c r="BY4199" s="1"/>
      <c r="BZ4199" s="1"/>
      <c r="CA4199" s="1"/>
      <c r="CB4199" s="1"/>
      <c r="CC4199" s="1"/>
      <c r="CD4199" s="1"/>
      <c r="CE4199" s="1"/>
      <c r="CF4199" s="1"/>
      <c r="CG4199" s="1"/>
      <c r="CH4199" s="1"/>
      <c r="CI4199" s="1"/>
      <c r="CJ4199" s="1"/>
      <c r="CK4199" s="1"/>
      <c r="CL4199" s="1"/>
      <c r="CM4199" s="1"/>
      <c r="CN4199" s="1"/>
      <c r="CO4199" s="1"/>
      <c r="CP4199" s="1"/>
      <c r="CQ4199" s="1"/>
      <c r="CR4199" s="1"/>
      <c r="CS4199" s="1"/>
      <c r="CT4199" s="1"/>
      <c r="CU4199" s="1"/>
      <c r="CV4199" s="1"/>
      <c r="CW4199" s="1"/>
      <c r="CX4199" s="1"/>
      <c r="CY4199" s="1"/>
      <c r="CZ4199" s="1"/>
      <c r="DA4199" s="1"/>
      <c r="DB4199" s="1"/>
      <c r="DC4199" s="1"/>
      <c r="DD4199" s="1"/>
      <c r="DE4199" s="1"/>
      <c r="DF4199" s="1"/>
      <c r="DG4199" s="1"/>
      <c r="DH4199" s="1"/>
      <c r="DI4199" s="1"/>
      <c r="DJ4199" s="1"/>
      <c r="DK4199" s="1"/>
      <c r="DL4199" s="1"/>
      <c r="DM4199" s="1"/>
      <c r="DN4199" s="1"/>
      <c r="DO4199" s="1"/>
      <c r="DP4199" s="1"/>
      <c r="DQ4199" s="1"/>
    </row>
    <row r="4200" spans="1:121">
      <c r="A4200" s="172" t="s">
        <v>2021</v>
      </c>
      <c r="B4200" s="381" t="s">
        <v>2022</v>
      </c>
      <c r="C4200" s="378">
        <v>134609213</v>
      </c>
      <c r="D4200" s="88"/>
      <c r="F4200" s="29" t="s">
        <v>165</v>
      </c>
      <c r="G4200" s="3" t="s">
        <v>2027</v>
      </c>
      <c r="H4200" s="3" t="s">
        <v>279</v>
      </c>
      <c r="I4200" s="55">
        <v>46175</v>
      </c>
      <c r="J4200" s="55">
        <v>46178</v>
      </c>
      <c r="K4200" s="55">
        <v>46205</v>
      </c>
      <c r="L4200" s="3"/>
      <c r="M4200" s="3"/>
      <c r="N4200" s="3"/>
      <c r="O4200" s="119" t="s">
        <v>10</v>
      </c>
      <c r="P4200" s="55">
        <v>46175</v>
      </c>
      <c r="Q4200" s="167"/>
      <c r="R4200" s="176"/>
      <c r="S4200" s="1"/>
      <c r="T4200" s="1"/>
      <c r="U4200" s="1"/>
      <c r="V4200" s="1"/>
      <c r="W4200" s="1"/>
      <c r="X4200" s="1"/>
      <c r="Y4200" s="1"/>
      <c r="Z4200" s="1"/>
      <c r="AA4200" s="1"/>
      <c r="AB4200" s="1"/>
      <c r="AC4200" s="1"/>
      <c r="AD4200" s="1"/>
      <c r="AE4200" s="1"/>
      <c r="AF4200" s="1"/>
      <c r="AG4200" s="1"/>
      <c r="AH4200" s="1"/>
      <c r="AI4200" s="1"/>
      <c r="AJ4200" s="1"/>
      <c r="AK4200" s="1"/>
      <c r="AL4200" s="1"/>
      <c r="AM4200" s="1"/>
      <c r="AN4200" s="1"/>
      <c r="AO4200" s="1"/>
      <c r="AP4200" s="1"/>
      <c r="AQ4200" s="1"/>
      <c r="AR4200" s="1"/>
      <c r="AS4200" s="1"/>
      <c r="AT4200" s="1"/>
      <c r="AU4200" s="1"/>
      <c r="AV4200" s="1"/>
      <c r="AW4200" s="1"/>
      <c r="AX4200" s="1"/>
      <c r="AY4200" s="1"/>
      <c r="AZ4200" s="1"/>
      <c r="BA4200" s="1"/>
      <c r="BB4200" s="1"/>
      <c r="BC4200" s="1"/>
      <c r="BD4200" s="1"/>
      <c r="BE4200" s="1"/>
      <c r="BF4200" s="1"/>
      <c r="BG4200" s="1"/>
      <c r="BH4200" s="1"/>
      <c r="BI4200" s="1"/>
      <c r="BJ4200" s="1"/>
      <c r="BK4200" s="1"/>
      <c r="BL4200" s="1"/>
      <c r="BM4200" s="1"/>
      <c r="BN4200" s="1"/>
      <c r="BO4200" s="1"/>
      <c r="BP4200" s="1"/>
      <c r="BQ4200" s="1"/>
      <c r="BR4200" s="1"/>
      <c r="BS4200" s="1"/>
      <c r="BT4200" s="1"/>
      <c r="BU4200" s="1"/>
      <c r="BV4200" s="1"/>
      <c r="BW4200" s="1"/>
      <c r="BX4200" s="1"/>
      <c r="BY4200" s="1"/>
      <c r="BZ4200" s="1"/>
      <c r="CA4200" s="1"/>
      <c r="CB4200" s="1"/>
      <c r="CC4200" s="1"/>
      <c r="CD4200" s="1"/>
      <c r="CE4200" s="1"/>
      <c r="CF4200" s="1"/>
      <c r="CG4200" s="1"/>
      <c r="CH4200" s="1"/>
      <c r="CI4200" s="1"/>
      <c r="CJ4200" s="1"/>
      <c r="CK4200" s="1"/>
      <c r="CL4200" s="1"/>
      <c r="CM4200" s="1"/>
      <c r="CN4200" s="1"/>
      <c r="CO4200" s="1"/>
      <c r="CP4200" s="1"/>
      <c r="CQ4200" s="1"/>
      <c r="CR4200" s="1"/>
      <c r="CS4200" s="1"/>
      <c r="CT4200" s="1"/>
      <c r="CU4200" s="1"/>
      <c r="CV4200" s="1"/>
      <c r="CW4200" s="1"/>
      <c r="CX4200" s="1"/>
      <c r="CY4200" s="1"/>
      <c r="CZ4200" s="1"/>
      <c r="DA4200" s="1"/>
      <c r="DB4200" s="1"/>
      <c r="DC4200" s="1"/>
      <c r="DD4200" s="1"/>
      <c r="DE4200" s="1"/>
      <c r="DF4200" s="1"/>
      <c r="DG4200" s="1"/>
      <c r="DH4200" s="1"/>
      <c r="DI4200" s="1"/>
      <c r="DJ4200" s="1"/>
      <c r="DK4200" s="1"/>
      <c r="DL4200" s="1"/>
      <c r="DM4200" s="1"/>
      <c r="DN4200" s="1"/>
      <c r="DO4200" s="1"/>
      <c r="DP4200" s="1"/>
      <c r="DQ4200" s="1"/>
    </row>
    <row r="4201" spans="1:121">
      <c r="A4201" s="172" t="s">
        <v>2021</v>
      </c>
      <c r="B4201" s="381" t="s">
        <v>2022</v>
      </c>
      <c r="C4201" s="378">
        <v>134609207</v>
      </c>
      <c r="D4201" s="88"/>
      <c r="F4201" s="29" t="s">
        <v>165</v>
      </c>
      <c r="G4201" s="3" t="s">
        <v>2027</v>
      </c>
      <c r="H4201" s="3" t="s">
        <v>279</v>
      </c>
      <c r="I4201" s="55">
        <v>46175</v>
      </c>
      <c r="J4201" s="55">
        <v>46178</v>
      </c>
      <c r="K4201" s="55">
        <v>46205</v>
      </c>
      <c r="L4201" s="3"/>
      <c r="M4201" s="3"/>
      <c r="N4201" s="3"/>
      <c r="O4201" s="119" t="s">
        <v>10</v>
      </c>
      <c r="P4201" s="55">
        <v>46175</v>
      </c>
      <c r="Q4201" s="167"/>
      <c r="R4201" s="176"/>
      <c r="S4201" s="1"/>
      <c r="T4201" s="1"/>
      <c r="U4201" s="1"/>
      <c r="V4201" s="1"/>
      <c r="W4201" s="1"/>
      <c r="X4201" s="1"/>
      <c r="Y4201" s="1"/>
      <c r="Z4201" s="1"/>
      <c r="AA4201" s="1"/>
      <c r="AB4201" s="1"/>
      <c r="AC4201" s="1"/>
      <c r="AD4201" s="1"/>
      <c r="AE4201" s="1"/>
      <c r="AF4201" s="1"/>
      <c r="AG4201" s="1"/>
      <c r="AH4201" s="1"/>
      <c r="AI4201" s="1"/>
      <c r="AJ4201" s="1"/>
      <c r="AK4201" s="1"/>
      <c r="AL4201" s="1"/>
      <c r="AM4201" s="1"/>
      <c r="AN4201" s="1"/>
      <c r="AO4201" s="1"/>
      <c r="AP4201" s="1"/>
      <c r="AQ4201" s="1"/>
      <c r="AR4201" s="1"/>
      <c r="AS4201" s="1"/>
      <c r="AT4201" s="1"/>
      <c r="AU4201" s="1"/>
      <c r="AV4201" s="1"/>
      <c r="AW4201" s="1"/>
      <c r="AX4201" s="1"/>
      <c r="AY4201" s="1"/>
      <c r="AZ4201" s="1"/>
      <c r="BA4201" s="1"/>
      <c r="BB4201" s="1"/>
      <c r="BC4201" s="1"/>
      <c r="BD4201" s="1"/>
      <c r="BE4201" s="1"/>
      <c r="BF4201" s="1"/>
      <c r="BG4201" s="1"/>
      <c r="BH4201" s="1"/>
      <c r="BI4201" s="1"/>
      <c r="BJ4201" s="1"/>
      <c r="BK4201" s="1"/>
      <c r="BL4201" s="1"/>
      <c r="BM4201" s="1"/>
      <c r="BN4201" s="1"/>
      <c r="BO4201" s="1"/>
      <c r="BP4201" s="1"/>
      <c r="BQ4201" s="1"/>
      <c r="BR4201" s="1"/>
      <c r="BS4201" s="1"/>
      <c r="BT4201" s="1"/>
      <c r="BU4201" s="1"/>
      <c r="BV4201" s="1"/>
      <c r="BW4201" s="1"/>
      <c r="BX4201" s="1"/>
      <c r="BY4201" s="1"/>
      <c r="BZ4201" s="1"/>
      <c r="CA4201" s="1"/>
      <c r="CB4201" s="1"/>
      <c r="CC4201" s="1"/>
      <c r="CD4201" s="1"/>
      <c r="CE4201" s="1"/>
      <c r="CF4201" s="1"/>
      <c r="CG4201" s="1"/>
      <c r="CH4201" s="1"/>
      <c r="CI4201" s="1"/>
      <c r="CJ4201" s="1"/>
      <c r="CK4201" s="1"/>
      <c r="CL4201" s="1"/>
      <c r="CM4201" s="1"/>
      <c r="CN4201" s="1"/>
      <c r="CO4201" s="1"/>
      <c r="CP4201" s="1"/>
      <c r="CQ4201" s="1"/>
      <c r="CR4201" s="1"/>
      <c r="CS4201" s="1"/>
      <c r="CT4201" s="1"/>
      <c r="CU4201" s="1"/>
      <c r="CV4201" s="1"/>
      <c r="CW4201" s="1"/>
      <c r="CX4201" s="1"/>
      <c r="CY4201" s="1"/>
      <c r="CZ4201" s="1"/>
      <c r="DA4201" s="1"/>
      <c r="DB4201" s="1"/>
      <c r="DC4201" s="1"/>
      <c r="DD4201" s="1"/>
      <c r="DE4201" s="1"/>
      <c r="DF4201" s="1"/>
      <c r="DG4201" s="1"/>
      <c r="DH4201" s="1"/>
      <c r="DI4201" s="1"/>
      <c r="DJ4201" s="1"/>
      <c r="DK4201" s="1"/>
      <c r="DL4201" s="1"/>
      <c r="DM4201" s="1"/>
      <c r="DN4201" s="1"/>
      <c r="DO4201" s="1"/>
      <c r="DP4201" s="1"/>
      <c r="DQ4201" s="1"/>
    </row>
    <row r="4202" spans="1:121">
      <c r="A4202" s="172" t="s">
        <v>2021</v>
      </c>
      <c r="B4202" s="381" t="s">
        <v>2022</v>
      </c>
      <c r="C4202" s="378">
        <v>134609201</v>
      </c>
      <c r="D4202" s="88"/>
      <c r="F4202" s="29" t="s">
        <v>165</v>
      </c>
      <c r="G4202" s="3" t="s">
        <v>2027</v>
      </c>
      <c r="H4202" s="3" t="s">
        <v>279</v>
      </c>
      <c r="I4202" s="55">
        <v>46175</v>
      </c>
      <c r="J4202" s="55">
        <v>46178</v>
      </c>
      <c r="K4202" s="55">
        <v>46205</v>
      </c>
      <c r="L4202" s="3"/>
      <c r="M4202" s="3"/>
      <c r="N4202" s="3"/>
      <c r="O4202" s="119" t="s">
        <v>10</v>
      </c>
      <c r="P4202" s="55">
        <v>46175</v>
      </c>
      <c r="Q4202" s="167"/>
      <c r="R4202" s="176"/>
      <c r="S4202" s="1"/>
      <c r="T4202" s="1"/>
      <c r="U4202" s="1"/>
      <c r="V4202" s="1"/>
      <c r="W4202" s="1"/>
      <c r="X4202" s="1"/>
      <c r="Y4202" s="1"/>
      <c r="Z4202" s="1"/>
      <c r="AA4202" s="1"/>
      <c r="AB4202" s="1"/>
      <c r="AC4202" s="1"/>
      <c r="AD4202" s="1"/>
      <c r="AE4202" s="1"/>
      <c r="AF4202" s="1"/>
      <c r="AG4202" s="1"/>
      <c r="AH4202" s="1"/>
      <c r="AI4202" s="1"/>
      <c r="AJ4202" s="1"/>
      <c r="AK4202" s="1"/>
      <c r="AL4202" s="1"/>
      <c r="AM4202" s="1"/>
      <c r="AN4202" s="1"/>
      <c r="AO4202" s="1"/>
      <c r="AP4202" s="1"/>
      <c r="AQ4202" s="1"/>
      <c r="AR4202" s="1"/>
      <c r="AS4202" s="1"/>
      <c r="AT4202" s="1"/>
      <c r="AU4202" s="1"/>
      <c r="AV4202" s="1"/>
      <c r="AW4202" s="1"/>
      <c r="AX4202" s="1"/>
      <c r="AY4202" s="1"/>
      <c r="AZ4202" s="1"/>
      <c r="BA4202" s="1"/>
      <c r="BB4202" s="1"/>
      <c r="BC4202" s="1"/>
      <c r="BD4202" s="1"/>
      <c r="BE4202" s="1"/>
      <c r="BF4202" s="1"/>
      <c r="BG4202" s="1"/>
      <c r="BH4202" s="1"/>
      <c r="BI4202" s="1"/>
      <c r="BJ4202" s="1"/>
      <c r="BK4202" s="1"/>
      <c r="BL4202" s="1"/>
      <c r="BM4202" s="1"/>
      <c r="BN4202" s="1"/>
      <c r="BO4202" s="1"/>
      <c r="BP4202" s="1"/>
      <c r="BQ4202" s="1"/>
      <c r="BR4202" s="1"/>
      <c r="BS4202" s="1"/>
      <c r="BT4202" s="1"/>
      <c r="BU4202" s="1"/>
      <c r="BV4202" s="1"/>
      <c r="BW4202" s="1"/>
      <c r="BX4202" s="1"/>
      <c r="BY4202" s="1"/>
      <c r="BZ4202" s="1"/>
      <c r="CA4202" s="1"/>
      <c r="CB4202" s="1"/>
      <c r="CC4202" s="1"/>
      <c r="CD4202" s="1"/>
      <c r="CE4202" s="1"/>
      <c r="CF4202" s="1"/>
      <c r="CG4202" s="1"/>
      <c r="CH4202" s="1"/>
      <c r="CI4202" s="1"/>
      <c r="CJ4202" s="1"/>
      <c r="CK4202" s="1"/>
      <c r="CL4202" s="1"/>
      <c r="CM4202" s="1"/>
      <c r="CN4202" s="1"/>
      <c r="CO4202" s="1"/>
      <c r="CP4202" s="1"/>
      <c r="CQ4202" s="1"/>
      <c r="CR4202" s="1"/>
      <c r="CS4202" s="1"/>
      <c r="CT4202" s="1"/>
      <c r="CU4202" s="1"/>
      <c r="CV4202" s="1"/>
      <c r="CW4202" s="1"/>
      <c r="CX4202" s="1"/>
      <c r="CY4202" s="1"/>
      <c r="CZ4202" s="1"/>
      <c r="DA4202" s="1"/>
      <c r="DB4202" s="1"/>
      <c r="DC4202" s="1"/>
      <c r="DD4202" s="1"/>
      <c r="DE4202" s="1"/>
      <c r="DF4202" s="1"/>
      <c r="DG4202" s="1"/>
      <c r="DH4202" s="1"/>
      <c r="DI4202" s="1"/>
      <c r="DJ4202" s="1"/>
      <c r="DK4202" s="1"/>
      <c r="DL4202" s="1"/>
      <c r="DM4202" s="1"/>
      <c r="DN4202" s="1"/>
      <c r="DO4202" s="1"/>
      <c r="DP4202" s="1"/>
      <c r="DQ4202" s="1"/>
    </row>
    <row r="4203" spans="1:121">
      <c r="A4203" s="172" t="s">
        <v>2021</v>
      </c>
      <c r="B4203" s="381" t="s">
        <v>2022</v>
      </c>
      <c r="C4203" s="378">
        <v>134609195</v>
      </c>
      <c r="D4203" s="88"/>
      <c r="F4203" s="29" t="s">
        <v>165</v>
      </c>
      <c r="G4203" s="3" t="s">
        <v>2027</v>
      </c>
      <c r="H4203" s="3" t="s">
        <v>279</v>
      </c>
      <c r="I4203" s="55">
        <v>46175</v>
      </c>
      <c r="J4203" s="55">
        <v>46178</v>
      </c>
      <c r="K4203" s="55">
        <v>46205</v>
      </c>
      <c r="L4203" s="3"/>
      <c r="M4203" s="3"/>
      <c r="N4203" s="3"/>
      <c r="O4203" s="119" t="s">
        <v>10</v>
      </c>
      <c r="P4203" s="55">
        <v>46175</v>
      </c>
      <c r="Q4203" s="167"/>
      <c r="R4203" s="176"/>
      <c r="S4203" s="1"/>
      <c r="T4203" s="1"/>
      <c r="U4203" s="1"/>
      <c r="V4203" s="1"/>
      <c r="W4203" s="1"/>
      <c r="X4203" s="1"/>
      <c r="Y4203" s="1"/>
      <c r="Z4203" s="1"/>
      <c r="AA4203" s="1"/>
      <c r="AB4203" s="1"/>
      <c r="AC4203" s="1"/>
      <c r="AD4203" s="1"/>
      <c r="AE4203" s="1"/>
      <c r="AF4203" s="1"/>
      <c r="AG4203" s="1"/>
      <c r="AH4203" s="1"/>
      <c r="AI4203" s="1"/>
      <c r="AJ4203" s="1"/>
      <c r="AK4203" s="1"/>
      <c r="AL4203" s="1"/>
      <c r="AM4203" s="1"/>
      <c r="AN4203" s="1"/>
      <c r="AO4203" s="1"/>
      <c r="AP4203" s="1"/>
      <c r="AQ4203" s="1"/>
      <c r="AR4203" s="1"/>
      <c r="AS4203" s="1"/>
      <c r="AT4203" s="1"/>
      <c r="AU4203" s="1"/>
      <c r="AV4203" s="1"/>
      <c r="AW4203" s="1"/>
      <c r="AX4203" s="1"/>
      <c r="AY4203" s="1"/>
      <c r="AZ4203" s="1"/>
      <c r="BA4203" s="1"/>
      <c r="BB4203" s="1"/>
      <c r="BC4203" s="1"/>
      <c r="BD4203" s="1"/>
      <c r="BE4203" s="1"/>
      <c r="BF4203" s="1"/>
      <c r="BG4203" s="1"/>
      <c r="BH4203" s="1"/>
      <c r="BI4203" s="1"/>
      <c r="BJ4203" s="1"/>
      <c r="BK4203" s="1"/>
      <c r="BL4203" s="1"/>
      <c r="BM4203" s="1"/>
      <c r="BN4203" s="1"/>
      <c r="BO4203" s="1"/>
      <c r="BP4203" s="1"/>
      <c r="BQ4203" s="1"/>
      <c r="BR4203" s="1"/>
      <c r="BS4203" s="1"/>
      <c r="BT4203" s="1"/>
      <c r="BU4203" s="1"/>
      <c r="BV4203" s="1"/>
      <c r="BW4203" s="1"/>
      <c r="BX4203" s="1"/>
      <c r="BY4203" s="1"/>
      <c r="BZ4203" s="1"/>
      <c r="CA4203" s="1"/>
      <c r="CB4203" s="1"/>
      <c r="CC4203" s="1"/>
      <c r="CD4203" s="1"/>
      <c r="CE4203" s="1"/>
      <c r="CF4203" s="1"/>
      <c r="CG4203" s="1"/>
      <c r="CH4203" s="1"/>
      <c r="CI4203" s="1"/>
      <c r="CJ4203" s="1"/>
      <c r="CK4203" s="1"/>
      <c r="CL4203" s="1"/>
      <c r="CM4203" s="1"/>
      <c r="CN4203" s="1"/>
      <c r="CO4203" s="1"/>
      <c r="CP4203" s="1"/>
      <c r="CQ4203" s="1"/>
      <c r="CR4203" s="1"/>
      <c r="CS4203" s="1"/>
      <c r="CT4203" s="1"/>
      <c r="CU4203" s="1"/>
      <c r="CV4203" s="1"/>
      <c r="CW4203" s="1"/>
      <c r="CX4203" s="1"/>
      <c r="CY4203" s="1"/>
      <c r="CZ4203" s="1"/>
      <c r="DA4203" s="1"/>
      <c r="DB4203" s="1"/>
      <c r="DC4203" s="1"/>
      <c r="DD4203" s="1"/>
      <c r="DE4203" s="1"/>
      <c r="DF4203" s="1"/>
      <c r="DG4203" s="1"/>
      <c r="DH4203" s="1"/>
      <c r="DI4203" s="1"/>
      <c r="DJ4203" s="1"/>
      <c r="DK4203" s="1"/>
      <c r="DL4203" s="1"/>
      <c r="DM4203" s="1"/>
      <c r="DN4203" s="1"/>
      <c r="DO4203" s="1"/>
      <c r="DP4203" s="1"/>
      <c r="DQ4203" s="1"/>
    </row>
    <row r="4204" spans="1:121">
      <c r="A4204" s="172" t="s">
        <v>2021</v>
      </c>
      <c r="B4204" s="381" t="s">
        <v>2022</v>
      </c>
      <c r="C4204" s="378">
        <v>134609183</v>
      </c>
      <c r="D4204" s="88"/>
      <c r="F4204" s="29" t="s">
        <v>165</v>
      </c>
      <c r="G4204" s="3" t="s">
        <v>2027</v>
      </c>
      <c r="H4204" s="3" t="s">
        <v>279</v>
      </c>
      <c r="I4204" s="55">
        <v>46175</v>
      </c>
      <c r="J4204" s="55">
        <v>46178</v>
      </c>
      <c r="K4204" s="55">
        <v>46205</v>
      </c>
      <c r="L4204" s="3"/>
      <c r="M4204" s="3"/>
      <c r="N4204" s="3"/>
      <c r="O4204" s="119" t="s">
        <v>10</v>
      </c>
      <c r="P4204" s="55">
        <v>46175</v>
      </c>
      <c r="Q4204" s="167"/>
      <c r="R4204" s="176"/>
      <c r="S4204" s="1"/>
      <c r="T4204" s="1"/>
      <c r="U4204" s="1"/>
      <c r="V4204" s="1"/>
      <c r="W4204" s="1"/>
      <c r="X4204" s="1"/>
      <c r="Y4204" s="1"/>
      <c r="Z4204" s="1"/>
      <c r="AA4204" s="1"/>
      <c r="AB4204" s="1"/>
      <c r="AC4204" s="1"/>
      <c r="AD4204" s="1"/>
      <c r="AE4204" s="1"/>
      <c r="AF4204" s="1"/>
      <c r="AG4204" s="1"/>
      <c r="AH4204" s="1"/>
      <c r="AI4204" s="1"/>
      <c r="AJ4204" s="1"/>
      <c r="AK4204" s="1"/>
      <c r="AL4204" s="1"/>
      <c r="AM4204" s="1"/>
      <c r="AN4204" s="1"/>
      <c r="AO4204" s="1"/>
      <c r="AP4204" s="1"/>
      <c r="AQ4204" s="1"/>
      <c r="AR4204" s="1"/>
      <c r="AS4204" s="1"/>
      <c r="AT4204" s="1"/>
      <c r="AU4204" s="1"/>
      <c r="AV4204" s="1"/>
      <c r="AW4204" s="1"/>
      <c r="AX4204" s="1"/>
      <c r="AY4204" s="1"/>
      <c r="AZ4204" s="1"/>
      <c r="BA4204" s="1"/>
      <c r="BB4204" s="1"/>
      <c r="BC4204" s="1"/>
      <c r="BD4204" s="1"/>
      <c r="BE4204" s="1"/>
      <c r="BF4204" s="1"/>
      <c r="BG4204" s="1"/>
      <c r="BH4204" s="1"/>
      <c r="BI4204" s="1"/>
      <c r="BJ4204" s="1"/>
      <c r="BK4204" s="1"/>
      <c r="BL4204" s="1"/>
      <c r="BM4204" s="1"/>
      <c r="BN4204" s="1"/>
      <c r="BO4204" s="1"/>
      <c r="BP4204" s="1"/>
      <c r="BQ4204" s="1"/>
      <c r="BR4204" s="1"/>
      <c r="BS4204" s="1"/>
      <c r="BT4204" s="1"/>
      <c r="BU4204" s="1"/>
      <c r="BV4204" s="1"/>
      <c r="BW4204" s="1"/>
      <c r="BX4204" s="1"/>
      <c r="BY4204" s="1"/>
      <c r="BZ4204" s="1"/>
      <c r="CA4204" s="1"/>
      <c r="CB4204" s="1"/>
      <c r="CC4204" s="1"/>
      <c r="CD4204" s="1"/>
      <c r="CE4204" s="1"/>
      <c r="CF4204" s="1"/>
      <c r="CG4204" s="1"/>
      <c r="CH4204" s="1"/>
      <c r="CI4204" s="1"/>
      <c r="CJ4204" s="1"/>
      <c r="CK4204" s="1"/>
      <c r="CL4204" s="1"/>
      <c r="CM4204" s="1"/>
      <c r="CN4204" s="1"/>
      <c r="CO4204" s="1"/>
      <c r="CP4204" s="1"/>
      <c r="CQ4204" s="1"/>
      <c r="CR4204" s="1"/>
      <c r="CS4204" s="1"/>
      <c r="CT4204" s="1"/>
      <c r="CU4204" s="1"/>
      <c r="CV4204" s="1"/>
      <c r="CW4204" s="1"/>
      <c r="CX4204" s="1"/>
      <c r="CY4204" s="1"/>
      <c r="CZ4204" s="1"/>
      <c r="DA4204" s="1"/>
      <c r="DB4204" s="1"/>
      <c r="DC4204" s="1"/>
      <c r="DD4204" s="1"/>
      <c r="DE4204" s="1"/>
      <c r="DF4204" s="1"/>
      <c r="DG4204" s="1"/>
      <c r="DH4204" s="1"/>
      <c r="DI4204" s="1"/>
      <c r="DJ4204" s="1"/>
      <c r="DK4204" s="1"/>
      <c r="DL4204" s="1"/>
      <c r="DM4204" s="1"/>
      <c r="DN4204" s="1"/>
      <c r="DO4204" s="1"/>
      <c r="DP4204" s="1"/>
      <c r="DQ4204" s="1"/>
    </row>
    <row r="4205" spans="1:121">
      <c r="A4205" s="172" t="s">
        <v>2021</v>
      </c>
      <c r="B4205" s="381" t="s">
        <v>2022</v>
      </c>
      <c r="C4205" s="378">
        <v>134609180</v>
      </c>
      <c r="D4205" s="88"/>
      <c r="F4205" s="29" t="s">
        <v>165</v>
      </c>
      <c r="G4205" s="3" t="s">
        <v>2027</v>
      </c>
      <c r="H4205" s="3" t="s">
        <v>279</v>
      </c>
      <c r="I4205" s="55">
        <v>46175</v>
      </c>
      <c r="J4205" s="55">
        <v>46178</v>
      </c>
      <c r="K4205" s="55">
        <v>46205</v>
      </c>
      <c r="L4205" s="3"/>
      <c r="M4205" s="3"/>
      <c r="N4205" s="3"/>
      <c r="O4205" s="119" t="s">
        <v>10</v>
      </c>
      <c r="P4205" s="55">
        <v>46175</v>
      </c>
      <c r="Q4205" s="167"/>
      <c r="R4205" s="176"/>
      <c r="S4205" s="1"/>
      <c r="T4205" s="1"/>
      <c r="U4205" s="1"/>
      <c r="V4205" s="1"/>
      <c r="W4205" s="1"/>
      <c r="X4205" s="1"/>
      <c r="Y4205" s="1"/>
      <c r="Z4205" s="1"/>
      <c r="AA4205" s="1"/>
      <c r="AB4205" s="1"/>
      <c r="AC4205" s="1"/>
      <c r="AD4205" s="1"/>
      <c r="AE4205" s="1"/>
      <c r="AF4205" s="1"/>
      <c r="AG4205" s="1"/>
      <c r="AH4205" s="1"/>
      <c r="AI4205" s="1"/>
      <c r="AJ4205" s="1"/>
      <c r="AK4205" s="1"/>
      <c r="AL4205" s="1"/>
      <c r="AM4205" s="1"/>
      <c r="AN4205" s="1"/>
      <c r="AO4205" s="1"/>
      <c r="AP4205" s="1"/>
      <c r="AQ4205" s="1"/>
      <c r="AR4205" s="1"/>
      <c r="AS4205" s="1"/>
      <c r="AT4205" s="1"/>
      <c r="AU4205" s="1"/>
      <c r="AV4205" s="1"/>
      <c r="AW4205" s="1"/>
      <c r="AX4205" s="1"/>
      <c r="AY4205" s="1"/>
      <c r="AZ4205" s="1"/>
      <c r="BA4205" s="1"/>
      <c r="BB4205" s="1"/>
      <c r="BC4205" s="1"/>
      <c r="BD4205" s="1"/>
      <c r="BE4205" s="1"/>
      <c r="BF4205" s="1"/>
      <c r="BG4205" s="1"/>
      <c r="BH4205" s="1"/>
      <c r="BI4205" s="1"/>
      <c r="BJ4205" s="1"/>
      <c r="BK4205" s="1"/>
      <c r="BL4205" s="1"/>
      <c r="BM4205" s="1"/>
      <c r="BN4205" s="1"/>
      <c r="BO4205" s="1"/>
      <c r="BP4205" s="1"/>
      <c r="BQ4205" s="1"/>
      <c r="BR4205" s="1"/>
      <c r="BS4205" s="1"/>
      <c r="BT4205" s="1"/>
      <c r="BU4205" s="1"/>
      <c r="BV4205" s="1"/>
      <c r="BW4205" s="1"/>
      <c r="BX4205" s="1"/>
      <c r="BY4205" s="1"/>
      <c r="BZ4205" s="1"/>
      <c r="CA4205" s="1"/>
      <c r="CB4205" s="1"/>
      <c r="CC4205" s="1"/>
      <c r="CD4205" s="1"/>
      <c r="CE4205" s="1"/>
      <c r="CF4205" s="1"/>
      <c r="CG4205" s="1"/>
      <c r="CH4205" s="1"/>
      <c r="CI4205" s="1"/>
      <c r="CJ4205" s="1"/>
      <c r="CK4205" s="1"/>
      <c r="CL4205" s="1"/>
      <c r="CM4205" s="1"/>
      <c r="CN4205" s="1"/>
      <c r="CO4205" s="1"/>
      <c r="CP4205" s="1"/>
      <c r="CQ4205" s="1"/>
      <c r="CR4205" s="1"/>
      <c r="CS4205" s="1"/>
      <c r="CT4205" s="1"/>
      <c r="CU4205" s="1"/>
      <c r="CV4205" s="1"/>
      <c r="CW4205" s="1"/>
      <c r="CX4205" s="1"/>
      <c r="CY4205" s="1"/>
      <c r="CZ4205" s="1"/>
      <c r="DA4205" s="1"/>
      <c r="DB4205" s="1"/>
      <c r="DC4205" s="1"/>
      <c r="DD4205" s="1"/>
      <c r="DE4205" s="1"/>
      <c r="DF4205" s="1"/>
      <c r="DG4205" s="1"/>
      <c r="DH4205" s="1"/>
      <c r="DI4205" s="1"/>
      <c r="DJ4205" s="1"/>
      <c r="DK4205" s="1"/>
      <c r="DL4205" s="1"/>
      <c r="DM4205" s="1"/>
      <c r="DN4205" s="1"/>
      <c r="DO4205" s="1"/>
      <c r="DP4205" s="1"/>
      <c r="DQ4205" s="1"/>
    </row>
    <row r="4206" spans="1:121">
      <c r="A4206" s="172" t="s">
        <v>2021</v>
      </c>
      <c r="B4206" s="381" t="s">
        <v>2022</v>
      </c>
      <c r="C4206" s="378">
        <v>134609155</v>
      </c>
      <c r="D4206" s="88"/>
      <c r="F4206" s="29" t="s">
        <v>165</v>
      </c>
      <c r="G4206" s="3" t="s">
        <v>2027</v>
      </c>
      <c r="H4206" s="3" t="s">
        <v>279</v>
      </c>
      <c r="I4206" s="55">
        <v>46175</v>
      </c>
      <c r="J4206" s="55">
        <v>46178</v>
      </c>
      <c r="K4206" s="55">
        <v>46205</v>
      </c>
      <c r="L4206" s="3"/>
      <c r="M4206" s="3"/>
      <c r="N4206" s="3"/>
      <c r="O4206" s="119" t="s">
        <v>10</v>
      </c>
      <c r="P4206" s="55">
        <v>46175</v>
      </c>
      <c r="Q4206" s="167"/>
      <c r="R4206" s="176"/>
      <c r="S4206" s="1"/>
      <c r="T4206" s="1"/>
      <c r="U4206" s="1"/>
      <c r="V4206" s="1"/>
      <c r="W4206" s="1"/>
      <c r="X4206" s="1"/>
      <c r="Y4206" s="1"/>
      <c r="Z4206" s="1"/>
      <c r="AA4206" s="1"/>
      <c r="AB4206" s="1"/>
      <c r="AC4206" s="1"/>
      <c r="AD4206" s="1"/>
      <c r="AE4206" s="1"/>
      <c r="AF4206" s="1"/>
      <c r="AG4206" s="1"/>
      <c r="AH4206" s="1"/>
      <c r="AI4206" s="1"/>
      <c r="AJ4206" s="1"/>
      <c r="AK4206" s="1"/>
      <c r="AL4206" s="1"/>
      <c r="AM4206" s="1"/>
      <c r="AN4206" s="1"/>
      <c r="AO4206" s="1"/>
      <c r="AP4206" s="1"/>
      <c r="AQ4206" s="1"/>
      <c r="AR4206" s="1"/>
      <c r="AS4206" s="1"/>
      <c r="AT4206" s="1"/>
      <c r="AU4206" s="1"/>
      <c r="AV4206" s="1"/>
      <c r="AW4206" s="1"/>
      <c r="AX4206" s="1"/>
      <c r="AY4206" s="1"/>
      <c r="AZ4206" s="1"/>
      <c r="BA4206" s="1"/>
      <c r="BB4206" s="1"/>
      <c r="BC4206" s="1"/>
      <c r="BD4206" s="1"/>
      <c r="BE4206" s="1"/>
      <c r="BF4206" s="1"/>
      <c r="BG4206" s="1"/>
      <c r="BH4206" s="1"/>
      <c r="BI4206" s="1"/>
      <c r="BJ4206" s="1"/>
      <c r="BK4206" s="1"/>
      <c r="BL4206" s="1"/>
      <c r="BM4206" s="1"/>
      <c r="BN4206" s="1"/>
      <c r="BO4206" s="1"/>
      <c r="BP4206" s="1"/>
      <c r="BQ4206" s="1"/>
      <c r="BR4206" s="1"/>
      <c r="BS4206" s="1"/>
      <c r="BT4206" s="1"/>
      <c r="BU4206" s="1"/>
      <c r="BV4206" s="1"/>
      <c r="BW4206" s="1"/>
      <c r="BX4206" s="1"/>
      <c r="BY4206" s="1"/>
      <c r="BZ4206" s="1"/>
      <c r="CA4206" s="1"/>
      <c r="CB4206" s="1"/>
      <c r="CC4206" s="1"/>
      <c r="CD4206" s="1"/>
      <c r="CE4206" s="1"/>
      <c r="CF4206" s="1"/>
      <c r="CG4206" s="1"/>
      <c r="CH4206" s="1"/>
      <c r="CI4206" s="1"/>
      <c r="CJ4206" s="1"/>
      <c r="CK4206" s="1"/>
      <c r="CL4206" s="1"/>
      <c r="CM4206" s="1"/>
      <c r="CN4206" s="1"/>
      <c r="CO4206" s="1"/>
      <c r="CP4206" s="1"/>
      <c r="CQ4206" s="1"/>
      <c r="CR4206" s="1"/>
      <c r="CS4206" s="1"/>
      <c r="CT4206" s="1"/>
      <c r="CU4206" s="1"/>
      <c r="CV4206" s="1"/>
      <c r="CW4206" s="1"/>
      <c r="CX4206" s="1"/>
      <c r="CY4206" s="1"/>
      <c r="CZ4206" s="1"/>
      <c r="DA4206" s="1"/>
      <c r="DB4206" s="1"/>
      <c r="DC4206" s="1"/>
      <c r="DD4206" s="1"/>
      <c r="DE4206" s="1"/>
      <c r="DF4206" s="1"/>
      <c r="DG4206" s="1"/>
      <c r="DH4206" s="1"/>
      <c r="DI4206" s="1"/>
      <c r="DJ4206" s="1"/>
      <c r="DK4206" s="1"/>
      <c r="DL4206" s="1"/>
      <c r="DM4206" s="1"/>
      <c r="DN4206" s="1"/>
      <c r="DO4206" s="1"/>
      <c r="DP4206" s="1"/>
      <c r="DQ4206" s="1"/>
    </row>
    <row r="4207" spans="1:121">
      <c r="A4207" s="172" t="s">
        <v>2021</v>
      </c>
      <c r="B4207" s="381" t="s">
        <v>2022</v>
      </c>
      <c r="C4207" s="378">
        <v>134609137</v>
      </c>
      <c r="D4207" s="88"/>
      <c r="F4207" s="29" t="s">
        <v>165</v>
      </c>
      <c r="G4207" s="3" t="s">
        <v>2027</v>
      </c>
      <c r="H4207" s="3" t="s">
        <v>279</v>
      </c>
      <c r="I4207" s="55">
        <v>46175</v>
      </c>
      <c r="J4207" s="55">
        <v>46178</v>
      </c>
      <c r="K4207" s="55">
        <v>46205</v>
      </c>
      <c r="L4207" s="3"/>
      <c r="M4207" s="3"/>
      <c r="N4207" s="3"/>
      <c r="O4207" s="119" t="s">
        <v>10</v>
      </c>
      <c r="P4207" s="55">
        <v>46175</v>
      </c>
      <c r="Q4207" s="167"/>
      <c r="R4207" s="176"/>
      <c r="S4207" s="1"/>
      <c r="T4207" s="1"/>
      <c r="U4207" s="1"/>
      <c r="V4207" s="1"/>
      <c r="W4207" s="1"/>
      <c r="X4207" s="1"/>
      <c r="Y4207" s="1"/>
      <c r="Z4207" s="1"/>
      <c r="AA4207" s="1"/>
      <c r="AB4207" s="1"/>
      <c r="AC4207" s="1"/>
      <c r="AD4207" s="1"/>
      <c r="AE4207" s="1"/>
      <c r="AF4207" s="1"/>
      <c r="AG4207" s="1"/>
      <c r="AH4207" s="1"/>
      <c r="AI4207" s="1"/>
      <c r="AJ4207" s="1"/>
      <c r="AK4207" s="1"/>
      <c r="AL4207" s="1"/>
      <c r="AM4207" s="1"/>
      <c r="AN4207" s="1"/>
      <c r="AO4207" s="1"/>
      <c r="AP4207" s="1"/>
      <c r="AQ4207" s="1"/>
      <c r="AR4207" s="1"/>
      <c r="AS4207" s="1"/>
      <c r="AT4207" s="1"/>
      <c r="AU4207" s="1"/>
      <c r="AV4207" s="1"/>
      <c r="AW4207" s="1"/>
      <c r="AX4207" s="1"/>
      <c r="AY4207" s="1"/>
      <c r="AZ4207" s="1"/>
      <c r="BA4207" s="1"/>
      <c r="BB4207" s="1"/>
      <c r="BC4207" s="1"/>
      <c r="BD4207" s="1"/>
      <c r="BE4207" s="1"/>
      <c r="BF4207" s="1"/>
      <c r="BG4207" s="1"/>
      <c r="BH4207" s="1"/>
      <c r="BI4207" s="1"/>
      <c r="BJ4207" s="1"/>
      <c r="BK4207" s="1"/>
      <c r="BL4207" s="1"/>
      <c r="BM4207" s="1"/>
      <c r="BN4207" s="1"/>
      <c r="BO4207" s="1"/>
      <c r="BP4207" s="1"/>
      <c r="BQ4207" s="1"/>
      <c r="BR4207" s="1"/>
      <c r="BS4207" s="1"/>
      <c r="BT4207" s="1"/>
      <c r="BU4207" s="1"/>
      <c r="BV4207" s="1"/>
      <c r="BW4207" s="1"/>
      <c r="BX4207" s="1"/>
      <c r="BY4207" s="1"/>
      <c r="BZ4207" s="1"/>
      <c r="CA4207" s="1"/>
      <c r="CB4207" s="1"/>
      <c r="CC4207" s="1"/>
      <c r="CD4207" s="1"/>
      <c r="CE4207" s="1"/>
      <c r="CF4207" s="1"/>
      <c r="CG4207" s="1"/>
      <c r="CH4207" s="1"/>
      <c r="CI4207" s="1"/>
      <c r="CJ4207" s="1"/>
      <c r="CK4207" s="1"/>
      <c r="CL4207" s="1"/>
      <c r="CM4207" s="1"/>
      <c r="CN4207" s="1"/>
      <c r="CO4207" s="1"/>
      <c r="CP4207" s="1"/>
      <c r="CQ4207" s="1"/>
      <c r="CR4207" s="1"/>
      <c r="CS4207" s="1"/>
      <c r="CT4207" s="1"/>
      <c r="CU4207" s="1"/>
      <c r="CV4207" s="1"/>
      <c r="CW4207" s="1"/>
      <c r="CX4207" s="1"/>
      <c r="CY4207" s="1"/>
      <c r="CZ4207" s="1"/>
      <c r="DA4207" s="1"/>
      <c r="DB4207" s="1"/>
      <c r="DC4207" s="1"/>
      <c r="DD4207" s="1"/>
      <c r="DE4207" s="1"/>
      <c r="DF4207" s="1"/>
      <c r="DG4207" s="1"/>
      <c r="DH4207" s="1"/>
      <c r="DI4207" s="1"/>
      <c r="DJ4207" s="1"/>
      <c r="DK4207" s="1"/>
      <c r="DL4207" s="1"/>
      <c r="DM4207" s="1"/>
      <c r="DN4207" s="1"/>
      <c r="DO4207" s="1"/>
      <c r="DP4207" s="1"/>
      <c r="DQ4207" s="1"/>
    </row>
    <row r="4208" spans="1:121">
      <c r="A4208" s="175" t="s">
        <v>2030</v>
      </c>
      <c r="B4208" s="377">
        <v>20260307552</v>
      </c>
      <c r="C4208" s="378">
        <v>147606910</v>
      </c>
      <c r="D4208" s="88">
        <v>167600220</v>
      </c>
      <c r="F4208" s="29" t="s">
        <v>153</v>
      </c>
      <c r="G4208" s="3" t="s">
        <v>19</v>
      </c>
      <c r="H4208" s="3" t="s">
        <v>29</v>
      </c>
      <c r="I4208" s="55">
        <v>46167</v>
      </c>
      <c r="J4208" s="55">
        <v>46169</v>
      </c>
      <c r="K4208" s="55">
        <v>46198</v>
      </c>
      <c r="L4208" s="55"/>
      <c r="M4208" s="55"/>
      <c r="N4208" s="3"/>
      <c r="O4208" s="119" t="s">
        <v>945</v>
      </c>
      <c r="P4208" s="3"/>
      <c r="Q4208" s="167"/>
      <c r="R4208" s="176"/>
      <c r="S4208" s="1"/>
      <c r="T4208" s="1"/>
      <c r="U4208" s="1"/>
      <c r="V4208" s="1"/>
      <c r="W4208" s="1"/>
      <c r="X4208" s="1"/>
      <c r="Y4208" s="1"/>
      <c r="Z4208" s="1"/>
      <c r="AA4208" s="1"/>
      <c r="AB4208" s="1"/>
      <c r="AC4208" s="1"/>
      <c r="AD4208" s="1"/>
      <c r="AE4208" s="1"/>
      <c r="AF4208" s="1"/>
      <c r="AG4208" s="1"/>
      <c r="AH4208" s="1"/>
      <c r="AI4208" s="1"/>
      <c r="AJ4208" s="1"/>
      <c r="AK4208" s="1"/>
      <c r="AL4208" s="1"/>
      <c r="AM4208" s="1"/>
      <c r="AN4208" s="1"/>
      <c r="AO4208" s="1"/>
      <c r="AP4208" s="1"/>
      <c r="AQ4208" s="1"/>
      <c r="AR4208" s="1"/>
      <c r="AS4208" s="1"/>
      <c r="AT4208" s="1"/>
      <c r="AU4208" s="1"/>
      <c r="AV4208" s="1"/>
      <c r="AW4208" s="1"/>
      <c r="AX4208" s="1"/>
      <c r="AY4208" s="1"/>
      <c r="AZ4208" s="1"/>
      <c r="BA4208" s="1"/>
      <c r="BB4208" s="1"/>
      <c r="BC4208" s="1"/>
      <c r="BD4208" s="1"/>
      <c r="BE4208" s="1"/>
      <c r="BF4208" s="1"/>
      <c r="BG4208" s="1"/>
      <c r="BH4208" s="1"/>
      <c r="BI4208" s="1"/>
      <c r="BJ4208" s="1"/>
      <c r="BK4208" s="1"/>
      <c r="BL4208" s="1"/>
      <c r="BM4208" s="1"/>
      <c r="BN4208" s="1"/>
      <c r="BO4208" s="1"/>
      <c r="BP4208" s="1"/>
      <c r="BQ4208" s="1"/>
      <c r="BR4208" s="1"/>
      <c r="BS4208" s="1"/>
      <c r="BT4208" s="1"/>
      <c r="BU4208" s="1"/>
      <c r="BV4208" s="1"/>
      <c r="BW4208" s="1"/>
      <c r="BX4208" s="1"/>
      <c r="BY4208" s="1"/>
      <c r="BZ4208" s="1"/>
      <c r="CA4208" s="1"/>
      <c r="CB4208" s="1"/>
      <c r="CC4208" s="1"/>
      <c r="CD4208" s="1"/>
      <c r="CE4208" s="1"/>
      <c r="CF4208" s="1"/>
      <c r="CG4208" s="1"/>
      <c r="CH4208" s="1"/>
      <c r="CI4208" s="1"/>
      <c r="CJ4208" s="1"/>
      <c r="CK4208" s="1"/>
      <c r="CL4208" s="1"/>
      <c r="CM4208" s="1"/>
      <c r="CN4208" s="1"/>
      <c r="CO4208" s="1"/>
      <c r="CP4208" s="1"/>
      <c r="CQ4208" s="1"/>
      <c r="CR4208" s="1"/>
      <c r="CS4208" s="1"/>
      <c r="CT4208" s="1"/>
      <c r="CU4208" s="1"/>
      <c r="CV4208" s="1"/>
      <c r="CW4208" s="1"/>
      <c r="CX4208" s="1"/>
      <c r="CY4208" s="1"/>
      <c r="CZ4208" s="1"/>
      <c r="DA4208" s="1"/>
      <c r="DB4208" s="1"/>
      <c r="DC4208" s="1"/>
      <c r="DD4208" s="1"/>
      <c r="DE4208" s="1"/>
      <c r="DF4208" s="1"/>
      <c r="DG4208" s="1"/>
      <c r="DH4208" s="1"/>
      <c r="DI4208" s="1"/>
      <c r="DJ4208" s="1"/>
      <c r="DK4208" s="1"/>
      <c r="DL4208" s="1"/>
      <c r="DM4208" s="1"/>
      <c r="DN4208" s="1"/>
      <c r="DO4208" s="1"/>
      <c r="DP4208" s="1"/>
      <c r="DQ4208" s="1"/>
    </row>
    <row r="4209" spans="1:121">
      <c r="A4209" s="175" t="s">
        <v>2030</v>
      </c>
      <c r="B4209" s="377">
        <v>20260307552</v>
      </c>
      <c r="C4209" s="378">
        <v>147607045</v>
      </c>
      <c r="D4209" s="88">
        <v>167600224</v>
      </c>
      <c r="F4209" s="29" t="s">
        <v>153</v>
      </c>
      <c r="G4209" s="3" t="s">
        <v>19</v>
      </c>
      <c r="H4209" s="3" t="s">
        <v>29</v>
      </c>
      <c r="I4209" s="55">
        <v>46167</v>
      </c>
      <c r="J4209" s="55">
        <v>46169</v>
      </c>
      <c r="K4209" s="55">
        <v>46198</v>
      </c>
      <c r="L4209" s="55"/>
      <c r="M4209" s="55"/>
      <c r="N4209" s="3"/>
      <c r="O4209" s="119" t="s">
        <v>945</v>
      </c>
      <c r="P4209" s="3"/>
      <c r="Q4209" s="167"/>
      <c r="R4209" s="176"/>
      <c r="S4209" s="1"/>
      <c r="T4209" s="1"/>
      <c r="U4209" s="1"/>
      <c r="V4209" s="1"/>
      <c r="W4209" s="1"/>
      <c r="X4209" s="1"/>
      <c r="Y4209" s="1"/>
      <c r="Z4209" s="1"/>
      <c r="AA4209" s="1"/>
      <c r="AB4209" s="1"/>
      <c r="AC4209" s="1"/>
      <c r="AD4209" s="1"/>
      <c r="AE4209" s="1"/>
      <c r="AF4209" s="1"/>
      <c r="AG4209" s="1"/>
      <c r="AH4209" s="1"/>
      <c r="AI4209" s="1"/>
      <c r="AJ4209" s="1"/>
      <c r="AK4209" s="1"/>
      <c r="AL4209" s="1"/>
      <c r="AM4209" s="1"/>
      <c r="AN4209" s="1"/>
      <c r="AO4209" s="1"/>
      <c r="AP4209" s="1"/>
      <c r="AQ4209" s="1"/>
      <c r="AR4209" s="1"/>
      <c r="AS4209" s="1"/>
      <c r="AT4209" s="1"/>
      <c r="AU4209" s="1"/>
      <c r="AV4209" s="1"/>
      <c r="AW4209" s="1"/>
      <c r="AX4209" s="1"/>
      <c r="AY4209" s="1"/>
      <c r="AZ4209" s="1"/>
      <c r="BA4209" s="1"/>
      <c r="BB4209" s="1"/>
      <c r="BC4209" s="1"/>
      <c r="BD4209" s="1"/>
      <c r="BE4209" s="1"/>
      <c r="BF4209" s="1"/>
      <c r="BG4209" s="1"/>
      <c r="BH4209" s="1"/>
      <c r="BI4209" s="1"/>
      <c r="BJ4209" s="1"/>
      <c r="BK4209" s="1"/>
      <c r="BL4209" s="1"/>
      <c r="BM4209" s="1"/>
      <c r="BN4209" s="1"/>
      <c r="BO4209" s="1"/>
      <c r="BP4209" s="1"/>
      <c r="BQ4209" s="1"/>
      <c r="BR4209" s="1"/>
      <c r="BS4209" s="1"/>
      <c r="BT4209" s="1"/>
      <c r="BU4209" s="1"/>
      <c r="BV4209" s="1"/>
      <c r="BW4209" s="1"/>
      <c r="BX4209" s="1"/>
      <c r="BY4209" s="1"/>
      <c r="BZ4209" s="1"/>
      <c r="CA4209" s="1"/>
      <c r="CB4209" s="1"/>
      <c r="CC4209" s="1"/>
      <c r="CD4209" s="1"/>
      <c r="CE4209" s="1"/>
      <c r="CF4209" s="1"/>
      <c r="CG4209" s="1"/>
      <c r="CH4209" s="1"/>
      <c r="CI4209" s="1"/>
      <c r="CJ4209" s="1"/>
      <c r="CK4209" s="1"/>
      <c r="CL4209" s="1"/>
      <c r="CM4209" s="1"/>
      <c r="CN4209" s="1"/>
      <c r="CO4209" s="1"/>
      <c r="CP4209" s="1"/>
      <c r="CQ4209" s="1"/>
      <c r="CR4209" s="1"/>
      <c r="CS4209" s="1"/>
      <c r="CT4209" s="1"/>
      <c r="CU4209" s="1"/>
      <c r="CV4209" s="1"/>
      <c r="CW4209" s="1"/>
      <c r="CX4209" s="1"/>
      <c r="CY4209" s="1"/>
      <c r="CZ4209" s="1"/>
      <c r="DA4209" s="1"/>
      <c r="DB4209" s="1"/>
      <c r="DC4209" s="1"/>
      <c r="DD4209" s="1"/>
      <c r="DE4209" s="1"/>
      <c r="DF4209" s="1"/>
      <c r="DG4209" s="1"/>
      <c r="DH4209" s="1"/>
      <c r="DI4209" s="1"/>
      <c r="DJ4209" s="1"/>
      <c r="DK4209" s="1"/>
      <c r="DL4209" s="1"/>
      <c r="DM4209" s="1"/>
      <c r="DN4209" s="1"/>
      <c r="DO4209" s="1"/>
      <c r="DP4209" s="1"/>
      <c r="DQ4209" s="1"/>
    </row>
    <row r="4210" spans="1:121">
      <c r="A4210" s="175" t="s">
        <v>2030</v>
      </c>
      <c r="B4210" s="377">
        <v>20260307552</v>
      </c>
      <c r="C4210" s="378">
        <v>147607078</v>
      </c>
      <c r="D4210" s="88">
        <v>167600227</v>
      </c>
      <c r="F4210" s="29" t="s">
        <v>153</v>
      </c>
      <c r="G4210" s="3" t="s">
        <v>19</v>
      </c>
      <c r="H4210" s="3" t="s">
        <v>29</v>
      </c>
      <c r="I4210" s="55">
        <v>46167</v>
      </c>
      <c r="J4210" s="55">
        <v>46169</v>
      </c>
      <c r="K4210" s="55">
        <v>46198</v>
      </c>
      <c r="L4210" s="55"/>
      <c r="M4210" s="55"/>
      <c r="N4210" s="3"/>
      <c r="O4210" s="119" t="s">
        <v>945</v>
      </c>
      <c r="P4210" s="3"/>
      <c r="Q4210" s="167"/>
      <c r="R4210" s="176"/>
      <c r="S4210" s="1"/>
      <c r="T4210" s="1"/>
      <c r="U4210" s="1"/>
      <c r="V4210" s="1"/>
      <c r="W4210" s="1"/>
      <c r="X4210" s="1"/>
      <c r="Y4210" s="1"/>
      <c r="Z4210" s="1"/>
      <c r="AA4210" s="1"/>
      <c r="AB4210" s="1"/>
      <c r="AC4210" s="1"/>
      <c r="AD4210" s="1"/>
      <c r="AE4210" s="1"/>
      <c r="AF4210" s="1"/>
      <c r="AG4210" s="1"/>
      <c r="AH4210" s="1"/>
      <c r="AI4210" s="1"/>
      <c r="AJ4210" s="1"/>
      <c r="AK4210" s="1"/>
      <c r="AL4210" s="1"/>
      <c r="AM4210" s="1"/>
      <c r="AN4210" s="1"/>
      <c r="AO4210" s="1"/>
      <c r="AP4210" s="1"/>
      <c r="AQ4210" s="1"/>
      <c r="AR4210" s="1"/>
      <c r="AS4210" s="1"/>
      <c r="AT4210" s="1"/>
      <c r="AU4210" s="1"/>
      <c r="AV4210" s="1"/>
      <c r="AW4210" s="1"/>
      <c r="AX4210" s="1"/>
      <c r="AY4210" s="1"/>
      <c r="AZ4210" s="1"/>
      <c r="BA4210" s="1"/>
      <c r="BB4210" s="1"/>
      <c r="BC4210" s="1"/>
      <c r="BD4210" s="1"/>
      <c r="BE4210" s="1"/>
      <c r="BF4210" s="1"/>
      <c r="BG4210" s="1"/>
      <c r="BH4210" s="1"/>
      <c r="BI4210" s="1"/>
      <c r="BJ4210" s="1"/>
      <c r="BK4210" s="1"/>
      <c r="BL4210" s="1"/>
      <c r="BM4210" s="1"/>
      <c r="BN4210" s="1"/>
      <c r="BO4210" s="1"/>
      <c r="BP4210" s="1"/>
      <c r="BQ4210" s="1"/>
      <c r="BR4210" s="1"/>
      <c r="BS4210" s="1"/>
      <c r="BT4210" s="1"/>
      <c r="BU4210" s="1"/>
      <c r="BV4210" s="1"/>
      <c r="BW4210" s="1"/>
      <c r="BX4210" s="1"/>
      <c r="BY4210" s="1"/>
      <c r="BZ4210" s="1"/>
      <c r="CA4210" s="1"/>
      <c r="CB4210" s="1"/>
      <c r="CC4210" s="1"/>
      <c r="CD4210" s="1"/>
      <c r="CE4210" s="1"/>
      <c r="CF4210" s="1"/>
      <c r="CG4210" s="1"/>
      <c r="CH4210" s="1"/>
      <c r="CI4210" s="1"/>
      <c r="CJ4210" s="1"/>
      <c r="CK4210" s="1"/>
      <c r="CL4210" s="1"/>
      <c r="CM4210" s="1"/>
      <c r="CN4210" s="1"/>
      <c r="CO4210" s="1"/>
      <c r="CP4210" s="1"/>
      <c r="CQ4210" s="1"/>
      <c r="CR4210" s="1"/>
      <c r="CS4210" s="1"/>
      <c r="CT4210" s="1"/>
      <c r="CU4210" s="1"/>
      <c r="CV4210" s="1"/>
      <c r="CW4210" s="1"/>
      <c r="CX4210" s="1"/>
      <c r="CY4210" s="1"/>
      <c r="CZ4210" s="1"/>
      <c r="DA4210" s="1"/>
      <c r="DB4210" s="1"/>
      <c r="DC4210" s="1"/>
      <c r="DD4210" s="1"/>
      <c r="DE4210" s="1"/>
      <c r="DF4210" s="1"/>
      <c r="DG4210" s="1"/>
      <c r="DH4210" s="1"/>
      <c r="DI4210" s="1"/>
      <c r="DJ4210" s="1"/>
      <c r="DK4210" s="1"/>
      <c r="DL4210" s="1"/>
      <c r="DM4210" s="1"/>
      <c r="DN4210" s="1"/>
      <c r="DO4210" s="1"/>
      <c r="DP4210" s="1"/>
      <c r="DQ4210" s="1"/>
    </row>
    <row r="4211" spans="1:121">
      <c r="A4211" s="175" t="s">
        <v>2030</v>
      </c>
      <c r="B4211" s="377">
        <v>20260307552</v>
      </c>
      <c r="C4211" s="378">
        <v>147607193</v>
      </c>
      <c r="D4211" s="88">
        <v>167600229</v>
      </c>
      <c r="F4211" s="29" t="s">
        <v>153</v>
      </c>
      <c r="G4211" s="3" t="s">
        <v>19</v>
      </c>
      <c r="H4211" s="3" t="s">
        <v>29</v>
      </c>
      <c r="I4211" s="55">
        <v>46167</v>
      </c>
      <c r="J4211" s="55">
        <v>46169</v>
      </c>
      <c r="K4211" s="55">
        <v>46198</v>
      </c>
      <c r="L4211" s="55"/>
      <c r="M4211" s="55"/>
      <c r="N4211" s="3"/>
      <c r="O4211" s="119" t="s">
        <v>945</v>
      </c>
      <c r="P4211" s="3"/>
      <c r="Q4211" s="167"/>
      <c r="R4211" s="176"/>
      <c r="S4211" s="1"/>
      <c r="T4211" s="1"/>
      <c r="U4211" s="1"/>
      <c r="V4211" s="1"/>
      <c r="W4211" s="1"/>
      <c r="X4211" s="1"/>
      <c r="Y4211" s="1"/>
      <c r="Z4211" s="1"/>
      <c r="AA4211" s="1"/>
      <c r="AB4211" s="1"/>
      <c r="AC4211" s="1"/>
      <c r="AD4211" s="1"/>
      <c r="AE4211" s="1"/>
      <c r="AF4211" s="1"/>
      <c r="AG4211" s="1"/>
      <c r="AH4211" s="1"/>
      <c r="AI4211" s="1"/>
      <c r="AJ4211" s="1"/>
      <c r="AK4211" s="1"/>
      <c r="AL4211" s="1"/>
      <c r="AM4211" s="1"/>
      <c r="AN4211" s="1"/>
      <c r="AO4211" s="1"/>
      <c r="AP4211" s="1"/>
      <c r="AQ4211" s="1"/>
      <c r="AR4211" s="1"/>
      <c r="AS4211" s="1"/>
      <c r="AT4211" s="1"/>
      <c r="AU4211" s="1"/>
      <c r="AV4211" s="1"/>
      <c r="AW4211" s="1"/>
      <c r="AX4211" s="1"/>
      <c r="AY4211" s="1"/>
      <c r="AZ4211" s="1"/>
      <c r="BA4211" s="1"/>
      <c r="BB4211" s="1"/>
      <c r="BC4211" s="1"/>
      <c r="BD4211" s="1"/>
      <c r="BE4211" s="1"/>
      <c r="BF4211" s="1"/>
      <c r="BG4211" s="1"/>
      <c r="BH4211" s="1"/>
      <c r="BI4211" s="1"/>
      <c r="BJ4211" s="1"/>
      <c r="BK4211" s="1"/>
      <c r="BL4211" s="1"/>
      <c r="BM4211" s="1"/>
      <c r="BN4211" s="1"/>
      <c r="BO4211" s="1"/>
      <c r="BP4211" s="1"/>
      <c r="BQ4211" s="1"/>
      <c r="BR4211" s="1"/>
      <c r="BS4211" s="1"/>
      <c r="BT4211" s="1"/>
      <c r="BU4211" s="1"/>
      <c r="BV4211" s="1"/>
      <c r="BW4211" s="1"/>
      <c r="BX4211" s="1"/>
      <c r="BY4211" s="1"/>
      <c r="BZ4211" s="1"/>
      <c r="CA4211" s="1"/>
      <c r="CB4211" s="1"/>
      <c r="CC4211" s="1"/>
      <c r="CD4211" s="1"/>
      <c r="CE4211" s="1"/>
      <c r="CF4211" s="1"/>
      <c r="CG4211" s="1"/>
      <c r="CH4211" s="1"/>
      <c r="CI4211" s="1"/>
      <c r="CJ4211" s="1"/>
      <c r="CK4211" s="1"/>
      <c r="CL4211" s="1"/>
      <c r="CM4211" s="1"/>
      <c r="CN4211" s="1"/>
      <c r="CO4211" s="1"/>
      <c r="CP4211" s="1"/>
      <c r="CQ4211" s="1"/>
      <c r="CR4211" s="1"/>
      <c r="CS4211" s="1"/>
      <c r="CT4211" s="1"/>
      <c r="CU4211" s="1"/>
      <c r="CV4211" s="1"/>
      <c r="CW4211" s="1"/>
      <c r="CX4211" s="1"/>
      <c r="CY4211" s="1"/>
      <c r="CZ4211" s="1"/>
      <c r="DA4211" s="1"/>
      <c r="DB4211" s="1"/>
      <c r="DC4211" s="1"/>
      <c r="DD4211" s="1"/>
      <c r="DE4211" s="1"/>
      <c r="DF4211" s="1"/>
      <c r="DG4211" s="1"/>
      <c r="DH4211" s="1"/>
      <c r="DI4211" s="1"/>
      <c r="DJ4211" s="1"/>
      <c r="DK4211" s="1"/>
      <c r="DL4211" s="1"/>
      <c r="DM4211" s="1"/>
      <c r="DN4211" s="1"/>
      <c r="DO4211" s="1"/>
      <c r="DP4211" s="1"/>
      <c r="DQ4211" s="1"/>
    </row>
    <row r="4212" spans="1:121">
      <c r="A4212" s="175" t="s">
        <v>2030</v>
      </c>
      <c r="B4212" s="377">
        <v>20260307552</v>
      </c>
      <c r="C4212" s="378">
        <v>147607247</v>
      </c>
      <c r="D4212" s="88"/>
      <c r="F4212" s="29" t="s">
        <v>153</v>
      </c>
      <c r="G4212" s="3" t="s">
        <v>19</v>
      </c>
      <c r="H4212" s="3" t="s">
        <v>29</v>
      </c>
      <c r="I4212" s="55">
        <v>46167</v>
      </c>
      <c r="J4212" s="55">
        <v>46169</v>
      </c>
      <c r="K4212" s="55">
        <v>46198</v>
      </c>
      <c r="L4212" s="55"/>
      <c r="M4212" s="55"/>
      <c r="N4212" s="3"/>
      <c r="O4212" s="119" t="s">
        <v>945</v>
      </c>
      <c r="P4212" s="3"/>
      <c r="Q4212" s="167"/>
      <c r="R4212" s="176"/>
      <c r="S4212" s="1"/>
      <c r="T4212" s="1"/>
      <c r="U4212" s="1"/>
      <c r="V4212" s="1"/>
      <c r="W4212" s="1"/>
      <c r="X4212" s="1"/>
      <c r="Y4212" s="1"/>
      <c r="Z4212" s="1"/>
      <c r="AA4212" s="1"/>
      <c r="AB4212" s="1"/>
      <c r="AC4212" s="1"/>
      <c r="AD4212" s="1"/>
      <c r="AE4212" s="1"/>
      <c r="AF4212" s="1"/>
      <c r="AG4212" s="1"/>
      <c r="AH4212" s="1"/>
      <c r="AI4212" s="1"/>
      <c r="AJ4212" s="1"/>
      <c r="AK4212" s="1"/>
      <c r="AL4212" s="1"/>
      <c r="AM4212" s="1"/>
      <c r="AN4212" s="1"/>
      <c r="AO4212" s="1"/>
      <c r="AP4212" s="1"/>
      <c r="AQ4212" s="1"/>
      <c r="AR4212" s="1"/>
      <c r="AS4212" s="1"/>
      <c r="AT4212" s="1"/>
      <c r="AU4212" s="1"/>
      <c r="AV4212" s="1"/>
      <c r="AW4212" s="1"/>
      <c r="AX4212" s="1"/>
      <c r="AY4212" s="1"/>
      <c r="AZ4212" s="1"/>
      <c r="BA4212" s="1"/>
      <c r="BB4212" s="1"/>
      <c r="BC4212" s="1"/>
      <c r="BD4212" s="1"/>
      <c r="BE4212" s="1"/>
      <c r="BF4212" s="1"/>
      <c r="BG4212" s="1"/>
      <c r="BH4212" s="1"/>
      <c r="BI4212" s="1"/>
      <c r="BJ4212" s="1"/>
      <c r="BK4212" s="1"/>
      <c r="BL4212" s="1"/>
      <c r="BM4212" s="1"/>
      <c r="BN4212" s="1"/>
      <c r="BO4212" s="1"/>
      <c r="BP4212" s="1"/>
      <c r="BQ4212" s="1"/>
      <c r="BR4212" s="1"/>
      <c r="BS4212" s="1"/>
      <c r="BT4212" s="1"/>
      <c r="BU4212" s="1"/>
      <c r="BV4212" s="1"/>
      <c r="BW4212" s="1"/>
      <c r="BX4212" s="1"/>
      <c r="BY4212" s="1"/>
      <c r="BZ4212" s="1"/>
      <c r="CA4212" s="1"/>
      <c r="CB4212" s="1"/>
      <c r="CC4212" s="1"/>
      <c r="CD4212" s="1"/>
      <c r="CE4212" s="1"/>
      <c r="CF4212" s="1"/>
      <c r="CG4212" s="1"/>
      <c r="CH4212" s="1"/>
      <c r="CI4212" s="1"/>
      <c r="CJ4212" s="1"/>
      <c r="CK4212" s="1"/>
      <c r="CL4212" s="1"/>
      <c r="CM4212" s="1"/>
      <c r="CN4212" s="1"/>
      <c r="CO4212" s="1"/>
      <c r="CP4212" s="1"/>
      <c r="CQ4212" s="1"/>
      <c r="CR4212" s="1"/>
      <c r="CS4212" s="1"/>
      <c r="CT4212" s="1"/>
      <c r="CU4212" s="1"/>
      <c r="CV4212" s="1"/>
      <c r="CW4212" s="1"/>
      <c r="CX4212" s="1"/>
      <c r="CY4212" s="1"/>
      <c r="CZ4212" s="1"/>
      <c r="DA4212" s="1"/>
      <c r="DB4212" s="1"/>
      <c r="DC4212" s="1"/>
      <c r="DD4212" s="1"/>
      <c r="DE4212" s="1"/>
      <c r="DF4212" s="1"/>
      <c r="DG4212" s="1"/>
      <c r="DH4212" s="1"/>
      <c r="DI4212" s="1"/>
      <c r="DJ4212" s="1"/>
      <c r="DK4212" s="1"/>
      <c r="DL4212" s="1"/>
      <c r="DM4212" s="1"/>
      <c r="DN4212" s="1"/>
      <c r="DO4212" s="1"/>
      <c r="DP4212" s="1"/>
      <c r="DQ4212" s="1"/>
    </row>
    <row r="4213" spans="1:121">
      <c r="A4213" s="175" t="s">
        <v>2030</v>
      </c>
      <c r="B4213" s="377">
        <v>20260307552</v>
      </c>
      <c r="C4213" s="378">
        <v>147607291</v>
      </c>
      <c r="D4213" s="88"/>
      <c r="F4213" s="29" t="s">
        <v>153</v>
      </c>
      <c r="G4213" s="3" t="s">
        <v>19</v>
      </c>
      <c r="H4213" s="3" t="s">
        <v>29</v>
      </c>
      <c r="I4213" s="55">
        <v>46167</v>
      </c>
      <c r="J4213" s="55">
        <v>46169</v>
      </c>
      <c r="K4213" s="55">
        <v>46198</v>
      </c>
      <c r="L4213" s="55"/>
      <c r="M4213" s="55"/>
      <c r="N4213" s="3"/>
      <c r="O4213" s="119" t="s">
        <v>945</v>
      </c>
      <c r="P4213" s="3"/>
      <c r="Q4213" s="167"/>
      <c r="R4213" s="176"/>
      <c r="S4213" s="1"/>
      <c r="T4213" s="1"/>
      <c r="U4213" s="1"/>
      <c r="V4213" s="1"/>
      <c r="W4213" s="1"/>
      <c r="X4213" s="1"/>
      <c r="Y4213" s="1"/>
      <c r="Z4213" s="1"/>
      <c r="AA4213" s="1"/>
      <c r="AB4213" s="1"/>
      <c r="AC4213" s="1"/>
      <c r="AD4213" s="1"/>
      <c r="AE4213" s="1"/>
      <c r="AF4213" s="1"/>
      <c r="AG4213" s="1"/>
      <c r="AH4213" s="1"/>
      <c r="AI4213" s="1"/>
      <c r="AJ4213" s="1"/>
      <c r="AK4213" s="1"/>
      <c r="AL4213" s="1"/>
      <c r="AM4213" s="1"/>
      <c r="AN4213" s="1"/>
      <c r="AO4213" s="1"/>
      <c r="AP4213" s="1"/>
      <c r="AQ4213" s="1"/>
      <c r="AR4213" s="1"/>
      <c r="AS4213" s="1"/>
      <c r="AT4213" s="1"/>
      <c r="AU4213" s="1"/>
      <c r="AV4213" s="1"/>
      <c r="AW4213" s="1"/>
      <c r="AX4213" s="1"/>
      <c r="AY4213" s="1"/>
      <c r="AZ4213" s="1"/>
      <c r="BA4213" s="1"/>
      <c r="BB4213" s="1"/>
      <c r="BC4213" s="1"/>
      <c r="BD4213" s="1"/>
      <c r="BE4213" s="1"/>
      <c r="BF4213" s="1"/>
      <c r="BG4213" s="1"/>
      <c r="BH4213" s="1"/>
      <c r="BI4213" s="1"/>
      <c r="BJ4213" s="1"/>
      <c r="BK4213" s="1"/>
      <c r="BL4213" s="1"/>
      <c r="BM4213" s="1"/>
      <c r="BN4213" s="1"/>
      <c r="BO4213" s="1"/>
      <c r="BP4213" s="1"/>
      <c r="BQ4213" s="1"/>
      <c r="BR4213" s="1"/>
      <c r="BS4213" s="1"/>
      <c r="BT4213" s="1"/>
      <c r="BU4213" s="1"/>
      <c r="BV4213" s="1"/>
      <c r="BW4213" s="1"/>
      <c r="BX4213" s="1"/>
      <c r="BY4213" s="1"/>
      <c r="BZ4213" s="1"/>
      <c r="CA4213" s="1"/>
      <c r="CB4213" s="1"/>
      <c r="CC4213" s="1"/>
      <c r="CD4213" s="1"/>
      <c r="CE4213" s="1"/>
      <c r="CF4213" s="1"/>
      <c r="CG4213" s="1"/>
      <c r="CH4213" s="1"/>
      <c r="CI4213" s="1"/>
      <c r="CJ4213" s="1"/>
      <c r="CK4213" s="1"/>
      <c r="CL4213" s="1"/>
      <c r="CM4213" s="1"/>
      <c r="CN4213" s="1"/>
      <c r="CO4213" s="1"/>
      <c r="CP4213" s="1"/>
      <c r="CQ4213" s="1"/>
      <c r="CR4213" s="1"/>
      <c r="CS4213" s="1"/>
      <c r="CT4213" s="1"/>
      <c r="CU4213" s="1"/>
      <c r="CV4213" s="1"/>
      <c r="CW4213" s="1"/>
      <c r="CX4213" s="1"/>
      <c r="CY4213" s="1"/>
      <c r="CZ4213" s="1"/>
      <c r="DA4213" s="1"/>
      <c r="DB4213" s="1"/>
      <c r="DC4213" s="1"/>
      <c r="DD4213" s="1"/>
      <c r="DE4213" s="1"/>
      <c r="DF4213" s="1"/>
      <c r="DG4213" s="1"/>
      <c r="DH4213" s="1"/>
      <c r="DI4213" s="1"/>
      <c r="DJ4213" s="1"/>
      <c r="DK4213" s="1"/>
      <c r="DL4213" s="1"/>
      <c r="DM4213" s="1"/>
      <c r="DN4213" s="1"/>
      <c r="DO4213" s="1"/>
      <c r="DP4213" s="1"/>
      <c r="DQ4213" s="1"/>
    </row>
    <row r="4214" spans="1:121">
      <c r="A4214" s="175" t="s">
        <v>2030</v>
      </c>
      <c r="B4214" s="377">
        <v>20260307552</v>
      </c>
      <c r="C4214" s="378">
        <v>147607340</v>
      </c>
      <c r="D4214" s="88"/>
      <c r="F4214" s="29" t="s">
        <v>153</v>
      </c>
      <c r="G4214" s="3" t="s">
        <v>19</v>
      </c>
      <c r="H4214" s="3" t="s">
        <v>29</v>
      </c>
      <c r="I4214" s="55">
        <v>46167</v>
      </c>
      <c r="J4214" s="55">
        <v>46169</v>
      </c>
      <c r="K4214" s="55">
        <v>46198</v>
      </c>
      <c r="L4214" s="55"/>
      <c r="M4214" s="55"/>
      <c r="N4214" s="3"/>
      <c r="O4214" s="119" t="s">
        <v>945</v>
      </c>
      <c r="P4214" s="3"/>
      <c r="Q4214" s="167"/>
      <c r="R4214" s="176"/>
      <c r="S4214" s="1"/>
      <c r="T4214" s="1"/>
      <c r="U4214" s="1"/>
      <c r="V4214" s="1"/>
      <c r="W4214" s="1"/>
      <c r="X4214" s="1"/>
      <c r="Y4214" s="1"/>
      <c r="Z4214" s="1"/>
      <c r="AA4214" s="1"/>
      <c r="AB4214" s="1"/>
      <c r="AC4214" s="1"/>
      <c r="AD4214" s="1"/>
      <c r="AE4214" s="1"/>
      <c r="AF4214" s="1"/>
      <c r="AG4214" s="1"/>
      <c r="AH4214" s="1"/>
      <c r="AI4214" s="1"/>
      <c r="AJ4214" s="1"/>
      <c r="AK4214" s="1"/>
      <c r="AL4214" s="1"/>
      <c r="AM4214" s="1"/>
      <c r="AN4214" s="1"/>
      <c r="AO4214" s="1"/>
      <c r="AP4214" s="1"/>
      <c r="AQ4214" s="1"/>
      <c r="AR4214" s="1"/>
      <c r="AS4214" s="1"/>
      <c r="AT4214" s="1"/>
      <c r="AU4214" s="1"/>
      <c r="AV4214" s="1"/>
      <c r="AW4214" s="1"/>
      <c r="AX4214" s="1"/>
      <c r="AY4214" s="1"/>
      <c r="AZ4214" s="1"/>
      <c r="BA4214" s="1"/>
      <c r="BB4214" s="1"/>
      <c r="BC4214" s="1"/>
      <c r="BD4214" s="1"/>
      <c r="BE4214" s="1"/>
      <c r="BF4214" s="1"/>
      <c r="BG4214" s="1"/>
      <c r="BH4214" s="1"/>
      <c r="BI4214" s="1"/>
      <c r="BJ4214" s="1"/>
      <c r="BK4214" s="1"/>
      <c r="BL4214" s="1"/>
      <c r="BM4214" s="1"/>
      <c r="BN4214" s="1"/>
      <c r="BO4214" s="1"/>
      <c r="BP4214" s="1"/>
      <c r="BQ4214" s="1"/>
      <c r="BR4214" s="1"/>
      <c r="BS4214" s="1"/>
      <c r="BT4214" s="1"/>
      <c r="BU4214" s="1"/>
      <c r="BV4214" s="1"/>
      <c r="BW4214" s="1"/>
      <c r="BX4214" s="1"/>
      <c r="BY4214" s="1"/>
      <c r="BZ4214" s="1"/>
      <c r="CA4214" s="1"/>
      <c r="CB4214" s="1"/>
      <c r="CC4214" s="1"/>
      <c r="CD4214" s="1"/>
      <c r="CE4214" s="1"/>
      <c r="CF4214" s="1"/>
      <c r="CG4214" s="1"/>
      <c r="CH4214" s="1"/>
      <c r="CI4214" s="1"/>
      <c r="CJ4214" s="1"/>
      <c r="CK4214" s="1"/>
      <c r="CL4214" s="1"/>
      <c r="CM4214" s="1"/>
      <c r="CN4214" s="1"/>
      <c r="CO4214" s="1"/>
      <c r="CP4214" s="1"/>
      <c r="CQ4214" s="1"/>
      <c r="CR4214" s="1"/>
      <c r="CS4214" s="1"/>
      <c r="CT4214" s="1"/>
      <c r="CU4214" s="1"/>
      <c r="CV4214" s="1"/>
      <c r="CW4214" s="1"/>
      <c r="CX4214" s="1"/>
      <c r="CY4214" s="1"/>
      <c r="CZ4214" s="1"/>
      <c r="DA4214" s="1"/>
      <c r="DB4214" s="1"/>
      <c r="DC4214" s="1"/>
      <c r="DD4214" s="1"/>
      <c r="DE4214" s="1"/>
      <c r="DF4214" s="1"/>
      <c r="DG4214" s="1"/>
      <c r="DH4214" s="1"/>
      <c r="DI4214" s="1"/>
      <c r="DJ4214" s="1"/>
      <c r="DK4214" s="1"/>
      <c r="DL4214" s="1"/>
      <c r="DM4214" s="1"/>
      <c r="DN4214" s="1"/>
      <c r="DO4214" s="1"/>
      <c r="DP4214" s="1"/>
      <c r="DQ4214" s="1"/>
    </row>
    <row r="4215" spans="1:121">
      <c r="A4215" s="175" t="s">
        <v>2030</v>
      </c>
      <c r="B4215" s="377">
        <v>20260307552</v>
      </c>
      <c r="C4215" s="378">
        <v>147607386</v>
      </c>
      <c r="D4215" s="88"/>
      <c r="F4215" s="29" t="s">
        <v>153</v>
      </c>
      <c r="G4215" s="3" t="s">
        <v>19</v>
      </c>
      <c r="H4215" s="3" t="s">
        <v>29</v>
      </c>
      <c r="I4215" s="55">
        <v>46167</v>
      </c>
      <c r="J4215" s="55">
        <v>46169</v>
      </c>
      <c r="K4215" s="55">
        <v>46198</v>
      </c>
      <c r="L4215" s="55"/>
      <c r="M4215" s="55"/>
      <c r="N4215" s="3"/>
      <c r="O4215" s="119" t="s">
        <v>945</v>
      </c>
      <c r="P4215" s="3"/>
      <c r="Q4215" s="167"/>
      <c r="R4215" s="176"/>
      <c r="S4215" s="1"/>
      <c r="T4215" s="1"/>
      <c r="U4215" s="1"/>
      <c r="V4215" s="1"/>
      <c r="W4215" s="1"/>
      <c r="X4215" s="1"/>
      <c r="Y4215" s="1"/>
      <c r="Z4215" s="1"/>
      <c r="AA4215" s="1"/>
      <c r="AB4215" s="1"/>
      <c r="AC4215" s="1"/>
      <c r="AD4215" s="1"/>
      <c r="AE4215" s="1"/>
      <c r="AF4215" s="1"/>
      <c r="AG4215" s="1"/>
      <c r="AH4215" s="1"/>
      <c r="AI4215" s="1"/>
      <c r="AJ4215" s="1"/>
      <c r="AK4215" s="1"/>
      <c r="AL4215" s="1"/>
      <c r="AM4215" s="1"/>
      <c r="AN4215" s="1"/>
      <c r="AO4215" s="1"/>
      <c r="AP4215" s="1"/>
      <c r="AQ4215" s="1"/>
      <c r="AR4215" s="1"/>
      <c r="AS4215" s="1"/>
      <c r="AT4215" s="1"/>
      <c r="AU4215" s="1"/>
      <c r="AV4215" s="1"/>
      <c r="AW4215" s="1"/>
      <c r="AX4215" s="1"/>
      <c r="AY4215" s="1"/>
      <c r="AZ4215" s="1"/>
      <c r="BA4215" s="1"/>
      <c r="BB4215" s="1"/>
      <c r="BC4215" s="1"/>
      <c r="BD4215" s="1"/>
      <c r="BE4215" s="1"/>
      <c r="BF4215" s="1"/>
      <c r="BG4215" s="1"/>
      <c r="BH4215" s="1"/>
      <c r="BI4215" s="1"/>
      <c r="BJ4215" s="1"/>
      <c r="BK4215" s="1"/>
      <c r="BL4215" s="1"/>
      <c r="BM4215" s="1"/>
      <c r="BN4215" s="1"/>
      <c r="BO4215" s="1"/>
      <c r="BP4215" s="1"/>
      <c r="BQ4215" s="1"/>
      <c r="BR4215" s="1"/>
      <c r="BS4215" s="1"/>
      <c r="BT4215" s="1"/>
      <c r="BU4215" s="1"/>
      <c r="BV4215" s="1"/>
      <c r="BW4215" s="1"/>
      <c r="BX4215" s="1"/>
      <c r="BY4215" s="1"/>
      <c r="BZ4215" s="1"/>
      <c r="CA4215" s="1"/>
      <c r="CB4215" s="1"/>
      <c r="CC4215" s="1"/>
      <c r="CD4215" s="1"/>
      <c r="CE4215" s="1"/>
      <c r="CF4215" s="1"/>
      <c r="CG4215" s="1"/>
      <c r="CH4215" s="1"/>
      <c r="CI4215" s="1"/>
      <c r="CJ4215" s="1"/>
      <c r="CK4215" s="1"/>
      <c r="CL4215" s="1"/>
      <c r="CM4215" s="1"/>
      <c r="CN4215" s="1"/>
      <c r="CO4215" s="1"/>
      <c r="CP4215" s="1"/>
      <c r="CQ4215" s="1"/>
      <c r="CR4215" s="1"/>
      <c r="CS4215" s="1"/>
      <c r="CT4215" s="1"/>
      <c r="CU4215" s="1"/>
      <c r="CV4215" s="1"/>
      <c r="CW4215" s="1"/>
      <c r="CX4215" s="1"/>
      <c r="CY4215" s="1"/>
      <c r="CZ4215" s="1"/>
      <c r="DA4215" s="1"/>
      <c r="DB4215" s="1"/>
      <c r="DC4215" s="1"/>
      <c r="DD4215" s="1"/>
      <c r="DE4215" s="1"/>
      <c r="DF4215" s="1"/>
      <c r="DG4215" s="1"/>
      <c r="DH4215" s="1"/>
      <c r="DI4215" s="1"/>
      <c r="DJ4215" s="1"/>
      <c r="DK4215" s="1"/>
      <c r="DL4215" s="1"/>
      <c r="DM4215" s="1"/>
      <c r="DN4215" s="1"/>
      <c r="DO4215" s="1"/>
      <c r="DP4215" s="1"/>
      <c r="DQ4215" s="1"/>
    </row>
    <row r="4216" spans="1:121">
      <c r="A4216" s="175" t="s">
        <v>2030</v>
      </c>
      <c r="B4216" s="377">
        <v>20260307552</v>
      </c>
      <c r="C4216" s="378">
        <v>147607486</v>
      </c>
      <c r="D4216" s="88"/>
      <c r="F4216" s="29" t="s">
        <v>153</v>
      </c>
      <c r="G4216" s="3" t="s">
        <v>19</v>
      </c>
      <c r="H4216" s="3" t="s">
        <v>29</v>
      </c>
      <c r="I4216" s="55">
        <v>46167</v>
      </c>
      <c r="J4216" s="55">
        <v>46169</v>
      </c>
      <c r="K4216" s="55">
        <v>46198</v>
      </c>
      <c r="L4216" s="55"/>
      <c r="M4216" s="55"/>
      <c r="N4216" s="3"/>
      <c r="O4216" s="119" t="s">
        <v>945</v>
      </c>
      <c r="P4216" s="3"/>
      <c r="Q4216" s="167"/>
      <c r="R4216" s="176"/>
      <c r="S4216" s="1"/>
      <c r="T4216" s="1"/>
      <c r="U4216" s="1"/>
      <c r="V4216" s="1"/>
      <c r="W4216" s="1"/>
      <c r="X4216" s="1"/>
      <c r="Y4216" s="1"/>
      <c r="Z4216" s="1"/>
      <c r="AA4216" s="1"/>
      <c r="AB4216" s="1"/>
      <c r="AC4216" s="1"/>
      <c r="AD4216" s="1"/>
      <c r="AE4216" s="1"/>
      <c r="AF4216" s="1"/>
      <c r="AG4216" s="1"/>
      <c r="AH4216" s="1"/>
      <c r="AI4216" s="1"/>
      <c r="AJ4216" s="1"/>
      <c r="AK4216" s="1"/>
      <c r="AL4216" s="1"/>
      <c r="AM4216" s="1"/>
      <c r="AN4216" s="1"/>
      <c r="AO4216" s="1"/>
      <c r="AP4216" s="1"/>
      <c r="AQ4216" s="1"/>
      <c r="AR4216" s="1"/>
      <c r="AS4216" s="1"/>
      <c r="AT4216" s="1"/>
      <c r="AU4216" s="1"/>
      <c r="AV4216" s="1"/>
      <c r="AW4216" s="1"/>
      <c r="AX4216" s="1"/>
      <c r="AY4216" s="1"/>
      <c r="AZ4216" s="1"/>
      <c r="BA4216" s="1"/>
      <c r="BB4216" s="1"/>
      <c r="BC4216" s="1"/>
      <c r="BD4216" s="1"/>
      <c r="BE4216" s="1"/>
      <c r="BF4216" s="1"/>
      <c r="BG4216" s="1"/>
      <c r="BH4216" s="1"/>
      <c r="BI4216" s="1"/>
      <c r="BJ4216" s="1"/>
      <c r="BK4216" s="1"/>
      <c r="BL4216" s="1"/>
      <c r="BM4216" s="1"/>
      <c r="BN4216" s="1"/>
      <c r="BO4216" s="1"/>
      <c r="BP4216" s="1"/>
      <c r="BQ4216" s="1"/>
      <c r="BR4216" s="1"/>
      <c r="BS4216" s="1"/>
      <c r="BT4216" s="1"/>
      <c r="BU4216" s="1"/>
      <c r="BV4216" s="1"/>
      <c r="BW4216" s="1"/>
      <c r="BX4216" s="1"/>
      <c r="BY4216" s="1"/>
      <c r="BZ4216" s="1"/>
      <c r="CA4216" s="1"/>
      <c r="CB4216" s="1"/>
      <c r="CC4216" s="1"/>
      <c r="CD4216" s="1"/>
      <c r="CE4216" s="1"/>
      <c r="CF4216" s="1"/>
      <c r="CG4216" s="1"/>
      <c r="CH4216" s="1"/>
      <c r="CI4216" s="1"/>
      <c r="CJ4216" s="1"/>
      <c r="CK4216" s="1"/>
      <c r="CL4216" s="1"/>
      <c r="CM4216" s="1"/>
      <c r="CN4216" s="1"/>
      <c r="CO4216" s="1"/>
      <c r="CP4216" s="1"/>
      <c r="CQ4216" s="1"/>
      <c r="CR4216" s="1"/>
      <c r="CS4216" s="1"/>
      <c r="CT4216" s="1"/>
      <c r="CU4216" s="1"/>
      <c r="CV4216" s="1"/>
      <c r="CW4216" s="1"/>
      <c r="CX4216" s="1"/>
      <c r="CY4216" s="1"/>
      <c r="CZ4216" s="1"/>
      <c r="DA4216" s="1"/>
      <c r="DB4216" s="1"/>
      <c r="DC4216" s="1"/>
      <c r="DD4216" s="1"/>
      <c r="DE4216" s="1"/>
      <c r="DF4216" s="1"/>
      <c r="DG4216" s="1"/>
      <c r="DH4216" s="1"/>
      <c r="DI4216" s="1"/>
      <c r="DJ4216" s="1"/>
      <c r="DK4216" s="1"/>
      <c r="DL4216" s="1"/>
      <c r="DM4216" s="1"/>
      <c r="DN4216" s="1"/>
      <c r="DO4216" s="1"/>
      <c r="DP4216" s="1"/>
      <c r="DQ4216" s="1"/>
    </row>
    <row r="4217" spans="1:121">
      <c r="A4217" s="175" t="s">
        <v>2030</v>
      </c>
      <c r="B4217" s="377">
        <v>20260307552</v>
      </c>
      <c r="C4217" s="378">
        <v>147607584</v>
      </c>
      <c r="D4217" s="88"/>
      <c r="F4217" s="29" t="s">
        <v>153</v>
      </c>
      <c r="G4217" s="3" t="s">
        <v>19</v>
      </c>
      <c r="H4217" s="3" t="s">
        <v>29</v>
      </c>
      <c r="I4217" s="55">
        <v>46167</v>
      </c>
      <c r="J4217" s="55">
        <v>46169</v>
      </c>
      <c r="K4217" s="55">
        <v>46198</v>
      </c>
      <c r="L4217" s="55"/>
      <c r="M4217" s="55"/>
      <c r="N4217" s="3"/>
      <c r="O4217" s="119" t="s">
        <v>945</v>
      </c>
      <c r="P4217" s="3"/>
      <c r="Q4217" s="167"/>
      <c r="R4217" s="176"/>
      <c r="S4217" s="1"/>
      <c r="T4217" s="1"/>
      <c r="U4217" s="1"/>
      <c r="V4217" s="1"/>
      <c r="W4217" s="1"/>
      <c r="X4217" s="1"/>
      <c r="Y4217" s="1"/>
      <c r="Z4217" s="1"/>
      <c r="AA4217" s="1"/>
      <c r="AB4217" s="1"/>
      <c r="AC4217" s="1"/>
      <c r="AD4217" s="1"/>
      <c r="AE4217" s="1"/>
      <c r="AF4217" s="1"/>
      <c r="AG4217" s="1"/>
      <c r="AH4217" s="1"/>
      <c r="AI4217" s="1"/>
      <c r="AJ4217" s="1"/>
      <c r="AK4217" s="1"/>
      <c r="AL4217" s="1"/>
      <c r="AM4217" s="1"/>
      <c r="AN4217" s="1"/>
      <c r="AO4217" s="1"/>
      <c r="AP4217" s="1"/>
      <c r="AQ4217" s="1"/>
      <c r="AR4217" s="1"/>
      <c r="AS4217" s="1"/>
      <c r="AT4217" s="1"/>
      <c r="AU4217" s="1"/>
      <c r="AV4217" s="1"/>
      <c r="AW4217" s="1"/>
      <c r="AX4217" s="1"/>
      <c r="AY4217" s="1"/>
      <c r="AZ4217" s="1"/>
      <c r="BA4217" s="1"/>
      <c r="BB4217" s="1"/>
      <c r="BC4217" s="1"/>
      <c r="BD4217" s="1"/>
      <c r="BE4217" s="1"/>
      <c r="BF4217" s="1"/>
      <c r="BG4217" s="1"/>
      <c r="BH4217" s="1"/>
      <c r="BI4217" s="1"/>
      <c r="BJ4217" s="1"/>
      <c r="BK4217" s="1"/>
      <c r="BL4217" s="1"/>
      <c r="BM4217" s="1"/>
      <c r="BN4217" s="1"/>
      <c r="BO4217" s="1"/>
      <c r="BP4217" s="1"/>
      <c r="BQ4217" s="1"/>
      <c r="BR4217" s="1"/>
      <c r="BS4217" s="1"/>
      <c r="BT4217" s="1"/>
      <c r="BU4217" s="1"/>
      <c r="BV4217" s="1"/>
      <c r="BW4217" s="1"/>
      <c r="BX4217" s="1"/>
      <c r="BY4217" s="1"/>
      <c r="BZ4217" s="1"/>
      <c r="CA4217" s="1"/>
      <c r="CB4217" s="1"/>
      <c r="CC4217" s="1"/>
      <c r="CD4217" s="1"/>
      <c r="CE4217" s="1"/>
      <c r="CF4217" s="1"/>
      <c r="CG4217" s="1"/>
      <c r="CH4217" s="1"/>
      <c r="CI4217" s="1"/>
      <c r="CJ4217" s="1"/>
      <c r="CK4217" s="1"/>
      <c r="CL4217" s="1"/>
      <c r="CM4217" s="1"/>
      <c r="CN4217" s="1"/>
      <c r="CO4217" s="1"/>
      <c r="CP4217" s="1"/>
      <c r="CQ4217" s="1"/>
      <c r="CR4217" s="1"/>
      <c r="CS4217" s="1"/>
      <c r="CT4217" s="1"/>
      <c r="CU4217" s="1"/>
      <c r="CV4217" s="1"/>
      <c r="CW4217" s="1"/>
      <c r="CX4217" s="1"/>
      <c r="CY4217" s="1"/>
      <c r="CZ4217" s="1"/>
      <c r="DA4217" s="1"/>
      <c r="DB4217" s="1"/>
      <c r="DC4217" s="1"/>
      <c r="DD4217" s="1"/>
      <c r="DE4217" s="1"/>
      <c r="DF4217" s="1"/>
      <c r="DG4217" s="1"/>
      <c r="DH4217" s="1"/>
      <c r="DI4217" s="1"/>
      <c r="DJ4217" s="1"/>
      <c r="DK4217" s="1"/>
      <c r="DL4217" s="1"/>
      <c r="DM4217" s="1"/>
      <c r="DN4217" s="1"/>
      <c r="DO4217" s="1"/>
      <c r="DP4217" s="1"/>
      <c r="DQ4217" s="1"/>
    </row>
    <row r="4218" spans="1:121">
      <c r="A4218" s="175" t="s">
        <v>2030</v>
      </c>
      <c r="B4218" s="377">
        <v>20260307552</v>
      </c>
      <c r="C4218" s="378">
        <v>147607619</v>
      </c>
      <c r="D4218" s="88"/>
      <c r="F4218" s="29" t="s">
        <v>153</v>
      </c>
      <c r="G4218" s="3" t="s">
        <v>19</v>
      </c>
      <c r="H4218" s="3" t="s">
        <v>29</v>
      </c>
      <c r="I4218" s="55">
        <v>46167</v>
      </c>
      <c r="J4218" s="55">
        <v>46169</v>
      </c>
      <c r="K4218" s="55">
        <v>46198</v>
      </c>
      <c r="L4218" s="55"/>
      <c r="M4218" s="55"/>
      <c r="N4218" s="3"/>
      <c r="O4218" s="119" t="s">
        <v>945</v>
      </c>
      <c r="P4218" s="3"/>
      <c r="Q4218" s="167"/>
      <c r="R4218" s="176"/>
      <c r="S4218" s="1"/>
      <c r="T4218" s="1"/>
      <c r="U4218" s="1"/>
      <c r="V4218" s="1"/>
      <c r="W4218" s="1"/>
      <c r="X4218" s="1"/>
      <c r="Y4218" s="1"/>
      <c r="Z4218" s="1"/>
      <c r="AA4218" s="1"/>
      <c r="AB4218" s="1"/>
      <c r="AC4218" s="1"/>
      <c r="AD4218" s="1"/>
      <c r="AE4218" s="1"/>
      <c r="AF4218" s="1"/>
      <c r="AG4218" s="1"/>
      <c r="AH4218" s="1"/>
      <c r="AI4218" s="1"/>
      <c r="AJ4218" s="1"/>
      <c r="AK4218" s="1"/>
      <c r="AL4218" s="1"/>
      <c r="AM4218" s="1"/>
      <c r="AN4218" s="1"/>
      <c r="AO4218" s="1"/>
      <c r="AP4218" s="1"/>
      <c r="AQ4218" s="1"/>
      <c r="AR4218" s="1"/>
      <c r="AS4218" s="1"/>
      <c r="AT4218" s="1"/>
      <c r="AU4218" s="1"/>
      <c r="AV4218" s="1"/>
      <c r="AW4218" s="1"/>
      <c r="AX4218" s="1"/>
      <c r="AY4218" s="1"/>
      <c r="AZ4218" s="1"/>
      <c r="BA4218" s="1"/>
      <c r="BB4218" s="1"/>
      <c r="BC4218" s="1"/>
      <c r="BD4218" s="1"/>
      <c r="BE4218" s="1"/>
      <c r="BF4218" s="1"/>
      <c r="BG4218" s="1"/>
      <c r="BH4218" s="1"/>
      <c r="BI4218" s="1"/>
      <c r="BJ4218" s="1"/>
      <c r="BK4218" s="1"/>
      <c r="BL4218" s="1"/>
      <c r="BM4218" s="1"/>
      <c r="BN4218" s="1"/>
      <c r="BO4218" s="1"/>
      <c r="BP4218" s="1"/>
      <c r="BQ4218" s="1"/>
      <c r="BR4218" s="1"/>
      <c r="BS4218" s="1"/>
      <c r="BT4218" s="1"/>
      <c r="BU4218" s="1"/>
      <c r="BV4218" s="1"/>
      <c r="BW4218" s="1"/>
      <c r="BX4218" s="1"/>
      <c r="BY4218" s="1"/>
      <c r="BZ4218" s="1"/>
      <c r="CA4218" s="1"/>
      <c r="CB4218" s="1"/>
      <c r="CC4218" s="1"/>
      <c r="CD4218" s="1"/>
      <c r="CE4218" s="1"/>
      <c r="CF4218" s="1"/>
      <c r="CG4218" s="1"/>
      <c r="CH4218" s="1"/>
      <c r="CI4218" s="1"/>
      <c r="CJ4218" s="1"/>
      <c r="CK4218" s="1"/>
      <c r="CL4218" s="1"/>
      <c r="CM4218" s="1"/>
      <c r="CN4218" s="1"/>
      <c r="CO4218" s="1"/>
      <c r="CP4218" s="1"/>
      <c r="CQ4218" s="1"/>
      <c r="CR4218" s="1"/>
      <c r="CS4218" s="1"/>
      <c r="CT4218" s="1"/>
      <c r="CU4218" s="1"/>
      <c r="CV4218" s="1"/>
      <c r="CW4218" s="1"/>
      <c r="CX4218" s="1"/>
      <c r="CY4218" s="1"/>
      <c r="CZ4218" s="1"/>
      <c r="DA4218" s="1"/>
      <c r="DB4218" s="1"/>
      <c r="DC4218" s="1"/>
      <c r="DD4218" s="1"/>
      <c r="DE4218" s="1"/>
      <c r="DF4218" s="1"/>
      <c r="DG4218" s="1"/>
      <c r="DH4218" s="1"/>
      <c r="DI4218" s="1"/>
      <c r="DJ4218" s="1"/>
      <c r="DK4218" s="1"/>
      <c r="DL4218" s="1"/>
      <c r="DM4218" s="1"/>
      <c r="DN4218" s="1"/>
      <c r="DO4218" s="1"/>
      <c r="DP4218" s="1"/>
      <c r="DQ4218" s="1"/>
    </row>
    <row r="4219" spans="1:121">
      <c r="A4219" s="175" t="s">
        <v>2030</v>
      </c>
      <c r="B4219" s="377">
        <v>20260307552</v>
      </c>
      <c r="C4219" s="378">
        <v>147607686</v>
      </c>
      <c r="D4219" s="88"/>
      <c r="F4219" s="29" t="s">
        <v>153</v>
      </c>
      <c r="G4219" s="3" t="s">
        <v>19</v>
      </c>
      <c r="H4219" s="3" t="s">
        <v>29</v>
      </c>
      <c r="I4219" s="55">
        <v>46167</v>
      </c>
      <c r="J4219" s="55">
        <v>46169</v>
      </c>
      <c r="K4219" s="55">
        <v>46198</v>
      </c>
      <c r="L4219" s="55"/>
      <c r="M4219" s="55"/>
      <c r="N4219" s="3"/>
      <c r="O4219" s="119" t="s">
        <v>945</v>
      </c>
      <c r="P4219" s="3"/>
      <c r="Q4219" s="167"/>
      <c r="R4219" s="176"/>
      <c r="S4219" s="1"/>
      <c r="T4219" s="1"/>
      <c r="U4219" s="1"/>
      <c r="V4219" s="1"/>
      <c r="W4219" s="1"/>
      <c r="X4219" s="1"/>
      <c r="Y4219" s="1"/>
      <c r="Z4219" s="1"/>
      <c r="AA4219" s="1"/>
      <c r="AB4219" s="1"/>
      <c r="AC4219" s="1"/>
      <c r="AD4219" s="1"/>
      <c r="AE4219" s="1"/>
      <c r="AF4219" s="1"/>
      <c r="AG4219" s="1"/>
      <c r="AH4219" s="1"/>
      <c r="AI4219" s="1"/>
      <c r="AJ4219" s="1"/>
      <c r="AK4219" s="1"/>
      <c r="AL4219" s="1"/>
      <c r="AM4219" s="1"/>
      <c r="AN4219" s="1"/>
      <c r="AO4219" s="1"/>
      <c r="AP4219" s="1"/>
      <c r="AQ4219" s="1"/>
      <c r="AR4219" s="1"/>
      <c r="AS4219" s="1"/>
      <c r="AT4219" s="1"/>
      <c r="AU4219" s="1"/>
      <c r="AV4219" s="1"/>
      <c r="AW4219" s="1"/>
      <c r="AX4219" s="1"/>
      <c r="AY4219" s="1"/>
      <c r="AZ4219" s="1"/>
      <c r="BA4219" s="1"/>
      <c r="BB4219" s="1"/>
      <c r="BC4219" s="1"/>
      <c r="BD4219" s="1"/>
      <c r="BE4219" s="1"/>
      <c r="BF4219" s="1"/>
      <c r="BG4219" s="1"/>
      <c r="BH4219" s="1"/>
      <c r="BI4219" s="1"/>
      <c r="BJ4219" s="1"/>
      <c r="BK4219" s="1"/>
      <c r="BL4219" s="1"/>
      <c r="BM4219" s="1"/>
      <c r="BN4219" s="1"/>
      <c r="BO4219" s="1"/>
      <c r="BP4219" s="1"/>
      <c r="BQ4219" s="1"/>
      <c r="BR4219" s="1"/>
      <c r="BS4219" s="1"/>
      <c r="BT4219" s="1"/>
      <c r="BU4219" s="1"/>
      <c r="BV4219" s="1"/>
      <c r="BW4219" s="1"/>
      <c r="BX4219" s="1"/>
      <c r="BY4219" s="1"/>
      <c r="BZ4219" s="1"/>
      <c r="CA4219" s="1"/>
      <c r="CB4219" s="1"/>
      <c r="CC4219" s="1"/>
      <c r="CD4219" s="1"/>
      <c r="CE4219" s="1"/>
      <c r="CF4219" s="1"/>
      <c r="CG4219" s="1"/>
      <c r="CH4219" s="1"/>
      <c r="CI4219" s="1"/>
      <c r="CJ4219" s="1"/>
      <c r="CK4219" s="1"/>
      <c r="CL4219" s="1"/>
      <c r="CM4219" s="1"/>
      <c r="CN4219" s="1"/>
      <c r="CO4219" s="1"/>
      <c r="CP4219" s="1"/>
      <c r="CQ4219" s="1"/>
      <c r="CR4219" s="1"/>
      <c r="CS4219" s="1"/>
      <c r="CT4219" s="1"/>
      <c r="CU4219" s="1"/>
      <c r="CV4219" s="1"/>
      <c r="CW4219" s="1"/>
      <c r="CX4219" s="1"/>
      <c r="CY4219" s="1"/>
      <c r="CZ4219" s="1"/>
      <c r="DA4219" s="1"/>
      <c r="DB4219" s="1"/>
      <c r="DC4219" s="1"/>
      <c r="DD4219" s="1"/>
      <c r="DE4219" s="1"/>
      <c r="DF4219" s="1"/>
      <c r="DG4219" s="1"/>
      <c r="DH4219" s="1"/>
      <c r="DI4219" s="1"/>
      <c r="DJ4219" s="1"/>
      <c r="DK4219" s="1"/>
      <c r="DL4219" s="1"/>
      <c r="DM4219" s="1"/>
      <c r="DN4219" s="1"/>
      <c r="DO4219" s="1"/>
      <c r="DP4219" s="1"/>
      <c r="DQ4219" s="1"/>
    </row>
    <row r="4220" spans="1:121">
      <c r="A4220" s="175" t="s">
        <v>2030</v>
      </c>
      <c r="B4220" s="377">
        <v>20260307552</v>
      </c>
      <c r="C4220" s="378">
        <v>147607723</v>
      </c>
      <c r="D4220" s="88"/>
      <c r="F4220" s="29" t="s">
        <v>153</v>
      </c>
      <c r="G4220" s="3" t="s">
        <v>19</v>
      </c>
      <c r="H4220" s="3" t="s">
        <v>29</v>
      </c>
      <c r="I4220" s="55">
        <v>46167</v>
      </c>
      <c r="J4220" s="55">
        <v>46169</v>
      </c>
      <c r="K4220" s="55">
        <v>46198</v>
      </c>
      <c r="L4220" s="55"/>
      <c r="M4220" s="55"/>
      <c r="N4220" s="3"/>
      <c r="O4220" s="119" t="s">
        <v>945</v>
      </c>
      <c r="P4220" s="3"/>
      <c r="Q4220" s="167"/>
      <c r="R4220" s="176"/>
      <c r="S4220" s="1"/>
      <c r="T4220" s="1"/>
      <c r="U4220" s="1"/>
      <c r="V4220" s="1"/>
      <c r="W4220" s="1"/>
      <c r="X4220" s="1"/>
      <c r="Y4220" s="1"/>
      <c r="Z4220" s="1"/>
      <c r="AA4220" s="1"/>
      <c r="AB4220" s="1"/>
      <c r="AC4220" s="1"/>
      <c r="AD4220" s="1"/>
      <c r="AE4220" s="1"/>
      <c r="AF4220" s="1"/>
      <c r="AG4220" s="1"/>
      <c r="AH4220" s="1"/>
      <c r="AI4220" s="1"/>
      <c r="AJ4220" s="1"/>
      <c r="AK4220" s="1"/>
      <c r="AL4220" s="1"/>
      <c r="AM4220" s="1"/>
      <c r="AN4220" s="1"/>
      <c r="AO4220" s="1"/>
      <c r="AP4220" s="1"/>
      <c r="AQ4220" s="1"/>
      <c r="AR4220" s="1"/>
      <c r="AS4220" s="1"/>
      <c r="AT4220" s="1"/>
      <c r="AU4220" s="1"/>
      <c r="AV4220" s="1"/>
      <c r="AW4220" s="1"/>
      <c r="AX4220" s="1"/>
      <c r="AY4220" s="1"/>
      <c r="AZ4220" s="1"/>
      <c r="BA4220" s="1"/>
      <c r="BB4220" s="1"/>
      <c r="BC4220" s="1"/>
      <c r="BD4220" s="1"/>
      <c r="BE4220" s="1"/>
      <c r="BF4220" s="1"/>
      <c r="BG4220" s="1"/>
      <c r="BH4220" s="1"/>
      <c r="BI4220" s="1"/>
      <c r="BJ4220" s="1"/>
      <c r="BK4220" s="1"/>
      <c r="BL4220" s="1"/>
      <c r="BM4220" s="1"/>
      <c r="BN4220" s="1"/>
      <c r="BO4220" s="1"/>
      <c r="BP4220" s="1"/>
      <c r="BQ4220" s="1"/>
      <c r="BR4220" s="1"/>
      <c r="BS4220" s="1"/>
      <c r="BT4220" s="1"/>
      <c r="BU4220" s="1"/>
      <c r="BV4220" s="1"/>
      <c r="BW4220" s="1"/>
      <c r="BX4220" s="1"/>
      <c r="BY4220" s="1"/>
      <c r="BZ4220" s="1"/>
      <c r="CA4220" s="1"/>
      <c r="CB4220" s="1"/>
      <c r="CC4220" s="1"/>
      <c r="CD4220" s="1"/>
      <c r="CE4220" s="1"/>
      <c r="CF4220" s="1"/>
      <c r="CG4220" s="1"/>
      <c r="CH4220" s="1"/>
      <c r="CI4220" s="1"/>
      <c r="CJ4220" s="1"/>
      <c r="CK4220" s="1"/>
      <c r="CL4220" s="1"/>
      <c r="CM4220" s="1"/>
      <c r="CN4220" s="1"/>
      <c r="CO4220" s="1"/>
      <c r="CP4220" s="1"/>
      <c r="CQ4220" s="1"/>
      <c r="CR4220" s="1"/>
      <c r="CS4220" s="1"/>
      <c r="CT4220" s="1"/>
      <c r="CU4220" s="1"/>
      <c r="CV4220" s="1"/>
      <c r="CW4220" s="1"/>
      <c r="CX4220" s="1"/>
      <c r="CY4220" s="1"/>
      <c r="CZ4220" s="1"/>
      <c r="DA4220" s="1"/>
      <c r="DB4220" s="1"/>
      <c r="DC4220" s="1"/>
      <c r="DD4220" s="1"/>
      <c r="DE4220" s="1"/>
      <c r="DF4220" s="1"/>
      <c r="DG4220" s="1"/>
      <c r="DH4220" s="1"/>
      <c r="DI4220" s="1"/>
      <c r="DJ4220" s="1"/>
      <c r="DK4220" s="1"/>
      <c r="DL4220" s="1"/>
      <c r="DM4220" s="1"/>
      <c r="DN4220" s="1"/>
      <c r="DO4220" s="1"/>
      <c r="DP4220" s="1"/>
      <c r="DQ4220" s="1"/>
    </row>
    <row r="4221" spans="1:121">
      <c r="A4221" s="175" t="s">
        <v>2030</v>
      </c>
      <c r="B4221" s="377">
        <v>20260307552</v>
      </c>
      <c r="C4221" s="378">
        <v>147607743</v>
      </c>
      <c r="D4221" s="88"/>
      <c r="F4221" s="29" t="s">
        <v>153</v>
      </c>
      <c r="G4221" s="3" t="s">
        <v>19</v>
      </c>
      <c r="H4221" s="3" t="s">
        <v>29</v>
      </c>
      <c r="I4221" s="55">
        <v>46167</v>
      </c>
      <c r="J4221" s="55">
        <v>46169</v>
      </c>
      <c r="K4221" s="55">
        <v>46198</v>
      </c>
      <c r="L4221" s="55"/>
      <c r="M4221" s="55"/>
      <c r="N4221" s="3"/>
      <c r="O4221" s="119" t="s">
        <v>945</v>
      </c>
      <c r="P4221" s="3"/>
      <c r="Q4221" s="167"/>
      <c r="R4221" s="176"/>
      <c r="S4221" s="1"/>
      <c r="T4221" s="1"/>
      <c r="U4221" s="1"/>
      <c r="V4221" s="1"/>
      <c r="W4221" s="1"/>
      <c r="X4221" s="1"/>
      <c r="Y4221" s="1"/>
      <c r="Z4221" s="1"/>
      <c r="AA4221" s="1"/>
      <c r="AB4221" s="1"/>
      <c r="AC4221" s="1"/>
      <c r="AD4221" s="1"/>
      <c r="AE4221" s="1"/>
      <c r="AF4221" s="1"/>
      <c r="AG4221" s="1"/>
      <c r="AH4221" s="1"/>
      <c r="AI4221" s="1"/>
      <c r="AJ4221" s="1"/>
      <c r="AK4221" s="1"/>
      <c r="AL4221" s="1"/>
      <c r="AM4221" s="1"/>
      <c r="AN4221" s="1"/>
      <c r="AO4221" s="1"/>
      <c r="AP4221" s="1"/>
      <c r="AQ4221" s="1"/>
      <c r="AR4221" s="1"/>
      <c r="AS4221" s="1"/>
      <c r="AT4221" s="1"/>
      <c r="AU4221" s="1"/>
      <c r="AV4221" s="1"/>
      <c r="AW4221" s="1"/>
      <c r="AX4221" s="1"/>
      <c r="AY4221" s="1"/>
      <c r="AZ4221" s="1"/>
      <c r="BA4221" s="1"/>
      <c r="BB4221" s="1"/>
      <c r="BC4221" s="1"/>
      <c r="BD4221" s="1"/>
      <c r="BE4221" s="1"/>
      <c r="BF4221" s="1"/>
      <c r="BG4221" s="1"/>
      <c r="BH4221" s="1"/>
      <c r="BI4221" s="1"/>
      <c r="BJ4221" s="1"/>
      <c r="BK4221" s="1"/>
      <c r="BL4221" s="1"/>
      <c r="BM4221" s="1"/>
      <c r="BN4221" s="1"/>
      <c r="BO4221" s="1"/>
      <c r="BP4221" s="1"/>
      <c r="BQ4221" s="1"/>
      <c r="BR4221" s="1"/>
      <c r="BS4221" s="1"/>
      <c r="BT4221" s="1"/>
      <c r="BU4221" s="1"/>
      <c r="BV4221" s="1"/>
      <c r="BW4221" s="1"/>
      <c r="BX4221" s="1"/>
      <c r="BY4221" s="1"/>
      <c r="BZ4221" s="1"/>
      <c r="CA4221" s="1"/>
      <c r="CB4221" s="1"/>
      <c r="CC4221" s="1"/>
      <c r="CD4221" s="1"/>
      <c r="CE4221" s="1"/>
      <c r="CF4221" s="1"/>
      <c r="CG4221" s="1"/>
      <c r="CH4221" s="1"/>
      <c r="CI4221" s="1"/>
      <c r="CJ4221" s="1"/>
      <c r="CK4221" s="1"/>
      <c r="CL4221" s="1"/>
      <c r="CM4221" s="1"/>
      <c r="CN4221" s="1"/>
      <c r="CO4221" s="1"/>
      <c r="CP4221" s="1"/>
      <c r="CQ4221" s="1"/>
      <c r="CR4221" s="1"/>
      <c r="CS4221" s="1"/>
      <c r="CT4221" s="1"/>
      <c r="CU4221" s="1"/>
      <c r="CV4221" s="1"/>
      <c r="CW4221" s="1"/>
      <c r="CX4221" s="1"/>
      <c r="CY4221" s="1"/>
      <c r="CZ4221" s="1"/>
      <c r="DA4221" s="1"/>
      <c r="DB4221" s="1"/>
      <c r="DC4221" s="1"/>
      <c r="DD4221" s="1"/>
      <c r="DE4221" s="1"/>
      <c r="DF4221" s="1"/>
      <c r="DG4221" s="1"/>
      <c r="DH4221" s="1"/>
      <c r="DI4221" s="1"/>
      <c r="DJ4221" s="1"/>
      <c r="DK4221" s="1"/>
      <c r="DL4221" s="1"/>
      <c r="DM4221" s="1"/>
      <c r="DN4221" s="1"/>
      <c r="DO4221" s="1"/>
      <c r="DP4221" s="1"/>
      <c r="DQ4221" s="1"/>
    </row>
    <row r="4222" spans="1:121">
      <c r="A4222" s="175" t="s">
        <v>2030</v>
      </c>
      <c r="B4222" s="377">
        <v>20260307552</v>
      </c>
      <c r="C4222" s="378">
        <v>147607786</v>
      </c>
      <c r="D4222" s="88"/>
      <c r="F4222" s="29" t="s">
        <v>153</v>
      </c>
      <c r="G4222" s="3" t="s">
        <v>19</v>
      </c>
      <c r="H4222" s="3" t="s">
        <v>29</v>
      </c>
      <c r="I4222" s="55">
        <v>46167</v>
      </c>
      <c r="J4222" s="55">
        <v>46169</v>
      </c>
      <c r="K4222" s="55">
        <v>46198</v>
      </c>
      <c r="L4222" s="55"/>
      <c r="M4222" s="55"/>
      <c r="N4222" s="3"/>
      <c r="O4222" s="119" t="s">
        <v>945</v>
      </c>
      <c r="P4222" s="3"/>
      <c r="Q4222" s="167"/>
      <c r="R4222" s="176"/>
      <c r="S4222" s="1"/>
      <c r="T4222" s="1"/>
      <c r="U4222" s="1"/>
      <c r="V4222" s="1"/>
      <c r="W4222" s="1"/>
      <c r="X4222" s="1"/>
      <c r="Y4222" s="1"/>
      <c r="Z4222" s="1"/>
      <c r="AA4222" s="1"/>
      <c r="AB4222" s="1"/>
      <c r="AC4222" s="1"/>
      <c r="AD4222" s="1"/>
      <c r="AE4222" s="1"/>
      <c r="AF4222" s="1"/>
      <c r="AG4222" s="1"/>
      <c r="AH4222" s="1"/>
      <c r="AI4222" s="1"/>
      <c r="AJ4222" s="1"/>
      <c r="AK4222" s="1"/>
      <c r="AL4222" s="1"/>
      <c r="AM4222" s="1"/>
      <c r="AN4222" s="1"/>
      <c r="AO4222" s="1"/>
      <c r="AP4222" s="1"/>
      <c r="AQ4222" s="1"/>
      <c r="AR4222" s="1"/>
      <c r="AS4222" s="1"/>
      <c r="AT4222" s="1"/>
      <c r="AU4222" s="1"/>
      <c r="AV4222" s="1"/>
      <c r="AW4222" s="1"/>
      <c r="AX4222" s="1"/>
      <c r="AY4222" s="1"/>
      <c r="AZ4222" s="1"/>
      <c r="BA4222" s="1"/>
      <c r="BB4222" s="1"/>
      <c r="BC4222" s="1"/>
      <c r="BD4222" s="1"/>
      <c r="BE4222" s="1"/>
      <c r="BF4222" s="1"/>
      <c r="BG4222" s="1"/>
      <c r="BH4222" s="1"/>
      <c r="BI4222" s="1"/>
      <c r="BJ4222" s="1"/>
      <c r="BK4222" s="1"/>
      <c r="BL4222" s="1"/>
      <c r="BM4222" s="1"/>
      <c r="BN4222" s="1"/>
      <c r="BO4222" s="1"/>
      <c r="BP4222" s="1"/>
      <c r="BQ4222" s="1"/>
      <c r="BR4222" s="1"/>
      <c r="BS4222" s="1"/>
      <c r="BT4222" s="1"/>
      <c r="BU4222" s="1"/>
      <c r="BV4222" s="1"/>
      <c r="BW4222" s="1"/>
      <c r="BX4222" s="1"/>
      <c r="BY4222" s="1"/>
      <c r="BZ4222" s="1"/>
      <c r="CA4222" s="1"/>
      <c r="CB4222" s="1"/>
      <c r="CC4222" s="1"/>
      <c r="CD4222" s="1"/>
      <c r="CE4222" s="1"/>
      <c r="CF4222" s="1"/>
      <c r="CG4222" s="1"/>
      <c r="CH4222" s="1"/>
      <c r="CI4222" s="1"/>
      <c r="CJ4222" s="1"/>
      <c r="CK4222" s="1"/>
      <c r="CL4222" s="1"/>
      <c r="CM4222" s="1"/>
      <c r="CN4222" s="1"/>
      <c r="CO4222" s="1"/>
      <c r="CP4222" s="1"/>
      <c r="CQ4222" s="1"/>
      <c r="CR4222" s="1"/>
      <c r="CS4222" s="1"/>
      <c r="CT4222" s="1"/>
      <c r="CU4222" s="1"/>
      <c r="CV4222" s="1"/>
      <c r="CW4222" s="1"/>
      <c r="CX4222" s="1"/>
      <c r="CY4222" s="1"/>
      <c r="CZ4222" s="1"/>
      <c r="DA4222" s="1"/>
      <c r="DB4222" s="1"/>
      <c r="DC4222" s="1"/>
      <c r="DD4222" s="1"/>
      <c r="DE4222" s="1"/>
      <c r="DF4222" s="1"/>
      <c r="DG4222" s="1"/>
      <c r="DH4222" s="1"/>
      <c r="DI4222" s="1"/>
      <c r="DJ4222" s="1"/>
      <c r="DK4222" s="1"/>
      <c r="DL4222" s="1"/>
      <c r="DM4222" s="1"/>
      <c r="DN4222" s="1"/>
      <c r="DO4222" s="1"/>
      <c r="DP4222" s="1"/>
      <c r="DQ4222" s="1"/>
    </row>
    <row r="4223" spans="1:121">
      <c r="A4223" s="175" t="s">
        <v>2030</v>
      </c>
      <c r="B4223" s="377">
        <v>20260307552</v>
      </c>
      <c r="C4223" s="378">
        <v>147607834</v>
      </c>
      <c r="D4223" s="88"/>
      <c r="F4223" s="29" t="s">
        <v>153</v>
      </c>
      <c r="G4223" s="3" t="s">
        <v>19</v>
      </c>
      <c r="H4223" s="3" t="s">
        <v>29</v>
      </c>
      <c r="I4223" s="55">
        <v>46167</v>
      </c>
      <c r="J4223" s="55">
        <v>46169</v>
      </c>
      <c r="K4223" s="55">
        <v>46198</v>
      </c>
      <c r="L4223" s="55"/>
      <c r="M4223" s="55"/>
      <c r="N4223" s="3"/>
      <c r="O4223" s="119" t="s">
        <v>945</v>
      </c>
      <c r="P4223" s="3"/>
      <c r="Q4223" s="167"/>
      <c r="R4223" s="176"/>
      <c r="S4223" s="1"/>
      <c r="T4223" s="1"/>
      <c r="U4223" s="1"/>
      <c r="V4223" s="1"/>
      <c r="W4223" s="1"/>
      <c r="X4223" s="1"/>
      <c r="Y4223" s="1"/>
      <c r="Z4223" s="1"/>
      <c r="AA4223" s="1"/>
      <c r="AB4223" s="1"/>
      <c r="AC4223" s="1"/>
      <c r="AD4223" s="1"/>
      <c r="AE4223" s="1"/>
      <c r="AF4223" s="1"/>
      <c r="AG4223" s="1"/>
      <c r="AH4223" s="1"/>
      <c r="AI4223" s="1"/>
      <c r="AJ4223" s="1"/>
      <c r="AK4223" s="1"/>
      <c r="AL4223" s="1"/>
      <c r="AM4223" s="1"/>
      <c r="AN4223" s="1"/>
      <c r="AO4223" s="1"/>
      <c r="AP4223" s="1"/>
      <c r="AQ4223" s="1"/>
      <c r="AR4223" s="1"/>
      <c r="AS4223" s="1"/>
      <c r="AT4223" s="1"/>
      <c r="AU4223" s="1"/>
      <c r="AV4223" s="1"/>
      <c r="AW4223" s="1"/>
      <c r="AX4223" s="1"/>
      <c r="AY4223" s="1"/>
      <c r="AZ4223" s="1"/>
      <c r="BA4223" s="1"/>
      <c r="BB4223" s="1"/>
      <c r="BC4223" s="1"/>
      <c r="BD4223" s="1"/>
      <c r="BE4223" s="1"/>
      <c r="BF4223" s="1"/>
      <c r="BG4223" s="1"/>
      <c r="BH4223" s="1"/>
      <c r="BI4223" s="1"/>
      <c r="BJ4223" s="1"/>
      <c r="BK4223" s="1"/>
      <c r="BL4223" s="1"/>
      <c r="BM4223" s="1"/>
      <c r="BN4223" s="1"/>
      <c r="BO4223" s="1"/>
      <c r="BP4223" s="1"/>
      <c r="BQ4223" s="1"/>
      <c r="BR4223" s="1"/>
      <c r="BS4223" s="1"/>
      <c r="BT4223" s="1"/>
      <c r="BU4223" s="1"/>
      <c r="BV4223" s="1"/>
      <c r="BW4223" s="1"/>
      <c r="BX4223" s="1"/>
      <c r="BY4223" s="1"/>
      <c r="BZ4223" s="1"/>
      <c r="CA4223" s="1"/>
      <c r="CB4223" s="1"/>
      <c r="CC4223" s="1"/>
      <c r="CD4223" s="1"/>
      <c r="CE4223" s="1"/>
      <c r="CF4223" s="1"/>
      <c r="CG4223" s="1"/>
      <c r="CH4223" s="1"/>
      <c r="CI4223" s="1"/>
      <c r="CJ4223" s="1"/>
      <c r="CK4223" s="1"/>
      <c r="CL4223" s="1"/>
      <c r="CM4223" s="1"/>
      <c r="CN4223" s="1"/>
      <c r="CO4223" s="1"/>
      <c r="CP4223" s="1"/>
      <c r="CQ4223" s="1"/>
      <c r="CR4223" s="1"/>
      <c r="CS4223" s="1"/>
      <c r="CT4223" s="1"/>
      <c r="CU4223" s="1"/>
      <c r="CV4223" s="1"/>
      <c r="CW4223" s="1"/>
      <c r="CX4223" s="1"/>
      <c r="CY4223" s="1"/>
      <c r="CZ4223" s="1"/>
      <c r="DA4223" s="1"/>
      <c r="DB4223" s="1"/>
      <c r="DC4223" s="1"/>
      <c r="DD4223" s="1"/>
      <c r="DE4223" s="1"/>
      <c r="DF4223" s="1"/>
      <c r="DG4223" s="1"/>
      <c r="DH4223" s="1"/>
      <c r="DI4223" s="1"/>
      <c r="DJ4223" s="1"/>
      <c r="DK4223" s="1"/>
      <c r="DL4223" s="1"/>
      <c r="DM4223" s="1"/>
      <c r="DN4223" s="1"/>
      <c r="DO4223" s="1"/>
      <c r="DP4223" s="1"/>
      <c r="DQ4223" s="1"/>
    </row>
    <row r="4224" spans="1:121">
      <c r="A4224" s="175" t="s">
        <v>2030</v>
      </c>
      <c r="B4224" s="377">
        <v>20260307552</v>
      </c>
      <c r="C4224" s="378">
        <v>147607859</v>
      </c>
      <c r="D4224" s="88"/>
      <c r="F4224" s="29" t="s">
        <v>153</v>
      </c>
      <c r="G4224" s="3" t="s">
        <v>19</v>
      </c>
      <c r="H4224" s="3" t="s">
        <v>29</v>
      </c>
      <c r="I4224" s="55">
        <v>46167</v>
      </c>
      <c r="J4224" s="55">
        <v>46169</v>
      </c>
      <c r="K4224" s="55">
        <v>46198</v>
      </c>
      <c r="L4224" s="55"/>
      <c r="M4224" s="55"/>
      <c r="N4224" s="3"/>
      <c r="O4224" s="119" t="s">
        <v>945</v>
      </c>
      <c r="P4224" s="3"/>
      <c r="Q4224" s="167"/>
      <c r="R4224" s="176"/>
      <c r="S4224" s="1"/>
      <c r="T4224" s="1"/>
      <c r="U4224" s="1"/>
      <c r="V4224" s="1"/>
      <c r="W4224" s="1"/>
      <c r="X4224" s="1"/>
      <c r="Y4224" s="1"/>
      <c r="Z4224" s="1"/>
      <c r="AA4224" s="1"/>
      <c r="AB4224" s="1"/>
      <c r="AC4224" s="1"/>
      <c r="AD4224" s="1"/>
      <c r="AE4224" s="1"/>
      <c r="AF4224" s="1"/>
      <c r="AG4224" s="1"/>
      <c r="AH4224" s="1"/>
      <c r="AI4224" s="1"/>
      <c r="AJ4224" s="1"/>
      <c r="AK4224" s="1"/>
      <c r="AL4224" s="1"/>
      <c r="AM4224" s="1"/>
      <c r="AN4224" s="1"/>
      <c r="AO4224" s="1"/>
      <c r="AP4224" s="1"/>
      <c r="AQ4224" s="1"/>
      <c r="AR4224" s="1"/>
      <c r="AS4224" s="1"/>
      <c r="AT4224" s="1"/>
      <c r="AU4224" s="1"/>
      <c r="AV4224" s="1"/>
      <c r="AW4224" s="1"/>
      <c r="AX4224" s="1"/>
      <c r="AY4224" s="1"/>
      <c r="AZ4224" s="1"/>
      <c r="BA4224" s="1"/>
      <c r="BB4224" s="1"/>
      <c r="BC4224" s="1"/>
      <c r="BD4224" s="1"/>
      <c r="BE4224" s="1"/>
      <c r="BF4224" s="1"/>
      <c r="BG4224" s="1"/>
      <c r="BH4224" s="1"/>
      <c r="BI4224" s="1"/>
      <c r="BJ4224" s="1"/>
      <c r="BK4224" s="1"/>
      <c r="BL4224" s="1"/>
      <c r="BM4224" s="1"/>
      <c r="BN4224" s="1"/>
      <c r="BO4224" s="1"/>
      <c r="BP4224" s="1"/>
      <c r="BQ4224" s="1"/>
      <c r="BR4224" s="1"/>
      <c r="BS4224" s="1"/>
      <c r="BT4224" s="1"/>
      <c r="BU4224" s="1"/>
      <c r="BV4224" s="1"/>
      <c r="BW4224" s="1"/>
      <c r="BX4224" s="1"/>
      <c r="BY4224" s="1"/>
      <c r="BZ4224" s="1"/>
      <c r="CA4224" s="1"/>
      <c r="CB4224" s="1"/>
      <c r="CC4224" s="1"/>
      <c r="CD4224" s="1"/>
      <c r="CE4224" s="1"/>
      <c r="CF4224" s="1"/>
      <c r="CG4224" s="1"/>
      <c r="CH4224" s="1"/>
      <c r="CI4224" s="1"/>
      <c r="CJ4224" s="1"/>
      <c r="CK4224" s="1"/>
      <c r="CL4224" s="1"/>
      <c r="CM4224" s="1"/>
      <c r="CN4224" s="1"/>
      <c r="CO4224" s="1"/>
      <c r="CP4224" s="1"/>
      <c r="CQ4224" s="1"/>
      <c r="CR4224" s="1"/>
      <c r="CS4224" s="1"/>
      <c r="CT4224" s="1"/>
      <c r="CU4224" s="1"/>
      <c r="CV4224" s="1"/>
      <c r="CW4224" s="1"/>
      <c r="CX4224" s="1"/>
      <c r="CY4224" s="1"/>
      <c r="CZ4224" s="1"/>
      <c r="DA4224" s="1"/>
      <c r="DB4224" s="1"/>
      <c r="DC4224" s="1"/>
      <c r="DD4224" s="1"/>
      <c r="DE4224" s="1"/>
      <c r="DF4224" s="1"/>
      <c r="DG4224" s="1"/>
      <c r="DH4224" s="1"/>
      <c r="DI4224" s="1"/>
      <c r="DJ4224" s="1"/>
      <c r="DK4224" s="1"/>
      <c r="DL4224" s="1"/>
      <c r="DM4224" s="1"/>
      <c r="DN4224" s="1"/>
      <c r="DO4224" s="1"/>
      <c r="DP4224" s="1"/>
      <c r="DQ4224" s="1"/>
    </row>
    <row r="4225" spans="1:121">
      <c r="A4225" s="175" t="s">
        <v>2030</v>
      </c>
      <c r="B4225" s="377">
        <v>20260307552</v>
      </c>
      <c r="C4225" s="378">
        <v>147607890</v>
      </c>
      <c r="D4225" s="88"/>
      <c r="F4225" s="29" t="s">
        <v>153</v>
      </c>
      <c r="G4225" s="3" t="s">
        <v>19</v>
      </c>
      <c r="H4225" s="3" t="s">
        <v>29</v>
      </c>
      <c r="I4225" s="55">
        <v>46167</v>
      </c>
      <c r="J4225" s="55">
        <v>46169</v>
      </c>
      <c r="K4225" s="55">
        <v>46198</v>
      </c>
      <c r="L4225" s="55"/>
      <c r="M4225" s="55"/>
      <c r="N4225" s="3"/>
      <c r="O4225" s="119" t="s">
        <v>945</v>
      </c>
      <c r="P4225" s="3"/>
      <c r="Q4225" s="167"/>
      <c r="R4225" s="176"/>
      <c r="S4225" s="1"/>
      <c r="T4225" s="1"/>
      <c r="U4225" s="1"/>
      <c r="V4225" s="1"/>
      <c r="W4225" s="1"/>
      <c r="X4225" s="1"/>
      <c r="Y4225" s="1"/>
      <c r="Z4225" s="1"/>
      <c r="AA4225" s="1"/>
      <c r="AB4225" s="1"/>
      <c r="AC4225" s="1"/>
      <c r="AD4225" s="1"/>
      <c r="AE4225" s="1"/>
      <c r="AF4225" s="1"/>
      <c r="AG4225" s="1"/>
      <c r="AH4225" s="1"/>
      <c r="AI4225" s="1"/>
      <c r="AJ4225" s="1"/>
      <c r="AK4225" s="1"/>
      <c r="AL4225" s="1"/>
      <c r="AM4225" s="1"/>
      <c r="AN4225" s="1"/>
      <c r="AO4225" s="1"/>
      <c r="AP4225" s="1"/>
      <c r="AQ4225" s="1"/>
      <c r="AR4225" s="1"/>
      <c r="AS4225" s="1"/>
      <c r="AT4225" s="1"/>
      <c r="AU4225" s="1"/>
      <c r="AV4225" s="1"/>
      <c r="AW4225" s="1"/>
      <c r="AX4225" s="1"/>
      <c r="AY4225" s="1"/>
      <c r="AZ4225" s="1"/>
      <c r="BA4225" s="1"/>
      <c r="BB4225" s="1"/>
      <c r="BC4225" s="1"/>
      <c r="BD4225" s="1"/>
      <c r="BE4225" s="1"/>
      <c r="BF4225" s="1"/>
      <c r="BG4225" s="1"/>
      <c r="BH4225" s="1"/>
      <c r="BI4225" s="1"/>
      <c r="BJ4225" s="1"/>
      <c r="BK4225" s="1"/>
      <c r="BL4225" s="1"/>
      <c r="BM4225" s="1"/>
      <c r="BN4225" s="1"/>
      <c r="BO4225" s="1"/>
      <c r="BP4225" s="1"/>
      <c r="BQ4225" s="1"/>
      <c r="BR4225" s="1"/>
      <c r="BS4225" s="1"/>
      <c r="BT4225" s="1"/>
      <c r="BU4225" s="1"/>
      <c r="BV4225" s="1"/>
      <c r="BW4225" s="1"/>
      <c r="BX4225" s="1"/>
      <c r="BY4225" s="1"/>
      <c r="BZ4225" s="1"/>
      <c r="CA4225" s="1"/>
      <c r="CB4225" s="1"/>
      <c r="CC4225" s="1"/>
      <c r="CD4225" s="1"/>
      <c r="CE4225" s="1"/>
      <c r="CF4225" s="1"/>
      <c r="CG4225" s="1"/>
      <c r="CH4225" s="1"/>
      <c r="CI4225" s="1"/>
      <c r="CJ4225" s="1"/>
      <c r="CK4225" s="1"/>
      <c r="CL4225" s="1"/>
      <c r="CM4225" s="1"/>
      <c r="CN4225" s="1"/>
      <c r="CO4225" s="1"/>
      <c r="CP4225" s="1"/>
      <c r="CQ4225" s="1"/>
      <c r="CR4225" s="1"/>
      <c r="CS4225" s="1"/>
      <c r="CT4225" s="1"/>
      <c r="CU4225" s="1"/>
      <c r="CV4225" s="1"/>
      <c r="CW4225" s="1"/>
      <c r="CX4225" s="1"/>
      <c r="CY4225" s="1"/>
      <c r="CZ4225" s="1"/>
      <c r="DA4225" s="1"/>
      <c r="DB4225" s="1"/>
      <c r="DC4225" s="1"/>
      <c r="DD4225" s="1"/>
      <c r="DE4225" s="1"/>
      <c r="DF4225" s="1"/>
      <c r="DG4225" s="1"/>
      <c r="DH4225" s="1"/>
      <c r="DI4225" s="1"/>
      <c r="DJ4225" s="1"/>
      <c r="DK4225" s="1"/>
      <c r="DL4225" s="1"/>
      <c r="DM4225" s="1"/>
      <c r="DN4225" s="1"/>
      <c r="DO4225" s="1"/>
      <c r="DP4225" s="1"/>
      <c r="DQ4225" s="1"/>
    </row>
    <row r="4226" spans="1:121">
      <c r="A4226" s="175" t="s">
        <v>2030</v>
      </c>
      <c r="B4226" s="377">
        <v>20260307552</v>
      </c>
      <c r="C4226" s="378">
        <v>147607923</v>
      </c>
      <c r="D4226" s="88"/>
      <c r="F4226" s="29" t="s">
        <v>153</v>
      </c>
      <c r="G4226" s="3" t="s">
        <v>19</v>
      </c>
      <c r="H4226" s="3" t="s">
        <v>29</v>
      </c>
      <c r="I4226" s="55">
        <v>46167</v>
      </c>
      <c r="J4226" s="55">
        <v>46169</v>
      </c>
      <c r="K4226" s="55">
        <v>46198</v>
      </c>
      <c r="L4226" s="55"/>
      <c r="M4226" s="55"/>
      <c r="N4226" s="3"/>
      <c r="O4226" s="119" t="s">
        <v>945</v>
      </c>
      <c r="P4226" s="3"/>
      <c r="Q4226" s="167"/>
      <c r="R4226" s="176"/>
      <c r="S4226" s="1"/>
      <c r="T4226" s="1"/>
      <c r="U4226" s="1"/>
      <c r="V4226" s="1"/>
      <c r="W4226" s="1"/>
      <c r="X4226" s="1"/>
      <c r="Y4226" s="1"/>
      <c r="Z4226" s="1"/>
      <c r="AA4226" s="1"/>
      <c r="AB4226" s="1"/>
      <c r="AC4226" s="1"/>
      <c r="AD4226" s="1"/>
      <c r="AE4226" s="1"/>
      <c r="AF4226" s="1"/>
      <c r="AG4226" s="1"/>
      <c r="AH4226" s="1"/>
      <c r="AI4226" s="1"/>
      <c r="AJ4226" s="1"/>
      <c r="AK4226" s="1"/>
      <c r="AL4226" s="1"/>
      <c r="AM4226" s="1"/>
      <c r="AN4226" s="1"/>
      <c r="AO4226" s="1"/>
      <c r="AP4226" s="1"/>
      <c r="AQ4226" s="1"/>
      <c r="AR4226" s="1"/>
      <c r="AS4226" s="1"/>
      <c r="AT4226" s="1"/>
      <c r="AU4226" s="1"/>
      <c r="AV4226" s="1"/>
      <c r="AW4226" s="1"/>
      <c r="AX4226" s="1"/>
      <c r="AY4226" s="1"/>
      <c r="AZ4226" s="1"/>
      <c r="BA4226" s="1"/>
      <c r="BB4226" s="1"/>
      <c r="BC4226" s="1"/>
      <c r="BD4226" s="1"/>
      <c r="BE4226" s="1"/>
      <c r="BF4226" s="1"/>
      <c r="BG4226" s="1"/>
      <c r="BH4226" s="1"/>
      <c r="BI4226" s="1"/>
      <c r="BJ4226" s="1"/>
      <c r="BK4226" s="1"/>
      <c r="BL4226" s="1"/>
      <c r="BM4226" s="1"/>
      <c r="BN4226" s="1"/>
      <c r="BO4226" s="1"/>
      <c r="BP4226" s="1"/>
      <c r="BQ4226" s="1"/>
      <c r="BR4226" s="1"/>
      <c r="BS4226" s="1"/>
      <c r="BT4226" s="1"/>
      <c r="BU4226" s="1"/>
      <c r="BV4226" s="1"/>
      <c r="BW4226" s="1"/>
      <c r="BX4226" s="1"/>
      <c r="BY4226" s="1"/>
      <c r="BZ4226" s="1"/>
      <c r="CA4226" s="1"/>
      <c r="CB4226" s="1"/>
      <c r="CC4226" s="1"/>
      <c r="CD4226" s="1"/>
      <c r="CE4226" s="1"/>
      <c r="CF4226" s="1"/>
      <c r="CG4226" s="1"/>
      <c r="CH4226" s="1"/>
      <c r="CI4226" s="1"/>
      <c r="CJ4226" s="1"/>
      <c r="CK4226" s="1"/>
      <c r="CL4226" s="1"/>
      <c r="CM4226" s="1"/>
      <c r="CN4226" s="1"/>
      <c r="CO4226" s="1"/>
      <c r="CP4226" s="1"/>
      <c r="CQ4226" s="1"/>
      <c r="CR4226" s="1"/>
      <c r="CS4226" s="1"/>
      <c r="CT4226" s="1"/>
      <c r="CU4226" s="1"/>
      <c r="CV4226" s="1"/>
      <c r="CW4226" s="1"/>
      <c r="CX4226" s="1"/>
      <c r="CY4226" s="1"/>
      <c r="CZ4226" s="1"/>
      <c r="DA4226" s="1"/>
      <c r="DB4226" s="1"/>
      <c r="DC4226" s="1"/>
      <c r="DD4226" s="1"/>
      <c r="DE4226" s="1"/>
      <c r="DF4226" s="1"/>
      <c r="DG4226" s="1"/>
      <c r="DH4226" s="1"/>
      <c r="DI4226" s="1"/>
      <c r="DJ4226" s="1"/>
      <c r="DK4226" s="1"/>
      <c r="DL4226" s="1"/>
      <c r="DM4226" s="1"/>
      <c r="DN4226" s="1"/>
      <c r="DO4226" s="1"/>
      <c r="DP4226" s="1"/>
      <c r="DQ4226" s="1"/>
    </row>
    <row r="4227" spans="1:121">
      <c r="A4227" s="175" t="s">
        <v>2030</v>
      </c>
      <c r="B4227" s="377">
        <v>20260307552</v>
      </c>
      <c r="C4227" s="378">
        <v>147607958</v>
      </c>
      <c r="D4227" s="88"/>
      <c r="F4227" s="29" t="s">
        <v>153</v>
      </c>
      <c r="G4227" s="3" t="s">
        <v>19</v>
      </c>
      <c r="H4227" s="3" t="s">
        <v>29</v>
      </c>
      <c r="I4227" s="55">
        <v>46167</v>
      </c>
      <c r="J4227" s="55">
        <v>46169</v>
      </c>
      <c r="K4227" s="55">
        <v>46198</v>
      </c>
      <c r="L4227" s="55"/>
      <c r="M4227" s="55"/>
      <c r="N4227" s="3"/>
      <c r="O4227" s="119" t="s">
        <v>945</v>
      </c>
      <c r="P4227" s="3"/>
      <c r="Q4227" s="167"/>
      <c r="R4227" s="176"/>
      <c r="S4227" s="1"/>
      <c r="T4227" s="1"/>
      <c r="U4227" s="1"/>
      <c r="V4227" s="1"/>
      <c r="W4227" s="1"/>
      <c r="X4227" s="1"/>
      <c r="Y4227" s="1"/>
      <c r="Z4227" s="1"/>
      <c r="AA4227" s="1"/>
      <c r="AB4227" s="1"/>
      <c r="AC4227" s="1"/>
      <c r="AD4227" s="1"/>
      <c r="AE4227" s="1"/>
      <c r="AF4227" s="1"/>
      <c r="AG4227" s="1"/>
      <c r="AH4227" s="1"/>
      <c r="AI4227" s="1"/>
      <c r="AJ4227" s="1"/>
      <c r="AK4227" s="1"/>
      <c r="AL4227" s="1"/>
      <c r="AM4227" s="1"/>
      <c r="AN4227" s="1"/>
      <c r="AO4227" s="1"/>
      <c r="AP4227" s="1"/>
      <c r="AQ4227" s="1"/>
      <c r="AR4227" s="1"/>
      <c r="AS4227" s="1"/>
      <c r="AT4227" s="1"/>
      <c r="AU4227" s="1"/>
      <c r="AV4227" s="1"/>
      <c r="AW4227" s="1"/>
      <c r="AX4227" s="1"/>
      <c r="AY4227" s="1"/>
      <c r="AZ4227" s="1"/>
      <c r="BA4227" s="1"/>
      <c r="BB4227" s="1"/>
      <c r="BC4227" s="1"/>
      <c r="BD4227" s="1"/>
      <c r="BE4227" s="1"/>
      <c r="BF4227" s="1"/>
      <c r="BG4227" s="1"/>
      <c r="BH4227" s="1"/>
      <c r="BI4227" s="1"/>
      <c r="BJ4227" s="1"/>
      <c r="BK4227" s="1"/>
      <c r="BL4227" s="1"/>
      <c r="BM4227" s="1"/>
      <c r="BN4227" s="1"/>
      <c r="BO4227" s="1"/>
      <c r="BP4227" s="1"/>
      <c r="BQ4227" s="1"/>
      <c r="BR4227" s="1"/>
      <c r="BS4227" s="1"/>
      <c r="BT4227" s="1"/>
      <c r="BU4227" s="1"/>
      <c r="BV4227" s="1"/>
      <c r="BW4227" s="1"/>
      <c r="BX4227" s="1"/>
      <c r="BY4227" s="1"/>
      <c r="BZ4227" s="1"/>
      <c r="CA4227" s="1"/>
      <c r="CB4227" s="1"/>
      <c r="CC4227" s="1"/>
      <c r="CD4227" s="1"/>
      <c r="CE4227" s="1"/>
      <c r="CF4227" s="1"/>
      <c r="CG4227" s="1"/>
      <c r="CH4227" s="1"/>
      <c r="CI4227" s="1"/>
      <c r="CJ4227" s="1"/>
      <c r="CK4227" s="1"/>
      <c r="CL4227" s="1"/>
      <c r="CM4227" s="1"/>
      <c r="CN4227" s="1"/>
      <c r="CO4227" s="1"/>
      <c r="CP4227" s="1"/>
      <c r="CQ4227" s="1"/>
      <c r="CR4227" s="1"/>
      <c r="CS4227" s="1"/>
      <c r="CT4227" s="1"/>
      <c r="CU4227" s="1"/>
      <c r="CV4227" s="1"/>
      <c r="CW4227" s="1"/>
      <c r="CX4227" s="1"/>
      <c r="CY4227" s="1"/>
      <c r="CZ4227" s="1"/>
      <c r="DA4227" s="1"/>
      <c r="DB4227" s="1"/>
      <c r="DC4227" s="1"/>
      <c r="DD4227" s="1"/>
      <c r="DE4227" s="1"/>
      <c r="DF4227" s="1"/>
      <c r="DG4227" s="1"/>
      <c r="DH4227" s="1"/>
      <c r="DI4227" s="1"/>
      <c r="DJ4227" s="1"/>
      <c r="DK4227" s="1"/>
      <c r="DL4227" s="1"/>
      <c r="DM4227" s="1"/>
      <c r="DN4227" s="1"/>
      <c r="DO4227" s="1"/>
      <c r="DP4227" s="1"/>
      <c r="DQ4227" s="1"/>
    </row>
    <row r="4228" spans="1:121">
      <c r="A4228" s="175" t="s">
        <v>2030</v>
      </c>
      <c r="B4228" s="377">
        <v>20260307552</v>
      </c>
      <c r="C4228" s="378">
        <v>147608000</v>
      </c>
      <c r="D4228" s="88"/>
      <c r="F4228" s="29" t="s">
        <v>153</v>
      </c>
      <c r="G4228" s="3" t="s">
        <v>19</v>
      </c>
      <c r="H4228" s="3" t="s">
        <v>29</v>
      </c>
      <c r="I4228" s="55">
        <v>46167</v>
      </c>
      <c r="J4228" s="55">
        <v>46169</v>
      </c>
      <c r="K4228" s="55">
        <v>46198</v>
      </c>
      <c r="L4228" s="55"/>
      <c r="M4228" s="55"/>
      <c r="N4228" s="3"/>
      <c r="O4228" s="119" t="s">
        <v>945</v>
      </c>
      <c r="P4228" s="3"/>
      <c r="Q4228" s="167"/>
      <c r="R4228" s="176"/>
      <c r="S4228" s="1"/>
      <c r="T4228" s="1"/>
      <c r="U4228" s="1"/>
      <c r="V4228" s="1"/>
      <c r="W4228" s="1"/>
      <c r="X4228" s="1"/>
      <c r="Y4228" s="1"/>
      <c r="Z4228" s="1"/>
      <c r="AA4228" s="1"/>
      <c r="AB4228" s="1"/>
      <c r="AC4228" s="1"/>
      <c r="AD4228" s="1"/>
      <c r="AE4228" s="1"/>
      <c r="AF4228" s="1"/>
      <c r="AG4228" s="1"/>
      <c r="AH4228" s="1"/>
      <c r="AI4228" s="1"/>
      <c r="AJ4228" s="1"/>
      <c r="AK4228" s="1"/>
      <c r="AL4228" s="1"/>
      <c r="AM4228" s="1"/>
      <c r="AN4228" s="1"/>
      <c r="AO4228" s="1"/>
      <c r="AP4228" s="1"/>
      <c r="AQ4228" s="1"/>
      <c r="AR4228" s="1"/>
      <c r="AS4228" s="1"/>
      <c r="AT4228" s="1"/>
      <c r="AU4228" s="1"/>
      <c r="AV4228" s="1"/>
      <c r="AW4228" s="1"/>
      <c r="AX4228" s="1"/>
      <c r="AY4228" s="1"/>
      <c r="AZ4228" s="1"/>
      <c r="BA4228" s="1"/>
      <c r="BB4228" s="1"/>
      <c r="BC4228" s="1"/>
      <c r="BD4228" s="1"/>
      <c r="BE4228" s="1"/>
      <c r="BF4228" s="1"/>
      <c r="BG4228" s="1"/>
      <c r="BH4228" s="1"/>
      <c r="BI4228" s="1"/>
      <c r="BJ4228" s="1"/>
      <c r="BK4228" s="1"/>
      <c r="BL4228" s="1"/>
      <c r="BM4228" s="1"/>
      <c r="BN4228" s="1"/>
      <c r="BO4228" s="1"/>
      <c r="BP4228" s="1"/>
      <c r="BQ4228" s="1"/>
      <c r="BR4228" s="1"/>
      <c r="BS4228" s="1"/>
      <c r="BT4228" s="1"/>
      <c r="BU4228" s="1"/>
      <c r="BV4228" s="1"/>
      <c r="BW4228" s="1"/>
      <c r="BX4228" s="1"/>
      <c r="BY4228" s="1"/>
      <c r="BZ4228" s="1"/>
      <c r="CA4228" s="1"/>
      <c r="CB4228" s="1"/>
      <c r="CC4228" s="1"/>
      <c r="CD4228" s="1"/>
      <c r="CE4228" s="1"/>
      <c r="CF4228" s="1"/>
      <c r="CG4228" s="1"/>
      <c r="CH4228" s="1"/>
      <c r="CI4228" s="1"/>
      <c r="CJ4228" s="1"/>
      <c r="CK4228" s="1"/>
      <c r="CL4228" s="1"/>
      <c r="CM4228" s="1"/>
      <c r="CN4228" s="1"/>
      <c r="CO4228" s="1"/>
      <c r="CP4228" s="1"/>
      <c r="CQ4228" s="1"/>
      <c r="CR4228" s="1"/>
      <c r="CS4228" s="1"/>
      <c r="CT4228" s="1"/>
      <c r="CU4228" s="1"/>
      <c r="CV4228" s="1"/>
      <c r="CW4228" s="1"/>
      <c r="CX4228" s="1"/>
      <c r="CY4228" s="1"/>
      <c r="CZ4228" s="1"/>
      <c r="DA4228" s="1"/>
      <c r="DB4228" s="1"/>
      <c r="DC4228" s="1"/>
      <c r="DD4228" s="1"/>
      <c r="DE4228" s="1"/>
      <c r="DF4228" s="1"/>
      <c r="DG4228" s="1"/>
      <c r="DH4228" s="1"/>
      <c r="DI4228" s="1"/>
      <c r="DJ4228" s="1"/>
      <c r="DK4228" s="1"/>
      <c r="DL4228" s="1"/>
      <c r="DM4228" s="1"/>
      <c r="DN4228" s="1"/>
      <c r="DO4228" s="1"/>
      <c r="DP4228" s="1"/>
      <c r="DQ4228" s="1"/>
    </row>
    <row r="4229" spans="1:121">
      <c r="A4229" s="175" t="s">
        <v>2030</v>
      </c>
      <c r="B4229" s="377">
        <v>20260307552</v>
      </c>
      <c r="C4229" s="378">
        <v>147608064</v>
      </c>
      <c r="D4229" s="88"/>
      <c r="F4229" s="29" t="s">
        <v>153</v>
      </c>
      <c r="G4229" s="3" t="s">
        <v>19</v>
      </c>
      <c r="H4229" s="3" t="s">
        <v>29</v>
      </c>
      <c r="I4229" s="55">
        <v>46167</v>
      </c>
      <c r="J4229" s="55">
        <v>46169</v>
      </c>
      <c r="K4229" s="55">
        <v>46198</v>
      </c>
      <c r="L4229" s="55"/>
      <c r="M4229" s="55"/>
      <c r="N4229" s="3"/>
      <c r="O4229" s="119" t="s">
        <v>945</v>
      </c>
      <c r="P4229" s="3"/>
      <c r="Q4229" s="167"/>
      <c r="R4229" s="176"/>
      <c r="S4229" s="1"/>
      <c r="T4229" s="1"/>
      <c r="U4229" s="1"/>
      <c r="V4229" s="1"/>
      <c r="W4229" s="1"/>
      <c r="X4229" s="1"/>
      <c r="Y4229" s="1"/>
      <c r="Z4229" s="1"/>
      <c r="AA4229" s="1"/>
      <c r="AB4229" s="1"/>
      <c r="AC4229" s="1"/>
      <c r="AD4229" s="1"/>
      <c r="AE4229" s="1"/>
      <c r="AF4229" s="1"/>
      <c r="AG4229" s="1"/>
      <c r="AH4229" s="1"/>
      <c r="AI4229" s="1"/>
      <c r="AJ4229" s="1"/>
      <c r="AK4229" s="1"/>
      <c r="AL4229" s="1"/>
      <c r="AM4229" s="1"/>
      <c r="AN4229" s="1"/>
      <c r="AO4229" s="1"/>
      <c r="AP4229" s="1"/>
      <c r="AQ4229" s="1"/>
      <c r="AR4229" s="1"/>
      <c r="AS4229" s="1"/>
      <c r="AT4229" s="1"/>
      <c r="AU4229" s="1"/>
      <c r="AV4229" s="1"/>
      <c r="AW4229" s="1"/>
      <c r="AX4229" s="1"/>
      <c r="AY4229" s="1"/>
      <c r="AZ4229" s="1"/>
      <c r="BA4229" s="1"/>
      <c r="BB4229" s="1"/>
      <c r="BC4229" s="1"/>
      <c r="BD4229" s="1"/>
      <c r="BE4229" s="1"/>
      <c r="BF4229" s="1"/>
      <c r="BG4229" s="1"/>
      <c r="BH4229" s="1"/>
      <c r="BI4229" s="1"/>
      <c r="BJ4229" s="1"/>
      <c r="BK4229" s="1"/>
      <c r="BL4229" s="1"/>
      <c r="BM4229" s="1"/>
      <c r="BN4229" s="1"/>
      <c r="BO4229" s="1"/>
      <c r="BP4229" s="1"/>
      <c r="BQ4229" s="1"/>
      <c r="BR4229" s="1"/>
      <c r="BS4229" s="1"/>
      <c r="BT4229" s="1"/>
      <c r="BU4229" s="1"/>
      <c r="BV4229" s="1"/>
      <c r="BW4229" s="1"/>
      <c r="BX4229" s="1"/>
      <c r="BY4229" s="1"/>
      <c r="BZ4229" s="1"/>
      <c r="CA4229" s="1"/>
      <c r="CB4229" s="1"/>
      <c r="CC4229" s="1"/>
      <c r="CD4229" s="1"/>
      <c r="CE4229" s="1"/>
      <c r="CF4229" s="1"/>
      <c r="CG4229" s="1"/>
      <c r="CH4229" s="1"/>
      <c r="CI4229" s="1"/>
      <c r="CJ4229" s="1"/>
      <c r="CK4229" s="1"/>
      <c r="CL4229" s="1"/>
      <c r="CM4229" s="1"/>
      <c r="CN4229" s="1"/>
      <c r="CO4229" s="1"/>
      <c r="CP4229" s="1"/>
      <c r="CQ4229" s="1"/>
      <c r="CR4229" s="1"/>
      <c r="CS4229" s="1"/>
      <c r="CT4229" s="1"/>
      <c r="CU4229" s="1"/>
      <c r="CV4229" s="1"/>
      <c r="CW4229" s="1"/>
      <c r="CX4229" s="1"/>
      <c r="CY4229" s="1"/>
      <c r="CZ4229" s="1"/>
      <c r="DA4229" s="1"/>
      <c r="DB4229" s="1"/>
      <c r="DC4229" s="1"/>
      <c r="DD4229" s="1"/>
      <c r="DE4229" s="1"/>
      <c r="DF4229" s="1"/>
      <c r="DG4229" s="1"/>
      <c r="DH4229" s="1"/>
      <c r="DI4229" s="1"/>
      <c r="DJ4229" s="1"/>
      <c r="DK4229" s="1"/>
      <c r="DL4229" s="1"/>
      <c r="DM4229" s="1"/>
      <c r="DN4229" s="1"/>
      <c r="DO4229" s="1"/>
      <c r="DP4229" s="1"/>
      <c r="DQ4229" s="1"/>
    </row>
    <row r="4230" spans="1:121">
      <c r="A4230" s="175" t="s">
        <v>2030</v>
      </c>
      <c r="B4230" s="377">
        <v>20260307552</v>
      </c>
      <c r="C4230" s="378">
        <v>147608472</v>
      </c>
      <c r="D4230" s="88"/>
      <c r="F4230" s="29" t="s">
        <v>153</v>
      </c>
      <c r="G4230" s="3" t="s">
        <v>19</v>
      </c>
      <c r="H4230" s="3" t="s">
        <v>29</v>
      </c>
      <c r="I4230" s="55">
        <v>46167</v>
      </c>
      <c r="J4230" s="55">
        <v>46169</v>
      </c>
      <c r="K4230" s="55">
        <v>46198</v>
      </c>
      <c r="L4230" s="55"/>
      <c r="M4230" s="55"/>
      <c r="N4230" s="3"/>
      <c r="O4230" s="119" t="s">
        <v>945</v>
      </c>
      <c r="P4230" s="55">
        <v>46179</v>
      </c>
      <c r="Q4230" s="167"/>
      <c r="R4230" s="176"/>
      <c r="S4230" s="1"/>
      <c r="T4230" s="1"/>
      <c r="U4230" s="1"/>
      <c r="V4230" s="1"/>
      <c r="W4230" s="1"/>
      <c r="X4230" s="1"/>
      <c r="Y4230" s="1"/>
      <c r="Z4230" s="1"/>
      <c r="AA4230" s="1"/>
      <c r="AB4230" s="1"/>
      <c r="AC4230" s="1"/>
      <c r="AD4230" s="1"/>
      <c r="AE4230" s="1"/>
      <c r="AF4230" s="1"/>
      <c r="AG4230" s="1"/>
      <c r="AH4230" s="1"/>
      <c r="AI4230" s="1"/>
      <c r="AJ4230" s="1"/>
      <c r="AK4230" s="1"/>
      <c r="AL4230" s="1"/>
      <c r="AM4230" s="1"/>
      <c r="AN4230" s="1"/>
      <c r="AO4230" s="1"/>
      <c r="AP4230" s="1"/>
      <c r="AQ4230" s="1"/>
      <c r="AR4230" s="1"/>
      <c r="AS4230" s="1"/>
      <c r="AT4230" s="1"/>
      <c r="AU4230" s="1"/>
      <c r="AV4230" s="1"/>
      <c r="AW4230" s="1"/>
      <c r="AX4230" s="1"/>
      <c r="AY4230" s="1"/>
      <c r="AZ4230" s="1"/>
      <c r="BA4230" s="1"/>
      <c r="BB4230" s="1"/>
      <c r="BC4230" s="1"/>
      <c r="BD4230" s="1"/>
      <c r="BE4230" s="1"/>
      <c r="BF4230" s="1"/>
      <c r="BG4230" s="1"/>
      <c r="BH4230" s="1"/>
      <c r="BI4230" s="1"/>
      <c r="BJ4230" s="1"/>
      <c r="BK4230" s="1"/>
      <c r="BL4230" s="1"/>
      <c r="BM4230" s="1"/>
      <c r="BN4230" s="1"/>
      <c r="BO4230" s="1"/>
      <c r="BP4230" s="1"/>
      <c r="BQ4230" s="1"/>
      <c r="BR4230" s="1"/>
      <c r="BS4230" s="1"/>
      <c r="BT4230" s="1"/>
      <c r="BU4230" s="1"/>
      <c r="BV4230" s="1"/>
      <c r="BW4230" s="1"/>
      <c r="BX4230" s="1"/>
      <c r="BY4230" s="1"/>
      <c r="BZ4230" s="1"/>
      <c r="CA4230" s="1"/>
      <c r="CB4230" s="1"/>
      <c r="CC4230" s="1"/>
      <c r="CD4230" s="1"/>
      <c r="CE4230" s="1"/>
      <c r="CF4230" s="1"/>
      <c r="CG4230" s="1"/>
      <c r="CH4230" s="1"/>
      <c r="CI4230" s="1"/>
      <c r="CJ4230" s="1"/>
      <c r="CK4230" s="1"/>
      <c r="CL4230" s="1"/>
      <c r="CM4230" s="1"/>
      <c r="CN4230" s="1"/>
      <c r="CO4230" s="1"/>
      <c r="CP4230" s="1"/>
      <c r="CQ4230" s="1"/>
      <c r="CR4230" s="1"/>
      <c r="CS4230" s="1"/>
      <c r="CT4230" s="1"/>
      <c r="CU4230" s="1"/>
      <c r="CV4230" s="1"/>
      <c r="CW4230" s="1"/>
      <c r="CX4230" s="1"/>
      <c r="CY4230" s="1"/>
      <c r="CZ4230" s="1"/>
      <c r="DA4230" s="1"/>
      <c r="DB4230" s="1"/>
      <c r="DC4230" s="1"/>
      <c r="DD4230" s="1"/>
      <c r="DE4230" s="1"/>
      <c r="DF4230" s="1"/>
      <c r="DG4230" s="1"/>
      <c r="DH4230" s="1"/>
      <c r="DI4230" s="1"/>
      <c r="DJ4230" s="1"/>
      <c r="DK4230" s="1"/>
      <c r="DL4230" s="1"/>
      <c r="DM4230" s="1"/>
      <c r="DN4230" s="1"/>
      <c r="DO4230" s="1"/>
      <c r="DP4230" s="1"/>
      <c r="DQ4230" s="1"/>
    </row>
    <row r="4231" spans="1:121">
      <c r="A4231" s="175" t="s">
        <v>2030</v>
      </c>
      <c r="B4231" s="377">
        <v>20260307552</v>
      </c>
      <c r="C4231" s="378">
        <v>147608503</v>
      </c>
      <c r="D4231" s="88"/>
      <c r="F4231" s="29" t="s">
        <v>153</v>
      </c>
      <c r="G4231" s="3" t="s">
        <v>19</v>
      </c>
      <c r="H4231" s="3" t="s">
        <v>29</v>
      </c>
      <c r="I4231" s="55">
        <v>46167</v>
      </c>
      <c r="J4231" s="55">
        <v>46169</v>
      </c>
      <c r="K4231" s="55">
        <v>46198</v>
      </c>
      <c r="L4231" s="55"/>
      <c r="M4231" s="55"/>
      <c r="N4231" s="3"/>
      <c r="O4231" s="119" t="s">
        <v>945</v>
      </c>
      <c r="P4231" s="55">
        <v>46179</v>
      </c>
      <c r="Q4231" s="167"/>
      <c r="R4231" s="176"/>
      <c r="S4231" s="1"/>
      <c r="T4231" s="1"/>
      <c r="U4231" s="1"/>
      <c r="V4231" s="1"/>
      <c r="W4231" s="1"/>
      <c r="X4231" s="1"/>
      <c r="Y4231" s="1"/>
      <c r="Z4231" s="1"/>
      <c r="AA4231" s="1"/>
      <c r="AB4231" s="1"/>
      <c r="AC4231" s="1"/>
      <c r="AD4231" s="1"/>
      <c r="AE4231" s="1"/>
      <c r="AF4231" s="1"/>
      <c r="AG4231" s="1"/>
      <c r="AH4231" s="1"/>
      <c r="AI4231" s="1"/>
      <c r="AJ4231" s="1"/>
      <c r="AK4231" s="1"/>
      <c r="AL4231" s="1"/>
      <c r="AM4231" s="1"/>
      <c r="AN4231" s="1"/>
      <c r="AO4231" s="1"/>
      <c r="AP4231" s="1"/>
      <c r="AQ4231" s="1"/>
      <c r="AR4231" s="1"/>
      <c r="AS4231" s="1"/>
      <c r="AT4231" s="1"/>
      <c r="AU4231" s="1"/>
      <c r="AV4231" s="1"/>
      <c r="AW4231" s="1"/>
      <c r="AX4231" s="1"/>
      <c r="AY4231" s="1"/>
      <c r="AZ4231" s="1"/>
      <c r="BA4231" s="1"/>
      <c r="BB4231" s="1"/>
      <c r="BC4231" s="1"/>
      <c r="BD4231" s="1"/>
      <c r="BE4231" s="1"/>
      <c r="BF4231" s="1"/>
      <c r="BG4231" s="1"/>
      <c r="BH4231" s="1"/>
      <c r="BI4231" s="1"/>
      <c r="BJ4231" s="1"/>
      <c r="BK4231" s="1"/>
      <c r="BL4231" s="1"/>
      <c r="BM4231" s="1"/>
      <c r="BN4231" s="1"/>
      <c r="BO4231" s="1"/>
      <c r="BP4231" s="1"/>
      <c r="BQ4231" s="1"/>
      <c r="BR4231" s="1"/>
      <c r="BS4231" s="1"/>
      <c r="BT4231" s="1"/>
      <c r="BU4231" s="1"/>
      <c r="BV4231" s="1"/>
      <c r="BW4231" s="1"/>
      <c r="BX4231" s="1"/>
      <c r="BY4231" s="1"/>
      <c r="BZ4231" s="1"/>
      <c r="CA4231" s="1"/>
      <c r="CB4231" s="1"/>
      <c r="CC4231" s="1"/>
      <c r="CD4231" s="1"/>
      <c r="CE4231" s="1"/>
      <c r="CF4231" s="1"/>
      <c r="CG4231" s="1"/>
      <c r="CH4231" s="1"/>
      <c r="CI4231" s="1"/>
      <c r="CJ4231" s="1"/>
      <c r="CK4231" s="1"/>
      <c r="CL4231" s="1"/>
      <c r="CM4231" s="1"/>
      <c r="CN4231" s="1"/>
      <c r="CO4231" s="1"/>
      <c r="CP4231" s="1"/>
      <c r="CQ4231" s="1"/>
      <c r="CR4231" s="1"/>
      <c r="CS4231" s="1"/>
      <c r="CT4231" s="1"/>
      <c r="CU4231" s="1"/>
      <c r="CV4231" s="1"/>
      <c r="CW4231" s="1"/>
      <c r="CX4231" s="1"/>
      <c r="CY4231" s="1"/>
      <c r="CZ4231" s="1"/>
      <c r="DA4231" s="1"/>
      <c r="DB4231" s="1"/>
      <c r="DC4231" s="1"/>
      <c r="DD4231" s="1"/>
      <c r="DE4231" s="1"/>
      <c r="DF4231" s="1"/>
      <c r="DG4231" s="1"/>
      <c r="DH4231" s="1"/>
      <c r="DI4231" s="1"/>
      <c r="DJ4231" s="1"/>
      <c r="DK4231" s="1"/>
      <c r="DL4231" s="1"/>
      <c r="DM4231" s="1"/>
      <c r="DN4231" s="1"/>
      <c r="DO4231" s="1"/>
      <c r="DP4231" s="1"/>
      <c r="DQ4231" s="1"/>
    </row>
    <row r="4232" spans="1:121">
      <c r="A4232" s="175" t="s">
        <v>2030</v>
      </c>
      <c r="B4232" s="377">
        <v>20260307552</v>
      </c>
      <c r="C4232" s="378">
        <v>147608615</v>
      </c>
      <c r="D4232" s="88"/>
      <c r="F4232" s="29" t="s">
        <v>153</v>
      </c>
      <c r="G4232" s="3" t="s">
        <v>19</v>
      </c>
      <c r="H4232" s="3" t="s">
        <v>29</v>
      </c>
      <c r="I4232" s="55">
        <v>46167</v>
      </c>
      <c r="J4232" s="55">
        <v>46169</v>
      </c>
      <c r="K4232" s="55">
        <v>46198</v>
      </c>
      <c r="L4232" s="55"/>
      <c r="M4232" s="55"/>
      <c r="N4232" s="3"/>
      <c r="O4232" s="119" t="s">
        <v>945</v>
      </c>
      <c r="P4232" s="55">
        <v>46179</v>
      </c>
      <c r="Q4232" s="167"/>
      <c r="R4232" s="176"/>
      <c r="S4232" s="1"/>
      <c r="T4232" s="1"/>
      <c r="U4232" s="1"/>
      <c r="V4232" s="1"/>
      <c r="W4232" s="1"/>
      <c r="X4232" s="1"/>
      <c r="Y4232" s="1"/>
      <c r="Z4232" s="1"/>
      <c r="AA4232" s="1"/>
      <c r="AB4232" s="1"/>
      <c r="AC4232" s="1"/>
      <c r="AD4232" s="1"/>
      <c r="AE4232" s="1"/>
      <c r="AF4232" s="1"/>
      <c r="AG4232" s="1"/>
      <c r="AH4232" s="1"/>
      <c r="AI4232" s="1"/>
      <c r="AJ4232" s="1"/>
      <c r="AK4232" s="1"/>
      <c r="AL4232" s="1"/>
      <c r="AM4232" s="1"/>
      <c r="AN4232" s="1"/>
      <c r="AO4232" s="1"/>
      <c r="AP4232" s="1"/>
      <c r="AQ4232" s="1"/>
      <c r="AR4232" s="1"/>
      <c r="AS4232" s="1"/>
      <c r="AT4232" s="1"/>
      <c r="AU4232" s="1"/>
      <c r="AV4232" s="1"/>
      <c r="AW4232" s="1"/>
      <c r="AX4232" s="1"/>
      <c r="AY4232" s="1"/>
      <c r="AZ4232" s="1"/>
      <c r="BA4232" s="1"/>
      <c r="BB4232" s="1"/>
      <c r="BC4232" s="1"/>
      <c r="BD4232" s="1"/>
      <c r="BE4232" s="1"/>
      <c r="BF4232" s="1"/>
      <c r="BG4232" s="1"/>
      <c r="BH4232" s="1"/>
      <c r="BI4232" s="1"/>
      <c r="BJ4232" s="1"/>
      <c r="BK4232" s="1"/>
      <c r="BL4232" s="1"/>
      <c r="BM4232" s="1"/>
      <c r="BN4232" s="1"/>
      <c r="BO4232" s="1"/>
      <c r="BP4232" s="1"/>
      <c r="BQ4232" s="1"/>
      <c r="BR4232" s="1"/>
      <c r="BS4232" s="1"/>
      <c r="BT4232" s="1"/>
      <c r="BU4232" s="1"/>
      <c r="BV4232" s="1"/>
      <c r="BW4232" s="1"/>
      <c r="BX4232" s="1"/>
      <c r="BY4232" s="1"/>
      <c r="BZ4232" s="1"/>
      <c r="CA4232" s="1"/>
      <c r="CB4232" s="1"/>
      <c r="CC4232" s="1"/>
      <c r="CD4232" s="1"/>
      <c r="CE4232" s="1"/>
      <c r="CF4232" s="1"/>
      <c r="CG4232" s="1"/>
      <c r="CH4232" s="1"/>
      <c r="CI4232" s="1"/>
      <c r="CJ4232" s="1"/>
      <c r="CK4232" s="1"/>
      <c r="CL4232" s="1"/>
      <c r="CM4232" s="1"/>
      <c r="CN4232" s="1"/>
      <c r="CO4232" s="1"/>
      <c r="CP4232" s="1"/>
      <c r="CQ4232" s="1"/>
      <c r="CR4232" s="1"/>
      <c r="CS4232" s="1"/>
      <c r="CT4232" s="1"/>
      <c r="CU4232" s="1"/>
      <c r="CV4232" s="1"/>
      <c r="CW4232" s="1"/>
      <c r="CX4232" s="1"/>
      <c r="CY4232" s="1"/>
      <c r="CZ4232" s="1"/>
      <c r="DA4232" s="1"/>
      <c r="DB4232" s="1"/>
      <c r="DC4232" s="1"/>
      <c r="DD4232" s="1"/>
      <c r="DE4232" s="1"/>
      <c r="DF4232" s="1"/>
      <c r="DG4232" s="1"/>
      <c r="DH4232" s="1"/>
      <c r="DI4232" s="1"/>
      <c r="DJ4232" s="1"/>
      <c r="DK4232" s="1"/>
      <c r="DL4232" s="1"/>
      <c r="DM4232" s="1"/>
      <c r="DN4232" s="1"/>
      <c r="DO4232" s="1"/>
      <c r="DP4232" s="1"/>
      <c r="DQ4232" s="1"/>
    </row>
    <row r="4233" spans="1:121">
      <c r="A4233" s="175" t="s">
        <v>2030</v>
      </c>
      <c r="B4233" s="377">
        <v>20260307552</v>
      </c>
      <c r="C4233" s="378">
        <v>147608636</v>
      </c>
      <c r="D4233" s="88"/>
      <c r="F4233" s="29" t="s">
        <v>153</v>
      </c>
      <c r="G4233" s="3" t="s">
        <v>19</v>
      </c>
      <c r="H4233" s="3" t="s">
        <v>29</v>
      </c>
      <c r="I4233" s="55">
        <v>46167</v>
      </c>
      <c r="J4233" s="55">
        <v>46169</v>
      </c>
      <c r="K4233" s="55">
        <v>46198</v>
      </c>
      <c r="L4233" s="55"/>
      <c r="M4233" s="55"/>
      <c r="N4233" s="3"/>
      <c r="O4233" s="119" t="s">
        <v>945</v>
      </c>
      <c r="P4233" s="55">
        <v>46179</v>
      </c>
      <c r="Q4233" s="167"/>
      <c r="R4233" s="176"/>
      <c r="S4233" s="1"/>
      <c r="T4233" s="1"/>
      <c r="U4233" s="1"/>
      <c r="V4233" s="1"/>
      <c r="W4233" s="1"/>
      <c r="X4233" s="1"/>
      <c r="Y4233" s="1"/>
      <c r="Z4233" s="1"/>
      <c r="AA4233" s="1"/>
      <c r="AB4233" s="1"/>
      <c r="AC4233" s="1"/>
      <c r="AD4233" s="1"/>
      <c r="AE4233" s="1"/>
      <c r="AF4233" s="1"/>
      <c r="AG4233" s="1"/>
      <c r="AH4233" s="1"/>
      <c r="AI4233" s="1"/>
      <c r="AJ4233" s="1"/>
      <c r="AK4233" s="1"/>
      <c r="AL4233" s="1"/>
      <c r="AM4233" s="1"/>
      <c r="AN4233" s="1"/>
      <c r="AO4233" s="1"/>
      <c r="AP4233" s="1"/>
      <c r="AQ4233" s="1"/>
      <c r="AR4233" s="1"/>
      <c r="AS4233" s="1"/>
      <c r="AT4233" s="1"/>
      <c r="AU4233" s="1"/>
      <c r="AV4233" s="1"/>
      <c r="AW4233" s="1"/>
      <c r="AX4233" s="1"/>
      <c r="AY4233" s="1"/>
      <c r="AZ4233" s="1"/>
      <c r="BA4233" s="1"/>
      <c r="BB4233" s="1"/>
      <c r="BC4233" s="1"/>
      <c r="BD4233" s="1"/>
      <c r="BE4233" s="1"/>
      <c r="BF4233" s="1"/>
      <c r="BG4233" s="1"/>
      <c r="BH4233" s="1"/>
      <c r="BI4233" s="1"/>
      <c r="BJ4233" s="1"/>
      <c r="BK4233" s="1"/>
      <c r="BL4233" s="1"/>
      <c r="BM4233" s="1"/>
      <c r="BN4233" s="1"/>
      <c r="BO4233" s="1"/>
      <c r="BP4233" s="1"/>
      <c r="BQ4233" s="1"/>
      <c r="BR4233" s="1"/>
      <c r="BS4233" s="1"/>
      <c r="BT4233" s="1"/>
      <c r="BU4233" s="1"/>
      <c r="BV4233" s="1"/>
      <c r="BW4233" s="1"/>
      <c r="BX4233" s="1"/>
      <c r="BY4233" s="1"/>
      <c r="BZ4233" s="1"/>
      <c r="CA4233" s="1"/>
      <c r="CB4233" s="1"/>
      <c r="CC4233" s="1"/>
      <c r="CD4233" s="1"/>
      <c r="CE4233" s="1"/>
      <c r="CF4233" s="1"/>
      <c r="CG4233" s="1"/>
      <c r="CH4233" s="1"/>
      <c r="CI4233" s="1"/>
      <c r="CJ4233" s="1"/>
      <c r="CK4233" s="1"/>
      <c r="CL4233" s="1"/>
      <c r="CM4233" s="1"/>
      <c r="CN4233" s="1"/>
      <c r="CO4233" s="1"/>
      <c r="CP4233" s="1"/>
      <c r="CQ4233" s="1"/>
      <c r="CR4233" s="1"/>
      <c r="CS4233" s="1"/>
      <c r="CT4233" s="1"/>
      <c r="CU4233" s="1"/>
      <c r="CV4233" s="1"/>
      <c r="CW4233" s="1"/>
      <c r="CX4233" s="1"/>
      <c r="CY4233" s="1"/>
      <c r="CZ4233" s="1"/>
      <c r="DA4233" s="1"/>
      <c r="DB4233" s="1"/>
      <c r="DC4233" s="1"/>
      <c r="DD4233" s="1"/>
      <c r="DE4233" s="1"/>
      <c r="DF4233" s="1"/>
      <c r="DG4233" s="1"/>
      <c r="DH4233" s="1"/>
      <c r="DI4233" s="1"/>
      <c r="DJ4233" s="1"/>
      <c r="DK4233" s="1"/>
      <c r="DL4233" s="1"/>
      <c r="DM4233" s="1"/>
      <c r="DN4233" s="1"/>
      <c r="DO4233" s="1"/>
      <c r="DP4233" s="1"/>
      <c r="DQ4233" s="1"/>
    </row>
    <row r="4234" spans="1:121">
      <c r="A4234" s="175" t="s">
        <v>2030</v>
      </c>
      <c r="B4234" s="377">
        <v>20260307552</v>
      </c>
      <c r="C4234" s="378">
        <v>147608661</v>
      </c>
      <c r="D4234" s="88"/>
      <c r="F4234" s="29" t="s">
        <v>153</v>
      </c>
      <c r="G4234" s="3" t="s">
        <v>19</v>
      </c>
      <c r="H4234" s="3" t="s">
        <v>29</v>
      </c>
      <c r="I4234" s="55">
        <v>46167</v>
      </c>
      <c r="J4234" s="55">
        <v>46169</v>
      </c>
      <c r="K4234" s="55">
        <v>46198</v>
      </c>
      <c r="L4234" s="55"/>
      <c r="M4234" s="55"/>
      <c r="N4234" s="3"/>
      <c r="O4234" s="119" t="s">
        <v>945</v>
      </c>
      <c r="P4234" s="55">
        <v>46179</v>
      </c>
      <c r="Q4234" s="167"/>
      <c r="R4234" s="176"/>
      <c r="S4234" s="1"/>
      <c r="T4234" s="1"/>
      <c r="U4234" s="1"/>
      <c r="V4234" s="1"/>
      <c r="W4234" s="1"/>
      <c r="X4234" s="1"/>
      <c r="Y4234" s="1"/>
      <c r="Z4234" s="1"/>
      <c r="AA4234" s="1"/>
      <c r="AB4234" s="1"/>
      <c r="AC4234" s="1"/>
      <c r="AD4234" s="1"/>
      <c r="AE4234" s="1"/>
      <c r="AF4234" s="1"/>
      <c r="AG4234" s="1"/>
      <c r="AH4234" s="1"/>
      <c r="AI4234" s="1"/>
      <c r="AJ4234" s="1"/>
      <c r="AK4234" s="1"/>
      <c r="AL4234" s="1"/>
      <c r="AM4234" s="1"/>
      <c r="AN4234" s="1"/>
      <c r="AO4234" s="1"/>
      <c r="AP4234" s="1"/>
      <c r="AQ4234" s="1"/>
      <c r="AR4234" s="1"/>
      <c r="AS4234" s="1"/>
      <c r="AT4234" s="1"/>
      <c r="AU4234" s="1"/>
      <c r="AV4234" s="1"/>
      <c r="AW4234" s="1"/>
      <c r="AX4234" s="1"/>
      <c r="AY4234" s="1"/>
      <c r="AZ4234" s="1"/>
      <c r="BA4234" s="1"/>
      <c r="BB4234" s="1"/>
      <c r="BC4234" s="1"/>
      <c r="BD4234" s="1"/>
      <c r="BE4234" s="1"/>
      <c r="BF4234" s="1"/>
      <c r="BG4234" s="1"/>
      <c r="BH4234" s="1"/>
      <c r="BI4234" s="1"/>
      <c r="BJ4234" s="1"/>
      <c r="BK4234" s="1"/>
      <c r="BL4234" s="1"/>
      <c r="BM4234" s="1"/>
      <c r="BN4234" s="1"/>
      <c r="BO4234" s="1"/>
      <c r="BP4234" s="1"/>
      <c r="BQ4234" s="1"/>
      <c r="BR4234" s="1"/>
      <c r="BS4234" s="1"/>
      <c r="BT4234" s="1"/>
      <c r="BU4234" s="1"/>
      <c r="BV4234" s="1"/>
      <c r="BW4234" s="1"/>
      <c r="BX4234" s="1"/>
      <c r="BY4234" s="1"/>
      <c r="BZ4234" s="1"/>
      <c r="CA4234" s="1"/>
      <c r="CB4234" s="1"/>
      <c r="CC4234" s="1"/>
      <c r="CD4234" s="1"/>
      <c r="CE4234" s="1"/>
      <c r="CF4234" s="1"/>
      <c r="CG4234" s="1"/>
      <c r="CH4234" s="1"/>
      <c r="CI4234" s="1"/>
      <c r="CJ4234" s="1"/>
      <c r="CK4234" s="1"/>
      <c r="CL4234" s="1"/>
      <c r="CM4234" s="1"/>
      <c r="CN4234" s="1"/>
      <c r="CO4234" s="1"/>
      <c r="CP4234" s="1"/>
      <c r="CQ4234" s="1"/>
      <c r="CR4234" s="1"/>
      <c r="CS4234" s="1"/>
      <c r="CT4234" s="1"/>
      <c r="CU4234" s="1"/>
      <c r="CV4234" s="1"/>
      <c r="CW4234" s="1"/>
      <c r="CX4234" s="1"/>
      <c r="CY4234" s="1"/>
      <c r="CZ4234" s="1"/>
      <c r="DA4234" s="1"/>
      <c r="DB4234" s="1"/>
      <c r="DC4234" s="1"/>
      <c r="DD4234" s="1"/>
      <c r="DE4234" s="1"/>
      <c r="DF4234" s="1"/>
      <c r="DG4234" s="1"/>
      <c r="DH4234" s="1"/>
      <c r="DI4234" s="1"/>
      <c r="DJ4234" s="1"/>
      <c r="DK4234" s="1"/>
      <c r="DL4234" s="1"/>
      <c r="DM4234" s="1"/>
      <c r="DN4234" s="1"/>
      <c r="DO4234" s="1"/>
      <c r="DP4234" s="1"/>
      <c r="DQ4234" s="1"/>
    </row>
    <row r="4235" spans="1:121">
      <c r="A4235" s="175" t="s">
        <v>2030</v>
      </c>
      <c r="B4235" s="377">
        <v>20260307552</v>
      </c>
      <c r="C4235" s="378">
        <v>147608687</v>
      </c>
      <c r="D4235" s="88"/>
      <c r="F4235" s="29" t="s">
        <v>153</v>
      </c>
      <c r="G4235" s="3" t="s">
        <v>19</v>
      </c>
      <c r="H4235" s="3" t="s">
        <v>29</v>
      </c>
      <c r="I4235" s="55">
        <v>46167</v>
      </c>
      <c r="J4235" s="55">
        <v>46169</v>
      </c>
      <c r="K4235" s="55">
        <v>46198</v>
      </c>
      <c r="L4235" s="55"/>
      <c r="M4235" s="55"/>
      <c r="N4235" s="3"/>
      <c r="O4235" s="119" t="s">
        <v>945</v>
      </c>
      <c r="P4235" s="55">
        <v>46179</v>
      </c>
      <c r="Q4235" s="167"/>
      <c r="R4235" s="176"/>
      <c r="S4235" s="1"/>
      <c r="T4235" s="1"/>
      <c r="U4235" s="1"/>
      <c r="V4235" s="1"/>
      <c r="W4235" s="1"/>
      <c r="X4235" s="1"/>
      <c r="Y4235" s="1"/>
      <c r="Z4235" s="1"/>
      <c r="AA4235" s="1"/>
      <c r="AB4235" s="1"/>
      <c r="AC4235" s="1"/>
      <c r="AD4235" s="1"/>
      <c r="AE4235" s="1"/>
      <c r="AF4235" s="1"/>
      <c r="AG4235" s="1"/>
      <c r="AH4235" s="1"/>
      <c r="AI4235" s="1"/>
      <c r="AJ4235" s="1"/>
      <c r="AK4235" s="1"/>
      <c r="AL4235" s="1"/>
      <c r="AM4235" s="1"/>
      <c r="AN4235" s="1"/>
      <c r="AO4235" s="1"/>
      <c r="AP4235" s="1"/>
      <c r="AQ4235" s="1"/>
      <c r="AR4235" s="1"/>
      <c r="AS4235" s="1"/>
      <c r="AT4235" s="1"/>
      <c r="AU4235" s="1"/>
      <c r="AV4235" s="1"/>
      <c r="AW4235" s="1"/>
      <c r="AX4235" s="1"/>
      <c r="AY4235" s="1"/>
      <c r="AZ4235" s="1"/>
      <c r="BA4235" s="1"/>
      <c r="BB4235" s="1"/>
      <c r="BC4235" s="1"/>
      <c r="BD4235" s="1"/>
      <c r="BE4235" s="1"/>
      <c r="BF4235" s="1"/>
      <c r="BG4235" s="1"/>
      <c r="BH4235" s="1"/>
      <c r="BI4235" s="1"/>
      <c r="BJ4235" s="1"/>
      <c r="BK4235" s="1"/>
      <c r="BL4235" s="1"/>
      <c r="BM4235" s="1"/>
      <c r="BN4235" s="1"/>
      <c r="BO4235" s="1"/>
      <c r="BP4235" s="1"/>
      <c r="BQ4235" s="1"/>
      <c r="BR4235" s="1"/>
      <c r="BS4235" s="1"/>
      <c r="BT4235" s="1"/>
      <c r="BU4235" s="1"/>
      <c r="BV4235" s="1"/>
      <c r="BW4235" s="1"/>
      <c r="BX4235" s="1"/>
      <c r="BY4235" s="1"/>
      <c r="BZ4235" s="1"/>
      <c r="CA4235" s="1"/>
      <c r="CB4235" s="1"/>
      <c r="CC4235" s="1"/>
      <c r="CD4235" s="1"/>
      <c r="CE4235" s="1"/>
      <c r="CF4235" s="1"/>
      <c r="CG4235" s="1"/>
      <c r="CH4235" s="1"/>
      <c r="CI4235" s="1"/>
      <c r="CJ4235" s="1"/>
      <c r="CK4235" s="1"/>
      <c r="CL4235" s="1"/>
      <c r="CM4235" s="1"/>
      <c r="CN4235" s="1"/>
      <c r="CO4235" s="1"/>
      <c r="CP4235" s="1"/>
      <c r="CQ4235" s="1"/>
      <c r="CR4235" s="1"/>
      <c r="CS4235" s="1"/>
      <c r="CT4235" s="1"/>
      <c r="CU4235" s="1"/>
      <c r="CV4235" s="1"/>
      <c r="CW4235" s="1"/>
      <c r="CX4235" s="1"/>
      <c r="CY4235" s="1"/>
      <c r="CZ4235" s="1"/>
      <c r="DA4235" s="1"/>
      <c r="DB4235" s="1"/>
      <c r="DC4235" s="1"/>
      <c r="DD4235" s="1"/>
      <c r="DE4235" s="1"/>
      <c r="DF4235" s="1"/>
      <c r="DG4235" s="1"/>
      <c r="DH4235" s="1"/>
      <c r="DI4235" s="1"/>
      <c r="DJ4235" s="1"/>
      <c r="DK4235" s="1"/>
      <c r="DL4235" s="1"/>
      <c r="DM4235" s="1"/>
      <c r="DN4235" s="1"/>
      <c r="DO4235" s="1"/>
      <c r="DP4235" s="1"/>
      <c r="DQ4235" s="1"/>
    </row>
    <row r="4236" spans="1:121">
      <c r="A4236" s="166" t="s">
        <v>2031</v>
      </c>
      <c r="B4236" s="30" t="s">
        <v>2032</v>
      </c>
      <c r="C4236" s="378">
        <v>125605075</v>
      </c>
      <c r="D4236" s="88"/>
      <c r="F4236" s="29" t="s">
        <v>110</v>
      </c>
      <c r="G4236" s="3" t="s">
        <v>60</v>
      </c>
      <c r="H4236" s="3" t="s">
        <v>30</v>
      </c>
      <c r="I4236" s="55">
        <v>46147</v>
      </c>
      <c r="J4236" s="55">
        <v>46150</v>
      </c>
      <c r="K4236" s="55">
        <v>46177</v>
      </c>
      <c r="L4236" s="55"/>
      <c r="M4236" s="55"/>
      <c r="N4236" s="3"/>
      <c r="O4236" s="119" t="s">
        <v>10</v>
      </c>
      <c r="P4236" s="55">
        <v>46169</v>
      </c>
      <c r="Q4236" s="167">
        <v>200</v>
      </c>
      <c r="R4236" s="1"/>
    </row>
    <row r="4237" spans="1:121">
      <c r="A4237" s="166" t="s">
        <v>2031</v>
      </c>
      <c r="B4237" s="30" t="s">
        <v>2032</v>
      </c>
      <c r="C4237" s="378">
        <v>125605126</v>
      </c>
      <c r="D4237" s="88"/>
      <c r="F4237" s="29" t="s">
        <v>110</v>
      </c>
      <c r="G4237" s="3" t="s">
        <v>60</v>
      </c>
      <c r="H4237" s="3" t="s">
        <v>30</v>
      </c>
      <c r="I4237" s="55">
        <v>46147</v>
      </c>
      <c r="J4237" s="55">
        <v>46150</v>
      </c>
      <c r="K4237" s="55">
        <v>46177</v>
      </c>
      <c r="L4237" s="55"/>
      <c r="M4237" s="55"/>
      <c r="N4237" s="3"/>
      <c r="O4237" s="119" t="s">
        <v>10</v>
      </c>
      <c r="P4237" s="55">
        <v>46169</v>
      </c>
      <c r="Q4237" s="167">
        <v>500</v>
      </c>
      <c r="R4237" s="1" t="s">
        <v>2033</v>
      </c>
    </row>
    <row r="4238" spans="1:121">
      <c r="A4238" s="166" t="s">
        <v>2031</v>
      </c>
      <c r="B4238" s="30" t="s">
        <v>2032</v>
      </c>
      <c r="C4238" s="378">
        <v>125605184</v>
      </c>
      <c r="D4238" s="88"/>
      <c r="F4238" s="29" t="s">
        <v>110</v>
      </c>
      <c r="G4238" s="3" t="s">
        <v>60</v>
      </c>
      <c r="H4238" s="3" t="s">
        <v>30</v>
      </c>
      <c r="I4238" s="55">
        <v>46147</v>
      </c>
      <c r="J4238" s="55">
        <v>46150</v>
      </c>
      <c r="K4238" s="55">
        <v>46177</v>
      </c>
      <c r="L4238" s="55"/>
      <c r="M4238" s="55"/>
      <c r="N4238" s="3"/>
      <c r="O4238" s="119" t="s">
        <v>10</v>
      </c>
      <c r="P4238" s="55">
        <v>46169</v>
      </c>
      <c r="Q4238" s="167">
        <v>470</v>
      </c>
      <c r="R4238" s="1" t="s">
        <v>2033</v>
      </c>
    </row>
    <row r="4239" spans="1:121">
      <c r="A4239" s="166" t="s">
        <v>2031</v>
      </c>
      <c r="B4239" s="30" t="s">
        <v>2032</v>
      </c>
      <c r="C4239" s="378">
        <v>125605210</v>
      </c>
      <c r="D4239" s="88"/>
      <c r="F4239" s="29" t="s">
        <v>110</v>
      </c>
      <c r="G4239" s="3" t="s">
        <v>60</v>
      </c>
      <c r="H4239" s="3" t="s">
        <v>30</v>
      </c>
      <c r="I4239" s="55">
        <v>46147</v>
      </c>
      <c r="J4239" s="55">
        <v>46150</v>
      </c>
      <c r="K4239" s="55">
        <v>46177</v>
      </c>
      <c r="L4239" s="55"/>
      <c r="M4239" s="55"/>
      <c r="N4239" s="3"/>
      <c r="O4239" s="119" t="s">
        <v>10</v>
      </c>
      <c r="P4239" s="55">
        <v>46170</v>
      </c>
      <c r="Q4239" s="167">
        <v>350</v>
      </c>
      <c r="R4239" s="1" t="s">
        <v>2033</v>
      </c>
    </row>
    <row r="4240" spans="1:121">
      <c r="A4240" s="166" t="s">
        <v>2031</v>
      </c>
      <c r="B4240" s="30" t="s">
        <v>2032</v>
      </c>
      <c r="C4240" s="378">
        <v>125605234</v>
      </c>
      <c r="D4240" s="88"/>
      <c r="F4240" s="29" t="s">
        <v>110</v>
      </c>
      <c r="G4240" s="3" t="s">
        <v>60</v>
      </c>
      <c r="H4240" s="3" t="s">
        <v>30</v>
      </c>
      <c r="I4240" s="55">
        <v>46147</v>
      </c>
      <c r="J4240" s="55">
        <v>46150</v>
      </c>
      <c r="K4240" s="55">
        <v>46177</v>
      </c>
      <c r="L4240" s="55"/>
      <c r="M4240" s="55"/>
      <c r="N4240" s="3"/>
      <c r="O4240" s="119" t="s">
        <v>10</v>
      </c>
      <c r="P4240" s="55">
        <v>46170</v>
      </c>
      <c r="Q4240" s="167">
        <v>520</v>
      </c>
      <c r="R4240" s="1" t="s">
        <v>2033</v>
      </c>
    </row>
    <row r="4241" spans="1:121">
      <c r="A4241" s="166" t="s">
        <v>2031</v>
      </c>
      <c r="B4241" s="30" t="s">
        <v>2032</v>
      </c>
      <c r="C4241" s="378">
        <v>125605026</v>
      </c>
      <c r="D4241" s="88"/>
      <c r="F4241" s="29" t="s">
        <v>110</v>
      </c>
      <c r="G4241" s="3" t="s">
        <v>60</v>
      </c>
      <c r="H4241" s="3" t="s">
        <v>30</v>
      </c>
      <c r="I4241" s="55">
        <v>46147</v>
      </c>
      <c r="J4241" s="55">
        <v>46150</v>
      </c>
      <c r="K4241" s="55">
        <v>46177</v>
      </c>
      <c r="L4241" s="55"/>
      <c r="M4241" s="55"/>
      <c r="N4241" s="3"/>
      <c r="O4241" s="119" t="s">
        <v>10</v>
      </c>
      <c r="P4241" s="55">
        <v>46169</v>
      </c>
      <c r="Q4241" s="167">
        <v>300</v>
      </c>
      <c r="R4241" s="1"/>
    </row>
    <row r="4242" spans="1:121">
      <c r="A4242" s="175" t="s">
        <v>2034</v>
      </c>
      <c r="B4242" s="377" t="s">
        <v>2035</v>
      </c>
      <c r="C4242" s="378">
        <v>152609673</v>
      </c>
      <c r="D4242" s="88"/>
      <c r="F4242" s="29" t="s">
        <v>99</v>
      </c>
      <c r="G4242" s="3" t="s">
        <v>60</v>
      </c>
      <c r="H4242" s="3" t="s">
        <v>200</v>
      </c>
      <c r="I4242" s="55">
        <v>46174</v>
      </c>
      <c r="J4242" s="55">
        <v>46177</v>
      </c>
      <c r="K4242" s="55">
        <v>46204</v>
      </c>
      <c r="L4242" s="55"/>
      <c r="M4242" s="55"/>
      <c r="N4242" s="3"/>
      <c r="O4242" s="119" t="s">
        <v>10</v>
      </c>
      <c r="P4242" s="55">
        <v>46188</v>
      </c>
      <c r="Q4242" s="167"/>
      <c r="R4242" s="176"/>
      <c r="S4242" s="1"/>
      <c r="T4242" s="1"/>
      <c r="U4242" s="1"/>
      <c r="V4242" s="1"/>
      <c r="W4242" s="1"/>
      <c r="X4242" s="1"/>
      <c r="Y4242" s="1"/>
      <c r="Z4242" s="1"/>
      <c r="AA4242" s="1"/>
      <c r="AB4242" s="1"/>
      <c r="AC4242" s="1"/>
      <c r="AD4242" s="1"/>
      <c r="AE4242" s="1"/>
      <c r="AF4242" s="1"/>
      <c r="AG4242" s="1"/>
      <c r="AH4242" s="1"/>
      <c r="AI4242" s="1"/>
      <c r="AJ4242" s="1"/>
      <c r="AK4242" s="1"/>
      <c r="AL4242" s="1"/>
      <c r="AM4242" s="1"/>
      <c r="AN4242" s="1"/>
      <c r="AO4242" s="1"/>
      <c r="AP4242" s="1"/>
      <c r="AQ4242" s="1"/>
      <c r="AR4242" s="1"/>
      <c r="AS4242" s="1"/>
      <c r="AT4242" s="1"/>
      <c r="AU4242" s="1"/>
      <c r="AV4242" s="1"/>
      <c r="AW4242" s="1"/>
      <c r="AX4242" s="1"/>
      <c r="AY4242" s="1"/>
      <c r="AZ4242" s="1"/>
      <c r="BA4242" s="1"/>
      <c r="BB4242" s="1"/>
      <c r="BC4242" s="1"/>
      <c r="BD4242" s="1"/>
      <c r="BE4242" s="1"/>
      <c r="BF4242" s="1"/>
      <c r="BG4242" s="1"/>
      <c r="BH4242" s="1"/>
      <c r="BI4242" s="1"/>
      <c r="BJ4242" s="1"/>
      <c r="BK4242" s="1"/>
      <c r="BL4242" s="1"/>
      <c r="BM4242" s="1"/>
      <c r="BN4242" s="1"/>
      <c r="BO4242" s="1"/>
      <c r="BP4242" s="1"/>
      <c r="BQ4242" s="1"/>
      <c r="BR4242" s="1"/>
      <c r="BS4242" s="1"/>
      <c r="BT4242" s="1"/>
      <c r="BU4242" s="1"/>
      <c r="BV4242" s="1"/>
      <c r="BW4242" s="1"/>
      <c r="BX4242" s="1"/>
      <c r="BY4242" s="1"/>
      <c r="BZ4242" s="1"/>
      <c r="CA4242" s="1"/>
      <c r="CB4242" s="1"/>
      <c r="CC4242" s="1"/>
      <c r="CD4242" s="1"/>
      <c r="CE4242" s="1"/>
      <c r="CF4242" s="1"/>
      <c r="CG4242" s="1"/>
      <c r="CH4242" s="1"/>
      <c r="CI4242" s="1"/>
      <c r="CJ4242" s="1"/>
      <c r="CK4242" s="1"/>
      <c r="CL4242" s="1"/>
      <c r="CM4242" s="1"/>
      <c r="CN4242" s="1"/>
      <c r="CO4242" s="1"/>
      <c r="CP4242" s="1"/>
      <c r="CQ4242" s="1"/>
      <c r="CR4242" s="1"/>
      <c r="CS4242" s="1"/>
      <c r="CT4242" s="1"/>
      <c r="CU4242" s="1"/>
      <c r="CV4242" s="1"/>
      <c r="CW4242" s="1"/>
      <c r="CX4242" s="1"/>
      <c r="CY4242" s="1"/>
      <c r="CZ4242" s="1"/>
      <c r="DA4242" s="1"/>
      <c r="DB4242" s="1"/>
      <c r="DC4242" s="1"/>
      <c r="DD4242" s="1"/>
      <c r="DE4242" s="1"/>
      <c r="DF4242" s="1"/>
      <c r="DG4242" s="1"/>
      <c r="DH4242" s="1"/>
      <c r="DI4242" s="1"/>
      <c r="DJ4242" s="1"/>
      <c r="DK4242" s="1"/>
      <c r="DL4242" s="1"/>
      <c r="DM4242" s="1"/>
      <c r="DN4242" s="1"/>
      <c r="DO4242" s="1"/>
      <c r="DP4242" s="1"/>
      <c r="DQ4242" s="1"/>
    </row>
    <row r="4243" spans="1:121">
      <c r="A4243" s="172" t="s">
        <v>2034</v>
      </c>
      <c r="B4243" s="30" t="s">
        <v>2035</v>
      </c>
      <c r="C4243" s="378">
        <v>152610523</v>
      </c>
      <c r="D4243" s="88"/>
      <c r="F4243" s="29" t="s">
        <v>99</v>
      </c>
      <c r="G4243" s="3" t="s">
        <v>60</v>
      </c>
      <c r="H4243" s="3" t="s">
        <v>200</v>
      </c>
      <c r="I4243" s="55">
        <v>46174</v>
      </c>
      <c r="J4243" s="55">
        <v>46177</v>
      </c>
      <c r="K4243" s="55">
        <v>46204</v>
      </c>
      <c r="L4243" s="55"/>
      <c r="M4243" s="55"/>
      <c r="N4243" s="3"/>
      <c r="O4243" s="119" t="s">
        <v>10</v>
      </c>
      <c r="P4243" s="55" t="s">
        <v>2036</v>
      </c>
      <c r="Q4243" s="167"/>
      <c r="R4243" s="176"/>
      <c r="S4243" s="1"/>
      <c r="T4243" s="1"/>
      <c r="U4243" s="1"/>
      <c r="V4243" s="1"/>
      <c r="W4243" s="1"/>
      <c r="X4243" s="1"/>
      <c r="Y4243" s="1"/>
      <c r="Z4243" s="1"/>
      <c r="AA4243" s="1"/>
      <c r="AB4243" s="1"/>
      <c r="AC4243" s="1"/>
      <c r="AD4243" s="1"/>
      <c r="AE4243" s="1"/>
      <c r="AF4243" s="1"/>
      <c r="AG4243" s="1"/>
      <c r="AH4243" s="1"/>
      <c r="AI4243" s="1"/>
      <c r="AJ4243" s="1"/>
      <c r="AK4243" s="1"/>
      <c r="AL4243" s="1"/>
      <c r="AM4243" s="1"/>
      <c r="AN4243" s="1"/>
      <c r="AO4243" s="1"/>
      <c r="AP4243" s="1"/>
      <c r="AQ4243" s="1"/>
      <c r="AR4243" s="1"/>
      <c r="AS4243" s="1"/>
      <c r="AT4243" s="1"/>
      <c r="AU4243" s="1"/>
      <c r="AV4243" s="1"/>
      <c r="AW4243" s="1"/>
      <c r="AX4243" s="1"/>
      <c r="AY4243" s="1"/>
      <c r="AZ4243" s="1"/>
      <c r="BA4243" s="1"/>
      <c r="BB4243" s="1"/>
      <c r="BC4243" s="1"/>
      <c r="BD4243" s="1"/>
      <c r="BE4243" s="1"/>
      <c r="BF4243" s="1"/>
      <c r="BG4243" s="1"/>
      <c r="BH4243" s="1"/>
      <c r="BI4243" s="1"/>
      <c r="BJ4243" s="1"/>
      <c r="BK4243" s="1"/>
      <c r="BL4243" s="1"/>
      <c r="BM4243" s="1"/>
      <c r="BN4243" s="1"/>
      <c r="BO4243" s="1"/>
      <c r="BP4243" s="1"/>
      <c r="BQ4243" s="1"/>
      <c r="BR4243" s="1"/>
      <c r="BS4243" s="1"/>
      <c r="BT4243" s="1"/>
      <c r="BU4243" s="1"/>
      <c r="BV4243" s="1"/>
      <c r="BW4243" s="1"/>
      <c r="BX4243" s="1"/>
      <c r="BY4243" s="1"/>
      <c r="BZ4243" s="1"/>
      <c r="CA4243" s="1"/>
      <c r="CB4243" s="1"/>
      <c r="CC4243" s="1"/>
      <c r="CD4243" s="1"/>
      <c r="CE4243" s="1"/>
      <c r="CF4243" s="1"/>
      <c r="CG4243" s="1"/>
      <c r="CH4243" s="1"/>
      <c r="CI4243" s="1"/>
      <c r="CJ4243" s="1"/>
      <c r="CK4243" s="1"/>
      <c r="CL4243" s="1"/>
      <c r="CM4243" s="1"/>
      <c r="CN4243" s="1"/>
      <c r="CO4243" s="1"/>
      <c r="CP4243" s="1"/>
      <c r="CQ4243" s="1"/>
      <c r="CR4243" s="1"/>
      <c r="CS4243" s="1"/>
      <c r="CT4243" s="1"/>
      <c r="CU4243" s="1"/>
      <c r="CV4243" s="1"/>
      <c r="CW4243" s="1"/>
      <c r="CX4243" s="1"/>
      <c r="CY4243" s="1"/>
      <c r="CZ4243" s="1"/>
      <c r="DA4243" s="1"/>
      <c r="DB4243" s="1"/>
      <c r="DC4243" s="1"/>
      <c r="DD4243" s="1"/>
      <c r="DE4243" s="1"/>
      <c r="DF4243" s="1"/>
      <c r="DG4243" s="1"/>
      <c r="DH4243" s="1"/>
      <c r="DI4243" s="1"/>
      <c r="DJ4243" s="1"/>
      <c r="DK4243" s="1"/>
      <c r="DL4243" s="1"/>
      <c r="DM4243" s="1"/>
      <c r="DN4243" s="1"/>
      <c r="DO4243" s="1"/>
      <c r="DP4243" s="1"/>
      <c r="DQ4243" s="1"/>
    </row>
    <row r="4244" spans="1:121">
      <c r="A4244" s="172" t="s">
        <v>2034</v>
      </c>
      <c r="B4244" s="30" t="s">
        <v>2035</v>
      </c>
      <c r="C4244" s="378">
        <v>152610766</v>
      </c>
      <c r="D4244" s="88"/>
      <c r="F4244" s="29" t="s">
        <v>99</v>
      </c>
      <c r="G4244" s="3" t="s">
        <v>60</v>
      </c>
      <c r="H4244" s="3" t="s">
        <v>200</v>
      </c>
      <c r="I4244" s="55">
        <v>46174</v>
      </c>
      <c r="J4244" s="55">
        <v>46177</v>
      </c>
      <c r="K4244" s="55">
        <v>46204</v>
      </c>
      <c r="L4244" s="55"/>
      <c r="M4244" s="55"/>
      <c r="N4244" s="3"/>
      <c r="O4244" s="119" t="s">
        <v>10</v>
      </c>
      <c r="P4244" s="55">
        <v>46188</v>
      </c>
      <c r="Q4244" s="167"/>
      <c r="R4244" s="176"/>
      <c r="S4244" s="1"/>
      <c r="T4244" s="1"/>
      <c r="U4244" s="1"/>
      <c r="V4244" s="1"/>
      <c r="W4244" s="1"/>
      <c r="X4244" s="1"/>
      <c r="Y4244" s="1"/>
      <c r="Z4244" s="1"/>
      <c r="AA4244" s="1"/>
      <c r="AB4244" s="1"/>
      <c r="AC4244" s="1"/>
      <c r="AD4244" s="1"/>
      <c r="AE4244" s="1"/>
      <c r="AF4244" s="1"/>
      <c r="AG4244" s="1"/>
      <c r="AH4244" s="1"/>
      <c r="AI4244" s="1"/>
      <c r="AJ4244" s="1"/>
      <c r="AK4244" s="1"/>
      <c r="AL4244" s="1"/>
      <c r="AM4244" s="1"/>
      <c r="AN4244" s="1"/>
      <c r="AO4244" s="1"/>
      <c r="AP4244" s="1"/>
      <c r="AQ4244" s="1"/>
      <c r="AR4244" s="1"/>
      <c r="AS4244" s="1"/>
      <c r="AT4244" s="1"/>
      <c r="AU4244" s="1"/>
      <c r="AV4244" s="1"/>
      <c r="AW4244" s="1"/>
      <c r="AX4244" s="1"/>
      <c r="AY4244" s="1"/>
      <c r="AZ4244" s="1"/>
      <c r="BA4244" s="1"/>
      <c r="BB4244" s="1"/>
      <c r="BC4244" s="1"/>
      <c r="BD4244" s="1"/>
      <c r="BE4244" s="1"/>
      <c r="BF4244" s="1"/>
      <c r="BG4244" s="1"/>
      <c r="BH4244" s="1"/>
      <c r="BI4244" s="1"/>
      <c r="BJ4244" s="1"/>
      <c r="BK4244" s="1"/>
      <c r="BL4244" s="1"/>
      <c r="BM4244" s="1"/>
      <c r="BN4244" s="1"/>
      <c r="BO4244" s="1"/>
      <c r="BP4244" s="1"/>
      <c r="BQ4244" s="1"/>
      <c r="BR4244" s="1"/>
      <c r="BS4244" s="1"/>
      <c r="BT4244" s="1"/>
      <c r="BU4244" s="1"/>
      <c r="BV4244" s="1"/>
      <c r="BW4244" s="1"/>
      <c r="BX4244" s="1"/>
      <c r="BY4244" s="1"/>
      <c r="BZ4244" s="1"/>
      <c r="CA4244" s="1"/>
      <c r="CB4244" s="1"/>
      <c r="CC4244" s="1"/>
      <c r="CD4244" s="1"/>
      <c r="CE4244" s="1"/>
      <c r="CF4244" s="1"/>
      <c r="CG4244" s="1"/>
      <c r="CH4244" s="1"/>
      <c r="CI4244" s="1"/>
      <c r="CJ4244" s="1"/>
      <c r="CK4244" s="1"/>
      <c r="CL4244" s="1"/>
      <c r="CM4244" s="1"/>
      <c r="CN4244" s="1"/>
      <c r="CO4244" s="1"/>
      <c r="CP4244" s="1"/>
      <c r="CQ4244" s="1"/>
      <c r="CR4244" s="1"/>
      <c r="CS4244" s="1"/>
      <c r="CT4244" s="1"/>
      <c r="CU4244" s="1"/>
      <c r="CV4244" s="1"/>
      <c r="CW4244" s="1"/>
      <c r="CX4244" s="1"/>
      <c r="CY4244" s="1"/>
      <c r="CZ4244" s="1"/>
      <c r="DA4244" s="1"/>
      <c r="DB4244" s="1"/>
      <c r="DC4244" s="1"/>
      <c r="DD4244" s="1"/>
      <c r="DE4244" s="1"/>
      <c r="DF4244" s="1"/>
      <c r="DG4244" s="1"/>
      <c r="DH4244" s="1"/>
      <c r="DI4244" s="1"/>
      <c r="DJ4244" s="1"/>
      <c r="DK4244" s="1"/>
      <c r="DL4244" s="1"/>
      <c r="DM4244" s="1"/>
      <c r="DN4244" s="1"/>
      <c r="DO4244" s="1"/>
      <c r="DP4244" s="1"/>
      <c r="DQ4244" s="1"/>
    </row>
    <row r="4245" spans="1:121">
      <c r="A4245" s="172" t="s">
        <v>2034</v>
      </c>
      <c r="B4245" s="30" t="s">
        <v>2035</v>
      </c>
      <c r="C4245" s="378">
        <v>152609726</v>
      </c>
      <c r="D4245" s="88"/>
      <c r="F4245" s="29" t="s">
        <v>99</v>
      </c>
      <c r="G4245" s="3" t="s">
        <v>60</v>
      </c>
      <c r="H4245" s="3" t="s">
        <v>200</v>
      </c>
      <c r="I4245" s="55">
        <v>46174</v>
      </c>
      <c r="J4245" s="55">
        <v>46177</v>
      </c>
      <c r="K4245" s="55">
        <v>46204</v>
      </c>
      <c r="L4245" s="55"/>
      <c r="M4245" s="55"/>
      <c r="N4245" s="3"/>
      <c r="O4245" s="119" t="s">
        <v>10</v>
      </c>
      <c r="P4245" s="55">
        <v>46188</v>
      </c>
      <c r="Q4245" s="167"/>
      <c r="R4245" s="176"/>
      <c r="S4245" s="1"/>
      <c r="T4245" s="1"/>
      <c r="U4245" s="1"/>
      <c r="V4245" s="1"/>
      <c r="W4245" s="1"/>
      <c r="X4245" s="1"/>
      <c r="Y4245" s="1"/>
      <c r="Z4245" s="1"/>
      <c r="AA4245" s="1"/>
      <c r="AB4245" s="1"/>
      <c r="AC4245" s="1"/>
      <c r="AD4245" s="1"/>
      <c r="AE4245" s="1"/>
      <c r="AF4245" s="1"/>
      <c r="AG4245" s="1"/>
      <c r="AH4245" s="1"/>
      <c r="AI4245" s="1"/>
      <c r="AJ4245" s="1"/>
      <c r="AK4245" s="1"/>
      <c r="AL4245" s="1"/>
      <c r="AM4245" s="1"/>
      <c r="AN4245" s="1"/>
      <c r="AO4245" s="1"/>
      <c r="AP4245" s="1"/>
      <c r="AQ4245" s="1"/>
      <c r="AR4245" s="1"/>
      <c r="AS4245" s="1"/>
      <c r="AT4245" s="1"/>
      <c r="AU4245" s="1"/>
      <c r="AV4245" s="1"/>
      <c r="AW4245" s="1"/>
      <c r="AX4245" s="1"/>
      <c r="AY4245" s="1"/>
      <c r="AZ4245" s="1"/>
      <c r="BA4245" s="1"/>
      <c r="BB4245" s="1"/>
      <c r="BC4245" s="1"/>
      <c r="BD4245" s="1"/>
      <c r="BE4245" s="1"/>
      <c r="BF4245" s="1"/>
      <c r="BG4245" s="1"/>
      <c r="BH4245" s="1"/>
      <c r="BI4245" s="1"/>
      <c r="BJ4245" s="1"/>
      <c r="BK4245" s="1"/>
      <c r="BL4245" s="1"/>
      <c r="BM4245" s="1"/>
      <c r="BN4245" s="1"/>
      <c r="BO4245" s="1"/>
      <c r="BP4245" s="1"/>
      <c r="BQ4245" s="1"/>
      <c r="BR4245" s="1"/>
      <c r="BS4245" s="1"/>
      <c r="BT4245" s="1"/>
      <c r="BU4245" s="1"/>
      <c r="BV4245" s="1"/>
      <c r="BW4245" s="1"/>
      <c r="BX4245" s="1"/>
      <c r="BY4245" s="1"/>
      <c r="BZ4245" s="1"/>
      <c r="CA4245" s="1"/>
      <c r="CB4245" s="1"/>
      <c r="CC4245" s="1"/>
      <c r="CD4245" s="1"/>
      <c r="CE4245" s="1"/>
      <c r="CF4245" s="1"/>
      <c r="CG4245" s="1"/>
      <c r="CH4245" s="1"/>
      <c r="CI4245" s="1"/>
      <c r="CJ4245" s="1"/>
      <c r="CK4245" s="1"/>
      <c r="CL4245" s="1"/>
      <c r="CM4245" s="1"/>
      <c r="CN4245" s="1"/>
      <c r="CO4245" s="1"/>
      <c r="CP4245" s="1"/>
      <c r="CQ4245" s="1"/>
      <c r="CR4245" s="1"/>
      <c r="CS4245" s="1"/>
      <c r="CT4245" s="1"/>
      <c r="CU4245" s="1"/>
      <c r="CV4245" s="1"/>
      <c r="CW4245" s="1"/>
      <c r="CX4245" s="1"/>
      <c r="CY4245" s="1"/>
      <c r="CZ4245" s="1"/>
      <c r="DA4245" s="1"/>
      <c r="DB4245" s="1"/>
      <c r="DC4245" s="1"/>
      <c r="DD4245" s="1"/>
      <c r="DE4245" s="1"/>
      <c r="DF4245" s="1"/>
      <c r="DG4245" s="1"/>
      <c r="DH4245" s="1"/>
      <c r="DI4245" s="1"/>
      <c r="DJ4245" s="1"/>
      <c r="DK4245" s="1"/>
      <c r="DL4245" s="1"/>
      <c r="DM4245" s="1"/>
      <c r="DN4245" s="1"/>
      <c r="DO4245" s="1"/>
      <c r="DP4245" s="1"/>
      <c r="DQ4245" s="1"/>
    </row>
    <row r="4246" spans="1:121">
      <c r="A4246" s="172" t="s">
        <v>2034</v>
      </c>
      <c r="B4246" s="30" t="s">
        <v>2035</v>
      </c>
      <c r="C4246" s="378">
        <v>152608041</v>
      </c>
      <c r="D4246" s="88"/>
      <c r="F4246" s="29" t="s">
        <v>99</v>
      </c>
      <c r="G4246" s="3" t="s">
        <v>60</v>
      </c>
      <c r="H4246" s="3" t="s">
        <v>200</v>
      </c>
      <c r="I4246" s="55">
        <v>46174</v>
      </c>
      <c r="J4246" s="55">
        <v>46177</v>
      </c>
      <c r="K4246" s="55">
        <v>46204</v>
      </c>
      <c r="L4246" s="55"/>
      <c r="M4246" s="55"/>
      <c r="N4246" s="3"/>
      <c r="O4246" s="119" t="s">
        <v>10</v>
      </c>
      <c r="P4246" s="55">
        <v>46188</v>
      </c>
      <c r="Q4246" s="167"/>
      <c r="R4246" s="176"/>
      <c r="S4246" s="1"/>
      <c r="T4246" s="1"/>
      <c r="U4246" s="1"/>
      <c r="V4246" s="1"/>
      <c r="W4246" s="1"/>
      <c r="X4246" s="1"/>
      <c r="Y4246" s="1"/>
      <c r="Z4246" s="1"/>
      <c r="AA4246" s="1"/>
      <c r="AB4246" s="1"/>
      <c r="AC4246" s="1"/>
      <c r="AD4246" s="1"/>
      <c r="AE4246" s="1"/>
      <c r="AF4246" s="1"/>
      <c r="AG4246" s="1"/>
      <c r="AH4246" s="1"/>
      <c r="AI4246" s="1"/>
      <c r="AJ4246" s="1"/>
      <c r="AK4246" s="1"/>
      <c r="AL4246" s="1"/>
      <c r="AM4246" s="1"/>
      <c r="AN4246" s="1"/>
      <c r="AO4246" s="1"/>
      <c r="AP4246" s="1"/>
      <c r="AQ4246" s="1"/>
      <c r="AR4246" s="1"/>
      <c r="AS4246" s="1"/>
      <c r="AT4246" s="1"/>
      <c r="AU4246" s="1"/>
      <c r="AV4246" s="1"/>
      <c r="AW4246" s="1"/>
      <c r="AX4246" s="1"/>
      <c r="AY4246" s="1"/>
      <c r="AZ4246" s="1"/>
      <c r="BA4246" s="1"/>
      <c r="BB4246" s="1"/>
      <c r="BC4246" s="1"/>
      <c r="BD4246" s="1"/>
      <c r="BE4246" s="1"/>
      <c r="BF4246" s="1"/>
      <c r="BG4246" s="1"/>
      <c r="BH4246" s="1"/>
      <c r="BI4246" s="1"/>
      <c r="BJ4246" s="1"/>
      <c r="BK4246" s="1"/>
      <c r="BL4246" s="1"/>
      <c r="BM4246" s="1"/>
      <c r="BN4246" s="1"/>
      <c r="BO4246" s="1"/>
      <c r="BP4246" s="1"/>
      <c r="BQ4246" s="1"/>
      <c r="BR4246" s="1"/>
      <c r="BS4246" s="1"/>
      <c r="BT4246" s="1"/>
      <c r="BU4246" s="1"/>
      <c r="BV4246" s="1"/>
      <c r="BW4246" s="1"/>
      <c r="BX4246" s="1"/>
      <c r="BY4246" s="1"/>
      <c r="BZ4246" s="1"/>
      <c r="CA4246" s="1"/>
      <c r="CB4246" s="1"/>
      <c r="CC4246" s="1"/>
      <c r="CD4246" s="1"/>
      <c r="CE4246" s="1"/>
      <c r="CF4246" s="1"/>
      <c r="CG4246" s="1"/>
      <c r="CH4246" s="1"/>
      <c r="CI4246" s="1"/>
      <c r="CJ4246" s="1"/>
      <c r="CK4246" s="1"/>
      <c r="CL4246" s="1"/>
      <c r="CM4246" s="1"/>
      <c r="CN4246" s="1"/>
      <c r="CO4246" s="1"/>
      <c r="CP4246" s="1"/>
      <c r="CQ4246" s="1"/>
      <c r="CR4246" s="1"/>
      <c r="CS4246" s="1"/>
      <c r="CT4246" s="1"/>
      <c r="CU4246" s="1"/>
      <c r="CV4246" s="1"/>
      <c r="CW4246" s="1"/>
      <c r="CX4246" s="1"/>
      <c r="CY4246" s="1"/>
      <c r="CZ4246" s="1"/>
      <c r="DA4246" s="1"/>
      <c r="DB4246" s="1"/>
      <c r="DC4246" s="1"/>
      <c r="DD4246" s="1"/>
      <c r="DE4246" s="1"/>
      <c r="DF4246" s="1"/>
      <c r="DG4246" s="1"/>
      <c r="DH4246" s="1"/>
      <c r="DI4246" s="1"/>
      <c r="DJ4246" s="1"/>
      <c r="DK4246" s="1"/>
      <c r="DL4246" s="1"/>
      <c r="DM4246" s="1"/>
      <c r="DN4246" s="1"/>
      <c r="DO4246" s="1"/>
      <c r="DP4246" s="1"/>
      <c r="DQ4246" s="1"/>
    </row>
    <row r="4247" spans="1:121">
      <c r="A4247" s="172" t="s">
        <v>2037</v>
      </c>
      <c r="B4247" s="30" t="s">
        <v>2038</v>
      </c>
      <c r="C4247" s="378">
        <v>155606002</v>
      </c>
      <c r="D4247" s="88"/>
      <c r="F4247" s="29" t="s">
        <v>133</v>
      </c>
      <c r="G4247" s="3" t="s">
        <v>60</v>
      </c>
      <c r="H4247" s="3" t="s">
        <v>205</v>
      </c>
      <c r="I4247" s="55">
        <v>46177</v>
      </c>
      <c r="J4247" s="55">
        <v>46181</v>
      </c>
      <c r="K4247" s="55">
        <v>46207</v>
      </c>
      <c r="L4247" s="3"/>
      <c r="M4247" s="3"/>
      <c r="N4247" s="3"/>
      <c r="O4247" s="119" t="s">
        <v>10</v>
      </c>
      <c r="P4247" s="55">
        <v>46183</v>
      </c>
      <c r="Q4247" s="167"/>
      <c r="R4247" s="176"/>
      <c r="S4247" s="1"/>
      <c r="T4247" s="1"/>
      <c r="U4247" s="1"/>
      <c r="V4247" s="1"/>
      <c r="W4247" s="1"/>
      <c r="X4247" s="1"/>
      <c r="Y4247" s="1"/>
      <c r="Z4247" s="1"/>
      <c r="AA4247" s="1"/>
      <c r="AB4247" s="1"/>
      <c r="AC4247" s="1"/>
      <c r="AD4247" s="1"/>
      <c r="AE4247" s="1"/>
      <c r="AF4247" s="1"/>
      <c r="AG4247" s="1"/>
      <c r="AH4247" s="1"/>
      <c r="AI4247" s="1"/>
      <c r="AJ4247" s="1"/>
      <c r="AK4247" s="1"/>
      <c r="AL4247" s="1"/>
      <c r="AM4247" s="1"/>
      <c r="AN4247" s="1"/>
      <c r="AO4247" s="1"/>
      <c r="AP4247" s="1"/>
      <c r="AQ4247" s="1"/>
      <c r="AR4247" s="1"/>
      <c r="AS4247" s="1"/>
      <c r="AT4247" s="1"/>
      <c r="AU4247" s="1"/>
      <c r="AV4247" s="1"/>
      <c r="AW4247" s="1"/>
      <c r="AX4247" s="1"/>
      <c r="AY4247" s="1"/>
      <c r="AZ4247" s="1"/>
      <c r="BA4247" s="1"/>
      <c r="BB4247" s="1"/>
      <c r="BC4247" s="1"/>
      <c r="BD4247" s="1"/>
      <c r="BE4247" s="1"/>
      <c r="BF4247" s="1"/>
      <c r="BG4247" s="1"/>
      <c r="BH4247" s="1"/>
      <c r="BI4247" s="1"/>
      <c r="BJ4247" s="1"/>
      <c r="BK4247" s="1"/>
      <c r="BL4247" s="1"/>
      <c r="BM4247" s="1"/>
      <c r="BN4247" s="1"/>
      <c r="BO4247" s="1"/>
      <c r="BP4247" s="1"/>
      <c r="BQ4247" s="1"/>
      <c r="BR4247" s="1"/>
      <c r="BS4247" s="1"/>
      <c r="BT4247" s="1"/>
      <c r="BU4247" s="1"/>
      <c r="BV4247" s="1"/>
      <c r="BW4247" s="1"/>
      <c r="BX4247" s="1"/>
      <c r="BY4247" s="1"/>
      <c r="BZ4247" s="1"/>
      <c r="CA4247" s="1"/>
      <c r="CB4247" s="1"/>
      <c r="CC4247" s="1"/>
      <c r="CD4247" s="1"/>
      <c r="CE4247" s="1"/>
      <c r="CF4247" s="1"/>
      <c r="CG4247" s="1"/>
      <c r="CH4247" s="1"/>
      <c r="CI4247" s="1"/>
      <c r="CJ4247" s="1"/>
      <c r="CK4247" s="1"/>
      <c r="CL4247" s="1"/>
      <c r="CM4247" s="1"/>
      <c r="CN4247" s="1"/>
      <c r="CO4247" s="1"/>
      <c r="CP4247" s="1"/>
      <c r="CQ4247" s="1"/>
      <c r="CR4247" s="1"/>
      <c r="CS4247" s="1"/>
      <c r="CT4247" s="1"/>
      <c r="CU4247" s="1"/>
      <c r="CV4247" s="1"/>
      <c r="CW4247" s="1"/>
      <c r="CX4247" s="1"/>
      <c r="CY4247" s="1"/>
      <c r="CZ4247" s="1"/>
      <c r="DA4247" s="1"/>
      <c r="DB4247" s="1"/>
      <c r="DC4247" s="1"/>
      <c r="DD4247" s="1"/>
      <c r="DE4247" s="1"/>
      <c r="DF4247" s="1"/>
      <c r="DG4247" s="1"/>
      <c r="DH4247" s="1"/>
      <c r="DI4247" s="1"/>
      <c r="DJ4247" s="1"/>
      <c r="DK4247" s="1"/>
      <c r="DL4247" s="1"/>
      <c r="DM4247" s="1"/>
      <c r="DN4247" s="1"/>
      <c r="DO4247" s="1"/>
      <c r="DP4247" s="1"/>
      <c r="DQ4247" s="1"/>
    </row>
    <row r="4248" spans="1:121">
      <c r="A4248" s="172" t="s">
        <v>2037</v>
      </c>
      <c r="B4248" s="30" t="s">
        <v>2038</v>
      </c>
      <c r="C4248" s="378">
        <v>155606124</v>
      </c>
      <c r="D4248" s="88"/>
      <c r="F4248" s="29" t="s">
        <v>133</v>
      </c>
      <c r="G4248" s="3" t="s">
        <v>60</v>
      </c>
      <c r="H4248" s="3" t="s">
        <v>205</v>
      </c>
      <c r="I4248" s="55">
        <v>46177</v>
      </c>
      <c r="J4248" s="55">
        <v>46181</v>
      </c>
      <c r="K4248" s="55">
        <v>46207</v>
      </c>
      <c r="L4248" s="3"/>
      <c r="M4248" s="3"/>
      <c r="N4248" s="3"/>
      <c r="O4248" s="119" t="s">
        <v>10</v>
      </c>
      <c r="P4248" s="55">
        <v>46183</v>
      </c>
      <c r="Q4248" s="167"/>
      <c r="R4248" s="176"/>
      <c r="S4248" s="1"/>
      <c r="T4248" s="1"/>
      <c r="U4248" s="1"/>
      <c r="V4248" s="1"/>
      <c r="W4248" s="1"/>
      <c r="X4248" s="1"/>
      <c r="Y4248" s="1"/>
      <c r="Z4248" s="1"/>
      <c r="AA4248" s="1"/>
      <c r="AB4248" s="1"/>
      <c r="AC4248" s="1"/>
      <c r="AD4248" s="1"/>
      <c r="AE4248" s="1"/>
      <c r="AF4248" s="1"/>
      <c r="AG4248" s="1"/>
      <c r="AH4248" s="1"/>
      <c r="AI4248" s="1"/>
      <c r="AJ4248" s="1"/>
      <c r="AK4248" s="1"/>
      <c r="AL4248" s="1"/>
      <c r="AM4248" s="1"/>
      <c r="AN4248" s="1"/>
      <c r="AO4248" s="1"/>
      <c r="AP4248" s="1"/>
      <c r="AQ4248" s="1"/>
      <c r="AR4248" s="1"/>
      <c r="AS4248" s="1"/>
      <c r="AT4248" s="1"/>
      <c r="AU4248" s="1"/>
      <c r="AV4248" s="1"/>
      <c r="AW4248" s="1"/>
      <c r="AX4248" s="1"/>
      <c r="AY4248" s="1"/>
      <c r="AZ4248" s="1"/>
      <c r="BA4248" s="1"/>
      <c r="BB4248" s="1"/>
      <c r="BC4248" s="1"/>
      <c r="BD4248" s="1"/>
      <c r="BE4248" s="1"/>
      <c r="BF4248" s="1"/>
      <c r="BG4248" s="1"/>
      <c r="BH4248" s="1"/>
      <c r="BI4248" s="1"/>
      <c r="BJ4248" s="1"/>
      <c r="BK4248" s="1"/>
      <c r="BL4248" s="1"/>
      <c r="BM4248" s="1"/>
      <c r="BN4248" s="1"/>
      <c r="BO4248" s="1"/>
      <c r="BP4248" s="1"/>
      <c r="BQ4248" s="1"/>
      <c r="BR4248" s="1"/>
      <c r="BS4248" s="1"/>
      <c r="BT4248" s="1"/>
      <c r="BU4248" s="1"/>
      <c r="BV4248" s="1"/>
      <c r="BW4248" s="1"/>
      <c r="BX4248" s="1"/>
      <c r="BY4248" s="1"/>
      <c r="BZ4248" s="1"/>
      <c r="CA4248" s="1"/>
      <c r="CB4248" s="1"/>
      <c r="CC4248" s="1"/>
      <c r="CD4248" s="1"/>
      <c r="CE4248" s="1"/>
      <c r="CF4248" s="1"/>
      <c r="CG4248" s="1"/>
      <c r="CH4248" s="1"/>
      <c r="CI4248" s="1"/>
      <c r="CJ4248" s="1"/>
      <c r="CK4248" s="1"/>
      <c r="CL4248" s="1"/>
      <c r="CM4248" s="1"/>
      <c r="CN4248" s="1"/>
      <c r="CO4248" s="1"/>
      <c r="CP4248" s="1"/>
      <c r="CQ4248" s="1"/>
      <c r="CR4248" s="1"/>
      <c r="CS4248" s="1"/>
      <c r="CT4248" s="1"/>
      <c r="CU4248" s="1"/>
      <c r="CV4248" s="1"/>
      <c r="CW4248" s="1"/>
      <c r="CX4248" s="1"/>
      <c r="CY4248" s="1"/>
      <c r="CZ4248" s="1"/>
      <c r="DA4248" s="1"/>
      <c r="DB4248" s="1"/>
      <c r="DC4248" s="1"/>
      <c r="DD4248" s="1"/>
      <c r="DE4248" s="1"/>
      <c r="DF4248" s="1"/>
      <c r="DG4248" s="1"/>
      <c r="DH4248" s="1"/>
      <c r="DI4248" s="1"/>
      <c r="DJ4248" s="1"/>
      <c r="DK4248" s="1"/>
      <c r="DL4248" s="1"/>
      <c r="DM4248" s="1"/>
      <c r="DN4248" s="1"/>
      <c r="DO4248" s="1"/>
      <c r="DP4248" s="1"/>
      <c r="DQ4248" s="1"/>
    </row>
    <row r="4249" spans="1:121">
      <c r="A4249" s="175" t="s">
        <v>2037</v>
      </c>
      <c r="B4249" s="377" t="s">
        <v>2038</v>
      </c>
      <c r="C4249" s="378">
        <v>155606226</v>
      </c>
      <c r="D4249" s="88"/>
      <c r="F4249" s="29" t="s">
        <v>133</v>
      </c>
      <c r="G4249" s="3" t="s">
        <v>60</v>
      </c>
      <c r="H4249" s="3" t="s">
        <v>205</v>
      </c>
      <c r="I4249" s="55">
        <v>46177</v>
      </c>
      <c r="J4249" s="55">
        <v>46181</v>
      </c>
      <c r="K4249" s="55">
        <v>46207</v>
      </c>
      <c r="L4249" s="3"/>
      <c r="M4249" s="3"/>
      <c r="N4249" s="3"/>
      <c r="O4249" s="119" t="s">
        <v>10</v>
      </c>
      <c r="P4249" s="55">
        <v>46183</v>
      </c>
      <c r="Q4249" s="167"/>
      <c r="R4249" s="176"/>
      <c r="S4249" s="1"/>
      <c r="T4249" s="1"/>
      <c r="U4249" s="1"/>
      <c r="V4249" s="1"/>
      <c r="W4249" s="1"/>
      <c r="X4249" s="1"/>
      <c r="Y4249" s="1"/>
      <c r="Z4249" s="1"/>
      <c r="AA4249" s="1"/>
      <c r="AB4249" s="1"/>
      <c r="AC4249" s="1"/>
      <c r="AD4249" s="1"/>
      <c r="AE4249" s="1"/>
      <c r="AF4249" s="1"/>
      <c r="AG4249" s="1"/>
      <c r="AH4249" s="1"/>
      <c r="AI4249" s="1"/>
      <c r="AJ4249" s="1"/>
      <c r="AK4249" s="1"/>
      <c r="AL4249" s="1"/>
      <c r="AM4249" s="1"/>
      <c r="AN4249" s="1"/>
      <c r="AO4249" s="1"/>
      <c r="AP4249" s="1"/>
      <c r="AQ4249" s="1"/>
      <c r="AR4249" s="1"/>
      <c r="AS4249" s="1"/>
      <c r="AT4249" s="1"/>
      <c r="AU4249" s="1"/>
      <c r="AV4249" s="1"/>
      <c r="AW4249" s="1"/>
      <c r="AX4249" s="1"/>
      <c r="AY4249" s="1"/>
      <c r="AZ4249" s="1"/>
      <c r="BA4249" s="1"/>
      <c r="BB4249" s="1"/>
      <c r="BC4249" s="1"/>
      <c r="BD4249" s="1"/>
      <c r="BE4249" s="1"/>
      <c r="BF4249" s="1"/>
      <c r="BG4249" s="1"/>
      <c r="BH4249" s="1"/>
      <c r="BI4249" s="1"/>
      <c r="BJ4249" s="1"/>
      <c r="BK4249" s="1"/>
      <c r="BL4249" s="1"/>
      <c r="BM4249" s="1"/>
      <c r="BN4249" s="1"/>
      <c r="BO4249" s="1"/>
      <c r="BP4249" s="1"/>
      <c r="BQ4249" s="1"/>
      <c r="BR4249" s="1"/>
      <c r="BS4249" s="1"/>
      <c r="BT4249" s="1"/>
      <c r="BU4249" s="1"/>
      <c r="BV4249" s="1"/>
      <c r="BW4249" s="1"/>
      <c r="BX4249" s="1"/>
      <c r="BY4249" s="1"/>
      <c r="BZ4249" s="1"/>
      <c r="CA4249" s="1"/>
      <c r="CB4249" s="1"/>
      <c r="CC4249" s="1"/>
      <c r="CD4249" s="1"/>
      <c r="CE4249" s="1"/>
      <c r="CF4249" s="1"/>
      <c r="CG4249" s="1"/>
      <c r="CH4249" s="1"/>
      <c r="CI4249" s="1"/>
      <c r="CJ4249" s="1"/>
      <c r="CK4249" s="1"/>
      <c r="CL4249" s="1"/>
      <c r="CM4249" s="1"/>
      <c r="CN4249" s="1"/>
      <c r="CO4249" s="1"/>
      <c r="CP4249" s="1"/>
      <c r="CQ4249" s="1"/>
      <c r="CR4249" s="1"/>
      <c r="CS4249" s="1"/>
      <c r="CT4249" s="1"/>
      <c r="CU4249" s="1"/>
      <c r="CV4249" s="1"/>
      <c r="CW4249" s="1"/>
      <c r="CX4249" s="1"/>
      <c r="CY4249" s="1"/>
      <c r="CZ4249" s="1"/>
      <c r="DA4249" s="1"/>
      <c r="DB4249" s="1"/>
      <c r="DC4249" s="1"/>
      <c r="DD4249" s="1"/>
      <c r="DE4249" s="1"/>
      <c r="DF4249" s="1"/>
      <c r="DG4249" s="1"/>
      <c r="DH4249" s="1"/>
      <c r="DI4249" s="1"/>
      <c r="DJ4249" s="1"/>
      <c r="DK4249" s="1"/>
      <c r="DL4249" s="1"/>
      <c r="DM4249" s="1"/>
      <c r="DN4249" s="1"/>
      <c r="DO4249" s="1"/>
      <c r="DP4249" s="1"/>
      <c r="DQ4249" s="1"/>
    </row>
    <row r="4250" spans="1:121">
      <c r="A4250" s="175" t="s">
        <v>2037</v>
      </c>
      <c r="B4250" s="377" t="s">
        <v>2038</v>
      </c>
      <c r="C4250" s="378">
        <v>155606313</v>
      </c>
      <c r="D4250" s="88"/>
      <c r="F4250" s="29" t="s">
        <v>133</v>
      </c>
      <c r="G4250" s="3" t="s">
        <v>60</v>
      </c>
      <c r="H4250" s="3" t="s">
        <v>205</v>
      </c>
      <c r="I4250" s="55">
        <v>46177</v>
      </c>
      <c r="J4250" s="55">
        <v>46181</v>
      </c>
      <c r="K4250" s="55">
        <v>46207</v>
      </c>
      <c r="L4250" s="3"/>
      <c r="M4250" s="3"/>
      <c r="N4250" s="3"/>
      <c r="O4250" s="119" t="s">
        <v>10</v>
      </c>
      <c r="P4250" s="55">
        <v>46190</v>
      </c>
      <c r="Q4250" s="167"/>
      <c r="R4250" s="176"/>
      <c r="S4250" s="1"/>
      <c r="T4250" s="1"/>
      <c r="U4250" s="1"/>
      <c r="V4250" s="1"/>
      <c r="W4250" s="1"/>
      <c r="X4250" s="1"/>
      <c r="Y4250" s="1"/>
      <c r="Z4250" s="1"/>
      <c r="AA4250" s="1"/>
      <c r="AB4250" s="1"/>
      <c r="AC4250" s="1"/>
      <c r="AD4250" s="1"/>
      <c r="AE4250" s="1"/>
      <c r="AF4250" s="1"/>
      <c r="AG4250" s="1"/>
      <c r="AH4250" s="1"/>
      <c r="AI4250" s="1"/>
      <c r="AJ4250" s="1"/>
      <c r="AK4250" s="1"/>
      <c r="AL4250" s="1"/>
      <c r="AM4250" s="1"/>
      <c r="AN4250" s="1"/>
      <c r="AO4250" s="1"/>
      <c r="AP4250" s="1"/>
      <c r="AQ4250" s="1"/>
      <c r="AR4250" s="1"/>
      <c r="AS4250" s="1"/>
      <c r="AT4250" s="1"/>
      <c r="AU4250" s="1"/>
      <c r="AV4250" s="1"/>
      <c r="AW4250" s="1"/>
      <c r="AX4250" s="1"/>
      <c r="AY4250" s="1"/>
      <c r="AZ4250" s="1"/>
      <c r="BA4250" s="1"/>
      <c r="BB4250" s="1"/>
      <c r="BC4250" s="1"/>
      <c r="BD4250" s="1"/>
      <c r="BE4250" s="1"/>
      <c r="BF4250" s="1"/>
      <c r="BG4250" s="1"/>
      <c r="BH4250" s="1"/>
      <c r="BI4250" s="1"/>
      <c r="BJ4250" s="1"/>
      <c r="BK4250" s="1"/>
      <c r="BL4250" s="1"/>
      <c r="BM4250" s="1"/>
      <c r="BN4250" s="1"/>
      <c r="BO4250" s="1"/>
      <c r="BP4250" s="1"/>
      <c r="BQ4250" s="1"/>
      <c r="BR4250" s="1"/>
      <c r="BS4250" s="1"/>
      <c r="BT4250" s="1"/>
      <c r="BU4250" s="1"/>
      <c r="BV4250" s="1"/>
      <c r="BW4250" s="1"/>
      <c r="BX4250" s="1"/>
      <c r="BY4250" s="1"/>
      <c r="BZ4250" s="1"/>
      <c r="CA4250" s="1"/>
      <c r="CB4250" s="1"/>
      <c r="CC4250" s="1"/>
      <c r="CD4250" s="1"/>
      <c r="CE4250" s="1"/>
      <c r="CF4250" s="1"/>
      <c r="CG4250" s="1"/>
      <c r="CH4250" s="1"/>
      <c r="CI4250" s="1"/>
      <c r="CJ4250" s="1"/>
      <c r="CK4250" s="1"/>
      <c r="CL4250" s="1"/>
      <c r="CM4250" s="1"/>
      <c r="CN4250" s="1"/>
      <c r="CO4250" s="1"/>
      <c r="CP4250" s="1"/>
      <c r="CQ4250" s="1"/>
      <c r="CR4250" s="1"/>
      <c r="CS4250" s="1"/>
      <c r="CT4250" s="1"/>
      <c r="CU4250" s="1"/>
      <c r="CV4250" s="1"/>
      <c r="CW4250" s="1"/>
      <c r="CX4250" s="1"/>
      <c r="CY4250" s="1"/>
      <c r="CZ4250" s="1"/>
      <c r="DA4250" s="1"/>
      <c r="DB4250" s="1"/>
      <c r="DC4250" s="1"/>
      <c r="DD4250" s="1"/>
      <c r="DE4250" s="1"/>
      <c r="DF4250" s="1"/>
      <c r="DG4250" s="1"/>
      <c r="DH4250" s="1"/>
      <c r="DI4250" s="1"/>
      <c r="DJ4250" s="1"/>
      <c r="DK4250" s="1"/>
      <c r="DL4250" s="1"/>
      <c r="DM4250" s="1"/>
      <c r="DN4250" s="1"/>
      <c r="DO4250" s="1"/>
      <c r="DP4250" s="1"/>
      <c r="DQ4250" s="1"/>
    </row>
    <row r="4251" spans="1:121">
      <c r="A4251" s="175" t="s">
        <v>2037</v>
      </c>
      <c r="B4251" s="377" t="s">
        <v>2038</v>
      </c>
      <c r="C4251" s="378">
        <v>155606473</v>
      </c>
      <c r="D4251" s="88"/>
      <c r="F4251" s="29" t="s">
        <v>133</v>
      </c>
      <c r="G4251" s="3" t="s">
        <v>60</v>
      </c>
      <c r="H4251" s="3" t="s">
        <v>205</v>
      </c>
      <c r="I4251" s="55">
        <v>46177</v>
      </c>
      <c r="J4251" s="55">
        <v>46181</v>
      </c>
      <c r="K4251" s="55">
        <v>46207</v>
      </c>
      <c r="L4251" s="3"/>
      <c r="M4251" s="3"/>
      <c r="N4251" s="3"/>
      <c r="O4251" s="119" t="s">
        <v>10</v>
      </c>
      <c r="P4251" s="55">
        <v>46190</v>
      </c>
      <c r="Q4251" s="167"/>
      <c r="R4251" s="176"/>
      <c r="S4251" s="1"/>
      <c r="T4251" s="1"/>
      <c r="U4251" s="1"/>
      <c r="V4251" s="1"/>
      <c r="W4251" s="1"/>
      <c r="X4251" s="1"/>
      <c r="Y4251" s="1"/>
      <c r="Z4251" s="1"/>
      <c r="AA4251" s="1"/>
      <c r="AB4251" s="1"/>
      <c r="AC4251" s="1"/>
      <c r="AD4251" s="1"/>
      <c r="AE4251" s="1"/>
      <c r="AF4251" s="1"/>
      <c r="AG4251" s="1"/>
      <c r="AH4251" s="1"/>
      <c r="AI4251" s="1"/>
      <c r="AJ4251" s="1"/>
      <c r="AK4251" s="1"/>
      <c r="AL4251" s="1"/>
      <c r="AM4251" s="1"/>
      <c r="AN4251" s="1"/>
      <c r="AO4251" s="1"/>
      <c r="AP4251" s="1"/>
      <c r="AQ4251" s="1"/>
      <c r="AR4251" s="1"/>
      <c r="AS4251" s="1"/>
      <c r="AT4251" s="1"/>
      <c r="AU4251" s="1"/>
      <c r="AV4251" s="1"/>
      <c r="AW4251" s="1"/>
      <c r="AX4251" s="1"/>
      <c r="AY4251" s="1"/>
      <c r="AZ4251" s="1"/>
      <c r="BA4251" s="1"/>
      <c r="BB4251" s="1"/>
      <c r="BC4251" s="1"/>
      <c r="BD4251" s="1"/>
      <c r="BE4251" s="1"/>
      <c r="BF4251" s="1"/>
      <c r="BG4251" s="1"/>
      <c r="BH4251" s="1"/>
      <c r="BI4251" s="1"/>
      <c r="BJ4251" s="1"/>
      <c r="BK4251" s="1"/>
      <c r="BL4251" s="1"/>
      <c r="BM4251" s="1"/>
      <c r="BN4251" s="1"/>
      <c r="BO4251" s="1"/>
      <c r="BP4251" s="1"/>
      <c r="BQ4251" s="1"/>
      <c r="BR4251" s="1"/>
      <c r="BS4251" s="1"/>
      <c r="BT4251" s="1"/>
      <c r="BU4251" s="1"/>
      <c r="BV4251" s="1"/>
      <c r="BW4251" s="1"/>
      <c r="BX4251" s="1"/>
      <c r="BY4251" s="1"/>
      <c r="BZ4251" s="1"/>
      <c r="CA4251" s="1"/>
      <c r="CB4251" s="1"/>
      <c r="CC4251" s="1"/>
      <c r="CD4251" s="1"/>
      <c r="CE4251" s="1"/>
      <c r="CF4251" s="1"/>
      <c r="CG4251" s="1"/>
      <c r="CH4251" s="1"/>
      <c r="CI4251" s="1"/>
      <c r="CJ4251" s="1"/>
      <c r="CK4251" s="1"/>
      <c r="CL4251" s="1"/>
      <c r="CM4251" s="1"/>
      <c r="CN4251" s="1"/>
      <c r="CO4251" s="1"/>
      <c r="CP4251" s="1"/>
      <c r="CQ4251" s="1"/>
      <c r="CR4251" s="1"/>
      <c r="CS4251" s="1"/>
      <c r="CT4251" s="1"/>
      <c r="CU4251" s="1"/>
      <c r="CV4251" s="1"/>
      <c r="CW4251" s="1"/>
      <c r="CX4251" s="1"/>
      <c r="CY4251" s="1"/>
      <c r="CZ4251" s="1"/>
      <c r="DA4251" s="1"/>
      <c r="DB4251" s="1"/>
      <c r="DC4251" s="1"/>
      <c r="DD4251" s="1"/>
      <c r="DE4251" s="1"/>
      <c r="DF4251" s="1"/>
      <c r="DG4251" s="1"/>
      <c r="DH4251" s="1"/>
      <c r="DI4251" s="1"/>
      <c r="DJ4251" s="1"/>
      <c r="DK4251" s="1"/>
      <c r="DL4251" s="1"/>
      <c r="DM4251" s="1"/>
      <c r="DN4251" s="1"/>
      <c r="DO4251" s="1"/>
      <c r="DP4251" s="1"/>
      <c r="DQ4251" s="1"/>
    </row>
    <row r="4252" spans="1:121">
      <c r="A4252" s="175" t="s">
        <v>2037</v>
      </c>
      <c r="B4252" s="377" t="s">
        <v>2038</v>
      </c>
      <c r="C4252" s="378">
        <v>155606598</v>
      </c>
      <c r="D4252" s="88"/>
      <c r="F4252" s="29" t="s">
        <v>133</v>
      </c>
      <c r="G4252" s="3" t="s">
        <v>60</v>
      </c>
      <c r="H4252" s="3" t="s">
        <v>205</v>
      </c>
      <c r="I4252" s="55">
        <v>46177</v>
      </c>
      <c r="J4252" s="55">
        <v>46181</v>
      </c>
      <c r="K4252" s="55">
        <v>46207</v>
      </c>
      <c r="L4252" s="3"/>
      <c r="M4252" s="3"/>
      <c r="N4252" s="3"/>
      <c r="O4252" s="119" t="s">
        <v>10</v>
      </c>
      <c r="P4252" s="55">
        <v>46183</v>
      </c>
      <c r="Q4252" s="167"/>
      <c r="R4252" s="176"/>
      <c r="S4252" s="1"/>
      <c r="T4252" s="1"/>
      <c r="U4252" s="1"/>
      <c r="V4252" s="1"/>
      <c r="W4252" s="1"/>
      <c r="X4252" s="1"/>
      <c r="Y4252" s="1"/>
      <c r="Z4252" s="1"/>
      <c r="AA4252" s="1"/>
      <c r="AB4252" s="1"/>
      <c r="AC4252" s="1"/>
      <c r="AD4252" s="1"/>
      <c r="AE4252" s="1"/>
      <c r="AF4252" s="1"/>
      <c r="AG4252" s="1"/>
      <c r="AH4252" s="1"/>
      <c r="AI4252" s="1"/>
      <c r="AJ4252" s="1"/>
      <c r="AK4252" s="1"/>
      <c r="AL4252" s="1"/>
      <c r="AM4252" s="1"/>
      <c r="AN4252" s="1"/>
      <c r="AO4252" s="1"/>
      <c r="AP4252" s="1"/>
      <c r="AQ4252" s="1"/>
      <c r="AR4252" s="1"/>
      <c r="AS4252" s="1"/>
      <c r="AT4252" s="1"/>
      <c r="AU4252" s="1"/>
      <c r="AV4252" s="1"/>
      <c r="AW4252" s="1"/>
      <c r="AX4252" s="1"/>
      <c r="AY4252" s="1"/>
      <c r="AZ4252" s="1"/>
      <c r="BA4252" s="1"/>
      <c r="BB4252" s="1"/>
      <c r="BC4252" s="1"/>
      <c r="BD4252" s="1"/>
      <c r="BE4252" s="1"/>
      <c r="BF4252" s="1"/>
      <c r="BG4252" s="1"/>
      <c r="BH4252" s="1"/>
      <c r="BI4252" s="1"/>
      <c r="BJ4252" s="1"/>
      <c r="BK4252" s="1"/>
      <c r="BL4252" s="1"/>
      <c r="BM4252" s="1"/>
      <c r="BN4252" s="1"/>
      <c r="BO4252" s="1"/>
      <c r="BP4252" s="1"/>
      <c r="BQ4252" s="1"/>
      <c r="BR4252" s="1"/>
      <c r="BS4252" s="1"/>
      <c r="BT4252" s="1"/>
      <c r="BU4252" s="1"/>
      <c r="BV4252" s="1"/>
      <c r="BW4252" s="1"/>
      <c r="BX4252" s="1"/>
      <c r="BY4252" s="1"/>
      <c r="BZ4252" s="1"/>
      <c r="CA4252" s="1"/>
      <c r="CB4252" s="1"/>
      <c r="CC4252" s="1"/>
      <c r="CD4252" s="1"/>
      <c r="CE4252" s="1"/>
      <c r="CF4252" s="1"/>
      <c r="CG4252" s="1"/>
      <c r="CH4252" s="1"/>
      <c r="CI4252" s="1"/>
      <c r="CJ4252" s="1"/>
      <c r="CK4252" s="1"/>
      <c r="CL4252" s="1"/>
      <c r="CM4252" s="1"/>
      <c r="CN4252" s="1"/>
      <c r="CO4252" s="1"/>
      <c r="CP4252" s="1"/>
      <c r="CQ4252" s="1"/>
      <c r="CR4252" s="1"/>
      <c r="CS4252" s="1"/>
      <c r="CT4252" s="1"/>
      <c r="CU4252" s="1"/>
      <c r="CV4252" s="1"/>
      <c r="CW4252" s="1"/>
      <c r="CX4252" s="1"/>
      <c r="CY4252" s="1"/>
      <c r="CZ4252" s="1"/>
      <c r="DA4252" s="1"/>
      <c r="DB4252" s="1"/>
      <c r="DC4252" s="1"/>
      <c r="DD4252" s="1"/>
      <c r="DE4252" s="1"/>
      <c r="DF4252" s="1"/>
      <c r="DG4252" s="1"/>
      <c r="DH4252" s="1"/>
      <c r="DI4252" s="1"/>
      <c r="DJ4252" s="1"/>
      <c r="DK4252" s="1"/>
      <c r="DL4252" s="1"/>
      <c r="DM4252" s="1"/>
      <c r="DN4252" s="1"/>
      <c r="DO4252" s="1"/>
      <c r="DP4252" s="1"/>
      <c r="DQ4252" s="1"/>
    </row>
    <row r="4253" spans="1:121">
      <c r="A4253" s="175" t="s">
        <v>2037</v>
      </c>
      <c r="B4253" s="377" t="s">
        <v>2038</v>
      </c>
      <c r="C4253" s="378">
        <v>155606693</v>
      </c>
      <c r="D4253" s="88"/>
      <c r="F4253" s="29" t="s">
        <v>133</v>
      </c>
      <c r="G4253" s="3" t="s">
        <v>60</v>
      </c>
      <c r="H4253" s="3" t="s">
        <v>205</v>
      </c>
      <c r="I4253" s="55">
        <v>46177</v>
      </c>
      <c r="J4253" s="55">
        <v>46181</v>
      </c>
      <c r="K4253" s="55">
        <v>46207</v>
      </c>
      <c r="L4253" s="3"/>
      <c r="M4253" s="3"/>
      <c r="N4253" s="3"/>
      <c r="O4253" s="119" t="s">
        <v>10</v>
      </c>
      <c r="P4253" s="55">
        <v>46183</v>
      </c>
      <c r="Q4253" s="167"/>
      <c r="R4253" s="176"/>
      <c r="S4253" s="1"/>
      <c r="T4253" s="1"/>
      <c r="U4253" s="1"/>
      <c r="V4253" s="1"/>
      <c r="W4253" s="1"/>
      <c r="X4253" s="1"/>
      <c r="Y4253" s="1"/>
      <c r="Z4253" s="1"/>
      <c r="AA4253" s="1"/>
      <c r="AB4253" s="1"/>
      <c r="AC4253" s="1"/>
      <c r="AD4253" s="1"/>
      <c r="AE4253" s="1"/>
      <c r="AF4253" s="1"/>
      <c r="AG4253" s="1"/>
      <c r="AH4253" s="1"/>
      <c r="AI4253" s="1"/>
      <c r="AJ4253" s="1"/>
      <c r="AK4253" s="1"/>
      <c r="AL4253" s="1"/>
      <c r="AM4253" s="1"/>
      <c r="AN4253" s="1"/>
      <c r="AO4253" s="1"/>
      <c r="AP4253" s="1"/>
      <c r="AQ4253" s="1"/>
      <c r="AR4253" s="1"/>
      <c r="AS4253" s="1"/>
      <c r="AT4253" s="1"/>
      <c r="AU4253" s="1"/>
      <c r="AV4253" s="1"/>
      <c r="AW4253" s="1"/>
      <c r="AX4253" s="1"/>
      <c r="AY4253" s="1"/>
      <c r="AZ4253" s="1"/>
      <c r="BA4253" s="1"/>
      <c r="BB4253" s="1"/>
      <c r="BC4253" s="1"/>
      <c r="BD4253" s="1"/>
      <c r="BE4253" s="1"/>
      <c r="BF4253" s="1"/>
      <c r="BG4253" s="1"/>
      <c r="BH4253" s="1"/>
      <c r="BI4253" s="1"/>
      <c r="BJ4253" s="1"/>
      <c r="BK4253" s="1"/>
      <c r="BL4253" s="1"/>
      <c r="BM4253" s="1"/>
      <c r="BN4253" s="1"/>
      <c r="BO4253" s="1"/>
      <c r="BP4253" s="1"/>
      <c r="BQ4253" s="1"/>
      <c r="BR4253" s="1"/>
      <c r="BS4253" s="1"/>
      <c r="BT4253" s="1"/>
      <c r="BU4253" s="1"/>
      <c r="BV4253" s="1"/>
      <c r="BW4253" s="1"/>
      <c r="BX4253" s="1"/>
      <c r="BY4253" s="1"/>
      <c r="BZ4253" s="1"/>
      <c r="CA4253" s="1"/>
      <c r="CB4253" s="1"/>
      <c r="CC4253" s="1"/>
      <c r="CD4253" s="1"/>
      <c r="CE4253" s="1"/>
      <c r="CF4253" s="1"/>
      <c r="CG4253" s="1"/>
      <c r="CH4253" s="1"/>
      <c r="CI4253" s="1"/>
      <c r="CJ4253" s="1"/>
      <c r="CK4253" s="1"/>
      <c r="CL4253" s="1"/>
      <c r="CM4253" s="1"/>
      <c r="CN4253" s="1"/>
      <c r="CO4253" s="1"/>
      <c r="CP4253" s="1"/>
      <c r="CQ4253" s="1"/>
      <c r="CR4253" s="1"/>
      <c r="CS4253" s="1"/>
      <c r="CT4253" s="1"/>
      <c r="CU4253" s="1"/>
      <c r="CV4253" s="1"/>
      <c r="CW4253" s="1"/>
      <c r="CX4253" s="1"/>
      <c r="CY4253" s="1"/>
      <c r="CZ4253" s="1"/>
      <c r="DA4253" s="1"/>
      <c r="DB4253" s="1"/>
      <c r="DC4253" s="1"/>
      <c r="DD4253" s="1"/>
      <c r="DE4253" s="1"/>
      <c r="DF4253" s="1"/>
      <c r="DG4253" s="1"/>
      <c r="DH4253" s="1"/>
      <c r="DI4253" s="1"/>
      <c r="DJ4253" s="1"/>
      <c r="DK4253" s="1"/>
      <c r="DL4253" s="1"/>
      <c r="DM4253" s="1"/>
      <c r="DN4253" s="1"/>
      <c r="DO4253" s="1"/>
      <c r="DP4253" s="1"/>
      <c r="DQ4253" s="1"/>
    </row>
    <row r="4254" spans="1:121">
      <c r="A4254" s="178" t="s">
        <v>2039</v>
      </c>
      <c r="B4254" s="381" t="s">
        <v>2040</v>
      </c>
      <c r="C4254" s="378">
        <v>155607502</v>
      </c>
      <c r="D4254" s="88"/>
      <c r="E4254" s="179"/>
      <c r="F4254" s="179" t="s">
        <v>133</v>
      </c>
      <c r="G4254" s="3" t="s">
        <v>60</v>
      </c>
      <c r="H4254" s="45" t="s">
        <v>205</v>
      </c>
      <c r="I4254" s="55">
        <v>46177</v>
      </c>
      <c r="J4254" s="59">
        <v>46181</v>
      </c>
      <c r="K4254" s="55">
        <v>46207</v>
      </c>
      <c r="L4254" s="3"/>
      <c r="M4254" s="3"/>
      <c r="N4254" s="3"/>
      <c r="O4254" s="119" t="s">
        <v>10</v>
      </c>
      <c r="P4254" s="55">
        <v>46183</v>
      </c>
      <c r="Q4254" s="167"/>
      <c r="R4254" s="176"/>
      <c r="S4254" s="1"/>
      <c r="T4254" s="1"/>
      <c r="U4254" s="1"/>
      <c r="V4254" s="1"/>
      <c r="W4254" s="1"/>
      <c r="X4254" s="1"/>
      <c r="Y4254" s="1"/>
      <c r="Z4254" s="1"/>
      <c r="AA4254" s="1"/>
      <c r="AB4254" s="1"/>
      <c r="AC4254" s="1"/>
      <c r="AD4254" s="1"/>
      <c r="AE4254" s="1"/>
      <c r="AF4254" s="1"/>
      <c r="AG4254" s="1"/>
      <c r="AH4254" s="1"/>
      <c r="AI4254" s="1"/>
      <c r="AJ4254" s="1"/>
      <c r="AK4254" s="1"/>
      <c r="AL4254" s="1"/>
      <c r="AM4254" s="1"/>
      <c r="AN4254" s="1"/>
      <c r="AO4254" s="1"/>
      <c r="AP4254" s="1"/>
      <c r="AQ4254" s="1"/>
      <c r="AR4254" s="1"/>
      <c r="AS4254" s="1"/>
      <c r="AT4254" s="1"/>
      <c r="AU4254" s="1"/>
      <c r="AV4254" s="1"/>
      <c r="AW4254" s="1"/>
      <c r="AX4254" s="1"/>
      <c r="AY4254" s="1"/>
      <c r="AZ4254" s="1"/>
      <c r="BA4254" s="1"/>
      <c r="BB4254" s="1"/>
      <c r="BC4254" s="1"/>
      <c r="BD4254" s="1"/>
      <c r="BE4254" s="1"/>
      <c r="BF4254" s="1"/>
      <c r="BG4254" s="1"/>
      <c r="BH4254" s="1"/>
      <c r="BI4254" s="1"/>
      <c r="BJ4254" s="1"/>
      <c r="BK4254" s="1"/>
      <c r="BL4254" s="1"/>
      <c r="BM4254" s="1"/>
      <c r="BN4254" s="1"/>
      <c r="BO4254" s="1"/>
      <c r="BP4254" s="1"/>
      <c r="BQ4254" s="1"/>
      <c r="BR4254" s="1"/>
      <c r="BS4254" s="1"/>
      <c r="BT4254" s="1"/>
      <c r="BU4254" s="1"/>
      <c r="BV4254" s="1"/>
      <c r="BW4254" s="1"/>
      <c r="BX4254" s="1"/>
      <c r="BY4254" s="1"/>
      <c r="BZ4254" s="1"/>
      <c r="CA4254" s="1"/>
      <c r="CB4254" s="1"/>
      <c r="CC4254" s="1"/>
      <c r="CD4254" s="1"/>
      <c r="CE4254" s="1"/>
      <c r="CF4254" s="1"/>
      <c r="CG4254" s="1"/>
      <c r="CH4254" s="1"/>
      <c r="CI4254" s="1"/>
      <c r="CJ4254" s="1"/>
      <c r="CK4254" s="1"/>
      <c r="CL4254" s="1"/>
      <c r="CM4254" s="1"/>
      <c r="CN4254" s="1"/>
      <c r="CO4254" s="1"/>
      <c r="CP4254" s="1"/>
      <c r="CQ4254" s="1"/>
      <c r="CR4254" s="1"/>
      <c r="CS4254" s="1"/>
      <c r="CT4254" s="1"/>
      <c r="CU4254" s="1"/>
      <c r="CV4254" s="1"/>
      <c r="CW4254" s="1"/>
      <c r="CX4254" s="1"/>
      <c r="CY4254" s="1"/>
      <c r="CZ4254" s="1"/>
      <c r="DA4254" s="1"/>
      <c r="DB4254" s="1"/>
      <c r="DC4254" s="1"/>
      <c r="DD4254" s="1"/>
      <c r="DE4254" s="1"/>
      <c r="DF4254" s="1"/>
      <c r="DG4254" s="1"/>
      <c r="DH4254" s="1"/>
      <c r="DI4254" s="1"/>
      <c r="DJ4254" s="1"/>
      <c r="DK4254" s="1"/>
      <c r="DL4254" s="1"/>
      <c r="DM4254" s="1"/>
      <c r="DN4254" s="1"/>
      <c r="DO4254" s="1"/>
      <c r="DP4254" s="1"/>
      <c r="DQ4254" s="1"/>
    </row>
    <row r="4255" spans="1:121">
      <c r="A4255" s="178" t="s">
        <v>2039</v>
      </c>
      <c r="B4255" s="381" t="s">
        <v>2040</v>
      </c>
      <c r="C4255" s="378">
        <v>155607725</v>
      </c>
      <c r="D4255" s="88"/>
      <c r="E4255" s="179"/>
      <c r="F4255" s="179" t="s">
        <v>133</v>
      </c>
      <c r="G4255" s="3" t="s">
        <v>60</v>
      </c>
      <c r="H4255" s="45" t="s">
        <v>205</v>
      </c>
      <c r="I4255" s="55">
        <v>46177</v>
      </c>
      <c r="J4255" s="59">
        <v>46181</v>
      </c>
      <c r="K4255" s="55">
        <v>46207</v>
      </c>
      <c r="L4255" s="3"/>
      <c r="M4255" s="3"/>
      <c r="N4255" s="3"/>
      <c r="O4255" s="119" t="s">
        <v>10</v>
      </c>
      <c r="P4255" s="55">
        <v>46183</v>
      </c>
      <c r="Q4255" s="167"/>
      <c r="R4255" s="176"/>
      <c r="S4255" s="1"/>
      <c r="T4255" s="1"/>
      <c r="U4255" s="1"/>
      <c r="V4255" s="1"/>
      <c r="W4255" s="1"/>
      <c r="X4255" s="1"/>
      <c r="Y4255" s="1"/>
      <c r="Z4255" s="1"/>
      <c r="AA4255" s="1"/>
      <c r="AB4255" s="1"/>
      <c r="AC4255" s="1"/>
      <c r="AD4255" s="1"/>
      <c r="AE4255" s="1"/>
      <c r="AF4255" s="1"/>
      <c r="AG4255" s="1"/>
      <c r="AH4255" s="1"/>
      <c r="AI4255" s="1"/>
      <c r="AJ4255" s="1"/>
      <c r="AK4255" s="1"/>
      <c r="AL4255" s="1"/>
      <c r="AM4255" s="1"/>
      <c r="AN4255" s="1"/>
      <c r="AO4255" s="1"/>
      <c r="AP4255" s="1"/>
      <c r="AQ4255" s="1"/>
      <c r="AR4255" s="1"/>
      <c r="AS4255" s="1"/>
      <c r="AT4255" s="1"/>
      <c r="AU4255" s="1"/>
      <c r="AV4255" s="1"/>
      <c r="AW4255" s="1"/>
      <c r="AX4255" s="1"/>
      <c r="AY4255" s="1"/>
      <c r="AZ4255" s="1"/>
      <c r="BA4255" s="1"/>
      <c r="BB4255" s="1"/>
      <c r="BC4255" s="1"/>
      <c r="BD4255" s="1"/>
      <c r="BE4255" s="1"/>
      <c r="BF4255" s="1"/>
      <c r="BG4255" s="1"/>
      <c r="BH4255" s="1"/>
      <c r="BI4255" s="1"/>
      <c r="BJ4255" s="1"/>
      <c r="BK4255" s="1"/>
      <c r="BL4255" s="1"/>
      <c r="BM4255" s="1"/>
      <c r="BN4255" s="1"/>
      <c r="BO4255" s="1"/>
      <c r="BP4255" s="1"/>
      <c r="BQ4255" s="1"/>
      <c r="BR4255" s="1"/>
      <c r="BS4255" s="1"/>
      <c r="BT4255" s="1"/>
      <c r="BU4255" s="1"/>
      <c r="BV4255" s="1"/>
      <c r="BW4255" s="1"/>
      <c r="BX4255" s="1"/>
      <c r="BY4255" s="1"/>
      <c r="BZ4255" s="1"/>
      <c r="CA4255" s="1"/>
      <c r="CB4255" s="1"/>
      <c r="CC4255" s="1"/>
      <c r="CD4255" s="1"/>
      <c r="CE4255" s="1"/>
      <c r="CF4255" s="1"/>
      <c r="CG4255" s="1"/>
      <c r="CH4255" s="1"/>
      <c r="CI4255" s="1"/>
      <c r="CJ4255" s="1"/>
      <c r="CK4255" s="1"/>
      <c r="CL4255" s="1"/>
      <c r="CM4255" s="1"/>
      <c r="CN4255" s="1"/>
      <c r="CO4255" s="1"/>
      <c r="CP4255" s="1"/>
      <c r="CQ4255" s="1"/>
      <c r="CR4255" s="1"/>
      <c r="CS4255" s="1"/>
      <c r="CT4255" s="1"/>
      <c r="CU4255" s="1"/>
      <c r="CV4255" s="1"/>
      <c r="CW4255" s="1"/>
      <c r="CX4255" s="1"/>
      <c r="CY4255" s="1"/>
      <c r="CZ4255" s="1"/>
      <c r="DA4255" s="1"/>
      <c r="DB4255" s="1"/>
      <c r="DC4255" s="1"/>
      <c r="DD4255" s="1"/>
      <c r="DE4255" s="1"/>
      <c r="DF4255" s="1"/>
      <c r="DG4255" s="1"/>
      <c r="DH4255" s="1"/>
      <c r="DI4255" s="1"/>
      <c r="DJ4255" s="1"/>
      <c r="DK4255" s="1"/>
      <c r="DL4255" s="1"/>
      <c r="DM4255" s="1"/>
      <c r="DN4255" s="1"/>
      <c r="DO4255" s="1"/>
      <c r="DP4255" s="1"/>
      <c r="DQ4255" s="1"/>
    </row>
    <row r="4256" spans="1:121">
      <c r="A4256" s="175" t="s">
        <v>2041</v>
      </c>
      <c r="B4256" s="377" t="s">
        <v>2042</v>
      </c>
      <c r="C4256" s="378">
        <v>150600220</v>
      </c>
      <c r="D4256" s="88"/>
      <c r="F4256" s="29" t="s">
        <v>157</v>
      </c>
      <c r="G4256" s="3" t="s">
        <v>60</v>
      </c>
      <c r="H4256" s="3" t="s">
        <v>2043</v>
      </c>
      <c r="I4256" s="55">
        <v>46172</v>
      </c>
      <c r="J4256" s="55">
        <v>46175</v>
      </c>
      <c r="K4256" s="55">
        <v>46202</v>
      </c>
      <c r="L4256" s="3"/>
      <c r="M4256" s="3"/>
      <c r="N4256" s="3"/>
      <c r="O4256" s="119" t="s">
        <v>10</v>
      </c>
      <c r="P4256" s="55">
        <v>46183</v>
      </c>
      <c r="Q4256" s="167"/>
      <c r="R4256" s="176"/>
      <c r="S4256" s="1"/>
      <c r="T4256" s="1"/>
      <c r="U4256" s="1"/>
      <c r="V4256" s="1"/>
      <c r="W4256" s="1"/>
      <c r="X4256" s="1"/>
      <c r="Y4256" s="1"/>
      <c r="Z4256" s="1"/>
      <c r="AA4256" s="1"/>
      <c r="AB4256" s="1"/>
      <c r="AC4256" s="1"/>
      <c r="AD4256" s="1"/>
      <c r="AE4256" s="1"/>
      <c r="AF4256" s="1"/>
      <c r="AG4256" s="1"/>
      <c r="AH4256" s="1"/>
      <c r="AI4256" s="1"/>
      <c r="AJ4256" s="1"/>
      <c r="AK4256" s="1"/>
      <c r="AL4256" s="1"/>
      <c r="AM4256" s="1"/>
      <c r="AN4256" s="1"/>
      <c r="AO4256" s="1"/>
      <c r="AP4256" s="1"/>
      <c r="AQ4256" s="1"/>
      <c r="AR4256" s="1"/>
      <c r="AS4256" s="1"/>
      <c r="AT4256" s="1"/>
      <c r="AU4256" s="1"/>
      <c r="AV4256" s="1"/>
      <c r="AW4256" s="1"/>
      <c r="AX4256" s="1"/>
      <c r="AY4256" s="1"/>
      <c r="AZ4256" s="1"/>
      <c r="BA4256" s="1"/>
      <c r="BB4256" s="1"/>
      <c r="BC4256" s="1"/>
      <c r="BD4256" s="1"/>
      <c r="BE4256" s="1"/>
      <c r="BF4256" s="1"/>
      <c r="BG4256" s="1"/>
      <c r="BH4256" s="1"/>
      <c r="BI4256" s="1"/>
      <c r="BJ4256" s="1"/>
      <c r="BK4256" s="1"/>
      <c r="BL4256" s="1"/>
      <c r="BM4256" s="1"/>
      <c r="BN4256" s="1"/>
      <c r="BO4256" s="1"/>
      <c r="BP4256" s="1"/>
      <c r="BQ4256" s="1"/>
      <c r="BR4256" s="1"/>
      <c r="BS4256" s="1"/>
      <c r="BT4256" s="1"/>
      <c r="BU4256" s="1"/>
      <c r="BV4256" s="1"/>
      <c r="BW4256" s="1"/>
      <c r="BX4256" s="1"/>
      <c r="BY4256" s="1"/>
      <c r="BZ4256" s="1"/>
      <c r="CA4256" s="1"/>
      <c r="CB4256" s="1"/>
      <c r="CC4256" s="1"/>
      <c r="CD4256" s="1"/>
      <c r="CE4256" s="1"/>
      <c r="CF4256" s="1"/>
      <c r="CG4256" s="1"/>
      <c r="CH4256" s="1"/>
      <c r="CI4256" s="1"/>
      <c r="CJ4256" s="1"/>
      <c r="CK4256" s="1"/>
      <c r="CL4256" s="1"/>
      <c r="CM4256" s="1"/>
      <c r="CN4256" s="1"/>
      <c r="CO4256" s="1"/>
      <c r="CP4256" s="1"/>
      <c r="CQ4256" s="1"/>
      <c r="CR4256" s="1"/>
      <c r="CS4256" s="1"/>
      <c r="CT4256" s="1"/>
      <c r="CU4256" s="1"/>
      <c r="CV4256" s="1"/>
      <c r="CW4256" s="1"/>
      <c r="CX4256" s="1"/>
      <c r="CY4256" s="1"/>
      <c r="CZ4256" s="1"/>
      <c r="DA4256" s="1"/>
      <c r="DB4256" s="1"/>
      <c r="DC4256" s="1"/>
      <c r="DD4256" s="1"/>
      <c r="DE4256" s="1"/>
      <c r="DF4256" s="1"/>
      <c r="DG4256" s="1"/>
      <c r="DH4256" s="1"/>
      <c r="DI4256" s="1"/>
      <c r="DJ4256" s="1"/>
      <c r="DK4256" s="1"/>
      <c r="DL4256" s="1"/>
      <c r="DM4256" s="1"/>
      <c r="DN4256" s="1"/>
      <c r="DO4256" s="1"/>
      <c r="DP4256" s="1"/>
      <c r="DQ4256" s="1"/>
    </row>
    <row r="4257" spans="1:121">
      <c r="A4257" s="175" t="s">
        <v>2041</v>
      </c>
      <c r="B4257" s="377" t="s">
        <v>2042</v>
      </c>
      <c r="C4257" s="378">
        <v>150600229</v>
      </c>
      <c r="D4257" s="88"/>
      <c r="F4257" s="29" t="s">
        <v>157</v>
      </c>
      <c r="G4257" s="3" t="s">
        <v>60</v>
      </c>
      <c r="H4257" s="3" t="s">
        <v>2043</v>
      </c>
      <c r="I4257" s="55">
        <v>46172</v>
      </c>
      <c r="J4257" s="55">
        <v>46175</v>
      </c>
      <c r="K4257" s="55">
        <v>46202</v>
      </c>
      <c r="L4257" s="3"/>
      <c r="M4257" s="3"/>
      <c r="N4257" s="3"/>
      <c r="O4257" s="119" t="s">
        <v>10</v>
      </c>
      <c r="P4257" s="55">
        <v>46183</v>
      </c>
      <c r="Q4257" s="167"/>
      <c r="R4257" s="176"/>
      <c r="S4257" s="1"/>
      <c r="T4257" s="1"/>
      <c r="U4257" s="1"/>
      <c r="V4257" s="1"/>
      <c r="W4257" s="1"/>
      <c r="X4257" s="1"/>
      <c r="Y4257" s="1"/>
      <c r="Z4257" s="1"/>
      <c r="AA4257" s="1"/>
      <c r="AB4257" s="1"/>
      <c r="AC4257" s="1"/>
      <c r="AD4257" s="1"/>
      <c r="AE4257" s="1"/>
      <c r="AF4257" s="1"/>
      <c r="AG4257" s="1"/>
      <c r="AH4257" s="1"/>
      <c r="AI4257" s="1"/>
      <c r="AJ4257" s="1"/>
      <c r="AK4257" s="1"/>
      <c r="AL4257" s="1"/>
      <c r="AM4257" s="1"/>
      <c r="AN4257" s="1"/>
      <c r="AO4257" s="1"/>
      <c r="AP4257" s="1"/>
      <c r="AQ4257" s="1"/>
      <c r="AR4257" s="1"/>
      <c r="AS4257" s="1"/>
      <c r="AT4257" s="1"/>
      <c r="AU4257" s="1"/>
      <c r="AV4257" s="1"/>
      <c r="AW4257" s="1"/>
      <c r="AX4257" s="1"/>
      <c r="AY4257" s="1"/>
      <c r="AZ4257" s="1"/>
      <c r="BA4257" s="1"/>
      <c r="BB4257" s="1"/>
      <c r="BC4257" s="1"/>
      <c r="BD4257" s="1"/>
      <c r="BE4257" s="1"/>
      <c r="BF4257" s="1"/>
      <c r="BG4257" s="1"/>
      <c r="BH4257" s="1"/>
      <c r="BI4257" s="1"/>
      <c r="BJ4257" s="1"/>
      <c r="BK4257" s="1"/>
      <c r="BL4257" s="1"/>
      <c r="BM4257" s="1"/>
      <c r="BN4257" s="1"/>
      <c r="BO4257" s="1"/>
      <c r="BP4257" s="1"/>
      <c r="BQ4257" s="1"/>
      <c r="BR4257" s="1"/>
      <c r="BS4257" s="1"/>
      <c r="BT4257" s="1"/>
      <c r="BU4257" s="1"/>
      <c r="BV4257" s="1"/>
      <c r="BW4257" s="1"/>
      <c r="BX4257" s="1"/>
      <c r="BY4257" s="1"/>
      <c r="BZ4257" s="1"/>
      <c r="CA4257" s="1"/>
      <c r="CB4257" s="1"/>
      <c r="CC4257" s="1"/>
      <c r="CD4257" s="1"/>
      <c r="CE4257" s="1"/>
      <c r="CF4257" s="1"/>
      <c r="CG4257" s="1"/>
      <c r="CH4257" s="1"/>
      <c r="CI4257" s="1"/>
      <c r="CJ4257" s="1"/>
      <c r="CK4257" s="1"/>
      <c r="CL4257" s="1"/>
      <c r="CM4257" s="1"/>
      <c r="CN4257" s="1"/>
      <c r="CO4257" s="1"/>
      <c r="CP4257" s="1"/>
      <c r="CQ4257" s="1"/>
      <c r="CR4257" s="1"/>
      <c r="CS4257" s="1"/>
      <c r="CT4257" s="1"/>
      <c r="CU4257" s="1"/>
      <c r="CV4257" s="1"/>
      <c r="CW4257" s="1"/>
      <c r="CX4257" s="1"/>
      <c r="CY4257" s="1"/>
      <c r="CZ4257" s="1"/>
      <c r="DA4257" s="1"/>
      <c r="DB4257" s="1"/>
      <c r="DC4257" s="1"/>
      <c r="DD4257" s="1"/>
      <c r="DE4257" s="1"/>
      <c r="DF4257" s="1"/>
      <c r="DG4257" s="1"/>
      <c r="DH4257" s="1"/>
      <c r="DI4257" s="1"/>
      <c r="DJ4257" s="1"/>
      <c r="DK4257" s="1"/>
      <c r="DL4257" s="1"/>
      <c r="DM4257" s="1"/>
      <c r="DN4257" s="1"/>
      <c r="DO4257" s="1"/>
      <c r="DP4257" s="1"/>
      <c r="DQ4257" s="1"/>
    </row>
    <row r="4258" spans="1:121">
      <c r="A4258" s="175" t="s">
        <v>2041</v>
      </c>
      <c r="B4258" s="377" t="s">
        <v>2042</v>
      </c>
      <c r="C4258" s="378">
        <v>150600233</v>
      </c>
      <c r="D4258" s="88"/>
      <c r="F4258" s="29" t="s">
        <v>157</v>
      </c>
      <c r="G4258" s="3" t="s">
        <v>60</v>
      </c>
      <c r="H4258" s="3" t="s">
        <v>2043</v>
      </c>
      <c r="I4258" s="55">
        <v>46172</v>
      </c>
      <c r="J4258" s="55">
        <v>46175</v>
      </c>
      <c r="K4258" s="55">
        <v>46202</v>
      </c>
      <c r="L4258" s="3"/>
      <c r="M4258" s="3"/>
      <c r="N4258" s="3"/>
      <c r="O4258" s="119" t="s">
        <v>10</v>
      </c>
      <c r="P4258" s="55">
        <v>46183</v>
      </c>
      <c r="Q4258" s="167"/>
      <c r="R4258" s="176"/>
      <c r="S4258" s="1"/>
      <c r="T4258" s="1"/>
      <c r="U4258" s="1"/>
      <c r="V4258" s="1"/>
      <c r="W4258" s="1"/>
      <c r="X4258" s="1"/>
      <c r="Y4258" s="1"/>
      <c r="Z4258" s="1"/>
      <c r="AA4258" s="1"/>
      <c r="AB4258" s="1"/>
      <c r="AC4258" s="1"/>
      <c r="AD4258" s="1"/>
      <c r="AE4258" s="1"/>
      <c r="AF4258" s="1"/>
      <c r="AG4258" s="1"/>
      <c r="AH4258" s="1"/>
      <c r="AI4258" s="1"/>
      <c r="AJ4258" s="1"/>
      <c r="AK4258" s="1"/>
      <c r="AL4258" s="1"/>
      <c r="AM4258" s="1"/>
      <c r="AN4258" s="1"/>
      <c r="AO4258" s="1"/>
      <c r="AP4258" s="1"/>
      <c r="AQ4258" s="1"/>
      <c r="AR4258" s="1"/>
      <c r="AS4258" s="1"/>
      <c r="AT4258" s="1"/>
      <c r="AU4258" s="1"/>
      <c r="AV4258" s="1"/>
      <c r="AW4258" s="1"/>
      <c r="AX4258" s="1"/>
      <c r="AY4258" s="1"/>
      <c r="AZ4258" s="1"/>
      <c r="BA4258" s="1"/>
      <c r="BB4258" s="1"/>
      <c r="BC4258" s="1"/>
      <c r="BD4258" s="1"/>
      <c r="BE4258" s="1"/>
      <c r="BF4258" s="1"/>
      <c r="BG4258" s="1"/>
      <c r="BH4258" s="1"/>
      <c r="BI4258" s="1"/>
      <c r="BJ4258" s="1"/>
      <c r="BK4258" s="1"/>
      <c r="BL4258" s="1"/>
      <c r="BM4258" s="1"/>
      <c r="BN4258" s="1"/>
      <c r="BO4258" s="1"/>
      <c r="BP4258" s="1"/>
      <c r="BQ4258" s="1"/>
      <c r="BR4258" s="1"/>
      <c r="BS4258" s="1"/>
      <c r="BT4258" s="1"/>
      <c r="BU4258" s="1"/>
      <c r="BV4258" s="1"/>
      <c r="BW4258" s="1"/>
      <c r="BX4258" s="1"/>
      <c r="BY4258" s="1"/>
      <c r="BZ4258" s="1"/>
      <c r="CA4258" s="1"/>
      <c r="CB4258" s="1"/>
      <c r="CC4258" s="1"/>
      <c r="CD4258" s="1"/>
      <c r="CE4258" s="1"/>
      <c r="CF4258" s="1"/>
      <c r="CG4258" s="1"/>
      <c r="CH4258" s="1"/>
      <c r="CI4258" s="1"/>
      <c r="CJ4258" s="1"/>
      <c r="CK4258" s="1"/>
      <c r="CL4258" s="1"/>
      <c r="CM4258" s="1"/>
      <c r="CN4258" s="1"/>
      <c r="CO4258" s="1"/>
      <c r="CP4258" s="1"/>
      <c r="CQ4258" s="1"/>
      <c r="CR4258" s="1"/>
      <c r="CS4258" s="1"/>
      <c r="CT4258" s="1"/>
      <c r="CU4258" s="1"/>
      <c r="CV4258" s="1"/>
      <c r="CW4258" s="1"/>
      <c r="CX4258" s="1"/>
      <c r="CY4258" s="1"/>
      <c r="CZ4258" s="1"/>
      <c r="DA4258" s="1"/>
      <c r="DB4258" s="1"/>
      <c r="DC4258" s="1"/>
      <c r="DD4258" s="1"/>
      <c r="DE4258" s="1"/>
      <c r="DF4258" s="1"/>
      <c r="DG4258" s="1"/>
      <c r="DH4258" s="1"/>
      <c r="DI4258" s="1"/>
      <c r="DJ4258" s="1"/>
      <c r="DK4258" s="1"/>
      <c r="DL4258" s="1"/>
      <c r="DM4258" s="1"/>
      <c r="DN4258" s="1"/>
      <c r="DO4258" s="1"/>
      <c r="DP4258" s="1"/>
      <c r="DQ4258" s="1"/>
    </row>
    <row r="4259" spans="1:121">
      <c r="A4259" s="175" t="s">
        <v>2041</v>
      </c>
      <c r="B4259" s="377" t="s">
        <v>2042</v>
      </c>
      <c r="C4259" s="378">
        <v>150600239</v>
      </c>
      <c r="D4259" s="88"/>
      <c r="F4259" s="29" t="s">
        <v>157</v>
      </c>
      <c r="G4259" s="3" t="s">
        <v>60</v>
      </c>
      <c r="H4259" s="3" t="s">
        <v>2043</v>
      </c>
      <c r="I4259" s="55">
        <v>46172</v>
      </c>
      <c r="J4259" s="55">
        <v>46175</v>
      </c>
      <c r="K4259" s="55">
        <v>46202</v>
      </c>
      <c r="L4259" s="3"/>
      <c r="M4259" s="3"/>
      <c r="N4259" s="3"/>
      <c r="O4259" s="119" t="s">
        <v>10</v>
      </c>
      <c r="P4259" s="55">
        <v>46183</v>
      </c>
      <c r="Q4259" s="167"/>
      <c r="R4259" s="176"/>
      <c r="S4259" s="1"/>
      <c r="T4259" s="1"/>
      <c r="U4259" s="1"/>
      <c r="V4259" s="1"/>
      <c r="W4259" s="1"/>
      <c r="X4259" s="1"/>
      <c r="Y4259" s="1"/>
      <c r="Z4259" s="1"/>
      <c r="AA4259" s="1"/>
      <c r="AB4259" s="1"/>
      <c r="AC4259" s="1"/>
      <c r="AD4259" s="1"/>
      <c r="AE4259" s="1"/>
      <c r="AF4259" s="1"/>
      <c r="AG4259" s="1"/>
      <c r="AH4259" s="1"/>
      <c r="AI4259" s="1"/>
      <c r="AJ4259" s="1"/>
      <c r="AK4259" s="1"/>
      <c r="AL4259" s="1"/>
      <c r="AM4259" s="1"/>
      <c r="AN4259" s="1"/>
      <c r="AO4259" s="1"/>
      <c r="AP4259" s="1"/>
      <c r="AQ4259" s="1"/>
      <c r="AR4259" s="1"/>
      <c r="AS4259" s="1"/>
      <c r="AT4259" s="1"/>
      <c r="AU4259" s="1"/>
      <c r="AV4259" s="1"/>
      <c r="AW4259" s="1"/>
      <c r="AX4259" s="1"/>
      <c r="AY4259" s="1"/>
      <c r="AZ4259" s="1"/>
      <c r="BA4259" s="1"/>
      <c r="BB4259" s="1"/>
      <c r="BC4259" s="1"/>
      <c r="BD4259" s="1"/>
      <c r="BE4259" s="1"/>
      <c r="BF4259" s="1"/>
      <c r="BG4259" s="1"/>
      <c r="BH4259" s="1"/>
      <c r="BI4259" s="1"/>
      <c r="BJ4259" s="1"/>
      <c r="BK4259" s="1"/>
      <c r="BL4259" s="1"/>
      <c r="BM4259" s="1"/>
      <c r="BN4259" s="1"/>
      <c r="BO4259" s="1"/>
      <c r="BP4259" s="1"/>
      <c r="BQ4259" s="1"/>
      <c r="BR4259" s="1"/>
      <c r="BS4259" s="1"/>
      <c r="BT4259" s="1"/>
      <c r="BU4259" s="1"/>
      <c r="BV4259" s="1"/>
      <c r="BW4259" s="1"/>
      <c r="BX4259" s="1"/>
      <c r="BY4259" s="1"/>
      <c r="BZ4259" s="1"/>
      <c r="CA4259" s="1"/>
      <c r="CB4259" s="1"/>
      <c r="CC4259" s="1"/>
      <c r="CD4259" s="1"/>
      <c r="CE4259" s="1"/>
      <c r="CF4259" s="1"/>
      <c r="CG4259" s="1"/>
      <c r="CH4259" s="1"/>
      <c r="CI4259" s="1"/>
      <c r="CJ4259" s="1"/>
      <c r="CK4259" s="1"/>
      <c r="CL4259" s="1"/>
      <c r="CM4259" s="1"/>
      <c r="CN4259" s="1"/>
      <c r="CO4259" s="1"/>
      <c r="CP4259" s="1"/>
      <c r="CQ4259" s="1"/>
      <c r="CR4259" s="1"/>
      <c r="CS4259" s="1"/>
      <c r="CT4259" s="1"/>
      <c r="CU4259" s="1"/>
      <c r="CV4259" s="1"/>
      <c r="CW4259" s="1"/>
      <c r="CX4259" s="1"/>
      <c r="CY4259" s="1"/>
      <c r="CZ4259" s="1"/>
      <c r="DA4259" s="1"/>
      <c r="DB4259" s="1"/>
      <c r="DC4259" s="1"/>
      <c r="DD4259" s="1"/>
      <c r="DE4259" s="1"/>
      <c r="DF4259" s="1"/>
      <c r="DG4259" s="1"/>
      <c r="DH4259" s="1"/>
      <c r="DI4259" s="1"/>
      <c r="DJ4259" s="1"/>
      <c r="DK4259" s="1"/>
      <c r="DL4259" s="1"/>
      <c r="DM4259" s="1"/>
      <c r="DN4259" s="1"/>
      <c r="DO4259" s="1"/>
      <c r="DP4259" s="1"/>
      <c r="DQ4259" s="1"/>
    </row>
    <row r="4260" spans="1:121">
      <c r="A4260" s="175" t="s">
        <v>2041</v>
      </c>
      <c r="B4260" s="377" t="s">
        <v>2042</v>
      </c>
      <c r="C4260" s="378">
        <v>150600244</v>
      </c>
      <c r="D4260" s="88"/>
      <c r="F4260" s="29" t="s">
        <v>157</v>
      </c>
      <c r="G4260" s="3" t="s">
        <v>60</v>
      </c>
      <c r="H4260" s="3" t="s">
        <v>2043</v>
      </c>
      <c r="I4260" s="55">
        <v>46172</v>
      </c>
      <c r="J4260" s="55">
        <v>46175</v>
      </c>
      <c r="K4260" s="55">
        <v>46202</v>
      </c>
      <c r="L4260" s="3"/>
      <c r="M4260" s="3"/>
      <c r="N4260" s="3"/>
      <c r="O4260" s="119" t="s">
        <v>10</v>
      </c>
      <c r="P4260" s="55">
        <v>46183</v>
      </c>
      <c r="Q4260" s="167"/>
      <c r="R4260" s="176"/>
      <c r="S4260" s="1"/>
      <c r="T4260" s="1"/>
      <c r="U4260" s="1"/>
      <c r="V4260" s="1"/>
      <c r="W4260" s="1"/>
      <c r="X4260" s="1"/>
      <c r="Y4260" s="1"/>
      <c r="Z4260" s="1"/>
      <c r="AA4260" s="1"/>
      <c r="AB4260" s="1"/>
      <c r="AC4260" s="1"/>
      <c r="AD4260" s="1"/>
      <c r="AE4260" s="1"/>
      <c r="AF4260" s="1"/>
      <c r="AG4260" s="1"/>
      <c r="AH4260" s="1"/>
      <c r="AI4260" s="1"/>
      <c r="AJ4260" s="1"/>
      <c r="AK4260" s="1"/>
      <c r="AL4260" s="1"/>
      <c r="AM4260" s="1"/>
      <c r="AN4260" s="1"/>
      <c r="AO4260" s="1"/>
      <c r="AP4260" s="1"/>
      <c r="AQ4260" s="1"/>
      <c r="AR4260" s="1"/>
      <c r="AS4260" s="1"/>
      <c r="AT4260" s="1"/>
      <c r="AU4260" s="1"/>
      <c r="AV4260" s="1"/>
      <c r="AW4260" s="1"/>
      <c r="AX4260" s="1"/>
      <c r="AY4260" s="1"/>
      <c r="AZ4260" s="1"/>
      <c r="BA4260" s="1"/>
      <c r="BB4260" s="1"/>
      <c r="BC4260" s="1"/>
      <c r="BD4260" s="1"/>
      <c r="BE4260" s="1"/>
      <c r="BF4260" s="1"/>
      <c r="BG4260" s="1"/>
      <c r="BH4260" s="1"/>
      <c r="BI4260" s="1"/>
      <c r="BJ4260" s="1"/>
      <c r="BK4260" s="1"/>
      <c r="BL4260" s="1"/>
      <c r="BM4260" s="1"/>
      <c r="BN4260" s="1"/>
      <c r="BO4260" s="1"/>
      <c r="BP4260" s="1"/>
      <c r="BQ4260" s="1"/>
      <c r="BR4260" s="1"/>
      <c r="BS4260" s="1"/>
      <c r="BT4260" s="1"/>
      <c r="BU4260" s="1"/>
      <c r="BV4260" s="1"/>
      <c r="BW4260" s="1"/>
      <c r="BX4260" s="1"/>
      <c r="BY4260" s="1"/>
      <c r="BZ4260" s="1"/>
      <c r="CA4260" s="1"/>
      <c r="CB4260" s="1"/>
      <c r="CC4260" s="1"/>
      <c r="CD4260" s="1"/>
      <c r="CE4260" s="1"/>
      <c r="CF4260" s="1"/>
      <c r="CG4260" s="1"/>
      <c r="CH4260" s="1"/>
      <c r="CI4260" s="1"/>
      <c r="CJ4260" s="1"/>
      <c r="CK4260" s="1"/>
      <c r="CL4260" s="1"/>
      <c r="CM4260" s="1"/>
      <c r="CN4260" s="1"/>
      <c r="CO4260" s="1"/>
      <c r="CP4260" s="1"/>
      <c r="CQ4260" s="1"/>
      <c r="CR4260" s="1"/>
      <c r="CS4260" s="1"/>
      <c r="CT4260" s="1"/>
      <c r="CU4260" s="1"/>
      <c r="CV4260" s="1"/>
      <c r="CW4260" s="1"/>
      <c r="CX4260" s="1"/>
      <c r="CY4260" s="1"/>
      <c r="CZ4260" s="1"/>
      <c r="DA4260" s="1"/>
      <c r="DB4260" s="1"/>
      <c r="DC4260" s="1"/>
      <c r="DD4260" s="1"/>
      <c r="DE4260" s="1"/>
      <c r="DF4260" s="1"/>
      <c r="DG4260" s="1"/>
      <c r="DH4260" s="1"/>
      <c r="DI4260" s="1"/>
      <c r="DJ4260" s="1"/>
      <c r="DK4260" s="1"/>
      <c r="DL4260" s="1"/>
      <c r="DM4260" s="1"/>
      <c r="DN4260" s="1"/>
      <c r="DO4260" s="1"/>
      <c r="DP4260" s="1"/>
      <c r="DQ4260" s="1"/>
    </row>
    <row r="4261" spans="1:121">
      <c r="A4261" s="175" t="s">
        <v>2041</v>
      </c>
      <c r="B4261" s="377" t="s">
        <v>2042</v>
      </c>
      <c r="C4261" s="378">
        <v>150600243</v>
      </c>
      <c r="D4261" s="88"/>
      <c r="F4261" s="29" t="s">
        <v>157</v>
      </c>
      <c r="G4261" s="3" t="s">
        <v>60</v>
      </c>
      <c r="H4261" s="3" t="s">
        <v>2043</v>
      </c>
      <c r="I4261" s="55">
        <v>46172</v>
      </c>
      <c r="J4261" s="55">
        <v>46175</v>
      </c>
      <c r="K4261" s="55">
        <v>46202</v>
      </c>
      <c r="L4261" s="3"/>
      <c r="M4261" s="3"/>
      <c r="N4261" s="3"/>
      <c r="O4261" s="119" t="s">
        <v>10</v>
      </c>
      <c r="P4261" s="55">
        <v>46183</v>
      </c>
      <c r="Q4261" s="167"/>
      <c r="R4261" s="176"/>
      <c r="S4261" s="1"/>
      <c r="T4261" s="1"/>
      <c r="U4261" s="1"/>
      <c r="V4261" s="1"/>
      <c r="W4261" s="1"/>
      <c r="X4261" s="1"/>
      <c r="Y4261" s="1"/>
      <c r="Z4261" s="1"/>
      <c r="AA4261" s="1"/>
      <c r="AB4261" s="1"/>
      <c r="AC4261" s="1"/>
      <c r="AD4261" s="1"/>
      <c r="AE4261" s="1"/>
      <c r="AF4261" s="1"/>
      <c r="AG4261" s="1"/>
      <c r="AH4261" s="1"/>
      <c r="AI4261" s="1"/>
      <c r="AJ4261" s="1"/>
      <c r="AK4261" s="1"/>
      <c r="AL4261" s="1"/>
      <c r="AM4261" s="1"/>
      <c r="AN4261" s="1"/>
      <c r="AO4261" s="1"/>
      <c r="AP4261" s="1"/>
      <c r="AQ4261" s="1"/>
      <c r="AR4261" s="1"/>
      <c r="AS4261" s="1"/>
      <c r="AT4261" s="1"/>
      <c r="AU4261" s="1"/>
      <c r="AV4261" s="1"/>
      <c r="AW4261" s="1"/>
      <c r="AX4261" s="1"/>
      <c r="AY4261" s="1"/>
      <c r="AZ4261" s="1"/>
      <c r="BA4261" s="1"/>
      <c r="BB4261" s="1"/>
      <c r="BC4261" s="1"/>
      <c r="BD4261" s="1"/>
      <c r="BE4261" s="1"/>
      <c r="BF4261" s="1"/>
      <c r="BG4261" s="1"/>
      <c r="BH4261" s="1"/>
      <c r="BI4261" s="1"/>
      <c r="BJ4261" s="1"/>
      <c r="BK4261" s="1"/>
      <c r="BL4261" s="1"/>
      <c r="BM4261" s="1"/>
      <c r="BN4261" s="1"/>
      <c r="BO4261" s="1"/>
      <c r="BP4261" s="1"/>
      <c r="BQ4261" s="1"/>
      <c r="BR4261" s="1"/>
      <c r="BS4261" s="1"/>
      <c r="BT4261" s="1"/>
      <c r="BU4261" s="1"/>
      <c r="BV4261" s="1"/>
      <c r="BW4261" s="1"/>
      <c r="BX4261" s="1"/>
      <c r="BY4261" s="1"/>
      <c r="BZ4261" s="1"/>
      <c r="CA4261" s="1"/>
      <c r="CB4261" s="1"/>
      <c r="CC4261" s="1"/>
      <c r="CD4261" s="1"/>
      <c r="CE4261" s="1"/>
      <c r="CF4261" s="1"/>
      <c r="CG4261" s="1"/>
      <c r="CH4261" s="1"/>
      <c r="CI4261" s="1"/>
      <c r="CJ4261" s="1"/>
      <c r="CK4261" s="1"/>
      <c r="CL4261" s="1"/>
      <c r="CM4261" s="1"/>
      <c r="CN4261" s="1"/>
      <c r="CO4261" s="1"/>
      <c r="CP4261" s="1"/>
      <c r="CQ4261" s="1"/>
      <c r="CR4261" s="1"/>
      <c r="CS4261" s="1"/>
      <c r="CT4261" s="1"/>
      <c r="CU4261" s="1"/>
      <c r="CV4261" s="1"/>
      <c r="CW4261" s="1"/>
      <c r="CX4261" s="1"/>
      <c r="CY4261" s="1"/>
      <c r="CZ4261" s="1"/>
      <c r="DA4261" s="1"/>
      <c r="DB4261" s="1"/>
      <c r="DC4261" s="1"/>
      <c r="DD4261" s="1"/>
      <c r="DE4261" s="1"/>
      <c r="DF4261" s="1"/>
      <c r="DG4261" s="1"/>
      <c r="DH4261" s="1"/>
      <c r="DI4261" s="1"/>
      <c r="DJ4261" s="1"/>
      <c r="DK4261" s="1"/>
      <c r="DL4261" s="1"/>
      <c r="DM4261" s="1"/>
      <c r="DN4261" s="1"/>
      <c r="DO4261" s="1"/>
      <c r="DP4261" s="1"/>
      <c r="DQ4261" s="1"/>
    </row>
    <row r="4262" spans="1:121">
      <c r="A4262" s="175" t="s">
        <v>2041</v>
      </c>
      <c r="B4262" s="377" t="s">
        <v>2042</v>
      </c>
      <c r="C4262" s="378">
        <v>150600267</v>
      </c>
      <c r="D4262" s="88"/>
      <c r="F4262" s="29" t="s">
        <v>157</v>
      </c>
      <c r="G4262" s="3" t="s">
        <v>60</v>
      </c>
      <c r="H4262" s="3" t="s">
        <v>2043</v>
      </c>
      <c r="I4262" s="55">
        <v>46172</v>
      </c>
      <c r="J4262" s="55">
        <v>46175</v>
      </c>
      <c r="K4262" s="55">
        <v>46202</v>
      </c>
      <c r="L4262" s="3"/>
      <c r="M4262" s="3"/>
      <c r="N4262" s="3"/>
      <c r="O4262" s="119" t="s">
        <v>10</v>
      </c>
      <c r="P4262" s="55">
        <v>46183</v>
      </c>
      <c r="Q4262" s="167"/>
      <c r="R4262" s="176"/>
      <c r="S4262" s="1"/>
      <c r="T4262" s="1"/>
      <c r="U4262" s="1"/>
      <c r="V4262" s="1"/>
      <c r="W4262" s="1"/>
      <c r="X4262" s="1"/>
      <c r="Y4262" s="1"/>
      <c r="Z4262" s="1"/>
      <c r="AA4262" s="1"/>
      <c r="AB4262" s="1"/>
      <c r="AC4262" s="1"/>
      <c r="AD4262" s="1"/>
      <c r="AE4262" s="1"/>
      <c r="AF4262" s="1"/>
      <c r="AG4262" s="1"/>
      <c r="AH4262" s="1"/>
      <c r="AI4262" s="1"/>
      <c r="AJ4262" s="1"/>
      <c r="AK4262" s="1"/>
      <c r="AL4262" s="1"/>
      <c r="AM4262" s="1"/>
      <c r="AN4262" s="1"/>
      <c r="AO4262" s="1"/>
      <c r="AP4262" s="1"/>
      <c r="AQ4262" s="1"/>
      <c r="AR4262" s="1"/>
      <c r="AS4262" s="1"/>
      <c r="AT4262" s="1"/>
      <c r="AU4262" s="1"/>
      <c r="AV4262" s="1"/>
      <c r="AW4262" s="1"/>
      <c r="AX4262" s="1"/>
      <c r="AY4262" s="1"/>
      <c r="AZ4262" s="1"/>
      <c r="BA4262" s="1"/>
      <c r="BB4262" s="1"/>
      <c r="BC4262" s="1"/>
      <c r="BD4262" s="1"/>
      <c r="BE4262" s="1"/>
      <c r="BF4262" s="1"/>
      <c r="BG4262" s="1"/>
      <c r="BH4262" s="1"/>
      <c r="BI4262" s="1"/>
      <c r="BJ4262" s="1"/>
      <c r="BK4262" s="1"/>
      <c r="BL4262" s="1"/>
      <c r="BM4262" s="1"/>
      <c r="BN4262" s="1"/>
      <c r="BO4262" s="1"/>
      <c r="BP4262" s="1"/>
      <c r="BQ4262" s="1"/>
      <c r="BR4262" s="1"/>
      <c r="BS4262" s="1"/>
      <c r="BT4262" s="1"/>
      <c r="BU4262" s="1"/>
      <c r="BV4262" s="1"/>
      <c r="BW4262" s="1"/>
      <c r="BX4262" s="1"/>
      <c r="BY4262" s="1"/>
      <c r="BZ4262" s="1"/>
      <c r="CA4262" s="1"/>
      <c r="CB4262" s="1"/>
      <c r="CC4262" s="1"/>
      <c r="CD4262" s="1"/>
      <c r="CE4262" s="1"/>
      <c r="CF4262" s="1"/>
      <c r="CG4262" s="1"/>
      <c r="CH4262" s="1"/>
      <c r="CI4262" s="1"/>
      <c r="CJ4262" s="1"/>
      <c r="CK4262" s="1"/>
      <c r="CL4262" s="1"/>
      <c r="CM4262" s="1"/>
      <c r="CN4262" s="1"/>
      <c r="CO4262" s="1"/>
      <c r="CP4262" s="1"/>
      <c r="CQ4262" s="1"/>
      <c r="CR4262" s="1"/>
      <c r="CS4262" s="1"/>
      <c r="CT4262" s="1"/>
      <c r="CU4262" s="1"/>
      <c r="CV4262" s="1"/>
      <c r="CW4262" s="1"/>
      <c r="CX4262" s="1"/>
      <c r="CY4262" s="1"/>
      <c r="CZ4262" s="1"/>
      <c r="DA4262" s="1"/>
      <c r="DB4262" s="1"/>
      <c r="DC4262" s="1"/>
      <c r="DD4262" s="1"/>
      <c r="DE4262" s="1"/>
      <c r="DF4262" s="1"/>
      <c r="DG4262" s="1"/>
      <c r="DH4262" s="1"/>
      <c r="DI4262" s="1"/>
      <c r="DJ4262" s="1"/>
      <c r="DK4262" s="1"/>
      <c r="DL4262" s="1"/>
      <c r="DM4262" s="1"/>
      <c r="DN4262" s="1"/>
      <c r="DO4262" s="1"/>
      <c r="DP4262" s="1"/>
      <c r="DQ4262" s="1"/>
    </row>
    <row r="4263" spans="1:121">
      <c r="A4263" s="172" t="s">
        <v>2041</v>
      </c>
      <c r="B4263" s="30" t="s">
        <v>2042</v>
      </c>
      <c r="C4263" s="378">
        <v>150600241</v>
      </c>
      <c r="D4263" s="88"/>
      <c r="F4263" s="29" t="s">
        <v>157</v>
      </c>
      <c r="G4263" s="3" t="s">
        <v>60</v>
      </c>
      <c r="H4263" s="3" t="s">
        <v>2043</v>
      </c>
      <c r="I4263" s="55">
        <v>46172</v>
      </c>
      <c r="J4263" s="55">
        <v>46175</v>
      </c>
      <c r="K4263" s="55">
        <v>46202</v>
      </c>
      <c r="L4263" s="3"/>
      <c r="M4263" s="3"/>
      <c r="N4263" s="3"/>
      <c r="O4263" s="119" t="s">
        <v>10</v>
      </c>
      <c r="P4263" s="55">
        <v>46188</v>
      </c>
      <c r="Q4263" s="167"/>
      <c r="R4263" s="176"/>
      <c r="S4263" s="1"/>
      <c r="T4263" s="1"/>
      <c r="U4263" s="1"/>
      <c r="V4263" s="1"/>
      <c r="W4263" s="1"/>
      <c r="X4263" s="1"/>
      <c r="Y4263" s="1"/>
      <c r="Z4263" s="1"/>
      <c r="AA4263" s="1"/>
      <c r="AB4263" s="1"/>
      <c r="AC4263" s="1"/>
      <c r="AD4263" s="1"/>
      <c r="AE4263" s="1"/>
      <c r="AF4263" s="1"/>
      <c r="AG4263" s="1"/>
      <c r="AH4263" s="1"/>
      <c r="AI4263" s="1"/>
      <c r="AJ4263" s="1"/>
      <c r="AK4263" s="1"/>
      <c r="AL4263" s="1"/>
      <c r="AM4263" s="1"/>
      <c r="AN4263" s="1"/>
      <c r="AO4263" s="1"/>
      <c r="AP4263" s="1"/>
      <c r="AQ4263" s="1"/>
      <c r="AR4263" s="1"/>
      <c r="AS4263" s="1"/>
      <c r="AT4263" s="1"/>
      <c r="AU4263" s="1"/>
      <c r="AV4263" s="1"/>
      <c r="AW4263" s="1"/>
      <c r="AX4263" s="1"/>
      <c r="AY4263" s="1"/>
      <c r="AZ4263" s="1"/>
      <c r="BA4263" s="1"/>
      <c r="BB4263" s="1"/>
      <c r="BC4263" s="1"/>
      <c r="BD4263" s="1"/>
      <c r="BE4263" s="1"/>
      <c r="BF4263" s="1"/>
      <c r="BG4263" s="1"/>
      <c r="BH4263" s="1"/>
      <c r="BI4263" s="1"/>
      <c r="BJ4263" s="1"/>
      <c r="BK4263" s="1"/>
      <c r="BL4263" s="1"/>
      <c r="BM4263" s="1"/>
      <c r="BN4263" s="1"/>
      <c r="BO4263" s="1"/>
      <c r="BP4263" s="1"/>
      <c r="BQ4263" s="1"/>
      <c r="BR4263" s="1"/>
      <c r="BS4263" s="1"/>
      <c r="BT4263" s="1"/>
      <c r="BU4263" s="1"/>
      <c r="BV4263" s="1"/>
      <c r="BW4263" s="1"/>
      <c r="BX4263" s="1"/>
      <c r="BY4263" s="1"/>
      <c r="BZ4263" s="1"/>
      <c r="CA4263" s="1"/>
      <c r="CB4263" s="1"/>
      <c r="CC4263" s="1"/>
      <c r="CD4263" s="1"/>
      <c r="CE4263" s="1"/>
      <c r="CF4263" s="1"/>
      <c r="CG4263" s="1"/>
      <c r="CH4263" s="1"/>
      <c r="CI4263" s="1"/>
      <c r="CJ4263" s="1"/>
      <c r="CK4263" s="1"/>
      <c r="CL4263" s="1"/>
      <c r="CM4263" s="1"/>
      <c r="CN4263" s="1"/>
      <c r="CO4263" s="1"/>
      <c r="CP4263" s="1"/>
      <c r="CQ4263" s="1"/>
      <c r="CR4263" s="1"/>
      <c r="CS4263" s="1"/>
      <c r="CT4263" s="1"/>
      <c r="CU4263" s="1"/>
      <c r="CV4263" s="1"/>
      <c r="CW4263" s="1"/>
      <c r="CX4263" s="1"/>
      <c r="CY4263" s="1"/>
      <c r="CZ4263" s="1"/>
      <c r="DA4263" s="1"/>
      <c r="DB4263" s="1"/>
      <c r="DC4263" s="1"/>
      <c r="DD4263" s="1"/>
      <c r="DE4263" s="1"/>
      <c r="DF4263" s="1"/>
      <c r="DG4263" s="1"/>
      <c r="DH4263" s="1"/>
      <c r="DI4263" s="1"/>
      <c r="DJ4263" s="1"/>
      <c r="DK4263" s="1"/>
      <c r="DL4263" s="1"/>
      <c r="DM4263" s="1"/>
      <c r="DN4263" s="1"/>
      <c r="DO4263" s="1"/>
      <c r="DP4263" s="1"/>
      <c r="DQ4263" s="1"/>
    </row>
    <row r="4264" spans="1:121">
      <c r="A4264" s="172" t="s">
        <v>2041</v>
      </c>
      <c r="B4264" s="381" t="s">
        <v>2042</v>
      </c>
      <c r="C4264" s="378">
        <v>161609290</v>
      </c>
      <c r="D4264" s="88"/>
      <c r="F4264" s="29" t="s">
        <v>157</v>
      </c>
      <c r="G4264" s="3" t="s">
        <v>60</v>
      </c>
      <c r="H4264" s="3" t="s">
        <v>2043</v>
      </c>
      <c r="I4264" s="55">
        <v>46183</v>
      </c>
      <c r="J4264" s="55">
        <v>46186</v>
      </c>
      <c r="K4264" s="55">
        <v>46213</v>
      </c>
      <c r="L4264" s="3"/>
      <c r="M4264" s="3"/>
      <c r="N4264" s="3"/>
      <c r="O4264" s="119" t="s">
        <v>10</v>
      </c>
      <c r="P4264" s="55">
        <v>46197</v>
      </c>
      <c r="Q4264" s="167"/>
      <c r="R4264" s="176"/>
      <c r="S4264" s="1"/>
      <c r="T4264" s="1"/>
      <c r="U4264" s="1"/>
      <c r="V4264" s="1"/>
      <c r="W4264" s="1"/>
      <c r="X4264" s="1"/>
      <c r="Y4264" s="1"/>
      <c r="Z4264" s="1"/>
      <c r="AA4264" s="1"/>
      <c r="AB4264" s="1"/>
      <c r="AC4264" s="1"/>
      <c r="AD4264" s="1"/>
      <c r="AE4264" s="1"/>
      <c r="AF4264" s="1"/>
      <c r="AG4264" s="1"/>
      <c r="AH4264" s="1"/>
      <c r="AI4264" s="1"/>
      <c r="AJ4264" s="1"/>
      <c r="AK4264" s="1"/>
      <c r="AL4264" s="1"/>
      <c r="AM4264" s="1"/>
      <c r="AN4264" s="1"/>
      <c r="AO4264" s="1"/>
      <c r="AP4264" s="1"/>
      <c r="AQ4264" s="1"/>
      <c r="AR4264" s="1"/>
      <c r="AS4264" s="1"/>
      <c r="AT4264" s="1"/>
      <c r="AU4264" s="1"/>
      <c r="AV4264" s="1"/>
      <c r="AW4264" s="1"/>
      <c r="AX4264" s="1"/>
      <c r="AY4264" s="1"/>
      <c r="AZ4264" s="1"/>
      <c r="BA4264" s="1"/>
      <c r="BB4264" s="1"/>
      <c r="BC4264" s="1"/>
      <c r="BD4264" s="1"/>
      <c r="BE4264" s="1"/>
      <c r="BF4264" s="1"/>
      <c r="BG4264" s="1"/>
      <c r="BH4264" s="1"/>
      <c r="BI4264" s="1"/>
      <c r="BJ4264" s="1"/>
      <c r="BK4264" s="1"/>
      <c r="BL4264" s="1"/>
      <c r="BM4264" s="1"/>
      <c r="BN4264" s="1"/>
      <c r="BO4264" s="1"/>
      <c r="BP4264" s="1"/>
      <c r="BQ4264" s="1"/>
      <c r="BR4264" s="1"/>
      <c r="BS4264" s="1"/>
      <c r="BT4264" s="1"/>
      <c r="BU4264" s="1"/>
      <c r="BV4264" s="1"/>
      <c r="BW4264" s="1"/>
      <c r="BX4264" s="1"/>
      <c r="BY4264" s="1"/>
      <c r="BZ4264" s="1"/>
      <c r="CA4264" s="1"/>
      <c r="CB4264" s="1"/>
      <c r="CC4264" s="1"/>
      <c r="CD4264" s="1"/>
      <c r="CE4264" s="1"/>
      <c r="CF4264" s="1"/>
      <c r="CG4264" s="1"/>
      <c r="CH4264" s="1"/>
      <c r="CI4264" s="1"/>
      <c r="CJ4264" s="1"/>
      <c r="CK4264" s="1"/>
      <c r="CL4264" s="1"/>
      <c r="CM4264" s="1"/>
      <c r="CN4264" s="1"/>
      <c r="CO4264" s="1"/>
      <c r="CP4264" s="1"/>
      <c r="CQ4264" s="1"/>
      <c r="CR4264" s="1"/>
      <c r="CS4264" s="1"/>
      <c r="CT4264" s="1"/>
      <c r="CU4264" s="1"/>
      <c r="CV4264" s="1"/>
      <c r="CW4264" s="1"/>
      <c r="CX4264" s="1"/>
      <c r="CY4264" s="1"/>
      <c r="CZ4264" s="1"/>
      <c r="DA4264" s="1"/>
      <c r="DB4264" s="1"/>
      <c r="DC4264" s="1"/>
      <c r="DD4264" s="1"/>
      <c r="DE4264" s="1"/>
      <c r="DF4264" s="1"/>
      <c r="DG4264" s="1"/>
      <c r="DH4264" s="1"/>
      <c r="DI4264" s="1"/>
      <c r="DJ4264" s="1"/>
      <c r="DK4264" s="1"/>
      <c r="DL4264" s="1"/>
      <c r="DM4264" s="1"/>
      <c r="DN4264" s="1"/>
      <c r="DO4264" s="1"/>
      <c r="DP4264" s="1"/>
      <c r="DQ4264" s="1"/>
    </row>
    <row r="4265" spans="1:121">
      <c r="A4265" s="172" t="s">
        <v>2041</v>
      </c>
      <c r="B4265" s="381" t="s">
        <v>2042</v>
      </c>
      <c r="C4265" s="378">
        <v>161609305</v>
      </c>
      <c r="D4265" s="88"/>
      <c r="F4265" s="29" t="s">
        <v>157</v>
      </c>
      <c r="G4265" s="3" t="s">
        <v>60</v>
      </c>
      <c r="H4265" s="3" t="s">
        <v>2043</v>
      </c>
      <c r="I4265" s="55">
        <v>46183</v>
      </c>
      <c r="J4265" s="55">
        <v>46186</v>
      </c>
      <c r="K4265" s="55">
        <v>46213</v>
      </c>
      <c r="L4265" s="3"/>
      <c r="M4265" s="3"/>
      <c r="N4265" s="3"/>
      <c r="O4265" s="119" t="s">
        <v>10</v>
      </c>
      <c r="P4265" s="55">
        <v>46197</v>
      </c>
      <c r="Q4265" s="167"/>
      <c r="R4265" s="176"/>
      <c r="S4265" s="1"/>
      <c r="T4265" s="1"/>
      <c r="U4265" s="1"/>
      <c r="V4265" s="1"/>
      <c r="W4265" s="1"/>
      <c r="X4265" s="1"/>
      <c r="Y4265" s="1"/>
      <c r="Z4265" s="1"/>
      <c r="AA4265" s="1"/>
      <c r="AB4265" s="1"/>
      <c r="AC4265" s="1"/>
      <c r="AD4265" s="1"/>
      <c r="AE4265" s="1"/>
      <c r="AF4265" s="1"/>
      <c r="AG4265" s="1"/>
      <c r="AH4265" s="1"/>
      <c r="AI4265" s="1"/>
      <c r="AJ4265" s="1"/>
      <c r="AK4265" s="1"/>
      <c r="AL4265" s="1"/>
      <c r="AM4265" s="1"/>
      <c r="AN4265" s="1"/>
      <c r="AO4265" s="1"/>
      <c r="AP4265" s="1"/>
      <c r="AQ4265" s="1"/>
      <c r="AR4265" s="1"/>
      <c r="AS4265" s="1"/>
      <c r="AT4265" s="1"/>
      <c r="AU4265" s="1"/>
      <c r="AV4265" s="1"/>
      <c r="AW4265" s="1"/>
      <c r="AX4265" s="1"/>
      <c r="AY4265" s="1"/>
      <c r="AZ4265" s="1"/>
      <c r="BA4265" s="1"/>
      <c r="BB4265" s="1"/>
      <c r="BC4265" s="1"/>
      <c r="BD4265" s="1"/>
      <c r="BE4265" s="1"/>
      <c r="BF4265" s="1"/>
      <c r="BG4265" s="1"/>
      <c r="BH4265" s="1"/>
      <c r="BI4265" s="1"/>
      <c r="BJ4265" s="1"/>
      <c r="BK4265" s="1"/>
      <c r="BL4265" s="1"/>
      <c r="BM4265" s="1"/>
      <c r="BN4265" s="1"/>
      <c r="BO4265" s="1"/>
      <c r="BP4265" s="1"/>
      <c r="BQ4265" s="1"/>
      <c r="BR4265" s="1"/>
      <c r="BS4265" s="1"/>
      <c r="BT4265" s="1"/>
      <c r="BU4265" s="1"/>
      <c r="BV4265" s="1"/>
      <c r="BW4265" s="1"/>
      <c r="BX4265" s="1"/>
      <c r="BY4265" s="1"/>
      <c r="BZ4265" s="1"/>
      <c r="CA4265" s="1"/>
      <c r="CB4265" s="1"/>
      <c r="CC4265" s="1"/>
      <c r="CD4265" s="1"/>
      <c r="CE4265" s="1"/>
      <c r="CF4265" s="1"/>
      <c r="CG4265" s="1"/>
      <c r="CH4265" s="1"/>
      <c r="CI4265" s="1"/>
      <c r="CJ4265" s="1"/>
      <c r="CK4265" s="1"/>
      <c r="CL4265" s="1"/>
      <c r="CM4265" s="1"/>
      <c r="CN4265" s="1"/>
      <c r="CO4265" s="1"/>
      <c r="CP4265" s="1"/>
      <c r="CQ4265" s="1"/>
      <c r="CR4265" s="1"/>
      <c r="CS4265" s="1"/>
      <c r="CT4265" s="1"/>
      <c r="CU4265" s="1"/>
      <c r="CV4265" s="1"/>
      <c r="CW4265" s="1"/>
      <c r="CX4265" s="1"/>
      <c r="CY4265" s="1"/>
      <c r="CZ4265" s="1"/>
      <c r="DA4265" s="1"/>
      <c r="DB4265" s="1"/>
      <c r="DC4265" s="1"/>
      <c r="DD4265" s="1"/>
      <c r="DE4265" s="1"/>
      <c r="DF4265" s="1"/>
      <c r="DG4265" s="1"/>
      <c r="DH4265" s="1"/>
      <c r="DI4265" s="1"/>
      <c r="DJ4265" s="1"/>
      <c r="DK4265" s="1"/>
      <c r="DL4265" s="1"/>
      <c r="DM4265" s="1"/>
      <c r="DN4265" s="1"/>
      <c r="DO4265" s="1"/>
      <c r="DP4265" s="1"/>
      <c r="DQ4265" s="1"/>
    </row>
    <row r="4266" spans="1:121">
      <c r="A4266" s="172" t="s">
        <v>2041</v>
      </c>
      <c r="B4266" s="381" t="s">
        <v>2042</v>
      </c>
      <c r="C4266" s="378">
        <v>161609313</v>
      </c>
      <c r="D4266" s="88"/>
      <c r="F4266" s="29" t="s">
        <v>157</v>
      </c>
      <c r="G4266" s="3" t="s">
        <v>60</v>
      </c>
      <c r="H4266" s="3" t="s">
        <v>2043</v>
      </c>
      <c r="I4266" s="55">
        <v>46183</v>
      </c>
      <c r="J4266" s="55">
        <v>46186</v>
      </c>
      <c r="K4266" s="55">
        <v>46213</v>
      </c>
      <c r="L4266" s="3"/>
      <c r="M4266" s="3"/>
      <c r="N4266" s="3"/>
      <c r="O4266" s="119" t="s">
        <v>10</v>
      </c>
      <c r="P4266" s="55">
        <v>46197</v>
      </c>
      <c r="Q4266" s="167"/>
      <c r="R4266" s="176"/>
      <c r="S4266" s="1"/>
      <c r="T4266" s="1"/>
      <c r="U4266" s="1"/>
      <c r="V4266" s="1"/>
      <c r="W4266" s="1"/>
      <c r="X4266" s="1"/>
      <c r="Y4266" s="1"/>
      <c r="Z4266" s="1"/>
      <c r="AA4266" s="1"/>
      <c r="AB4266" s="1"/>
      <c r="AC4266" s="1"/>
      <c r="AD4266" s="1"/>
      <c r="AE4266" s="1"/>
      <c r="AF4266" s="1"/>
      <c r="AG4266" s="1"/>
      <c r="AH4266" s="1"/>
      <c r="AI4266" s="1"/>
      <c r="AJ4266" s="1"/>
      <c r="AK4266" s="1"/>
      <c r="AL4266" s="1"/>
      <c r="AM4266" s="1"/>
      <c r="AN4266" s="1"/>
      <c r="AO4266" s="1"/>
      <c r="AP4266" s="1"/>
      <c r="AQ4266" s="1"/>
      <c r="AR4266" s="1"/>
      <c r="AS4266" s="1"/>
      <c r="AT4266" s="1"/>
      <c r="AU4266" s="1"/>
      <c r="AV4266" s="1"/>
      <c r="AW4266" s="1"/>
      <c r="AX4266" s="1"/>
      <c r="AY4266" s="1"/>
      <c r="AZ4266" s="1"/>
      <c r="BA4266" s="1"/>
      <c r="BB4266" s="1"/>
      <c r="BC4266" s="1"/>
      <c r="BD4266" s="1"/>
      <c r="BE4266" s="1"/>
      <c r="BF4266" s="1"/>
      <c r="BG4266" s="1"/>
      <c r="BH4266" s="1"/>
      <c r="BI4266" s="1"/>
      <c r="BJ4266" s="1"/>
      <c r="BK4266" s="1"/>
      <c r="BL4266" s="1"/>
      <c r="BM4266" s="1"/>
      <c r="BN4266" s="1"/>
      <c r="BO4266" s="1"/>
      <c r="BP4266" s="1"/>
      <c r="BQ4266" s="1"/>
      <c r="BR4266" s="1"/>
      <c r="BS4266" s="1"/>
      <c r="BT4266" s="1"/>
      <c r="BU4266" s="1"/>
      <c r="BV4266" s="1"/>
      <c r="BW4266" s="1"/>
      <c r="BX4266" s="1"/>
      <c r="BY4266" s="1"/>
      <c r="BZ4266" s="1"/>
      <c r="CA4266" s="1"/>
      <c r="CB4266" s="1"/>
      <c r="CC4266" s="1"/>
      <c r="CD4266" s="1"/>
      <c r="CE4266" s="1"/>
      <c r="CF4266" s="1"/>
      <c r="CG4266" s="1"/>
      <c r="CH4266" s="1"/>
      <c r="CI4266" s="1"/>
      <c r="CJ4266" s="1"/>
      <c r="CK4266" s="1"/>
      <c r="CL4266" s="1"/>
      <c r="CM4266" s="1"/>
      <c r="CN4266" s="1"/>
      <c r="CO4266" s="1"/>
      <c r="CP4266" s="1"/>
      <c r="CQ4266" s="1"/>
      <c r="CR4266" s="1"/>
      <c r="CS4266" s="1"/>
      <c r="CT4266" s="1"/>
      <c r="CU4266" s="1"/>
      <c r="CV4266" s="1"/>
      <c r="CW4266" s="1"/>
      <c r="CX4266" s="1"/>
      <c r="CY4266" s="1"/>
      <c r="CZ4266" s="1"/>
      <c r="DA4266" s="1"/>
      <c r="DB4266" s="1"/>
      <c r="DC4266" s="1"/>
      <c r="DD4266" s="1"/>
      <c r="DE4266" s="1"/>
      <c r="DF4266" s="1"/>
      <c r="DG4266" s="1"/>
      <c r="DH4266" s="1"/>
      <c r="DI4266" s="1"/>
      <c r="DJ4266" s="1"/>
      <c r="DK4266" s="1"/>
      <c r="DL4266" s="1"/>
      <c r="DM4266" s="1"/>
      <c r="DN4266" s="1"/>
      <c r="DO4266" s="1"/>
      <c r="DP4266" s="1"/>
      <c r="DQ4266" s="1"/>
    </row>
    <row r="4267" spans="1:121">
      <c r="A4267" s="172" t="s">
        <v>2041</v>
      </c>
      <c r="B4267" s="381" t="s">
        <v>2042</v>
      </c>
      <c r="C4267" s="378">
        <v>161609321</v>
      </c>
      <c r="D4267" s="88"/>
      <c r="F4267" s="29" t="s">
        <v>157</v>
      </c>
      <c r="G4267" s="3" t="s">
        <v>60</v>
      </c>
      <c r="H4267" s="3" t="s">
        <v>2043</v>
      </c>
      <c r="I4267" s="55">
        <v>46183</v>
      </c>
      <c r="J4267" s="55">
        <v>46186</v>
      </c>
      <c r="K4267" s="55">
        <v>46213</v>
      </c>
      <c r="L4267" s="3"/>
      <c r="M4267" s="3"/>
      <c r="N4267" s="3"/>
      <c r="O4267" s="119" t="s">
        <v>10</v>
      </c>
      <c r="P4267" s="55">
        <v>46197</v>
      </c>
      <c r="Q4267" s="167"/>
      <c r="R4267" s="176"/>
      <c r="S4267" s="1"/>
      <c r="T4267" s="1"/>
      <c r="U4267" s="1"/>
      <c r="V4267" s="1"/>
      <c r="W4267" s="1"/>
      <c r="X4267" s="1"/>
      <c r="Y4267" s="1"/>
      <c r="Z4267" s="1"/>
      <c r="AA4267" s="1"/>
      <c r="AB4267" s="1"/>
      <c r="AC4267" s="1"/>
      <c r="AD4267" s="1"/>
      <c r="AE4267" s="1"/>
      <c r="AF4267" s="1"/>
      <c r="AG4267" s="1"/>
      <c r="AH4267" s="1"/>
      <c r="AI4267" s="1"/>
      <c r="AJ4267" s="1"/>
      <c r="AK4267" s="1"/>
      <c r="AL4267" s="1"/>
      <c r="AM4267" s="1"/>
      <c r="AN4267" s="1"/>
      <c r="AO4267" s="1"/>
      <c r="AP4267" s="1"/>
      <c r="AQ4267" s="1"/>
      <c r="AR4267" s="1"/>
      <c r="AS4267" s="1"/>
      <c r="AT4267" s="1"/>
      <c r="AU4267" s="1"/>
      <c r="AV4267" s="1"/>
      <c r="AW4267" s="1"/>
      <c r="AX4267" s="1"/>
      <c r="AY4267" s="1"/>
      <c r="AZ4267" s="1"/>
      <c r="BA4267" s="1"/>
      <c r="BB4267" s="1"/>
      <c r="BC4267" s="1"/>
      <c r="BD4267" s="1"/>
      <c r="BE4267" s="1"/>
      <c r="BF4267" s="1"/>
      <c r="BG4267" s="1"/>
      <c r="BH4267" s="1"/>
      <c r="BI4267" s="1"/>
      <c r="BJ4267" s="1"/>
      <c r="BK4267" s="1"/>
      <c r="BL4267" s="1"/>
      <c r="BM4267" s="1"/>
      <c r="BN4267" s="1"/>
      <c r="BO4267" s="1"/>
      <c r="BP4267" s="1"/>
      <c r="BQ4267" s="1"/>
      <c r="BR4267" s="1"/>
      <c r="BS4267" s="1"/>
      <c r="BT4267" s="1"/>
      <c r="BU4267" s="1"/>
      <c r="BV4267" s="1"/>
      <c r="BW4267" s="1"/>
      <c r="BX4267" s="1"/>
      <c r="BY4267" s="1"/>
      <c r="BZ4267" s="1"/>
      <c r="CA4267" s="1"/>
      <c r="CB4267" s="1"/>
      <c r="CC4267" s="1"/>
      <c r="CD4267" s="1"/>
      <c r="CE4267" s="1"/>
      <c r="CF4267" s="1"/>
      <c r="CG4267" s="1"/>
      <c r="CH4267" s="1"/>
      <c r="CI4267" s="1"/>
      <c r="CJ4267" s="1"/>
      <c r="CK4267" s="1"/>
      <c r="CL4267" s="1"/>
      <c r="CM4267" s="1"/>
      <c r="CN4267" s="1"/>
      <c r="CO4267" s="1"/>
      <c r="CP4267" s="1"/>
      <c r="CQ4267" s="1"/>
      <c r="CR4267" s="1"/>
      <c r="CS4267" s="1"/>
      <c r="CT4267" s="1"/>
      <c r="CU4267" s="1"/>
      <c r="CV4267" s="1"/>
      <c r="CW4267" s="1"/>
      <c r="CX4267" s="1"/>
      <c r="CY4267" s="1"/>
      <c r="CZ4267" s="1"/>
      <c r="DA4267" s="1"/>
      <c r="DB4267" s="1"/>
      <c r="DC4267" s="1"/>
      <c r="DD4267" s="1"/>
      <c r="DE4267" s="1"/>
      <c r="DF4267" s="1"/>
      <c r="DG4267" s="1"/>
      <c r="DH4267" s="1"/>
      <c r="DI4267" s="1"/>
      <c r="DJ4267" s="1"/>
      <c r="DK4267" s="1"/>
      <c r="DL4267" s="1"/>
      <c r="DM4267" s="1"/>
      <c r="DN4267" s="1"/>
      <c r="DO4267" s="1"/>
      <c r="DP4267" s="1"/>
      <c r="DQ4267" s="1"/>
    </row>
    <row r="4268" spans="1:121">
      <c r="A4268" s="172" t="s">
        <v>2041</v>
      </c>
      <c r="B4268" s="381" t="s">
        <v>2042</v>
      </c>
      <c r="C4268" s="378">
        <v>161609352</v>
      </c>
      <c r="D4268" s="88"/>
      <c r="F4268" s="29" t="s">
        <v>157</v>
      </c>
      <c r="G4268" s="3" t="s">
        <v>60</v>
      </c>
      <c r="H4268" s="3" t="s">
        <v>2043</v>
      </c>
      <c r="I4268" s="55">
        <v>46183</v>
      </c>
      <c r="J4268" s="55">
        <v>46186</v>
      </c>
      <c r="K4268" s="55">
        <v>46213</v>
      </c>
      <c r="L4268" s="3"/>
      <c r="M4268" s="3"/>
      <c r="N4268" s="3"/>
      <c r="O4268" s="119" t="s">
        <v>10</v>
      </c>
      <c r="P4268" s="55">
        <v>46197</v>
      </c>
      <c r="Q4268" s="167"/>
      <c r="R4268" s="176"/>
      <c r="S4268" s="1"/>
      <c r="T4268" s="1"/>
      <c r="U4268" s="1"/>
      <c r="V4268" s="1"/>
      <c r="W4268" s="1"/>
      <c r="X4268" s="1"/>
      <c r="Y4268" s="1"/>
      <c r="Z4268" s="1"/>
      <c r="AA4268" s="1"/>
      <c r="AB4268" s="1"/>
      <c r="AC4268" s="1"/>
      <c r="AD4268" s="1"/>
      <c r="AE4268" s="1"/>
      <c r="AF4268" s="1"/>
      <c r="AG4268" s="1"/>
      <c r="AH4268" s="1"/>
      <c r="AI4268" s="1"/>
      <c r="AJ4268" s="1"/>
      <c r="AK4268" s="1"/>
      <c r="AL4268" s="1"/>
      <c r="AM4268" s="1"/>
      <c r="AN4268" s="1"/>
      <c r="AO4268" s="1"/>
      <c r="AP4268" s="1"/>
      <c r="AQ4268" s="1"/>
      <c r="AR4268" s="1"/>
      <c r="AS4268" s="1"/>
      <c r="AT4268" s="1"/>
      <c r="AU4268" s="1"/>
      <c r="AV4268" s="1"/>
      <c r="AW4268" s="1"/>
      <c r="AX4268" s="1"/>
      <c r="AY4268" s="1"/>
      <c r="AZ4268" s="1"/>
      <c r="BA4268" s="1"/>
      <c r="BB4268" s="1"/>
      <c r="BC4268" s="1"/>
      <c r="BD4268" s="1"/>
      <c r="BE4268" s="1"/>
      <c r="BF4268" s="1"/>
      <c r="BG4268" s="1"/>
      <c r="BH4268" s="1"/>
      <c r="BI4268" s="1"/>
      <c r="BJ4268" s="1"/>
      <c r="BK4268" s="1"/>
      <c r="BL4268" s="1"/>
      <c r="BM4268" s="1"/>
      <c r="BN4268" s="1"/>
      <c r="BO4268" s="1"/>
      <c r="BP4268" s="1"/>
      <c r="BQ4268" s="1"/>
      <c r="BR4268" s="1"/>
      <c r="BS4268" s="1"/>
      <c r="BT4268" s="1"/>
      <c r="BU4268" s="1"/>
      <c r="BV4268" s="1"/>
      <c r="BW4268" s="1"/>
      <c r="BX4268" s="1"/>
      <c r="BY4268" s="1"/>
      <c r="BZ4268" s="1"/>
      <c r="CA4268" s="1"/>
      <c r="CB4268" s="1"/>
      <c r="CC4268" s="1"/>
      <c r="CD4268" s="1"/>
      <c r="CE4268" s="1"/>
      <c r="CF4268" s="1"/>
      <c r="CG4268" s="1"/>
      <c r="CH4268" s="1"/>
      <c r="CI4268" s="1"/>
      <c r="CJ4268" s="1"/>
      <c r="CK4268" s="1"/>
      <c r="CL4268" s="1"/>
      <c r="CM4268" s="1"/>
      <c r="CN4268" s="1"/>
      <c r="CO4268" s="1"/>
      <c r="CP4268" s="1"/>
      <c r="CQ4268" s="1"/>
      <c r="CR4268" s="1"/>
      <c r="CS4268" s="1"/>
      <c r="CT4268" s="1"/>
      <c r="CU4268" s="1"/>
      <c r="CV4268" s="1"/>
      <c r="CW4268" s="1"/>
      <c r="CX4268" s="1"/>
      <c r="CY4268" s="1"/>
      <c r="CZ4268" s="1"/>
      <c r="DA4268" s="1"/>
      <c r="DB4268" s="1"/>
      <c r="DC4268" s="1"/>
      <c r="DD4268" s="1"/>
      <c r="DE4268" s="1"/>
      <c r="DF4268" s="1"/>
      <c r="DG4268" s="1"/>
      <c r="DH4268" s="1"/>
      <c r="DI4268" s="1"/>
      <c r="DJ4268" s="1"/>
      <c r="DK4268" s="1"/>
      <c r="DL4268" s="1"/>
      <c r="DM4268" s="1"/>
      <c r="DN4268" s="1"/>
      <c r="DO4268" s="1"/>
      <c r="DP4268" s="1"/>
      <c r="DQ4268" s="1"/>
    </row>
    <row r="4269" spans="1:121">
      <c r="A4269" s="172" t="s">
        <v>2041</v>
      </c>
      <c r="B4269" s="381" t="s">
        <v>2042</v>
      </c>
      <c r="C4269" s="378">
        <v>161609490</v>
      </c>
      <c r="D4269" s="88"/>
      <c r="F4269" s="29" t="s">
        <v>157</v>
      </c>
      <c r="G4269" s="3" t="s">
        <v>60</v>
      </c>
      <c r="H4269" s="3" t="s">
        <v>2043</v>
      </c>
      <c r="I4269" s="55">
        <v>46183</v>
      </c>
      <c r="J4269" s="55">
        <v>46186</v>
      </c>
      <c r="K4269" s="55">
        <v>46213</v>
      </c>
      <c r="L4269" s="3"/>
      <c r="M4269" s="3"/>
      <c r="N4269" s="3"/>
      <c r="O4269" s="119" t="s">
        <v>10</v>
      </c>
      <c r="P4269" s="55">
        <v>46200</v>
      </c>
      <c r="Q4269" s="167"/>
      <c r="R4269" s="176"/>
      <c r="S4269" s="1"/>
      <c r="T4269" s="1"/>
      <c r="U4269" s="1"/>
      <c r="V4269" s="1"/>
      <c r="W4269" s="1"/>
      <c r="X4269" s="1"/>
      <c r="Y4269" s="1"/>
      <c r="Z4269" s="1"/>
      <c r="AA4269" s="1"/>
      <c r="AB4269" s="1"/>
      <c r="AC4269" s="1"/>
      <c r="AD4269" s="1"/>
      <c r="AE4269" s="1"/>
      <c r="AF4269" s="1"/>
      <c r="AG4269" s="1"/>
      <c r="AH4269" s="1"/>
      <c r="AI4269" s="1"/>
      <c r="AJ4269" s="1"/>
      <c r="AK4269" s="1"/>
      <c r="AL4269" s="1"/>
      <c r="AM4269" s="1"/>
      <c r="AN4269" s="1"/>
      <c r="AO4269" s="1"/>
      <c r="AP4269" s="1"/>
      <c r="AQ4269" s="1"/>
      <c r="AR4269" s="1"/>
      <c r="AS4269" s="1"/>
      <c r="AT4269" s="1"/>
      <c r="AU4269" s="1"/>
      <c r="AV4269" s="1"/>
      <c r="AW4269" s="1"/>
      <c r="AX4269" s="1"/>
      <c r="AY4269" s="1"/>
      <c r="AZ4269" s="1"/>
      <c r="BA4269" s="1"/>
      <c r="BB4269" s="1"/>
      <c r="BC4269" s="1"/>
      <c r="BD4269" s="1"/>
      <c r="BE4269" s="1"/>
      <c r="BF4269" s="1"/>
      <c r="BG4269" s="1"/>
      <c r="BH4269" s="1"/>
      <c r="BI4269" s="1"/>
      <c r="BJ4269" s="1"/>
      <c r="BK4269" s="1"/>
      <c r="BL4269" s="1"/>
      <c r="BM4269" s="1"/>
      <c r="BN4269" s="1"/>
      <c r="BO4269" s="1"/>
      <c r="BP4269" s="1"/>
      <c r="BQ4269" s="1"/>
      <c r="BR4269" s="1"/>
      <c r="BS4269" s="1"/>
      <c r="BT4269" s="1"/>
      <c r="BU4269" s="1"/>
      <c r="BV4269" s="1"/>
      <c r="BW4269" s="1"/>
      <c r="BX4269" s="1"/>
      <c r="BY4269" s="1"/>
      <c r="BZ4269" s="1"/>
      <c r="CA4269" s="1"/>
      <c r="CB4269" s="1"/>
      <c r="CC4269" s="1"/>
      <c r="CD4269" s="1"/>
      <c r="CE4269" s="1"/>
      <c r="CF4269" s="1"/>
      <c r="CG4269" s="1"/>
      <c r="CH4269" s="1"/>
      <c r="CI4269" s="1"/>
      <c r="CJ4269" s="1"/>
      <c r="CK4269" s="1"/>
      <c r="CL4269" s="1"/>
      <c r="CM4269" s="1"/>
      <c r="CN4269" s="1"/>
      <c r="CO4269" s="1"/>
      <c r="CP4269" s="1"/>
      <c r="CQ4269" s="1"/>
      <c r="CR4269" s="1"/>
      <c r="CS4269" s="1"/>
      <c r="CT4269" s="1"/>
      <c r="CU4269" s="1"/>
      <c r="CV4269" s="1"/>
      <c r="CW4269" s="1"/>
      <c r="CX4269" s="1"/>
      <c r="CY4269" s="1"/>
      <c r="CZ4269" s="1"/>
      <c r="DA4269" s="1"/>
      <c r="DB4269" s="1"/>
      <c r="DC4269" s="1"/>
      <c r="DD4269" s="1"/>
      <c r="DE4269" s="1"/>
      <c r="DF4269" s="1"/>
      <c r="DG4269" s="1"/>
      <c r="DH4269" s="1"/>
      <c r="DI4269" s="1"/>
      <c r="DJ4269" s="1"/>
      <c r="DK4269" s="1"/>
      <c r="DL4269" s="1"/>
      <c r="DM4269" s="1"/>
      <c r="DN4269" s="1"/>
      <c r="DO4269" s="1"/>
      <c r="DP4269" s="1"/>
      <c r="DQ4269" s="1"/>
    </row>
    <row r="4270" spans="1:121">
      <c r="A4270" s="172" t="s">
        <v>2041</v>
      </c>
      <c r="B4270" s="381" t="s">
        <v>2042</v>
      </c>
      <c r="C4270" s="378">
        <v>161609496</v>
      </c>
      <c r="D4270" s="88"/>
      <c r="F4270" s="29" t="s">
        <v>157</v>
      </c>
      <c r="G4270" s="3" t="s">
        <v>60</v>
      </c>
      <c r="H4270" s="3" t="s">
        <v>2043</v>
      </c>
      <c r="I4270" s="55">
        <v>46183</v>
      </c>
      <c r="J4270" s="55">
        <v>46186</v>
      </c>
      <c r="K4270" s="55">
        <v>46213</v>
      </c>
      <c r="L4270" s="3"/>
      <c r="M4270" s="3"/>
      <c r="N4270" s="3"/>
      <c r="O4270" s="119" t="s">
        <v>10</v>
      </c>
      <c r="P4270" s="55">
        <v>46200</v>
      </c>
      <c r="Q4270" s="167"/>
      <c r="R4270" s="176"/>
      <c r="S4270" s="1"/>
      <c r="T4270" s="1"/>
      <c r="U4270" s="1"/>
      <c r="V4270" s="1"/>
      <c r="W4270" s="1"/>
      <c r="X4270" s="1"/>
      <c r="Y4270" s="1"/>
      <c r="Z4270" s="1"/>
      <c r="AA4270" s="1"/>
      <c r="AB4270" s="1"/>
      <c r="AC4270" s="1"/>
      <c r="AD4270" s="1"/>
      <c r="AE4270" s="1"/>
      <c r="AF4270" s="1"/>
      <c r="AG4270" s="1"/>
      <c r="AH4270" s="1"/>
      <c r="AI4270" s="1"/>
      <c r="AJ4270" s="1"/>
      <c r="AK4270" s="1"/>
      <c r="AL4270" s="1"/>
      <c r="AM4270" s="1"/>
      <c r="AN4270" s="1"/>
      <c r="AO4270" s="1"/>
      <c r="AP4270" s="1"/>
      <c r="AQ4270" s="1"/>
      <c r="AR4270" s="1"/>
      <c r="AS4270" s="1"/>
      <c r="AT4270" s="1"/>
      <c r="AU4270" s="1"/>
      <c r="AV4270" s="1"/>
      <c r="AW4270" s="1"/>
      <c r="AX4270" s="1"/>
      <c r="AY4270" s="1"/>
      <c r="AZ4270" s="1"/>
      <c r="BA4270" s="1"/>
      <c r="BB4270" s="1"/>
      <c r="BC4270" s="1"/>
      <c r="BD4270" s="1"/>
      <c r="BE4270" s="1"/>
      <c r="BF4270" s="1"/>
      <c r="BG4270" s="1"/>
      <c r="BH4270" s="1"/>
      <c r="BI4270" s="1"/>
      <c r="BJ4270" s="1"/>
      <c r="BK4270" s="1"/>
      <c r="BL4270" s="1"/>
      <c r="BM4270" s="1"/>
      <c r="BN4270" s="1"/>
      <c r="BO4270" s="1"/>
      <c r="BP4270" s="1"/>
      <c r="BQ4270" s="1"/>
      <c r="BR4270" s="1"/>
      <c r="BS4270" s="1"/>
      <c r="BT4270" s="1"/>
      <c r="BU4270" s="1"/>
      <c r="BV4270" s="1"/>
      <c r="BW4270" s="1"/>
      <c r="BX4270" s="1"/>
      <c r="BY4270" s="1"/>
      <c r="BZ4270" s="1"/>
      <c r="CA4270" s="1"/>
      <c r="CB4270" s="1"/>
      <c r="CC4270" s="1"/>
      <c r="CD4270" s="1"/>
      <c r="CE4270" s="1"/>
      <c r="CF4270" s="1"/>
      <c r="CG4270" s="1"/>
      <c r="CH4270" s="1"/>
      <c r="CI4270" s="1"/>
      <c r="CJ4270" s="1"/>
      <c r="CK4270" s="1"/>
      <c r="CL4270" s="1"/>
      <c r="CM4270" s="1"/>
      <c r="CN4270" s="1"/>
      <c r="CO4270" s="1"/>
      <c r="CP4270" s="1"/>
      <c r="CQ4270" s="1"/>
      <c r="CR4270" s="1"/>
      <c r="CS4270" s="1"/>
      <c r="CT4270" s="1"/>
      <c r="CU4270" s="1"/>
      <c r="CV4270" s="1"/>
      <c r="CW4270" s="1"/>
      <c r="CX4270" s="1"/>
      <c r="CY4270" s="1"/>
      <c r="CZ4270" s="1"/>
      <c r="DA4270" s="1"/>
      <c r="DB4270" s="1"/>
      <c r="DC4270" s="1"/>
      <c r="DD4270" s="1"/>
      <c r="DE4270" s="1"/>
      <c r="DF4270" s="1"/>
      <c r="DG4270" s="1"/>
      <c r="DH4270" s="1"/>
      <c r="DI4270" s="1"/>
      <c r="DJ4270" s="1"/>
      <c r="DK4270" s="1"/>
      <c r="DL4270" s="1"/>
      <c r="DM4270" s="1"/>
      <c r="DN4270" s="1"/>
      <c r="DO4270" s="1"/>
      <c r="DP4270" s="1"/>
      <c r="DQ4270" s="1"/>
    </row>
    <row r="4271" spans="1:121">
      <c r="A4271" s="172" t="s">
        <v>2041</v>
      </c>
      <c r="B4271" s="381" t="s">
        <v>2042</v>
      </c>
      <c r="C4271" s="378">
        <v>161609504</v>
      </c>
      <c r="D4271" s="88"/>
      <c r="F4271" s="29" t="s">
        <v>157</v>
      </c>
      <c r="G4271" s="3" t="s">
        <v>60</v>
      </c>
      <c r="H4271" s="3" t="s">
        <v>2043</v>
      </c>
      <c r="I4271" s="55">
        <v>46183</v>
      </c>
      <c r="J4271" s="55">
        <v>46186</v>
      </c>
      <c r="K4271" s="55">
        <v>46213</v>
      </c>
      <c r="L4271" s="3"/>
      <c r="M4271" s="3"/>
      <c r="N4271" s="3"/>
      <c r="O4271" s="119" t="s">
        <v>10</v>
      </c>
      <c r="P4271" s="55">
        <v>46200</v>
      </c>
      <c r="Q4271" s="167"/>
      <c r="R4271" s="176"/>
      <c r="S4271" s="1"/>
      <c r="T4271" s="1"/>
      <c r="U4271" s="1"/>
      <c r="V4271" s="1"/>
      <c r="W4271" s="1"/>
      <c r="X4271" s="1"/>
      <c r="Y4271" s="1"/>
      <c r="Z4271" s="1"/>
      <c r="AA4271" s="1"/>
      <c r="AB4271" s="1"/>
      <c r="AC4271" s="1"/>
      <c r="AD4271" s="1"/>
      <c r="AE4271" s="1"/>
      <c r="AF4271" s="1"/>
      <c r="AG4271" s="1"/>
      <c r="AH4271" s="1"/>
      <c r="AI4271" s="1"/>
      <c r="AJ4271" s="1"/>
      <c r="AK4271" s="1"/>
      <c r="AL4271" s="1"/>
      <c r="AM4271" s="1"/>
      <c r="AN4271" s="1"/>
      <c r="AO4271" s="1"/>
      <c r="AP4271" s="1"/>
      <c r="AQ4271" s="1"/>
      <c r="AR4271" s="1"/>
      <c r="AS4271" s="1"/>
      <c r="AT4271" s="1"/>
      <c r="AU4271" s="1"/>
      <c r="AV4271" s="1"/>
      <c r="AW4271" s="1"/>
      <c r="AX4271" s="1"/>
      <c r="AY4271" s="1"/>
      <c r="AZ4271" s="1"/>
      <c r="BA4271" s="1"/>
      <c r="BB4271" s="1"/>
      <c r="BC4271" s="1"/>
      <c r="BD4271" s="1"/>
      <c r="BE4271" s="1"/>
      <c r="BF4271" s="1"/>
      <c r="BG4271" s="1"/>
      <c r="BH4271" s="1"/>
      <c r="BI4271" s="1"/>
      <c r="BJ4271" s="1"/>
      <c r="BK4271" s="1"/>
      <c r="BL4271" s="1"/>
      <c r="BM4271" s="1"/>
      <c r="BN4271" s="1"/>
      <c r="BO4271" s="1"/>
      <c r="BP4271" s="1"/>
      <c r="BQ4271" s="1"/>
      <c r="BR4271" s="1"/>
      <c r="BS4271" s="1"/>
      <c r="BT4271" s="1"/>
      <c r="BU4271" s="1"/>
      <c r="BV4271" s="1"/>
      <c r="BW4271" s="1"/>
      <c r="BX4271" s="1"/>
      <c r="BY4271" s="1"/>
      <c r="BZ4271" s="1"/>
      <c r="CA4271" s="1"/>
      <c r="CB4271" s="1"/>
      <c r="CC4271" s="1"/>
      <c r="CD4271" s="1"/>
      <c r="CE4271" s="1"/>
      <c r="CF4271" s="1"/>
      <c r="CG4271" s="1"/>
      <c r="CH4271" s="1"/>
      <c r="CI4271" s="1"/>
      <c r="CJ4271" s="1"/>
      <c r="CK4271" s="1"/>
      <c r="CL4271" s="1"/>
      <c r="CM4271" s="1"/>
      <c r="CN4271" s="1"/>
      <c r="CO4271" s="1"/>
      <c r="CP4271" s="1"/>
      <c r="CQ4271" s="1"/>
      <c r="CR4271" s="1"/>
      <c r="CS4271" s="1"/>
      <c r="CT4271" s="1"/>
      <c r="CU4271" s="1"/>
      <c r="CV4271" s="1"/>
      <c r="CW4271" s="1"/>
      <c r="CX4271" s="1"/>
      <c r="CY4271" s="1"/>
      <c r="CZ4271" s="1"/>
      <c r="DA4271" s="1"/>
      <c r="DB4271" s="1"/>
      <c r="DC4271" s="1"/>
      <c r="DD4271" s="1"/>
      <c r="DE4271" s="1"/>
      <c r="DF4271" s="1"/>
      <c r="DG4271" s="1"/>
      <c r="DH4271" s="1"/>
      <c r="DI4271" s="1"/>
      <c r="DJ4271" s="1"/>
      <c r="DK4271" s="1"/>
      <c r="DL4271" s="1"/>
      <c r="DM4271" s="1"/>
      <c r="DN4271" s="1"/>
      <c r="DO4271" s="1"/>
      <c r="DP4271" s="1"/>
      <c r="DQ4271" s="1"/>
    </row>
    <row r="4272" spans="1:121">
      <c r="A4272" s="172" t="s">
        <v>2041</v>
      </c>
      <c r="B4272" s="381" t="s">
        <v>2042</v>
      </c>
      <c r="C4272" s="378">
        <v>161609507</v>
      </c>
      <c r="D4272" s="88"/>
      <c r="F4272" s="29" t="s">
        <v>157</v>
      </c>
      <c r="G4272" s="3" t="s">
        <v>60</v>
      </c>
      <c r="H4272" s="3" t="s">
        <v>2043</v>
      </c>
      <c r="I4272" s="55">
        <v>46183</v>
      </c>
      <c r="J4272" s="55">
        <v>46186</v>
      </c>
      <c r="K4272" s="55">
        <v>46213</v>
      </c>
      <c r="L4272" s="3"/>
      <c r="M4272" s="3"/>
      <c r="N4272" s="3"/>
      <c r="O4272" s="119" t="s">
        <v>10</v>
      </c>
      <c r="P4272" s="55">
        <v>46200</v>
      </c>
      <c r="Q4272" s="167"/>
      <c r="R4272" s="176"/>
      <c r="S4272" s="1"/>
      <c r="T4272" s="1"/>
      <c r="U4272" s="1"/>
      <c r="V4272" s="1"/>
      <c r="W4272" s="1"/>
      <c r="X4272" s="1"/>
      <c r="Y4272" s="1"/>
      <c r="Z4272" s="1"/>
      <c r="AA4272" s="1"/>
      <c r="AB4272" s="1"/>
      <c r="AC4272" s="1"/>
      <c r="AD4272" s="1"/>
      <c r="AE4272" s="1"/>
      <c r="AF4272" s="1"/>
      <c r="AG4272" s="1"/>
      <c r="AH4272" s="1"/>
      <c r="AI4272" s="1"/>
      <c r="AJ4272" s="1"/>
      <c r="AK4272" s="1"/>
      <c r="AL4272" s="1"/>
      <c r="AM4272" s="1"/>
      <c r="AN4272" s="1"/>
      <c r="AO4272" s="1"/>
      <c r="AP4272" s="1"/>
      <c r="AQ4272" s="1"/>
      <c r="AR4272" s="1"/>
      <c r="AS4272" s="1"/>
      <c r="AT4272" s="1"/>
      <c r="AU4272" s="1"/>
      <c r="AV4272" s="1"/>
      <c r="AW4272" s="1"/>
      <c r="AX4272" s="1"/>
      <c r="AY4272" s="1"/>
      <c r="AZ4272" s="1"/>
      <c r="BA4272" s="1"/>
      <c r="BB4272" s="1"/>
      <c r="BC4272" s="1"/>
      <c r="BD4272" s="1"/>
      <c r="BE4272" s="1"/>
      <c r="BF4272" s="1"/>
      <c r="BG4272" s="1"/>
      <c r="BH4272" s="1"/>
      <c r="BI4272" s="1"/>
      <c r="BJ4272" s="1"/>
      <c r="BK4272" s="1"/>
      <c r="BL4272" s="1"/>
      <c r="BM4272" s="1"/>
      <c r="BN4272" s="1"/>
      <c r="BO4272" s="1"/>
      <c r="BP4272" s="1"/>
      <c r="BQ4272" s="1"/>
      <c r="BR4272" s="1"/>
      <c r="BS4272" s="1"/>
      <c r="BT4272" s="1"/>
      <c r="BU4272" s="1"/>
      <c r="BV4272" s="1"/>
      <c r="BW4272" s="1"/>
      <c r="BX4272" s="1"/>
      <c r="BY4272" s="1"/>
      <c r="BZ4272" s="1"/>
      <c r="CA4272" s="1"/>
      <c r="CB4272" s="1"/>
      <c r="CC4272" s="1"/>
      <c r="CD4272" s="1"/>
      <c r="CE4272" s="1"/>
      <c r="CF4272" s="1"/>
      <c r="CG4272" s="1"/>
      <c r="CH4272" s="1"/>
      <c r="CI4272" s="1"/>
      <c r="CJ4272" s="1"/>
      <c r="CK4272" s="1"/>
      <c r="CL4272" s="1"/>
      <c r="CM4272" s="1"/>
      <c r="CN4272" s="1"/>
      <c r="CO4272" s="1"/>
      <c r="CP4272" s="1"/>
      <c r="CQ4272" s="1"/>
      <c r="CR4272" s="1"/>
      <c r="CS4272" s="1"/>
      <c r="CT4272" s="1"/>
      <c r="CU4272" s="1"/>
      <c r="CV4272" s="1"/>
      <c r="CW4272" s="1"/>
      <c r="CX4272" s="1"/>
      <c r="CY4272" s="1"/>
      <c r="CZ4272" s="1"/>
      <c r="DA4272" s="1"/>
      <c r="DB4272" s="1"/>
      <c r="DC4272" s="1"/>
      <c r="DD4272" s="1"/>
      <c r="DE4272" s="1"/>
      <c r="DF4272" s="1"/>
      <c r="DG4272" s="1"/>
      <c r="DH4272" s="1"/>
      <c r="DI4272" s="1"/>
      <c r="DJ4272" s="1"/>
      <c r="DK4272" s="1"/>
      <c r="DL4272" s="1"/>
      <c r="DM4272" s="1"/>
      <c r="DN4272" s="1"/>
      <c r="DO4272" s="1"/>
      <c r="DP4272" s="1"/>
      <c r="DQ4272" s="1"/>
    </row>
    <row r="4273" spans="1:121">
      <c r="A4273" s="166" t="s">
        <v>2044</v>
      </c>
      <c r="B4273" s="3" t="s">
        <v>2045</v>
      </c>
      <c r="C4273" s="378">
        <v>175609943</v>
      </c>
      <c r="D4273" s="88"/>
      <c r="F4273" s="29" t="s">
        <v>157</v>
      </c>
      <c r="G4273" s="3" t="s">
        <v>60</v>
      </c>
      <c r="H4273" s="3" t="s">
        <v>2043</v>
      </c>
      <c r="I4273" s="55">
        <v>46197</v>
      </c>
      <c r="J4273" s="55">
        <v>46199</v>
      </c>
      <c r="K4273" s="55">
        <v>46227</v>
      </c>
      <c r="L4273" s="3"/>
      <c r="M4273" s="3"/>
      <c r="N4273" s="3"/>
      <c r="O4273" s="119" t="s">
        <v>10</v>
      </c>
      <c r="P4273" s="55">
        <v>46199</v>
      </c>
      <c r="Q4273" s="167"/>
      <c r="R4273" s="184"/>
      <c r="S4273" s="1"/>
      <c r="T4273" s="1"/>
      <c r="U4273" s="1"/>
      <c r="V4273" s="1"/>
      <c r="W4273" s="1"/>
      <c r="X4273" s="1"/>
      <c r="Y4273" s="1"/>
      <c r="Z4273" s="1"/>
      <c r="AA4273" s="1"/>
      <c r="AB4273" s="1"/>
      <c r="AC4273" s="1"/>
      <c r="AD4273" s="1"/>
      <c r="AE4273" s="1"/>
      <c r="AF4273" s="1"/>
      <c r="AG4273" s="1"/>
      <c r="AH4273" s="1"/>
      <c r="AI4273" s="1"/>
      <c r="AJ4273" s="1"/>
      <c r="AK4273" s="1"/>
      <c r="AL4273" s="1"/>
      <c r="AM4273" s="1"/>
      <c r="AN4273" s="1"/>
      <c r="AO4273" s="1"/>
      <c r="AP4273" s="1"/>
      <c r="AQ4273" s="1"/>
      <c r="AR4273" s="1"/>
      <c r="AS4273" s="1"/>
      <c r="AT4273" s="1"/>
      <c r="AU4273" s="1"/>
      <c r="AV4273" s="1"/>
      <c r="AW4273" s="1"/>
      <c r="AX4273" s="1"/>
      <c r="AY4273" s="1"/>
      <c r="AZ4273" s="1"/>
      <c r="BA4273" s="1"/>
      <c r="BB4273" s="1"/>
      <c r="BC4273" s="1"/>
      <c r="BD4273" s="1"/>
      <c r="BE4273" s="1"/>
      <c r="BF4273" s="1"/>
      <c r="BG4273" s="1"/>
      <c r="BH4273" s="1"/>
      <c r="BI4273" s="1"/>
      <c r="BJ4273" s="1"/>
      <c r="BK4273" s="1"/>
      <c r="BL4273" s="1"/>
      <c r="BM4273" s="1"/>
      <c r="BN4273" s="1"/>
      <c r="BO4273" s="1"/>
      <c r="BP4273" s="1"/>
      <c r="BQ4273" s="1"/>
      <c r="BR4273" s="1"/>
      <c r="BS4273" s="1"/>
      <c r="BT4273" s="1"/>
      <c r="BU4273" s="1"/>
      <c r="BV4273" s="1"/>
      <c r="BW4273" s="1"/>
      <c r="BX4273" s="1"/>
      <c r="BY4273" s="1"/>
      <c r="BZ4273" s="1"/>
      <c r="CA4273" s="1"/>
      <c r="CB4273" s="1"/>
      <c r="CC4273" s="1"/>
      <c r="CD4273" s="1"/>
      <c r="CE4273" s="1"/>
      <c r="CF4273" s="1"/>
      <c r="CG4273" s="1"/>
      <c r="CH4273" s="1"/>
      <c r="CI4273" s="1"/>
      <c r="CJ4273" s="1"/>
      <c r="CK4273" s="1"/>
      <c r="CL4273" s="1"/>
      <c r="CM4273" s="1"/>
      <c r="CN4273" s="1"/>
      <c r="CO4273" s="1"/>
      <c r="CP4273" s="1"/>
      <c r="CQ4273" s="1"/>
      <c r="CR4273" s="1"/>
      <c r="CS4273" s="1"/>
      <c r="CT4273" s="1"/>
      <c r="CU4273" s="1"/>
      <c r="CV4273" s="1"/>
      <c r="CW4273" s="1"/>
      <c r="CX4273" s="1"/>
      <c r="CY4273" s="1"/>
      <c r="CZ4273" s="1"/>
      <c r="DA4273" s="1"/>
      <c r="DB4273" s="1"/>
      <c r="DC4273" s="1"/>
      <c r="DD4273" s="1"/>
      <c r="DE4273" s="1"/>
      <c r="DF4273" s="1"/>
      <c r="DG4273" s="1"/>
      <c r="DH4273" s="1"/>
      <c r="DI4273" s="1"/>
      <c r="DJ4273" s="1"/>
      <c r="DK4273" s="1"/>
      <c r="DL4273" s="1"/>
      <c r="DM4273" s="1"/>
      <c r="DN4273" s="1"/>
      <c r="DO4273" s="1"/>
      <c r="DP4273" s="1"/>
      <c r="DQ4273" s="1"/>
    </row>
    <row r="4274" spans="1:121">
      <c r="A4274" s="172" t="s">
        <v>2044</v>
      </c>
      <c r="B4274" s="30" t="s">
        <v>2045</v>
      </c>
      <c r="C4274" s="378">
        <v>156607835</v>
      </c>
      <c r="D4274" s="88"/>
      <c r="F4274" s="29" t="s">
        <v>1068</v>
      </c>
      <c r="G4274" s="3" t="s">
        <v>60</v>
      </c>
      <c r="H4274" s="3" t="s">
        <v>1069</v>
      </c>
      <c r="I4274" s="55">
        <v>46178</v>
      </c>
      <c r="J4274" s="55">
        <v>46182</v>
      </c>
      <c r="K4274" s="55">
        <v>46209</v>
      </c>
      <c r="L4274" s="3"/>
      <c r="M4274" s="3"/>
      <c r="N4274" s="3"/>
      <c r="O4274" s="119" t="s">
        <v>10</v>
      </c>
      <c r="P4274" s="55">
        <v>46184</v>
      </c>
      <c r="Q4274" s="167"/>
      <c r="R4274" s="176"/>
      <c r="S4274" s="1"/>
      <c r="T4274" s="1"/>
      <c r="U4274" s="1"/>
      <c r="V4274" s="1"/>
      <c r="W4274" s="1"/>
      <c r="X4274" s="1"/>
      <c r="Y4274" s="1"/>
      <c r="Z4274" s="1"/>
      <c r="AA4274" s="1"/>
      <c r="AB4274" s="1"/>
      <c r="AC4274" s="1"/>
      <c r="AD4274" s="1"/>
      <c r="AE4274" s="1"/>
      <c r="AF4274" s="1"/>
      <c r="AG4274" s="1"/>
      <c r="AH4274" s="1"/>
      <c r="AI4274" s="1"/>
      <c r="AJ4274" s="1"/>
      <c r="AK4274" s="1"/>
      <c r="AL4274" s="1"/>
      <c r="AM4274" s="1"/>
      <c r="AN4274" s="1"/>
      <c r="AO4274" s="1"/>
      <c r="AP4274" s="1"/>
      <c r="AQ4274" s="1"/>
      <c r="AR4274" s="1"/>
      <c r="AS4274" s="1"/>
      <c r="AT4274" s="1"/>
      <c r="AU4274" s="1"/>
      <c r="AV4274" s="1"/>
      <c r="AW4274" s="1"/>
      <c r="AX4274" s="1"/>
      <c r="AY4274" s="1"/>
      <c r="AZ4274" s="1"/>
      <c r="BA4274" s="1"/>
      <c r="BB4274" s="1"/>
      <c r="BC4274" s="1"/>
      <c r="BD4274" s="1"/>
      <c r="BE4274" s="1"/>
      <c r="BF4274" s="1"/>
      <c r="BG4274" s="1"/>
      <c r="BH4274" s="1"/>
      <c r="BI4274" s="1"/>
      <c r="BJ4274" s="1"/>
      <c r="BK4274" s="1"/>
      <c r="BL4274" s="1"/>
      <c r="BM4274" s="1"/>
      <c r="BN4274" s="1"/>
      <c r="BO4274" s="1"/>
      <c r="BP4274" s="1"/>
      <c r="BQ4274" s="1"/>
      <c r="BR4274" s="1"/>
      <c r="BS4274" s="1"/>
      <c r="BT4274" s="1"/>
      <c r="BU4274" s="1"/>
      <c r="BV4274" s="1"/>
      <c r="BW4274" s="1"/>
      <c r="BX4274" s="1"/>
      <c r="BY4274" s="1"/>
      <c r="BZ4274" s="1"/>
      <c r="CA4274" s="1"/>
      <c r="CB4274" s="1"/>
      <c r="CC4274" s="1"/>
      <c r="CD4274" s="1"/>
      <c r="CE4274" s="1"/>
      <c r="CF4274" s="1"/>
      <c r="CG4274" s="1"/>
      <c r="CH4274" s="1"/>
      <c r="CI4274" s="1"/>
      <c r="CJ4274" s="1"/>
      <c r="CK4274" s="1"/>
      <c r="CL4274" s="1"/>
      <c r="CM4274" s="1"/>
      <c r="CN4274" s="1"/>
      <c r="CO4274" s="1"/>
      <c r="CP4274" s="1"/>
      <c r="CQ4274" s="1"/>
      <c r="CR4274" s="1"/>
      <c r="CS4274" s="1"/>
      <c r="CT4274" s="1"/>
      <c r="CU4274" s="1"/>
      <c r="CV4274" s="1"/>
      <c r="CW4274" s="1"/>
      <c r="CX4274" s="1"/>
      <c r="CY4274" s="1"/>
      <c r="CZ4274" s="1"/>
      <c r="DA4274" s="1"/>
      <c r="DB4274" s="1"/>
      <c r="DC4274" s="1"/>
      <c r="DD4274" s="1"/>
      <c r="DE4274" s="1"/>
      <c r="DF4274" s="1"/>
      <c r="DG4274" s="1"/>
      <c r="DH4274" s="1"/>
      <c r="DI4274" s="1"/>
      <c r="DJ4274" s="1"/>
      <c r="DK4274" s="1"/>
      <c r="DL4274" s="1"/>
      <c r="DM4274" s="1"/>
      <c r="DN4274" s="1"/>
      <c r="DO4274" s="1"/>
      <c r="DP4274" s="1"/>
      <c r="DQ4274" s="1"/>
    </row>
    <row r="4275" spans="1:121">
      <c r="A4275" s="172" t="s">
        <v>2044</v>
      </c>
      <c r="B4275" s="30" t="s">
        <v>2045</v>
      </c>
      <c r="C4275" s="378">
        <v>156607839</v>
      </c>
      <c r="D4275" s="88"/>
      <c r="F4275" s="29" t="s">
        <v>1068</v>
      </c>
      <c r="G4275" s="3" t="s">
        <v>60</v>
      </c>
      <c r="H4275" s="3" t="s">
        <v>1069</v>
      </c>
      <c r="I4275" s="55">
        <v>46178</v>
      </c>
      <c r="J4275" s="55">
        <v>46182</v>
      </c>
      <c r="K4275" s="55">
        <v>46209</v>
      </c>
      <c r="L4275" s="3"/>
      <c r="M4275" s="3"/>
      <c r="N4275" s="3"/>
      <c r="O4275" s="119" t="s">
        <v>10</v>
      </c>
      <c r="P4275" s="55">
        <v>46184</v>
      </c>
      <c r="Q4275" s="167"/>
      <c r="R4275" s="176"/>
      <c r="S4275" s="1"/>
      <c r="T4275" s="1"/>
      <c r="U4275" s="1"/>
      <c r="V4275" s="1"/>
      <c r="W4275" s="1"/>
      <c r="X4275" s="1"/>
      <c r="Y4275" s="1"/>
      <c r="Z4275" s="1"/>
      <c r="AA4275" s="1"/>
      <c r="AB4275" s="1"/>
      <c r="AC4275" s="1"/>
      <c r="AD4275" s="1"/>
      <c r="AE4275" s="1"/>
      <c r="AF4275" s="1"/>
      <c r="AG4275" s="1"/>
      <c r="AH4275" s="1"/>
      <c r="AI4275" s="1"/>
      <c r="AJ4275" s="1"/>
      <c r="AK4275" s="1"/>
      <c r="AL4275" s="1"/>
      <c r="AM4275" s="1"/>
      <c r="AN4275" s="1"/>
      <c r="AO4275" s="1"/>
      <c r="AP4275" s="1"/>
      <c r="AQ4275" s="1"/>
      <c r="AR4275" s="1"/>
      <c r="AS4275" s="1"/>
      <c r="AT4275" s="1"/>
      <c r="AU4275" s="1"/>
      <c r="AV4275" s="1"/>
      <c r="AW4275" s="1"/>
      <c r="AX4275" s="1"/>
      <c r="AY4275" s="1"/>
      <c r="AZ4275" s="1"/>
      <c r="BA4275" s="1"/>
      <c r="BB4275" s="1"/>
      <c r="BC4275" s="1"/>
      <c r="BD4275" s="1"/>
      <c r="BE4275" s="1"/>
      <c r="BF4275" s="1"/>
      <c r="BG4275" s="1"/>
      <c r="BH4275" s="1"/>
      <c r="BI4275" s="1"/>
      <c r="BJ4275" s="1"/>
      <c r="BK4275" s="1"/>
      <c r="BL4275" s="1"/>
      <c r="BM4275" s="1"/>
      <c r="BN4275" s="1"/>
      <c r="BO4275" s="1"/>
      <c r="BP4275" s="1"/>
      <c r="BQ4275" s="1"/>
      <c r="BR4275" s="1"/>
      <c r="BS4275" s="1"/>
      <c r="BT4275" s="1"/>
      <c r="BU4275" s="1"/>
      <c r="BV4275" s="1"/>
      <c r="BW4275" s="1"/>
      <c r="BX4275" s="1"/>
      <c r="BY4275" s="1"/>
      <c r="BZ4275" s="1"/>
      <c r="CA4275" s="1"/>
      <c r="CB4275" s="1"/>
      <c r="CC4275" s="1"/>
      <c r="CD4275" s="1"/>
      <c r="CE4275" s="1"/>
      <c r="CF4275" s="1"/>
      <c r="CG4275" s="1"/>
      <c r="CH4275" s="1"/>
      <c r="CI4275" s="1"/>
      <c r="CJ4275" s="1"/>
      <c r="CK4275" s="1"/>
      <c r="CL4275" s="1"/>
      <c r="CM4275" s="1"/>
      <c r="CN4275" s="1"/>
      <c r="CO4275" s="1"/>
      <c r="CP4275" s="1"/>
      <c r="CQ4275" s="1"/>
      <c r="CR4275" s="1"/>
      <c r="CS4275" s="1"/>
      <c r="CT4275" s="1"/>
      <c r="CU4275" s="1"/>
      <c r="CV4275" s="1"/>
      <c r="CW4275" s="1"/>
      <c r="CX4275" s="1"/>
      <c r="CY4275" s="1"/>
      <c r="CZ4275" s="1"/>
      <c r="DA4275" s="1"/>
      <c r="DB4275" s="1"/>
      <c r="DC4275" s="1"/>
      <c r="DD4275" s="1"/>
      <c r="DE4275" s="1"/>
      <c r="DF4275" s="1"/>
      <c r="DG4275" s="1"/>
      <c r="DH4275" s="1"/>
      <c r="DI4275" s="1"/>
      <c r="DJ4275" s="1"/>
      <c r="DK4275" s="1"/>
      <c r="DL4275" s="1"/>
      <c r="DM4275" s="1"/>
      <c r="DN4275" s="1"/>
      <c r="DO4275" s="1"/>
      <c r="DP4275" s="1"/>
      <c r="DQ4275" s="1"/>
    </row>
    <row r="4276" spans="1:121">
      <c r="A4276" s="172" t="s">
        <v>2044</v>
      </c>
      <c r="B4276" s="30" t="s">
        <v>2045</v>
      </c>
      <c r="C4276" s="378">
        <v>156607842</v>
      </c>
      <c r="D4276" s="88"/>
      <c r="F4276" s="29" t="s">
        <v>1068</v>
      </c>
      <c r="G4276" s="3" t="s">
        <v>60</v>
      </c>
      <c r="H4276" s="3" t="s">
        <v>1069</v>
      </c>
      <c r="I4276" s="55">
        <v>46178</v>
      </c>
      <c r="J4276" s="55">
        <v>46182</v>
      </c>
      <c r="K4276" s="55">
        <v>46209</v>
      </c>
      <c r="L4276" s="3"/>
      <c r="M4276" s="3"/>
      <c r="N4276" s="3"/>
      <c r="O4276" s="119" t="s">
        <v>10</v>
      </c>
      <c r="P4276" s="55">
        <v>46184</v>
      </c>
      <c r="Q4276" s="167"/>
      <c r="R4276" s="176"/>
      <c r="S4276" s="1"/>
      <c r="T4276" s="1"/>
      <c r="U4276" s="1"/>
      <c r="V4276" s="1"/>
      <c r="W4276" s="1"/>
      <c r="X4276" s="1"/>
      <c r="Y4276" s="1"/>
      <c r="Z4276" s="1"/>
      <c r="AA4276" s="1"/>
      <c r="AB4276" s="1"/>
      <c r="AC4276" s="1"/>
      <c r="AD4276" s="1"/>
      <c r="AE4276" s="1"/>
      <c r="AF4276" s="1"/>
      <c r="AG4276" s="1"/>
      <c r="AH4276" s="1"/>
      <c r="AI4276" s="1"/>
      <c r="AJ4276" s="1"/>
      <c r="AK4276" s="1"/>
      <c r="AL4276" s="1"/>
      <c r="AM4276" s="1"/>
      <c r="AN4276" s="1"/>
      <c r="AO4276" s="1"/>
      <c r="AP4276" s="1"/>
      <c r="AQ4276" s="1"/>
      <c r="AR4276" s="1"/>
      <c r="AS4276" s="1"/>
      <c r="AT4276" s="1"/>
      <c r="AU4276" s="1"/>
      <c r="AV4276" s="1"/>
      <c r="AW4276" s="1"/>
      <c r="AX4276" s="1"/>
      <c r="AY4276" s="1"/>
      <c r="AZ4276" s="1"/>
      <c r="BA4276" s="1"/>
      <c r="BB4276" s="1"/>
      <c r="BC4276" s="1"/>
      <c r="BD4276" s="1"/>
      <c r="BE4276" s="1"/>
      <c r="BF4276" s="1"/>
      <c r="BG4276" s="1"/>
      <c r="BH4276" s="1"/>
      <c r="BI4276" s="1"/>
      <c r="BJ4276" s="1"/>
      <c r="BK4276" s="1"/>
      <c r="BL4276" s="1"/>
      <c r="BM4276" s="1"/>
      <c r="BN4276" s="1"/>
      <c r="BO4276" s="1"/>
      <c r="BP4276" s="1"/>
      <c r="BQ4276" s="1"/>
      <c r="BR4276" s="1"/>
      <c r="BS4276" s="1"/>
      <c r="BT4276" s="1"/>
      <c r="BU4276" s="1"/>
      <c r="BV4276" s="1"/>
      <c r="BW4276" s="1"/>
      <c r="BX4276" s="1"/>
      <c r="BY4276" s="1"/>
      <c r="BZ4276" s="1"/>
      <c r="CA4276" s="1"/>
      <c r="CB4276" s="1"/>
      <c r="CC4276" s="1"/>
      <c r="CD4276" s="1"/>
      <c r="CE4276" s="1"/>
      <c r="CF4276" s="1"/>
      <c r="CG4276" s="1"/>
      <c r="CH4276" s="1"/>
      <c r="CI4276" s="1"/>
      <c r="CJ4276" s="1"/>
      <c r="CK4276" s="1"/>
      <c r="CL4276" s="1"/>
      <c r="CM4276" s="1"/>
      <c r="CN4276" s="1"/>
      <c r="CO4276" s="1"/>
      <c r="CP4276" s="1"/>
      <c r="CQ4276" s="1"/>
      <c r="CR4276" s="1"/>
      <c r="CS4276" s="1"/>
      <c r="CT4276" s="1"/>
      <c r="CU4276" s="1"/>
      <c r="CV4276" s="1"/>
      <c r="CW4276" s="1"/>
      <c r="CX4276" s="1"/>
      <c r="CY4276" s="1"/>
      <c r="CZ4276" s="1"/>
      <c r="DA4276" s="1"/>
      <c r="DB4276" s="1"/>
      <c r="DC4276" s="1"/>
      <c r="DD4276" s="1"/>
      <c r="DE4276" s="1"/>
      <c r="DF4276" s="1"/>
      <c r="DG4276" s="1"/>
      <c r="DH4276" s="1"/>
      <c r="DI4276" s="1"/>
      <c r="DJ4276" s="1"/>
      <c r="DK4276" s="1"/>
      <c r="DL4276" s="1"/>
      <c r="DM4276" s="1"/>
      <c r="DN4276" s="1"/>
      <c r="DO4276" s="1"/>
      <c r="DP4276" s="1"/>
      <c r="DQ4276" s="1"/>
    </row>
    <row r="4277" spans="1:121">
      <c r="A4277" s="172" t="s">
        <v>2044</v>
      </c>
      <c r="B4277" s="30" t="s">
        <v>2045</v>
      </c>
      <c r="C4277" s="378">
        <v>156607844</v>
      </c>
      <c r="D4277" s="88"/>
      <c r="F4277" s="29" t="s">
        <v>1068</v>
      </c>
      <c r="G4277" s="3" t="s">
        <v>60</v>
      </c>
      <c r="H4277" s="3" t="s">
        <v>1069</v>
      </c>
      <c r="I4277" s="55">
        <v>46178</v>
      </c>
      <c r="J4277" s="55">
        <v>46182</v>
      </c>
      <c r="K4277" s="55">
        <v>46209</v>
      </c>
      <c r="L4277" s="3"/>
      <c r="M4277" s="3"/>
      <c r="N4277" s="3"/>
      <c r="O4277" s="119" t="s">
        <v>10</v>
      </c>
      <c r="P4277" s="55">
        <v>46184</v>
      </c>
      <c r="Q4277" s="167"/>
      <c r="R4277" s="176"/>
      <c r="S4277" s="1"/>
      <c r="T4277" s="1"/>
      <c r="U4277" s="1"/>
      <c r="V4277" s="1"/>
      <c r="W4277" s="1"/>
      <c r="X4277" s="1"/>
      <c r="Y4277" s="1"/>
      <c r="Z4277" s="1"/>
      <c r="AA4277" s="1"/>
      <c r="AB4277" s="1"/>
      <c r="AC4277" s="1"/>
      <c r="AD4277" s="1"/>
      <c r="AE4277" s="1"/>
      <c r="AF4277" s="1"/>
      <c r="AG4277" s="1"/>
      <c r="AH4277" s="1"/>
      <c r="AI4277" s="1"/>
      <c r="AJ4277" s="1"/>
      <c r="AK4277" s="1"/>
      <c r="AL4277" s="1"/>
      <c r="AM4277" s="1"/>
      <c r="AN4277" s="1"/>
      <c r="AO4277" s="1"/>
      <c r="AP4277" s="1"/>
      <c r="AQ4277" s="1"/>
      <c r="AR4277" s="1"/>
      <c r="AS4277" s="1"/>
      <c r="AT4277" s="1"/>
      <c r="AU4277" s="1"/>
      <c r="AV4277" s="1"/>
      <c r="AW4277" s="1"/>
      <c r="AX4277" s="1"/>
      <c r="AY4277" s="1"/>
      <c r="AZ4277" s="1"/>
      <c r="BA4277" s="1"/>
      <c r="BB4277" s="1"/>
      <c r="BC4277" s="1"/>
      <c r="BD4277" s="1"/>
      <c r="BE4277" s="1"/>
      <c r="BF4277" s="1"/>
      <c r="BG4277" s="1"/>
      <c r="BH4277" s="1"/>
      <c r="BI4277" s="1"/>
      <c r="BJ4277" s="1"/>
      <c r="BK4277" s="1"/>
      <c r="BL4277" s="1"/>
      <c r="BM4277" s="1"/>
      <c r="BN4277" s="1"/>
      <c r="BO4277" s="1"/>
      <c r="BP4277" s="1"/>
      <c r="BQ4277" s="1"/>
      <c r="BR4277" s="1"/>
      <c r="BS4277" s="1"/>
      <c r="BT4277" s="1"/>
      <c r="BU4277" s="1"/>
      <c r="BV4277" s="1"/>
      <c r="BW4277" s="1"/>
      <c r="BX4277" s="1"/>
      <c r="BY4277" s="1"/>
      <c r="BZ4277" s="1"/>
      <c r="CA4277" s="1"/>
      <c r="CB4277" s="1"/>
      <c r="CC4277" s="1"/>
      <c r="CD4277" s="1"/>
      <c r="CE4277" s="1"/>
      <c r="CF4277" s="1"/>
      <c r="CG4277" s="1"/>
      <c r="CH4277" s="1"/>
      <c r="CI4277" s="1"/>
      <c r="CJ4277" s="1"/>
      <c r="CK4277" s="1"/>
      <c r="CL4277" s="1"/>
      <c r="CM4277" s="1"/>
      <c r="CN4277" s="1"/>
      <c r="CO4277" s="1"/>
      <c r="CP4277" s="1"/>
      <c r="CQ4277" s="1"/>
      <c r="CR4277" s="1"/>
      <c r="CS4277" s="1"/>
      <c r="CT4277" s="1"/>
      <c r="CU4277" s="1"/>
      <c r="CV4277" s="1"/>
      <c r="CW4277" s="1"/>
      <c r="CX4277" s="1"/>
      <c r="CY4277" s="1"/>
      <c r="CZ4277" s="1"/>
      <c r="DA4277" s="1"/>
      <c r="DB4277" s="1"/>
      <c r="DC4277" s="1"/>
      <c r="DD4277" s="1"/>
      <c r="DE4277" s="1"/>
      <c r="DF4277" s="1"/>
      <c r="DG4277" s="1"/>
      <c r="DH4277" s="1"/>
      <c r="DI4277" s="1"/>
      <c r="DJ4277" s="1"/>
      <c r="DK4277" s="1"/>
      <c r="DL4277" s="1"/>
      <c r="DM4277" s="1"/>
      <c r="DN4277" s="1"/>
      <c r="DO4277" s="1"/>
      <c r="DP4277" s="1"/>
      <c r="DQ4277" s="1"/>
    </row>
    <row r="4278" spans="1:121">
      <c r="A4278" s="172" t="s">
        <v>2044</v>
      </c>
      <c r="B4278" s="30" t="s">
        <v>2045</v>
      </c>
      <c r="C4278" s="378">
        <v>156607846</v>
      </c>
      <c r="D4278" s="88"/>
      <c r="F4278" s="29" t="s">
        <v>1068</v>
      </c>
      <c r="G4278" s="3" t="s">
        <v>60</v>
      </c>
      <c r="H4278" s="3" t="s">
        <v>1069</v>
      </c>
      <c r="I4278" s="55">
        <v>46178</v>
      </c>
      <c r="J4278" s="55">
        <v>46182</v>
      </c>
      <c r="K4278" s="55">
        <v>46209</v>
      </c>
      <c r="L4278" s="3"/>
      <c r="M4278" s="3"/>
      <c r="N4278" s="3"/>
      <c r="O4278" s="119" t="s">
        <v>10</v>
      </c>
      <c r="P4278" s="55">
        <v>46184</v>
      </c>
      <c r="Q4278" s="167"/>
      <c r="R4278" s="176"/>
      <c r="S4278" s="1"/>
      <c r="T4278" s="1"/>
      <c r="U4278" s="1"/>
      <c r="V4278" s="1"/>
      <c r="W4278" s="1"/>
      <c r="X4278" s="1"/>
      <c r="Y4278" s="1"/>
      <c r="Z4278" s="1"/>
      <c r="AA4278" s="1"/>
      <c r="AB4278" s="1"/>
      <c r="AC4278" s="1"/>
      <c r="AD4278" s="1"/>
      <c r="AE4278" s="1"/>
      <c r="AF4278" s="1"/>
      <c r="AG4278" s="1"/>
      <c r="AH4278" s="1"/>
      <c r="AI4278" s="1"/>
      <c r="AJ4278" s="1"/>
      <c r="AK4278" s="1"/>
      <c r="AL4278" s="1"/>
      <c r="AM4278" s="1"/>
      <c r="AN4278" s="1"/>
      <c r="AO4278" s="1"/>
      <c r="AP4278" s="1"/>
      <c r="AQ4278" s="1"/>
      <c r="AR4278" s="1"/>
      <c r="AS4278" s="1"/>
      <c r="AT4278" s="1"/>
      <c r="AU4278" s="1"/>
      <c r="AV4278" s="1"/>
      <c r="AW4278" s="1"/>
      <c r="AX4278" s="1"/>
      <c r="AY4278" s="1"/>
      <c r="AZ4278" s="1"/>
      <c r="BA4278" s="1"/>
      <c r="BB4278" s="1"/>
      <c r="BC4278" s="1"/>
      <c r="BD4278" s="1"/>
      <c r="BE4278" s="1"/>
      <c r="BF4278" s="1"/>
      <c r="BG4278" s="1"/>
      <c r="BH4278" s="1"/>
      <c r="BI4278" s="1"/>
      <c r="BJ4278" s="1"/>
      <c r="BK4278" s="1"/>
      <c r="BL4278" s="1"/>
      <c r="BM4278" s="1"/>
      <c r="BN4278" s="1"/>
      <c r="BO4278" s="1"/>
      <c r="BP4278" s="1"/>
      <c r="BQ4278" s="1"/>
      <c r="BR4278" s="1"/>
      <c r="BS4278" s="1"/>
      <c r="BT4278" s="1"/>
      <c r="BU4278" s="1"/>
      <c r="BV4278" s="1"/>
      <c r="BW4278" s="1"/>
      <c r="BX4278" s="1"/>
      <c r="BY4278" s="1"/>
      <c r="BZ4278" s="1"/>
      <c r="CA4278" s="1"/>
      <c r="CB4278" s="1"/>
      <c r="CC4278" s="1"/>
      <c r="CD4278" s="1"/>
      <c r="CE4278" s="1"/>
      <c r="CF4278" s="1"/>
      <c r="CG4278" s="1"/>
      <c r="CH4278" s="1"/>
      <c r="CI4278" s="1"/>
      <c r="CJ4278" s="1"/>
      <c r="CK4278" s="1"/>
      <c r="CL4278" s="1"/>
      <c r="CM4278" s="1"/>
      <c r="CN4278" s="1"/>
      <c r="CO4278" s="1"/>
      <c r="CP4278" s="1"/>
      <c r="CQ4278" s="1"/>
      <c r="CR4278" s="1"/>
      <c r="CS4278" s="1"/>
      <c r="CT4278" s="1"/>
      <c r="CU4278" s="1"/>
      <c r="CV4278" s="1"/>
      <c r="CW4278" s="1"/>
      <c r="CX4278" s="1"/>
      <c r="CY4278" s="1"/>
      <c r="CZ4278" s="1"/>
      <c r="DA4278" s="1"/>
      <c r="DB4278" s="1"/>
      <c r="DC4278" s="1"/>
      <c r="DD4278" s="1"/>
      <c r="DE4278" s="1"/>
      <c r="DF4278" s="1"/>
      <c r="DG4278" s="1"/>
      <c r="DH4278" s="1"/>
      <c r="DI4278" s="1"/>
      <c r="DJ4278" s="1"/>
      <c r="DK4278" s="1"/>
      <c r="DL4278" s="1"/>
      <c r="DM4278" s="1"/>
      <c r="DN4278" s="1"/>
      <c r="DO4278" s="1"/>
      <c r="DP4278" s="1"/>
      <c r="DQ4278" s="1"/>
    </row>
    <row r="4279" spans="1:121">
      <c r="A4279" s="172" t="s">
        <v>2044</v>
      </c>
      <c r="B4279" s="30" t="s">
        <v>2045</v>
      </c>
      <c r="C4279" s="378">
        <v>156607848</v>
      </c>
      <c r="D4279" s="88"/>
      <c r="F4279" s="29" t="s">
        <v>1068</v>
      </c>
      <c r="G4279" s="3" t="s">
        <v>60</v>
      </c>
      <c r="H4279" s="3" t="s">
        <v>1069</v>
      </c>
      <c r="I4279" s="55">
        <v>46178</v>
      </c>
      <c r="J4279" s="55">
        <v>46182</v>
      </c>
      <c r="K4279" s="55">
        <v>46209</v>
      </c>
      <c r="L4279" s="3"/>
      <c r="M4279" s="3"/>
      <c r="N4279" s="3"/>
      <c r="O4279" s="119" t="s">
        <v>10</v>
      </c>
      <c r="P4279" s="55">
        <v>46184</v>
      </c>
      <c r="Q4279" s="167"/>
      <c r="R4279" s="176"/>
      <c r="S4279" s="1"/>
      <c r="T4279" s="1"/>
      <c r="U4279" s="1"/>
      <c r="V4279" s="1"/>
      <c r="W4279" s="1"/>
      <c r="X4279" s="1"/>
      <c r="Y4279" s="1"/>
      <c r="Z4279" s="1"/>
      <c r="AA4279" s="1"/>
      <c r="AB4279" s="1"/>
      <c r="AC4279" s="1"/>
      <c r="AD4279" s="1"/>
      <c r="AE4279" s="1"/>
      <c r="AF4279" s="1"/>
      <c r="AG4279" s="1"/>
      <c r="AH4279" s="1"/>
      <c r="AI4279" s="1"/>
      <c r="AJ4279" s="1"/>
      <c r="AK4279" s="1"/>
      <c r="AL4279" s="1"/>
      <c r="AM4279" s="1"/>
      <c r="AN4279" s="1"/>
      <c r="AO4279" s="1"/>
      <c r="AP4279" s="1"/>
      <c r="AQ4279" s="1"/>
      <c r="AR4279" s="1"/>
      <c r="AS4279" s="1"/>
      <c r="AT4279" s="1"/>
      <c r="AU4279" s="1"/>
      <c r="AV4279" s="1"/>
      <c r="AW4279" s="1"/>
      <c r="AX4279" s="1"/>
      <c r="AY4279" s="1"/>
      <c r="AZ4279" s="1"/>
      <c r="BA4279" s="1"/>
      <c r="BB4279" s="1"/>
      <c r="BC4279" s="1"/>
      <c r="BD4279" s="1"/>
      <c r="BE4279" s="1"/>
      <c r="BF4279" s="1"/>
      <c r="BG4279" s="1"/>
      <c r="BH4279" s="1"/>
      <c r="BI4279" s="1"/>
      <c r="BJ4279" s="1"/>
      <c r="BK4279" s="1"/>
      <c r="BL4279" s="1"/>
      <c r="BM4279" s="1"/>
      <c r="BN4279" s="1"/>
      <c r="BO4279" s="1"/>
      <c r="BP4279" s="1"/>
      <c r="BQ4279" s="1"/>
      <c r="BR4279" s="1"/>
      <c r="BS4279" s="1"/>
      <c r="BT4279" s="1"/>
      <c r="BU4279" s="1"/>
      <c r="BV4279" s="1"/>
      <c r="BW4279" s="1"/>
      <c r="BX4279" s="1"/>
      <c r="BY4279" s="1"/>
      <c r="BZ4279" s="1"/>
      <c r="CA4279" s="1"/>
      <c r="CB4279" s="1"/>
      <c r="CC4279" s="1"/>
      <c r="CD4279" s="1"/>
      <c r="CE4279" s="1"/>
      <c r="CF4279" s="1"/>
      <c r="CG4279" s="1"/>
      <c r="CH4279" s="1"/>
      <c r="CI4279" s="1"/>
      <c r="CJ4279" s="1"/>
      <c r="CK4279" s="1"/>
      <c r="CL4279" s="1"/>
      <c r="CM4279" s="1"/>
      <c r="CN4279" s="1"/>
      <c r="CO4279" s="1"/>
      <c r="CP4279" s="1"/>
      <c r="CQ4279" s="1"/>
      <c r="CR4279" s="1"/>
      <c r="CS4279" s="1"/>
      <c r="CT4279" s="1"/>
      <c r="CU4279" s="1"/>
      <c r="CV4279" s="1"/>
      <c r="CW4279" s="1"/>
      <c r="CX4279" s="1"/>
      <c r="CY4279" s="1"/>
      <c r="CZ4279" s="1"/>
      <c r="DA4279" s="1"/>
      <c r="DB4279" s="1"/>
      <c r="DC4279" s="1"/>
      <c r="DD4279" s="1"/>
      <c r="DE4279" s="1"/>
      <c r="DF4279" s="1"/>
      <c r="DG4279" s="1"/>
      <c r="DH4279" s="1"/>
      <c r="DI4279" s="1"/>
      <c r="DJ4279" s="1"/>
      <c r="DK4279" s="1"/>
      <c r="DL4279" s="1"/>
      <c r="DM4279" s="1"/>
      <c r="DN4279" s="1"/>
      <c r="DO4279" s="1"/>
      <c r="DP4279" s="1"/>
      <c r="DQ4279" s="1"/>
    </row>
    <row r="4280" spans="1:121">
      <c r="A4280" s="172" t="s">
        <v>2044</v>
      </c>
      <c r="B4280" s="30" t="s">
        <v>2045</v>
      </c>
      <c r="C4280" s="378">
        <v>156607849</v>
      </c>
      <c r="D4280" s="88"/>
      <c r="F4280" s="29" t="s">
        <v>1068</v>
      </c>
      <c r="G4280" s="3" t="s">
        <v>60</v>
      </c>
      <c r="H4280" s="3" t="s">
        <v>1069</v>
      </c>
      <c r="I4280" s="55">
        <v>46178</v>
      </c>
      <c r="J4280" s="55">
        <v>46182</v>
      </c>
      <c r="K4280" s="55">
        <v>46209</v>
      </c>
      <c r="L4280" s="3"/>
      <c r="M4280" s="3"/>
      <c r="N4280" s="3"/>
      <c r="O4280" s="119" t="s">
        <v>10</v>
      </c>
      <c r="P4280" s="55">
        <v>46184</v>
      </c>
      <c r="Q4280" s="167"/>
      <c r="R4280" s="176"/>
      <c r="S4280" s="1"/>
      <c r="T4280" s="1"/>
      <c r="U4280" s="1"/>
      <c r="V4280" s="1"/>
      <c r="W4280" s="1"/>
      <c r="X4280" s="1"/>
      <c r="Y4280" s="1"/>
      <c r="Z4280" s="1"/>
      <c r="AA4280" s="1"/>
      <c r="AB4280" s="1"/>
      <c r="AC4280" s="1"/>
      <c r="AD4280" s="1"/>
      <c r="AE4280" s="1"/>
      <c r="AF4280" s="1"/>
      <c r="AG4280" s="1"/>
      <c r="AH4280" s="1"/>
      <c r="AI4280" s="1"/>
      <c r="AJ4280" s="1"/>
      <c r="AK4280" s="1"/>
      <c r="AL4280" s="1"/>
      <c r="AM4280" s="1"/>
      <c r="AN4280" s="1"/>
      <c r="AO4280" s="1"/>
      <c r="AP4280" s="1"/>
      <c r="AQ4280" s="1"/>
      <c r="AR4280" s="1"/>
      <c r="AS4280" s="1"/>
      <c r="AT4280" s="1"/>
      <c r="AU4280" s="1"/>
      <c r="AV4280" s="1"/>
      <c r="AW4280" s="1"/>
      <c r="AX4280" s="1"/>
      <c r="AY4280" s="1"/>
      <c r="AZ4280" s="1"/>
      <c r="BA4280" s="1"/>
      <c r="BB4280" s="1"/>
      <c r="BC4280" s="1"/>
      <c r="BD4280" s="1"/>
      <c r="BE4280" s="1"/>
      <c r="BF4280" s="1"/>
      <c r="BG4280" s="1"/>
      <c r="BH4280" s="1"/>
      <c r="BI4280" s="1"/>
      <c r="BJ4280" s="1"/>
      <c r="BK4280" s="1"/>
      <c r="BL4280" s="1"/>
      <c r="BM4280" s="1"/>
      <c r="BN4280" s="1"/>
      <c r="BO4280" s="1"/>
      <c r="BP4280" s="1"/>
      <c r="BQ4280" s="1"/>
      <c r="BR4280" s="1"/>
      <c r="BS4280" s="1"/>
      <c r="BT4280" s="1"/>
      <c r="BU4280" s="1"/>
      <c r="BV4280" s="1"/>
      <c r="BW4280" s="1"/>
      <c r="BX4280" s="1"/>
      <c r="BY4280" s="1"/>
      <c r="BZ4280" s="1"/>
      <c r="CA4280" s="1"/>
      <c r="CB4280" s="1"/>
      <c r="CC4280" s="1"/>
      <c r="CD4280" s="1"/>
      <c r="CE4280" s="1"/>
      <c r="CF4280" s="1"/>
      <c r="CG4280" s="1"/>
      <c r="CH4280" s="1"/>
      <c r="CI4280" s="1"/>
      <c r="CJ4280" s="1"/>
      <c r="CK4280" s="1"/>
      <c r="CL4280" s="1"/>
      <c r="CM4280" s="1"/>
      <c r="CN4280" s="1"/>
      <c r="CO4280" s="1"/>
      <c r="CP4280" s="1"/>
      <c r="CQ4280" s="1"/>
      <c r="CR4280" s="1"/>
      <c r="CS4280" s="1"/>
      <c r="CT4280" s="1"/>
      <c r="CU4280" s="1"/>
      <c r="CV4280" s="1"/>
      <c r="CW4280" s="1"/>
      <c r="CX4280" s="1"/>
      <c r="CY4280" s="1"/>
      <c r="CZ4280" s="1"/>
      <c r="DA4280" s="1"/>
      <c r="DB4280" s="1"/>
      <c r="DC4280" s="1"/>
      <c r="DD4280" s="1"/>
      <c r="DE4280" s="1"/>
      <c r="DF4280" s="1"/>
      <c r="DG4280" s="1"/>
      <c r="DH4280" s="1"/>
      <c r="DI4280" s="1"/>
      <c r="DJ4280" s="1"/>
      <c r="DK4280" s="1"/>
      <c r="DL4280" s="1"/>
      <c r="DM4280" s="1"/>
      <c r="DN4280" s="1"/>
      <c r="DO4280" s="1"/>
      <c r="DP4280" s="1"/>
      <c r="DQ4280" s="1"/>
    </row>
    <row r="4281" spans="1:121">
      <c r="A4281" s="172" t="s">
        <v>2044</v>
      </c>
      <c r="B4281" s="30" t="s">
        <v>2045</v>
      </c>
      <c r="C4281" s="378">
        <v>156607851</v>
      </c>
      <c r="D4281" s="88"/>
      <c r="F4281" s="29" t="s">
        <v>1068</v>
      </c>
      <c r="G4281" s="3" t="s">
        <v>60</v>
      </c>
      <c r="H4281" s="3" t="s">
        <v>1069</v>
      </c>
      <c r="I4281" s="55">
        <v>46178</v>
      </c>
      <c r="J4281" s="55">
        <v>46182</v>
      </c>
      <c r="K4281" s="55">
        <v>46209</v>
      </c>
      <c r="L4281" s="3"/>
      <c r="M4281" s="3"/>
      <c r="N4281" s="3"/>
      <c r="O4281" s="119" t="s">
        <v>10</v>
      </c>
      <c r="P4281" s="55">
        <v>46184</v>
      </c>
      <c r="Q4281" s="167"/>
      <c r="R4281" s="176"/>
      <c r="S4281" s="1"/>
      <c r="T4281" s="1"/>
      <c r="U4281" s="1"/>
      <c r="V4281" s="1"/>
      <c r="W4281" s="1"/>
      <c r="X4281" s="1"/>
      <c r="Y4281" s="1"/>
      <c r="Z4281" s="1"/>
      <c r="AA4281" s="1"/>
      <c r="AB4281" s="1"/>
      <c r="AC4281" s="1"/>
      <c r="AD4281" s="1"/>
      <c r="AE4281" s="1"/>
      <c r="AF4281" s="1"/>
      <c r="AG4281" s="1"/>
      <c r="AH4281" s="1"/>
      <c r="AI4281" s="1"/>
      <c r="AJ4281" s="1"/>
      <c r="AK4281" s="1"/>
      <c r="AL4281" s="1"/>
      <c r="AM4281" s="1"/>
      <c r="AN4281" s="1"/>
      <c r="AO4281" s="1"/>
      <c r="AP4281" s="1"/>
      <c r="AQ4281" s="1"/>
      <c r="AR4281" s="1"/>
      <c r="AS4281" s="1"/>
      <c r="AT4281" s="1"/>
      <c r="AU4281" s="1"/>
      <c r="AV4281" s="1"/>
      <c r="AW4281" s="1"/>
      <c r="AX4281" s="1"/>
      <c r="AY4281" s="1"/>
      <c r="AZ4281" s="1"/>
      <c r="BA4281" s="1"/>
      <c r="BB4281" s="1"/>
      <c r="BC4281" s="1"/>
      <c r="BD4281" s="1"/>
      <c r="BE4281" s="1"/>
      <c r="BF4281" s="1"/>
      <c r="BG4281" s="1"/>
      <c r="BH4281" s="1"/>
      <c r="BI4281" s="1"/>
      <c r="BJ4281" s="1"/>
      <c r="BK4281" s="1"/>
      <c r="BL4281" s="1"/>
      <c r="BM4281" s="1"/>
      <c r="BN4281" s="1"/>
      <c r="BO4281" s="1"/>
      <c r="BP4281" s="1"/>
      <c r="BQ4281" s="1"/>
      <c r="BR4281" s="1"/>
      <c r="BS4281" s="1"/>
      <c r="BT4281" s="1"/>
      <c r="BU4281" s="1"/>
      <c r="BV4281" s="1"/>
      <c r="BW4281" s="1"/>
      <c r="BX4281" s="1"/>
      <c r="BY4281" s="1"/>
      <c r="BZ4281" s="1"/>
      <c r="CA4281" s="1"/>
      <c r="CB4281" s="1"/>
      <c r="CC4281" s="1"/>
      <c r="CD4281" s="1"/>
      <c r="CE4281" s="1"/>
      <c r="CF4281" s="1"/>
      <c r="CG4281" s="1"/>
      <c r="CH4281" s="1"/>
      <c r="CI4281" s="1"/>
      <c r="CJ4281" s="1"/>
      <c r="CK4281" s="1"/>
      <c r="CL4281" s="1"/>
      <c r="CM4281" s="1"/>
      <c r="CN4281" s="1"/>
      <c r="CO4281" s="1"/>
      <c r="CP4281" s="1"/>
      <c r="CQ4281" s="1"/>
      <c r="CR4281" s="1"/>
      <c r="CS4281" s="1"/>
      <c r="CT4281" s="1"/>
      <c r="CU4281" s="1"/>
      <c r="CV4281" s="1"/>
      <c r="CW4281" s="1"/>
      <c r="CX4281" s="1"/>
      <c r="CY4281" s="1"/>
      <c r="CZ4281" s="1"/>
      <c r="DA4281" s="1"/>
      <c r="DB4281" s="1"/>
      <c r="DC4281" s="1"/>
      <c r="DD4281" s="1"/>
      <c r="DE4281" s="1"/>
      <c r="DF4281" s="1"/>
      <c r="DG4281" s="1"/>
      <c r="DH4281" s="1"/>
      <c r="DI4281" s="1"/>
      <c r="DJ4281" s="1"/>
      <c r="DK4281" s="1"/>
      <c r="DL4281" s="1"/>
      <c r="DM4281" s="1"/>
      <c r="DN4281" s="1"/>
      <c r="DO4281" s="1"/>
      <c r="DP4281" s="1"/>
      <c r="DQ4281" s="1"/>
    </row>
    <row r="4282" spans="1:121">
      <c r="A4282" s="172" t="s">
        <v>2046</v>
      </c>
      <c r="B4282" s="30" t="s">
        <v>2047</v>
      </c>
      <c r="C4282" s="378">
        <v>159603272</v>
      </c>
      <c r="D4282" s="88"/>
      <c r="F4282" s="29" t="s">
        <v>59</v>
      </c>
      <c r="G4282" s="3" t="s">
        <v>60</v>
      </c>
      <c r="H4282" s="3" t="s">
        <v>30</v>
      </c>
      <c r="I4282" s="55">
        <v>46181</v>
      </c>
      <c r="J4282" s="55">
        <v>46184</v>
      </c>
      <c r="K4282" s="55">
        <v>46211</v>
      </c>
      <c r="L4282" s="3"/>
      <c r="M4282" s="3"/>
      <c r="N4282" s="3"/>
      <c r="O4282" s="119" t="s">
        <v>10</v>
      </c>
      <c r="P4282" s="55">
        <v>46186</v>
      </c>
      <c r="Q4282" s="167"/>
      <c r="R4282" s="176"/>
      <c r="S4282" s="1"/>
      <c r="T4282" s="1"/>
      <c r="U4282" s="1"/>
      <c r="V4282" s="1"/>
      <c r="W4282" s="1"/>
      <c r="X4282" s="1"/>
      <c r="Y4282" s="1"/>
      <c r="Z4282" s="1"/>
      <c r="AA4282" s="1"/>
      <c r="AB4282" s="1"/>
      <c r="AC4282" s="1"/>
      <c r="AD4282" s="1"/>
      <c r="AE4282" s="1"/>
      <c r="AF4282" s="1"/>
      <c r="AG4282" s="1"/>
      <c r="AH4282" s="1"/>
      <c r="AI4282" s="1"/>
      <c r="AJ4282" s="1"/>
      <c r="AK4282" s="1"/>
      <c r="AL4282" s="1"/>
      <c r="AM4282" s="1"/>
      <c r="AN4282" s="1"/>
      <c r="AO4282" s="1"/>
      <c r="AP4282" s="1"/>
      <c r="AQ4282" s="1"/>
      <c r="AR4282" s="1"/>
      <c r="AS4282" s="1"/>
      <c r="AT4282" s="1"/>
      <c r="AU4282" s="1"/>
      <c r="AV4282" s="1"/>
      <c r="AW4282" s="1"/>
      <c r="AX4282" s="1"/>
      <c r="AY4282" s="1"/>
      <c r="AZ4282" s="1"/>
      <c r="BA4282" s="1"/>
      <c r="BB4282" s="1"/>
      <c r="BC4282" s="1"/>
      <c r="BD4282" s="1"/>
      <c r="BE4282" s="1"/>
      <c r="BF4282" s="1"/>
      <c r="BG4282" s="1"/>
      <c r="BH4282" s="1"/>
      <c r="BI4282" s="1"/>
      <c r="BJ4282" s="1"/>
      <c r="BK4282" s="1"/>
      <c r="BL4282" s="1"/>
      <c r="BM4282" s="1"/>
      <c r="BN4282" s="1"/>
      <c r="BO4282" s="1"/>
      <c r="BP4282" s="1"/>
      <c r="BQ4282" s="1"/>
      <c r="BR4282" s="1"/>
      <c r="BS4282" s="1"/>
      <c r="BT4282" s="1"/>
      <c r="BU4282" s="1"/>
      <c r="BV4282" s="1"/>
      <c r="BW4282" s="1"/>
      <c r="BX4282" s="1"/>
      <c r="BY4282" s="1"/>
      <c r="BZ4282" s="1"/>
      <c r="CA4282" s="1"/>
      <c r="CB4282" s="1"/>
      <c r="CC4282" s="1"/>
      <c r="CD4282" s="1"/>
      <c r="CE4282" s="1"/>
      <c r="CF4282" s="1"/>
      <c r="CG4282" s="1"/>
      <c r="CH4282" s="1"/>
      <c r="CI4282" s="1"/>
      <c r="CJ4282" s="1"/>
      <c r="CK4282" s="1"/>
      <c r="CL4282" s="1"/>
      <c r="CM4282" s="1"/>
      <c r="CN4282" s="1"/>
      <c r="CO4282" s="1"/>
      <c r="CP4282" s="1"/>
      <c r="CQ4282" s="1"/>
      <c r="CR4282" s="1"/>
      <c r="CS4282" s="1"/>
      <c r="CT4282" s="1"/>
      <c r="CU4282" s="1"/>
      <c r="CV4282" s="1"/>
      <c r="CW4282" s="1"/>
      <c r="CX4282" s="1"/>
      <c r="CY4282" s="1"/>
      <c r="CZ4282" s="1"/>
      <c r="DA4282" s="1"/>
      <c r="DB4282" s="1"/>
      <c r="DC4282" s="1"/>
      <c r="DD4282" s="1"/>
      <c r="DE4282" s="1"/>
      <c r="DF4282" s="1"/>
      <c r="DG4282" s="1"/>
      <c r="DH4282" s="1"/>
      <c r="DI4282" s="1"/>
      <c r="DJ4282" s="1"/>
      <c r="DK4282" s="1"/>
      <c r="DL4282" s="1"/>
      <c r="DM4282" s="1"/>
      <c r="DN4282" s="1"/>
      <c r="DO4282" s="1"/>
      <c r="DP4282" s="1"/>
      <c r="DQ4282" s="1"/>
    </row>
    <row r="4283" spans="1:121">
      <c r="A4283" s="172" t="s">
        <v>2046</v>
      </c>
      <c r="B4283" s="30" t="s">
        <v>2047</v>
      </c>
      <c r="C4283" s="378">
        <v>159603337</v>
      </c>
      <c r="D4283" s="88"/>
      <c r="F4283" s="29" t="s">
        <v>59</v>
      </c>
      <c r="G4283" s="3" t="s">
        <v>60</v>
      </c>
      <c r="H4283" s="3" t="s">
        <v>30</v>
      </c>
      <c r="I4283" s="55">
        <v>46181</v>
      </c>
      <c r="J4283" s="55">
        <v>46184</v>
      </c>
      <c r="K4283" s="55">
        <v>46211</v>
      </c>
      <c r="L4283" s="3"/>
      <c r="M4283" s="3"/>
      <c r="N4283" s="3"/>
      <c r="O4283" s="119" t="s">
        <v>10</v>
      </c>
      <c r="P4283" s="55">
        <v>46190</v>
      </c>
      <c r="Q4283" s="167"/>
      <c r="R4283" s="176"/>
      <c r="S4283" s="1"/>
      <c r="T4283" s="1"/>
      <c r="U4283" s="1"/>
      <c r="V4283" s="1"/>
      <c r="W4283" s="1"/>
      <c r="X4283" s="1"/>
      <c r="Y4283" s="1"/>
      <c r="Z4283" s="1"/>
      <c r="AA4283" s="1"/>
      <c r="AB4283" s="1"/>
      <c r="AC4283" s="1"/>
      <c r="AD4283" s="1"/>
      <c r="AE4283" s="1"/>
      <c r="AF4283" s="1"/>
      <c r="AG4283" s="1"/>
      <c r="AH4283" s="1"/>
      <c r="AI4283" s="1"/>
      <c r="AJ4283" s="1"/>
      <c r="AK4283" s="1"/>
      <c r="AL4283" s="1"/>
      <c r="AM4283" s="1"/>
      <c r="AN4283" s="1"/>
      <c r="AO4283" s="1"/>
      <c r="AP4283" s="1"/>
      <c r="AQ4283" s="1"/>
      <c r="AR4283" s="1"/>
      <c r="AS4283" s="1"/>
      <c r="AT4283" s="1"/>
      <c r="AU4283" s="1"/>
      <c r="AV4283" s="1"/>
      <c r="AW4283" s="1"/>
      <c r="AX4283" s="1"/>
      <c r="AY4283" s="1"/>
      <c r="AZ4283" s="1"/>
      <c r="BA4283" s="1"/>
      <c r="BB4283" s="1"/>
      <c r="BC4283" s="1"/>
      <c r="BD4283" s="1"/>
      <c r="BE4283" s="1"/>
      <c r="BF4283" s="1"/>
      <c r="BG4283" s="1"/>
      <c r="BH4283" s="1"/>
      <c r="BI4283" s="1"/>
      <c r="BJ4283" s="1"/>
      <c r="BK4283" s="1"/>
      <c r="BL4283" s="1"/>
      <c r="BM4283" s="1"/>
      <c r="BN4283" s="1"/>
      <c r="BO4283" s="1"/>
      <c r="BP4283" s="1"/>
      <c r="BQ4283" s="1"/>
      <c r="BR4283" s="1"/>
      <c r="BS4283" s="1"/>
      <c r="BT4283" s="1"/>
      <c r="BU4283" s="1"/>
      <c r="BV4283" s="1"/>
      <c r="BW4283" s="1"/>
      <c r="BX4283" s="1"/>
      <c r="BY4283" s="1"/>
      <c r="BZ4283" s="1"/>
      <c r="CA4283" s="1"/>
      <c r="CB4283" s="1"/>
      <c r="CC4283" s="1"/>
      <c r="CD4283" s="1"/>
      <c r="CE4283" s="1"/>
      <c r="CF4283" s="1"/>
      <c r="CG4283" s="1"/>
      <c r="CH4283" s="1"/>
      <c r="CI4283" s="1"/>
      <c r="CJ4283" s="1"/>
      <c r="CK4283" s="1"/>
      <c r="CL4283" s="1"/>
      <c r="CM4283" s="1"/>
      <c r="CN4283" s="1"/>
      <c r="CO4283" s="1"/>
      <c r="CP4283" s="1"/>
      <c r="CQ4283" s="1"/>
      <c r="CR4283" s="1"/>
      <c r="CS4283" s="1"/>
      <c r="CT4283" s="1"/>
      <c r="CU4283" s="1"/>
      <c r="CV4283" s="1"/>
      <c r="CW4283" s="1"/>
      <c r="CX4283" s="1"/>
      <c r="CY4283" s="1"/>
      <c r="CZ4283" s="1"/>
      <c r="DA4283" s="1"/>
      <c r="DB4283" s="1"/>
      <c r="DC4283" s="1"/>
      <c r="DD4283" s="1"/>
      <c r="DE4283" s="1"/>
      <c r="DF4283" s="1"/>
      <c r="DG4283" s="1"/>
      <c r="DH4283" s="1"/>
      <c r="DI4283" s="1"/>
      <c r="DJ4283" s="1"/>
      <c r="DK4283" s="1"/>
      <c r="DL4283" s="1"/>
      <c r="DM4283" s="1"/>
      <c r="DN4283" s="1"/>
      <c r="DO4283" s="1"/>
      <c r="DP4283" s="1"/>
      <c r="DQ4283" s="1"/>
    </row>
    <row r="4284" spans="1:121">
      <c r="A4284" s="172" t="s">
        <v>2046</v>
      </c>
      <c r="B4284" s="30" t="s">
        <v>2047</v>
      </c>
      <c r="C4284" s="378">
        <v>159603381</v>
      </c>
      <c r="D4284" s="88"/>
      <c r="F4284" s="29" t="s">
        <v>59</v>
      </c>
      <c r="G4284" s="3" t="s">
        <v>60</v>
      </c>
      <c r="H4284" s="3" t="s">
        <v>30</v>
      </c>
      <c r="I4284" s="55">
        <v>46181</v>
      </c>
      <c r="J4284" s="55">
        <v>46184</v>
      </c>
      <c r="K4284" s="55">
        <v>46211</v>
      </c>
      <c r="L4284" s="3"/>
      <c r="M4284" s="3"/>
      <c r="N4284" s="3"/>
      <c r="O4284" s="119" t="s">
        <v>10</v>
      </c>
      <c r="P4284" s="55">
        <v>46188</v>
      </c>
      <c r="Q4284" s="167"/>
      <c r="R4284" s="176"/>
      <c r="S4284" s="1"/>
      <c r="T4284" s="1"/>
      <c r="U4284" s="1"/>
      <c r="V4284" s="1"/>
      <c r="W4284" s="1"/>
      <c r="X4284" s="1"/>
      <c r="Y4284" s="1"/>
      <c r="Z4284" s="1"/>
      <c r="AA4284" s="1"/>
      <c r="AB4284" s="1"/>
      <c r="AC4284" s="1"/>
      <c r="AD4284" s="1"/>
      <c r="AE4284" s="1"/>
      <c r="AF4284" s="1"/>
      <c r="AG4284" s="1"/>
      <c r="AH4284" s="1"/>
      <c r="AI4284" s="1"/>
      <c r="AJ4284" s="1"/>
      <c r="AK4284" s="1"/>
      <c r="AL4284" s="1"/>
      <c r="AM4284" s="1"/>
      <c r="AN4284" s="1"/>
      <c r="AO4284" s="1"/>
      <c r="AP4284" s="1"/>
      <c r="AQ4284" s="1"/>
      <c r="AR4284" s="1"/>
      <c r="AS4284" s="1"/>
      <c r="AT4284" s="1"/>
      <c r="AU4284" s="1"/>
      <c r="AV4284" s="1"/>
      <c r="AW4284" s="1"/>
      <c r="AX4284" s="1"/>
      <c r="AY4284" s="1"/>
      <c r="AZ4284" s="1"/>
      <c r="BA4284" s="1"/>
      <c r="BB4284" s="1"/>
      <c r="BC4284" s="1"/>
      <c r="BD4284" s="1"/>
      <c r="BE4284" s="1"/>
      <c r="BF4284" s="1"/>
      <c r="BG4284" s="1"/>
      <c r="BH4284" s="1"/>
      <c r="BI4284" s="1"/>
      <c r="BJ4284" s="1"/>
      <c r="BK4284" s="1"/>
      <c r="BL4284" s="1"/>
      <c r="BM4284" s="1"/>
      <c r="BN4284" s="1"/>
      <c r="BO4284" s="1"/>
      <c r="BP4284" s="1"/>
      <c r="BQ4284" s="1"/>
      <c r="BR4284" s="1"/>
      <c r="BS4284" s="1"/>
      <c r="BT4284" s="1"/>
      <c r="BU4284" s="1"/>
      <c r="BV4284" s="1"/>
      <c r="BW4284" s="1"/>
      <c r="BX4284" s="1"/>
      <c r="BY4284" s="1"/>
      <c r="BZ4284" s="1"/>
      <c r="CA4284" s="1"/>
      <c r="CB4284" s="1"/>
      <c r="CC4284" s="1"/>
      <c r="CD4284" s="1"/>
      <c r="CE4284" s="1"/>
      <c r="CF4284" s="1"/>
      <c r="CG4284" s="1"/>
      <c r="CH4284" s="1"/>
      <c r="CI4284" s="1"/>
      <c r="CJ4284" s="1"/>
      <c r="CK4284" s="1"/>
      <c r="CL4284" s="1"/>
      <c r="CM4284" s="1"/>
      <c r="CN4284" s="1"/>
      <c r="CO4284" s="1"/>
      <c r="CP4284" s="1"/>
      <c r="CQ4284" s="1"/>
      <c r="CR4284" s="1"/>
      <c r="CS4284" s="1"/>
      <c r="CT4284" s="1"/>
      <c r="CU4284" s="1"/>
      <c r="CV4284" s="1"/>
      <c r="CW4284" s="1"/>
      <c r="CX4284" s="1"/>
      <c r="CY4284" s="1"/>
      <c r="CZ4284" s="1"/>
      <c r="DA4284" s="1"/>
      <c r="DB4284" s="1"/>
      <c r="DC4284" s="1"/>
      <c r="DD4284" s="1"/>
      <c r="DE4284" s="1"/>
      <c r="DF4284" s="1"/>
      <c r="DG4284" s="1"/>
      <c r="DH4284" s="1"/>
      <c r="DI4284" s="1"/>
      <c r="DJ4284" s="1"/>
      <c r="DK4284" s="1"/>
      <c r="DL4284" s="1"/>
      <c r="DM4284" s="1"/>
      <c r="DN4284" s="1"/>
      <c r="DO4284" s="1"/>
      <c r="DP4284" s="1"/>
      <c r="DQ4284" s="1"/>
    </row>
    <row r="4285" spans="1:121">
      <c r="A4285" s="172" t="s">
        <v>2046</v>
      </c>
      <c r="B4285" s="30" t="s">
        <v>2047</v>
      </c>
      <c r="C4285" s="378">
        <v>159603420</v>
      </c>
      <c r="D4285" s="88"/>
      <c r="F4285" s="29" t="s">
        <v>59</v>
      </c>
      <c r="G4285" s="3" t="s">
        <v>60</v>
      </c>
      <c r="H4285" s="3" t="s">
        <v>30</v>
      </c>
      <c r="I4285" s="55">
        <v>46181</v>
      </c>
      <c r="J4285" s="55">
        <v>46184</v>
      </c>
      <c r="K4285" s="55">
        <v>46211</v>
      </c>
      <c r="L4285" s="3"/>
      <c r="M4285" s="3"/>
      <c r="N4285" s="3"/>
      <c r="O4285" s="119" t="s">
        <v>10</v>
      </c>
      <c r="P4285" s="55">
        <v>46188</v>
      </c>
      <c r="Q4285" s="167"/>
      <c r="R4285" s="176"/>
      <c r="S4285" s="1"/>
      <c r="T4285" s="1"/>
      <c r="U4285" s="1"/>
      <c r="V4285" s="1"/>
      <c r="W4285" s="1"/>
      <c r="X4285" s="1"/>
      <c r="Y4285" s="1"/>
      <c r="Z4285" s="1"/>
      <c r="AA4285" s="1"/>
      <c r="AB4285" s="1"/>
      <c r="AC4285" s="1"/>
      <c r="AD4285" s="1"/>
      <c r="AE4285" s="1"/>
      <c r="AF4285" s="1"/>
      <c r="AG4285" s="1"/>
      <c r="AH4285" s="1"/>
      <c r="AI4285" s="1"/>
      <c r="AJ4285" s="1"/>
      <c r="AK4285" s="1"/>
      <c r="AL4285" s="1"/>
      <c r="AM4285" s="1"/>
      <c r="AN4285" s="1"/>
      <c r="AO4285" s="1"/>
      <c r="AP4285" s="1"/>
      <c r="AQ4285" s="1"/>
      <c r="AR4285" s="1"/>
      <c r="AS4285" s="1"/>
      <c r="AT4285" s="1"/>
      <c r="AU4285" s="1"/>
      <c r="AV4285" s="1"/>
      <c r="AW4285" s="1"/>
      <c r="AX4285" s="1"/>
      <c r="AY4285" s="1"/>
      <c r="AZ4285" s="1"/>
      <c r="BA4285" s="1"/>
      <c r="BB4285" s="1"/>
      <c r="BC4285" s="1"/>
      <c r="BD4285" s="1"/>
      <c r="BE4285" s="1"/>
      <c r="BF4285" s="1"/>
      <c r="BG4285" s="1"/>
      <c r="BH4285" s="1"/>
      <c r="BI4285" s="1"/>
      <c r="BJ4285" s="1"/>
      <c r="BK4285" s="1"/>
      <c r="BL4285" s="1"/>
      <c r="BM4285" s="1"/>
      <c r="BN4285" s="1"/>
      <c r="BO4285" s="1"/>
      <c r="BP4285" s="1"/>
      <c r="BQ4285" s="1"/>
      <c r="BR4285" s="1"/>
      <c r="BS4285" s="1"/>
      <c r="BT4285" s="1"/>
      <c r="BU4285" s="1"/>
      <c r="BV4285" s="1"/>
      <c r="BW4285" s="1"/>
      <c r="BX4285" s="1"/>
      <c r="BY4285" s="1"/>
      <c r="BZ4285" s="1"/>
      <c r="CA4285" s="1"/>
      <c r="CB4285" s="1"/>
      <c r="CC4285" s="1"/>
      <c r="CD4285" s="1"/>
      <c r="CE4285" s="1"/>
      <c r="CF4285" s="1"/>
      <c r="CG4285" s="1"/>
      <c r="CH4285" s="1"/>
      <c r="CI4285" s="1"/>
      <c r="CJ4285" s="1"/>
      <c r="CK4285" s="1"/>
      <c r="CL4285" s="1"/>
      <c r="CM4285" s="1"/>
      <c r="CN4285" s="1"/>
      <c r="CO4285" s="1"/>
      <c r="CP4285" s="1"/>
      <c r="CQ4285" s="1"/>
      <c r="CR4285" s="1"/>
      <c r="CS4285" s="1"/>
      <c r="CT4285" s="1"/>
      <c r="CU4285" s="1"/>
      <c r="CV4285" s="1"/>
      <c r="CW4285" s="1"/>
      <c r="CX4285" s="1"/>
      <c r="CY4285" s="1"/>
      <c r="CZ4285" s="1"/>
      <c r="DA4285" s="1"/>
      <c r="DB4285" s="1"/>
      <c r="DC4285" s="1"/>
      <c r="DD4285" s="1"/>
      <c r="DE4285" s="1"/>
      <c r="DF4285" s="1"/>
      <c r="DG4285" s="1"/>
      <c r="DH4285" s="1"/>
      <c r="DI4285" s="1"/>
      <c r="DJ4285" s="1"/>
      <c r="DK4285" s="1"/>
      <c r="DL4285" s="1"/>
      <c r="DM4285" s="1"/>
      <c r="DN4285" s="1"/>
      <c r="DO4285" s="1"/>
      <c r="DP4285" s="1"/>
      <c r="DQ4285" s="1"/>
    </row>
    <row r="4286" spans="1:121">
      <c r="A4286" s="172" t="s">
        <v>2046</v>
      </c>
      <c r="B4286" s="30" t="s">
        <v>2047</v>
      </c>
      <c r="C4286" s="378">
        <v>159603495</v>
      </c>
      <c r="D4286" s="88"/>
      <c r="F4286" s="29" t="s">
        <v>59</v>
      </c>
      <c r="G4286" s="3" t="s">
        <v>60</v>
      </c>
      <c r="H4286" s="3" t="s">
        <v>30</v>
      </c>
      <c r="I4286" s="55">
        <v>46181</v>
      </c>
      <c r="J4286" s="55">
        <v>46184</v>
      </c>
      <c r="K4286" s="55">
        <v>46211</v>
      </c>
      <c r="L4286" s="3"/>
      <c r="M4286" s="3"/>
      <c r="N4286" s="3"/>
      <c r="O4286" s="119" t="s">
        <v>10</v>
      </c>
      <c r="P4286" s="55">
        <v>46184</v>
      </c>
      <c r="Q4286" s="167"/>
      <c r="R4286" s="176"/>
      <c r="S4286" s="1"/>
      <c r="T4286" s="1"/>
      <c r="U4286" s="1"/>
      <c r="V4286" s="1"/>
      <c r="W4286" s="1"/>
      <c r="X4286" s="1"/>
      <c r="Y4286" s="1"/>
      <c r="Z4286" s="1"/>
      <c r="AA4286" s="1"/>
      <c r="AB4286" s="1"/>
      <c r="AC4286" s="1"/>
      <c r="AD4286" s="1"/>
      <c r="AE4286" s="1"/>
      <c r="AF4286" s="1"/>
      <c r="AG4286" s="1"/>
      <c r="AH4286" s="1"/>
      <c r="AI4286" s="1"/>
      <c r="AJ4286" s="1"/>
      <c r="AK4286" s="1"/>
      <c r="AL4286" s="1"/>
      <c r="AM4286" s="1"/>
      <c r="AN4286" s="1"/>
      <c r="AO4286" s="1"/>
      <c r="AP4286" s="1"/>
      <c r="AQ4286" s="1"/>
      <c r="AR4286" s="1"/>
      <c r="AS4286" s="1"/>
      <c r="AT4286" s="1"/>
      <c r="AU4286" s="1"/>
      <c r="AV4286" s="1"/>
      <c r="AW4286" s="1"/>
      <c r="AX4286" s="1"/>
      <c r="AY4286" s="1"/>
      <c r="AZ4286" s="1"/>
      <c r="BA4286" s="1"/>
      <c r="BB4286" s="1"/>
      <c r="BC4286" s="1"/>
      <c r="BD4286" s="1"/>
      <c r="BE4286" s="1"/>
      <c r="BF4286" s="1"/>
      <c r="BG4286" s="1"/>
      <c r="BH4286" s="1"/>
      <c r="BI4286" s="1"/>
      <c r="BJ4286" s="1"/>
      <c r="BK4286" s="1"/>
      <c r="BL4286" s="1"/>
      <c r="BM4286" s="1"/>
      <c r="BN4286" s="1"/>
      <c r="BO4286" s="1"/>
      <c r="BP4286" s="1"/>
      <c r="BQ4286" s="1"/>
      <c r="BR4286" s="1"/>
      <c r="BS4286" s="1"/>
      <c r="BT4286" s="1"/>
      <c r="BU4286" s="1"/>
      <c r="BV4286" s="1"/>
      <c r="BW4286" s="1"/>
      <c r="BX4286" s="1"/>
      <c r="BY4286" s="1"/>
      <c r="BZ4286" s="1"/>
      <c r="CA4286" s="1"/>
      <c r="CB4286" s="1"/>
      <c r="CC4286" s="1"/>
      <c r="CD4286" s="1"/>
      <c r="CE4286" s="1"/>
      <c r="CF4286" s="1"/>
      <c r="CG4286" s="1"/>
      <c r="CH4286" s="1"/>
      <c r="CI4286" s="1"/>
      <c r="CJ4286" s="1"/>
      <c r="CK4286" s="1"/>
      <c r="CL4286" s="1"/>
      <c r="CM4286" s="1"/>
      <c r="CN4286" s="1"/>
      <c r="CO4286" s="1"/>
      <c r="CP4286" s="1"/>
      <c r="CQ4286" s="1"/>
      <c r="CR4286" s="1"/>
      <c r="CS4286" s="1"/>
      <c r="CT4286" s="1"/>
      <c r="CU4286" s="1"/>
      <c r="CV4286" s="1"/>
      <c r="CW4286" s="1"/>
      <c r="CX4286" s="1"/>
      <c r="CY4286" s="1"/>
      <c r="CZ4286" s="1"/>
      <c r="DA4286" s="1"/>
      <c r="DB4286" s="1"/>
      <c r="DC4286" s="1"/>
      <c r="DD4286" s="1"/>
      <c r="DE4286" s="1"/>
      <c r="DF4286" s="1"/>
      <c r="DG4286" s="1"/>
      <c r="DH4286" s="1"/>
      <c r="DI4286" s="1"/>
      <c r="DJ4286" s="1"/>
      <c r="DK4286" s="1"/>
      <c r="DL4286" s="1"/>
      <c r="DM4286" s="1"/>
      <c r="DN4286" s="1"/>
      <c r="DO4286" s="1"/>
      <c r="DP4286" s="1"/>
      <c r="DQ4286" s="1"/>
    </row>
    <row r="4287" spans="1:121">
      <c r="A4287" s="172" t="s">
        <v>2046</v>
      </c>
      <c r="B4287" s="30" t="s">
        <v>2047</v>
      </c>
      <c r="C4287" s="378">
        <v>159603511</v>
      </c>
      <c r="D4287" s="88"/>
      <c r="F4287" s="29" t="s">
        <v>59</v>
      </c>
      <c r="G4287" s="3" t="s">
        <v>60</v>
      </c>
      <c r="H4287" s="3" t="s">
        <v>30</v>
      </c>
      <c r="I4287" s="55">
        <v>46181</v>
      </c>
      <c r="J4287" s="55">
        <v>46184</v>
      </c>
      <c r="K4287" s="55">
        <v>46211</v>
      </c>
      <c r="L4287" s="3"/>
      <c r="M4287" s="3"/>
      <c r="N4287" s="3"/>
      <c r="O4287" s="119" t="s">
        <v>10</v>
      </c>
      <c r="P4287" s="55">
        <v>46184</v>
      </c>
      <c r="Q4287" s="167"/>
      <c r="R4287" s="176"/>
      <c r="S4287" s="1"/>
      <c r="T4287" s="1"/>
      <c r="U4287" s="1"/>
      <c r="V4287" s="1"/>
      <c r="W4287" s="1"/>
      <c r="X4287" s="1"/>
      <c r="Y4287" s="1"/>
      <c r="Z4287" s="1"/>
      <c r="AA4287" s="1"/>
      <c r="AB4287" s="1"/>
      <c r="AC4287" s="1"/>
      <c r="AD4287" s="1"/>
      <c r="AE4287" s="1"/>
      <c r="AF4287" s="1"/>
      <c r="AG4287" s="1"/>
      <c r="AH4287" s="1"/>
      <c r="AI4287" s="1"/>
      <c r="AJ4287" s="1"/>
      <c r="AK4287" s="1"/>
      <c r="AL4287" s="1"/>
      <c r="AM4287" s="1"/>
      <c r="AN4287" s="1"/>
      <c r="AO4287" s="1"/>
      <c r="AP4287" s="1"/>
      <c r="AQ4287" s="1"/>
      <c r="AR4287" s="1"/>
      <c r="AS4287" s="1"/>
      <c r="AT4287" s="1"/>
      <c r="AU4287" s="1"/>
      <c r="AV4287" s="1"/>
      <c r="AW4287" s="1"/>
      <c r="AX4287" s="1"/>
      <c r="AY4287" s="1"/>
      <c r="AZ4287" s="1"/>
      <c r="BA4287" s="1"/>
      <c r="BB4287" s="1"/>
      <c r="BC4287" s="1"/>
      <c r="BD4287" s="1"/>
      <c r="BE4287" s="1"/>
      <c r="BF4287" s="1"/>
      <c r="BG4287" s="1"/>
      <c r="BH4287" s="1"/>
      <c r="BI4287" s="1"/>
      <c r="BJ4287" s="1"/>
      <c r="BK4287" s="1"/>
      <c r="BL4287" s="1"/>
      <c r="BM4287" s="1"/>
      <c r="BN4287" s="1"/>
      <c r="BO4287" s="1"/>
      <c r="BP4287" s="1"/>
      <c r="BQ4287" s="1"/>
      <c r="BR4287" s="1"/>
      <c r="BS4287" s="1"/>
      <c r="BT4287" s="1"/>
      <c r="BU4287" s="1"/>
      <c r="BV4287" s="1"/>
      <c r="BW4287" s="1"/>
      <c r="BX4287" s="1"/>
      <c r="BY4287" s="1"/>
      <c r="BZ4287" s="1"/>
      <c r="CA4287" s="1"/>
      <c r="CB4287" s="1"/>
      <c r="CC4287" s="1"/>
      <c r="CD4287" s="1"/>
      <c r="CE4287" s="1"/>
      <c r="CF4287" s="1"/>
      <c r="CG4287" s="1"/>
      <c r="CH4287" s="1"/>
      <c r="CI4287" s="1"/>
      <c r="CJ4287" s="1"/>
      <c r="CK4287" s="1"/>
      <c r="CL4287" s="1"/>
      <c r="CM4287" s="1"/>
      <c r="CN4287" s="1"/>
      <c r="CO4287" s="1"/>
      <c r="CP4287" s="1"/>
      <c r="CQ4287" s="1"/>
      <c r="CR4287" s="1"/>
      <c r="CS4287" s="1"/>
      <c r="CT4287" s="1"/>
      <c r="CU4287" s="1"/>
      <c r="CV4287" s="1"/>
      <c r="CW4287" s="1"/>
      <c r="CX4287" s="1"/>
      <c r="CY4287" s="1"/>
      <c r="CZ4287" s="1"/>
      <c r="DA4287" s="1"/>
      <c r="DB4287" s="1"/>
      <c r="DC4287" s="1"/>
      <c r="DD4287" s="1"/>
      <c r="DE4287" s="1"/>
      <c r="DF4287" s="1"/>
      <c r="DG4287" s="1"/>
      <c r="DH4287" s="1"/>
      <c r="DI4287" s="1"/>
      <c r="DJ4287" s="1"/>
      <c r="DK4287" s="1"/>
      <c r="DL4287" s="1"/>
      <c r="DM4287" s="1"/>
      <c r="DN4287" s="1"/>
      <c r="DO4287" s="1"/>
      <c r="DP4287" s="1"/>
      <c r="DQ4287" s="1"/>
    </row>
    <row r="4288" spans="1:121">
      <c r="A4288" s="172" t="s">
        <v>2046</v>
      </c>
      <c r="B4288" s="30" t="s">
        <v>2047</v>
      </c>
      <c r="C4288" s="378">
        <v>159603593</v>
      </c>
      <c r="D4288" s="88"/>
      <c r="F4288" s="29" t="s">
        <v>59</v>
      </c>
      <c r="G4288" s="3" t="s">
        <v>60</v>
      </c>
      <c r="H4288" s="3" t="s">
        <v>30</v>
      </c>
      <c r="I4288" s="55">
        <v>46181</v>
      </c>
      <c r="J4288" s="55">
        <v>46184</v>
      </c>
      <c r="K4288" s="55">
        <v>46211</v>
      </c>
      <c r="L4288" s="3"/>
      <c r="M4288" s="3"/>
      <c r="N4288" s="3"/>
      <c r="O4288" s="119" t="s">
        <v>10</v>
      </c>
      <c r="P4288" s="55">
        <v>46188</v>
      </c>
      <c r="Q4288" s="167"/>
      <c r="R4288" s="176"/>
      <c r="S4288" s="1"/>
      <c r="T4288" s="1"/>
      <c r="U4288" s="1"/>
      <c r="V4288" s="1"/>
      <c r="W4288" s="1"/>
      <c r="X4288" s="1"/>
      <c r="Y4288" s="1"/>
      <c r="Z4288" s="1"/>
      <c r="AA4288" s="1"/>
      <c r="AB4288" s="1"/>
      <c r="AC4288" s="1"/>
      <c r="AD4288" s="1"/>
      <c r="AE4288" s="1"/>
      <c r="AF4288" s="1"/>
      <c r="AG4288" s="1"/>
      <c r="AH4288" s="1"/>
      <c r="AI4288" s="1"/>
      <c r="AJ4288" s="1"/>
      <c r="AK4288" s="1"/>
      <c r="AL4288" s="1"/>
      <c r="AM4288" s="1"/>
      <c r="AN4288" s="1"/>
      <c r="AO4288" s="1"/>
      <c r="AP4288" s="1"/>
      <c r="AQ4288" s="1"/>
      <c r="AR4288" s="1"/>
      <c r="AS4288" s="1"/>
      <c r="AT4288" s="1"/>
      <c r="AU4288" s="1"/>
      <c r="AV4288" s="1"/>
      <c r="AW4288" s="1"/>
      <c r="AX4288" s="1"/>
      <c r="AY4288" s="1"/>
      <c r="AZ4288" s="1"/>
      <c r="BA4288" s="1"/>
      <c r="BB4288" s="1"/>
      <c r="BC4288" s="1"/>
      <c r="BD4288" s="1"/>
      <c r="BE4288" s="1"/>
      <c r="BF4288" s="1"/>
      <c r="BG4288" s="1"/>
      <c r="BH4288" s="1"/>
      <c r="BI4288" s="1"/>
      <c r="BJ4288" s="1"/>
      <c r="BK4288" s="1"/>
      <c r="BL4288" s="1"/>
      <c r="BM4288" s="1"/>
      <c r="BN4288" s="1"/>
      <c r="BO4288" s="1"/>
      <c r="BP4288" s="1"/>
      <c r="BQ4288" s="1"/>
      <c r="BR4288" s="1"/>
      <c r="BS4288" s="1"/>
      <c r="BT4288" s="1"/>
      <c r="BU4288" s="1"/>
      <c r="BV4288" s="1"/>
      <c r="BW4288" s="1"/>
      <c r="BX4288" s="1"/>
      <c r="BY4288" s="1"/>
      <c r="BZ4288" s="1"/>
      <c r="CA4288" s="1"/>
      <c r="CB4288" s="1"/>
      <c r="CC4288" s="1"/>
      <c r="CD4288" s="1"/>
      <c r="CE4288" s="1"/>
      <c r="CF4288" s="1"/>
      <c r="CG4288" s="1"/>
      <c r="CH4288" s="1"/>
      <c r="CI4288" s="1"/>
      <c r="CJ4288" s="1"/>
      <c r="CK4288" s="1"/>
      <c r="CL4288" s="1"/>
      <c r="CM4288" s="1"/>
      <c r="CN4288" s="1"/>
      <c r="CO4288" s="1"/>
      <c r="CP4288" s="1"/>
      <c r="CQ4288" s="1"/>
      <c r="CR4288" s="1"/>
      <c r="CS4288" s="1"/>
      <c r="CT4288" s="1"/>
      <c r="CU4288" s="1"/>
      <c r="CV4288" s="1"/>
      <c r="CW4288" s="1"/>
      <c r="CX4288" s="1"/>
      <c r="CY4288" s="1"/>
      <c r="CZ4288" s="1"/>
      <c r="DA4288" s="1"/>
      <c r="DB4288" s="1"/>
      <c r="DC4288" s="1"/>
      <c r="DD4288" s="1"/>
      <c r="DE4288" s="1"/>
      <c r="DF4288" s="1"/>
      <c r="DG4288" s="1"/>
      <c r="DH4288" s="1"/>
      <c r="DI4288" s="1"/>
      <c r="DJ4288" s="1"/>
      <c r="DK4288" s="1"/>
      <c r="DL4288" s="1"/>
      <c r="DM4288" s="1"/>
      <c r="DN4288" s="1"/>
      <c r="DO4288" s="1"/>
      <c r="DP4288" s="1"/>
      <c r="DQ4288" s="1"/>
    </row>
    <row r="4289" spans="1:121">
      <c r="A4289" s="172" t="s">
        <v>2046</v>
      </c>
      <c r="B4289" s="30" t="s">
        <v>2047</v>
      </c>
      <c r="C4289" s="378">
        <v>159603634</v>
      </c>
      <c r="D4289" s="88"/>
      <c r="F4289" s="29" t="s">
        <v>59</v>
      </c>
      <c r="G4289" s="3" t="s">
        <v>60</v>
      </c>
      <c r="H4289" s="3" t="s">
        <v>30</v>
      </c>
      <c r="I4289" s="55">
        <v>46181</v>
      </c>
      <c r="J4289" s="55">
        <v>46184</v>
      </c>
      <c r="K4289" s="55">
        <v>46211</v>
      </c>
      <c r="L4289" s="3"/>
      <c r="M4289" s="3"/>
      <c r="N4289" s="3"/>
      <c r="O4289" s="119" t="s">
        <v>10</v>
      </c>
      <c r="P4289" s="55">
        <v>46188</v>
      </c>
      <c r="Q4289" s="167"/>
      <c r="R4289" s="176"/>
      <c r="S4289" s="1"/>
      <c r="T4289" s="1"/>
      <c r="U4289" s="1"/>
      <c r="V4289" s="1"/>
      <c r="W4289" s="1"/>
      <c r="X4289" s="1"/>
      <c r="Y4289" s="1"/>
      <c r="Z4289" s="1"/>
      <c r="AA4289" s="1"/>
      <c r="AB4289" s="1"/>
      <c r="AC4289" s="1"/>
      <c r="AD4289" s="1"/>
      <c r="AE4289" s="1"/>
      <c r="AF4289" s="1"/>
      <c r="AG4289" s="1"/>
      <c r="AH4289" s="1"/>
      <c r="AI4289" s="1"/>
      <c r="AJ4289" s="1"/>
      <c r="AK4289" s="1"/>
      <c r="AL4289" s="1"/>
      <c r="AM4289" s="1"/>
      <c r="AN4289" s="1"/>
      <c r="AO4289" s="1"/>
      <c r="AP4289" s="1"/>
      <c r="AQ4289" s="1"/>
      <c r="AR4289" s="1"/>
      <c r="AS4289" s="1"/>
      <c r="AT4289" s="1"/>
      <c r="AU4289" s="1"/>
      <c r="AV4289" s="1"/>
      <c r="AW4289" s="1"/>
      <c r="AX4289" s="1"/>
      <c r="AY4289" s="1"/>
      <c r="AZ4289" s="1"/>
      <c r="BA4289" s="1"/>
      <c r="BB4289" s="1"/>
      <c r="BC4289" s="1"/>
      <c r="BD4289" s="1"/>
      <c r="BE4289" s="1"/>
      <c r="BF4289" s="1"/>
      <c r="BG4289" s="1"/>
      <c r="BH4289" s="1"/>
      <c r="BI4289" s="1"/>
      <c r="BJ4289" s="1"/>
      <c r="BK4289" s="1"/>
      <c r="BL4289" s="1"/>
      <c r="BM4289" s="1"/>
      <c r="BN4289" s="1"/>
      <c r="BO4289" s="1"/>
      <c r="BP4289" s="1"/>
      <c r="BQ4289" s="1"/>
      <c r="BR4289" s="1"/>
      <c r="BS4289" s="1"/>
      <c r="BT4289" s="1"/>
      <c r="BU4289" s="1"/>
      <c r="BV4289" s="1"/>
      <c r="BW4289" s="1"/>
      <c r="BX4289" s="1"/>
      <c r="BY4289" s="1"/>
      <c r="BZ4289" s="1"/>
      <c r="CA4289" s="1"/>
      <c r="CB4289" s="1"/>
      <c r="CC4289" s="1"/>
      <c r="CD4289" s="1"/>
      <c r="CE4289" s="1"/>
      <c r="CF4289" s="1"/>
      <c r="CG4289" s="1"/>
      <c r="CH4289" s="1"/>
      <c r="CI4289" s="1"/>
      <c r="CJ4289" s="1"/>
      <c r="CK4289" s="1"/>
      <c r="CL4289" s="1"/>
      <c r="CM4289" s="1"/>
      <c r="CN4289" s="1"/>
      <c r="CO4289" s="1"/>
      <c r="CP4289" s="1"/>
      <c r="CQ4289" s="1"/>
      <c r="CR4289" s="1"/>
      <c r="CS4289" s="1"/>
      <c r="CT4289" s="1"/>
      <c r="CU4289" s="1"/>
      <c r="CV4289" s="1"/>
      <c r="CW4289" s="1"/>
      <c r="CX4289" s="1"/>
      <c r="CY4289" s="1"/>
      <c r="CZ4289" s="1"/>
      <c r="DA4289" s="1"/>
      <c r="DB4289" s="1"/>
      <c r="DC4289" s="1"/>
      <c r="DD4289" s="1"/>
      <c r="DE4289" s="1"/>
      <c r="DF4289" s="1"/>
      <c r="DG4289" s="1"/>
      <c r="DH4289" s="1"/>
      <c r="DI4289" s="1"/>
      <c r="DJ4289" s="1"/>
      <c r="DK4289" s="1"/>
      <c r="DL4289" s="1"/>
      <c r="DM4289" s="1"/>
      <c r="DN4289" s="1"/>
      <c r="DO4289" s="1"/>
      <c r="DP4289" s="1"/>
      <c r="DQ4289" s="1"/>
    </row>
    <row r="4290" spans="1:121">
      <c r="A4290" s="172" t="s">
        <v>2046</v>
      </c>
      <c r="B4290" s="30" t="s">
        <v>2047</v>
      </c>
      <c r="C4290" s="378">
        <v>159603674</v>
      </c>
      <c r="D4290" s="88"/>
      <c r="F4290" s="29" t="s">
        <v>59</v>
      </c>
      <c r="G4290" s="3" t="s">
        <v>60</v>
      </c>
      <c r="H4290" s="3" t="s">
        <v>30</v>
      </c>
      <c r="I4290" s="55">
        <v>46181</v>
      </c>
      <c r="J4290" s="55">
        <v>46184</v>
      </c>
      <c r="K4290" s="55">
        <v>46211</v>
      </c>
      <c r="L4290" s="3"/>
      <c r="M4290" s="3"/>
      <c r="N4290" s="3"/>
      <c r="O4290" s="119" t="s">
        <v>10</v>
      </c>
      <c r="P4290" s="55">
        <v>46188</v>
      </c>
      <c r="Q4290" s="167"/>
      <c r="R4290" s="176"/>
      <c r="S4290" s="1"/>
      <c r="T4290" s="1"/>
      <c r="U4290" s="1"/>
      <c r="V4290" s="1"/>
      <c r="W4290" s="1"/>
      <c r="X4290" s="1"/>
      <c r="Y4290" s="1"/>
      <c r="Z4290" s="1"/>
      <c r="AA4290" s="1"/>
      <c r="AB4290" s="1"/>
      <c r="AC4290" s="1"/>
      <c r="AD4290" s="1"/>
      <c r="AE4290" s="1"/>
      <c r="AF4290" s="1"/>
      <c r="AG4290" s="1"/>
      <c r="AH4290" s="1"/>
      <c r="AI4290" s="1"/>
      <c r="AJ4290" s="1"/>
      <c r="AK4290" s="1"/>
      <c r="AL4290" s="1"/>
      <c r="AM4290" s="1"/>
      <c r="AN4290" s="1"/>
      <c r="AO4290" s="1"/>
      <c r="AP4290" s="1"/>
      <c r="AQ4290" s="1"/>
      <c r="AR4290" s="1"/>
      <c r="AS4290" s="1"/>
      <c r="AT4290" s="1"/>
      <c r="AU4290" s="1"/>
      <c r="AV4290" s="1"/>
      <c r="AW4290" s="1"/>
      <c r="AX4290" s="1"/>
      <c r="AY4290" s="1"/>
      <c r="AZ4290" s="1"/>
      <c r="BA4290" s="1"/>
      <c r="BB4290" s="1"/>
      <c r="BC4290" s="1"/>
      <c r="BD4290" s="1"/>
      <c r="BE4290" s="1"/>
      <c r="BF4290" s="1"/>
      <c r="BG4290" s="1"/>
      <c r="BH4290" s="1"/>
      <c r="BI4290" s="1"/>
      <c r="BJ4290" s="1"/>
      <c r="BK4290" s="1"/>
      <c r="BL4290" s="1"/>
      <c r="BM4290" s="1"/>
      <c r="BN4290" s="1"/>
      <c r="BO4290" s="1"/>
      <c r="BP4290" s="1"/>
      <c r="BQ4290" s="1"/>
      <c r="BR4290" s="1"/>
      <c r="BS4290" s="1"/>
      <c r="BT4290" s="1"/>
      <c r="BU4290" s="1"/>
      <c r="BV4290" s="1"/>
      <c r="BW4290" s="1"/>
      <c r="BX4290" s="1"/>
      <c r="BY4290" s="1"/>
      <c r="BZ4290" s="1"/>
      <c r="CA4290" s="1"/>
      <c r="CB4290" s="1"/>
      <c r="CC4290" s="1"/>
      <c r="CD4290" s="1"/>
      <c r="CE4290" s="1"/>
      <c r="CF4290" s="1"/>
      <c r="CG4290" s="1"/>
      <c r="CH4290" s="1"/>
      <c r="CI4290" s="1"/>
      <c r="CJ4290" s="1"/>
      <c r="CK4290" s="1"/>
      <c r="CL4290" s="1"/>
      <c r="CM4290" s="1"/>
      <c r="CN4290" s="1"/>
      <c r="CO4290" s="1"/>
      <c r="CP4290" s="1"/>
      <c r="CQ4290" s="1"/>
      <c r="CR4290" s="1"/>
      <c r="CS4290" s="1"/>
      <c r="CT4290" s="1"/>
      <c r="CU4290" s="1"/>
      <c r="CV4290" s="1"/>
      <c r="CW4290" s="1"/>
      <c r="CX4290" s="1"/>
      <c r="CY4290" s="1"/>
      <c r="CZ4290" s="1"/>
      <c r="DA4290" s="1"/>
      <c r="DB4290" s="1"/>
      <c r="DC4290" s="1"/>
      <c r="DD4290" s="1"/>
      <c r="DE4290" s="1"/>
      <c r="DF4290" s="1"/>
      <c r="DG4290" s="1"/>
      <c r="DH4290" s="1"/>
      <c r="DI4290" s="1"/>
      <c r="DJ4290" s="1"/>
      <c r="DK4290" s="1"/>
      <c r="DL4290" s="1"/>
      <c r="DM4290" s="1"/>
      <c r="DN4290" s="1"/>
      <c r="DO4290" s="1"/>
      <c r="DP4290" s="1"/>
      <c r="DQ4290" s="1"/>
    </row>
    <row r="4291" spans="1:121">
      <c r="A4291" s="172" t="s">
        <v>2046</v>
      </c>
      <c r="B4291" s="30" t="s">
        <v>2047</v>
      </c>
      <c r="C4291" s="378">
        <v>159603696</v>
      </c>
      <c r="D4291" s="88"/>
      <c r="F4291" s="29" t="s">
        <v>59</v>
      </c>
      <c r="G4291" s="3" t="s">
        <v>60</v>
      </c>
      <c r="H4291" s="3" t="s">
        <v>30</v>
      </c>
      <c r="I4291" s="55">
        <v>46181</v>
      </c>
      <c r="J4291" s="55">
        <v>46184</v>
      </c>
      <c r="K4291" s="55">
        <v>46211</v>
      </c>
      <c r="L4291" s="3"/>
      <c r="M4291" s="3"/>
      <c r="N4291" s="3"/>
      <c r="O4291" s="119" t="s">
        <v>10</v>
      </c>
      <c r="P4291" s="55">
        <v>46188</v>
      </c>
      <c r="Q4291" s="167"/>
      <c r="R4291" s="176"/>
      <c r="S4291" s="1"/>
      <c r="T4291" s="1"/>
      <c r="U4291" s="1"/>
      <c r="V4291" s="1"/>
      <c r="W4291" s="1"/>
      <c r="X4291" s="1"/>
      <c r="Y4291" s="1"/>
      <c r="Z4291" s="1"/>
      <c r="AA4291" s="1"/>
      <c r="AB4291" s="1"/>
      <c r="AC4291" s="1"/>
      <c r="AD4291" s="1"/>
      <c r="AE4291" s="1"/>
      <c r="AF4291" s="1"/>
      <c r="AG4291" s="1"/>
      <c r="AH4291" s="1"/>
      <c r="AI4291" s="1"/>
      <c r="AJ4291" s="1"/>
      <c r="AK4291" s="1"/>
      <c r="AL4291" s="1"/>
      <c r="AM4291" s="1"/>
      <c r="AN4291" s="1"/>
      <c r="AO4291" s="1"/>
      <c r="AP4291" s="1"/>
      <c r="AQ4291" s="1"/>
      <c r="AR4291" s="1"/>
      <c r="AS4291" s="1"/>
      <c r="AT4291" s="1"/>
      <c r="AU4291" s="1"/>
      <c r="AV4291" s="1"/>
      <c r="AW4291" s="1"/>
      <c r="AX4291" s="1"/>
      <c r="AY4291" s="1"/>
      <c r="AZ4291" s="1"/>
      <c r="BA4291" s="1"/>
      <c r="BB4291" s="1"/>
      <c r="BC4291" s="1"/>
      <c r="BD4291" s="1"/>
      <c r="BE4291" s="1"/>
      <c r="BF4291" s="1"/>
      <c r="BG4291" s="1"/>
      <c r="BH4291" s="1"/>
      <c r="BI4291" s="1"/>
      <c r="BJ4291" s="1"/>
      <c r="BK4291" s="1"/>
      <c r="BL4291" s="1"/>
      <c r="BM4291" s="1"/>
      <c r="BN4291" s="1"/>
      <c r="BO4291" s="1"/>
      <c r="BP4291" s="1"/>
      <c r="BQ4291" s="1"/>
      <c r="BR4291" s="1"/>
      <c r="BS4291" s="1"/>
      <c r="BT4291" s="1"/>
      <c r="BU4291" s="1"/>
      <c r="BV4291" s="1"/>
      <c r="BW4291" s="1"/>
      <c r="BX4291" s="1"/>
      <c r="BY4291" s="1"/>
      <c r="BZ4291" s="1"/>
      <c r="CA4291" s="1"/>
      <c r="CB4291" s="1"/>
      <c r="CC4291" s="1"/>
      <c r="CD4291" s="1"/>
      <c r="CE4291" s="1"/>
      <c r="CF4291" s="1"/>
      <c r="CG4291" s="1"/>
      <c r="CH4291" s="1"/>
      <c r="CI4291" s="1"/>
      <c r="CJ4291" s="1"/>
      <c r="CK4291" s="1"/>
      <c r="CL4291" s="1"/>
      <c r="CM4291" s="1"/>
      <c r="CN4291" s="1"/>
      <c r="CO4291" s="1"/>
      <c r="CP4291" s="1"/>
      <c r="CQ4291" s="1"/>
      <c r="CR4291" s="1"/>
      <c r="CS4291" s="1"/>
      <c r="CT4291" s="1"/>
      <c r="CU4291" s="1"/>
      <c r="CV4291" s="1"/>
      <c r="CW4291" s="1"/>
      <c r="CX4291" s="1"/>
      <c r="CY4291" s="1"/>
      <c r="CZ4291" s="1"/>
      <c r="DA4291" s="1"/>
      <c r="DB4291" s="1"/>
      <c r="DC4291" s="1"/>
      <c r="DD4291" s="1"/>
      <c r="DE4291" s="1"/>
      <c r="DF4291" s="1"/>
      <c r="DG4291" s="1"/>
      <c r="DH4291" s="1"/>
      <c r="DI4291" s="1"/>
      <c r="DJ4291" s="1"/>
      <c r="DK4291" s="1"/>
      <c r="DL4291" s="1"/>
      <c r="DM4291" s="1"/>
      <c r="DN4291" s="1"/>
      <c r="DO4291" s="1"/>
      <c r="DP4291" s="1"/>
      <c r="DQ4291" s="1"/>
    </row>
    <row r="4292" spans="1:121">
      <c r="A4292" s="172" t="s">
        <v>2046</v>
      </c>
      <c r="B4292" s="30" t="s">
        <v>2047</v>
      </c>
      <c r="C4292" s="378">
        <v>159603272</v>
      </c>
      <c r="D4292" s="88"/>
      <c r="F4292" s="29" t="s">
        <v>59</v>
      </c>
      <c r="G4292" s="3" t="s">
        <v>60</v>
      </c>
      <c r="H4292" s="3" t="s">
        <v>30</v>
      </c>
      <c r="I4292" s="55">
        <v>46181</v>
      </c>
      <c r="J4292" s="55">
        <v>46184</v>
      </c>
      <c r="K4292" s="55">
        <v>46211</v>
      </c>
      <c r="L4292" s="3"/>
      <c r="M4292" s="3"/>
      <c r="N4292" s="3"/>
      <c r="O4292" s="119" t="s">
        <v>10</v>
      </c>
      <c r="P4292" s="55">
        <v>46186</v>
      </c>
      <c r="Q4292" s="167"/>
      <c r="R4292" s="176"/>
      <c r="S4292" s="1"/>
      <c r="T4292" s="1"/>
      <c r="U4292" s="1"/>
      <c r="V4292" s="1"/>
      <c r="W4292" s="1"/>
      <c r="X4292" s="1"/>
      <c r="Y4292" s="1"/>
      <c r="Z4292" s="1"/>
      <c r="AA4292" s="1"/>
      <c r="AB4292" s="1"/>
      <c r="AC4292" s="1"/>
      <c r="AD4292" s="1"/>
      <c r="AE4292" s="1"/>
      <c r="AF4292" s="1"/>
      <c r="AG4292" s="1"/>
      <c r="AH4292" s="1"/>
      <c r="AI4292" s="1"/>
      <c r="AJ4292" s="1"/>
      <c r="AK4292" s="1"/>
      <c r="AL4292" s="1"/>
      <c r="AM4292" s="1"/>
      <c r="AN4292" s="1"/>
      <c r="AO4292" s="1"/>
      <c r="AP4292" s="1"/>
      <c r="AQ4292" s="1"/>
      <c r="AR4292" s="1"/>
      <c r="AS4292" s="1"/>
      <c r="AT4292" s="1"/>
      <c r="AU4292" s="1"/>
      <c r="AV4292" s="1"/>
      <c r="AW4292" s="1"/>
      <c r="AX4292" s="1"/>
      <c r="AY4292" s="1"/>
      <c r="AZ4292" s="1"/>
      <c r="BA4292" s="1"/>
      <c r="BB4292" s="1"/>
      <c r="BC4292" s="1"/>
      <c r="BD4292" s="1"/>
      <c r="BE4292" s="1"/>
      <c r="BF4292" s="1"/>
      <c r="BG4292" s="1"/>
      <c r="BH4292" s="1"/>
      <c r="BI4292" s="1"/>
      <c r="BJ4292" s="1"/>
      <c r="BK4292" s="1"/>
      <c r="BL4292" s="1"/>
      <c r="BM4292" s="1"/>
      <c r="BN4292" s="1"/>
      <c r="BO4292" s="1"/>
      <c r="BP4292" s="1"/>
      <c r="BQ4292" s="1"/>
      <c r="BR4292" s="1"/>
      <c r="BS4292" s="1"/>
      <c r="BT4292" s="1"/>
      <c r="BU4292" s="1"/>
      <c r="BV4292" s="1"/>
      <c r="BW4292" s="1"/>
      <c r="BX4292" s="1"/>
      <c r="BY4292" s="1"/>
      <c r="BZ4292" s="1"/>
      <c r="CA4292" s="1"/>
      <c r="CB4292" s="1"/>
      <c r="CC4292" s="1"/>
      <c r="CD4292" s="1"/>
      <c r="CE4292" s="1"/>
      <c r="CF4292" s="1"/>
      <c r="CG4292" s="1"/>
      <c r="CH4292" s="1"/>
      <c r="CI4292" s="1"/>
      <c r="CJ4292" s="1"/>
      <c r="CK4292" s="1"/>
      <c r="CL4292" s="1"/>
      <c r="CM4292" s="1"/>
      <c r="CN4292" s="1"/>
      <c r="CO4292" s="1"/>
      <c r="CP4292" s="1"/>
      <c r="CQ4292" s="1"/>
      <c r="CR4292" s="1"/>
      <c r="CS4292" s="1"/>
      <c r="CT4292" s="1"/>
      <c r="CU4292" s="1"/>
      <c r="CV4292" s="1"/>
      <c r="CW4292" s="1"/>
      <c r="CX4292" s="1"/>
      <c r="CY4292" s="1"/>
      <c r="CZ4292" s="1"/>
      <c r="DA4292" s="1"/>
      <c r="DB4292" s="1"/>
      <c r="DC4292" s="1"/>
      <c r="DD4292" s="1"/>
      <c r="DE4292" s="1"/>
      <c r="DF4292" s="1"/>
      <c r="DG4292" s="1"/>
      <c r="DH4292" s="1"/>
      <c r="DI4292" s="1"/>
      <c r="DJ4292" s="1"/>
      <c r="DK4292" s="1"/>
      <c r="DL4292" s="1"/>
      <c r="DM4292" s="1"/>
      <c r="DN4292" s="1"/>
      <c r="DO4292" s="1"/>
      <c r="DP4292" s="1"/>
      <c r="DQ4292" s="1"/>
    </row>
    <row r="4293" spans="1:121">
      <c r="A4293" s="172" t="s">
        <v>2046</v>
      </c>
      <c r="B4293" s="30" t="s">
        <v>2047</v>
      </c>
      <c r="C4293" s="378">
        <v>159603337</v>
      </c>
      <c r="D4293" s="88"/>
      <c r="F4293" s="29" t="s">
        <v>59</v>
      </c>
      <c r="G4293" s="3" t="s">
        <v>60</v>
      </c>
      <c r="H4293" s="3" t="s">
        <v>30</v>
      </c>
      <c r="I4293" s="55">
        <v>46181</v>
      </c>
      <c r="J4293" s="55">
        <v>46184</v>
      </c>
      <c r="K4293" s="55">
        <v>46211</v>
      </c>
      <c r="L4293" s="3"/>
      <c r="M4293" s="3"/>
      <c r="N4293" s="3"/>
      <c r="O4293" s="119" t="s">
        <v>10</v>
      </c>
      <c r="P4293" s="55">
        <v>46190</v>
      </c>
      <c r="Q4293" s="167"/>
      <c r="R4293" s="176"/>
      <c r="S4293" s="1"/>
      <c r="T4293" s="1"/>
      <c r="U4293" s="1"/>
      <c r="V4293" s="1"/>
      <c r="W4293" s="1"/>
      <c r="X4293" s="1"/>
      <c r="Y4293" s="1"/>
      <c r="Z4293" s="1"/>
      <c r="AA4293" s="1"/>
      <c r="AB4293" s="1"/>
      <c r="AC4293" s="1"/>
      <c r="AD4293" s="1"/>
      <c r="AE4293" s="1"/>
      <c r="AF4293" s="1"/>
      <c r="AG4293" s="1"/>
      <c r="AH4293" s="1"/>
      <c r="AI4293" s="1"/>
      <c r="AJ4293" s="1"/>
      <c r="AK4293" s="1"/>
      <c r="AL4293" s="1"/>
      <c r="AM4293" s="1"/>
      <c r="AN4293" s="1"/>
      <c r="AO4293" s="1"/>
      <c r="AP4293" s="1"/>
      <c r="AQ4293" s="1"/>
      <c r="AR4293" s="1"/>
      <c r="AS4293" s="1"/>
      <c r="AT4293" s="1"/>
      <c r="AU4293" s="1"/>
      <c r="AV4293" s="1"/>
      <c r="AW4293" s="1"/>
      <c r="AX4293" s="1"/>
      <c r="AY4293" s="1"/>
      <c r="AZ4293" s="1"/>
      <c r="BA4293" s="1"/>
      <c r="BB4293" s="1"/>
      <c r="BC4293" s="1"/>
      <c r="BD4293" s="1"/>
      <c r="BE4293" s="1"/>
      <c r="BF4293" s="1"/>
      <c r="BG4293" s="1"/>
      <c r="BH4293" s="1"/>
      <c r="BI4293" s="1"/>
      <c r="BJ4293" s="1"/>
      <c r="BK4293" s="1"/>
      <c r="BL4293" s="1"/>
      <c r="BM4293" s="1"/>
      <c r="BN4293" s="1"/>
      <c r="BO4293" s="1"/>
      <c r="BP4293" s="1"/>
      <c r="BQ4293" s="1"/>
      <c r="BR4293" s="1"/>
      <c r="BS4293" s="1"/>
      <c r="BT4293" s="1"/>
      <c r="BU4293" s="1"/>
      <c r="BV4293" s="1"/>
      <c r="BW4293" s="1"/>
      <c r="BX4293" s="1"/>
      <c r="BY4293" s="1"/>
      <c r="BZ4293" s="1"/>
      <c r="CA4293" s="1"/>
      <c r="CB4293" s="1"/>
      <c r="CC4293" s="1"/>
      <c r="CD4293" s="1"/>
      <c r="CE4293" s="1"/>
      <c r="CF4293" s="1"/>
      <c r="CG4293" s="1"/>
      <c r="CH4293" s="1"/>
      <c r="CI4293" s="1"/>
      <c r="CJ4293" s="1"/>
      <c r="CK4293" s="1"/>
      <c r="CL4293" s="1"/>
      <c r="CM4293" s="1"/>
      <c r="CN4293" s="1"/>
      <c r="CO4293" s="1"/>
      <c r="CP4293" s="1"/>
      <c r="CQ4293" s="1"/>
      <c r="CR4293" s="1"/>
      <c r="CS4293" s="1"/>
      <c r="CT4293" s="1"/>
      <c r="CU4293" s="1"/>
      <c r="CV4293" s="1"/>
      <c r="CW4293" s="1"/>
      <c r="CX4293" s="1"/>
      <c r="CY4293" s="1"/>
      <c r="CZ4293" s="1"/>
      <c r="DA4293" s="1"/>
      <c r="DB4293" s="1"/>
      <c r="DC4293" s="1"/>
      <c r="DD4293" s="1"/>
      <c r="DE4293" s="1"/>
      <c r="DF4293" s="1"/>
      <c r="DG4293" s="1"/>
      <c r="DH4293" s="1"/>
      <c r="DI4293" s="1"/>
      <c r="DJ4293" s="1"/>
      <c r="DK4293" s="1"/>
      <c r="DL4293" s="1"/>
      <c r="DM4293" s="1"/>
      <c r="DN4293" s="1"/>
      <c r="DO4293" s="1"/>
      <c r="DP4293" s="1"/>
      <c r="DQ4293" s="1"/>
    </row>
    <row r="4294" spans="1:121">
      <c r="A4294" s="172" t="s">
        <v>2046</v>
      </c>
      <c r="B4294" s="30" t="s">
        <v>2047</v>
      </c>
      <c r="C4294" s="378">
        <v>159603381</v>
      </c>
      <c r="D4294" s="88"/>
      <c r="F4294" s="29" t="s">
        <v>59</v>
      </c>
      <c r="G4294" s="3" t="s">
        <v>60</v>
      </c>
      <c r="H4294" s="3" t="s">
        <v>30</v>
      </c>
      <c r="I4294" s="55">
        <v>46181</v>
      </c>
      <c r="J4294" s="55">
        <v>46184</v>
      </c>
      <c r="K4294" s="55">
        <v>46211</v>
      </c>
      <c r="L4294" s="3"/>
      <c r="M4294" s="3"/>
      <c r="N4294" s="3"/>
      <c r="O4294" s="119" t="s">
        <v>10</v>
      </c>
      <c r="P4294" s="55">
        <v>46188</v>
      </c>
      <c r="Q4294" s="167"/>
      <c r="R4294" s="176"/>
      <c r="S4294" s="1"/>
      <c r="T4294" s="1"/>
      <c r="U4294" s="1"/>
      <c r="V4294" s="1"/>
      <c r="W4294" s="1"/>
      <c r="X4294" s="1"/>
      <c r="Y4294" s="1"/>
      <c r="Z4294" s="1"/>
      <c r="AA4294" s="1"/>
      <c r="AB4294" s="1"/>
      <c r="AC4294" s="1"/>
      <c r="AD4294" s="1"/>
      <c r="AE4294" s="1"/>
      <c r="AF4294" s="1"/>
      <c r="AG4294" s="1"/>
      <c r="AH4294" s="1"/>
      <c r="AI4294" s="1"/>
      <c r="AJ4294" s="1"/>
      <c r="AK4294" s="1"/>
      <c r="AL4294" s="1"/>
      <c r="AM4294" s="1"/>
      <c r="AN4294" s="1"/>
      <c r="AO4294" s="1"/>
      <c r="AP4294" s="1"/>
      <c r="AQ4294" s="1"/>
      <c r="AR4294" s="1"/>
      <c r="AS4294" s="1"/>
      <c r="AT4294" s="1"/>
      <c r="AU4294" s="1"/>
      <c r="AV4294" s="1"/>
      <c r="AW4294" s="1"/>
      <c r="AX4294" s="1"/>
      <c r="AY4294" s="1"/>
      <c r="AZ4294" s="1"/>
      <c r="BA4294" s="1"/>
      <c r="BB4294" s="1"/>
      <c r="BC4294" s="1"/>
      <c r="BD4294" s="1"/>
      <c r="BE4294" s="1"/>
      <c r="BF4294" s="1"/>
      <c r="BG4294" s="1"/>
      <c r="BH4294" s="1"/>
      <c r="BI4294" s="1"/>
      <c r="BJ4294" s="1"/>
      <c r="BK4294" s="1"/>
      <c r="BL4294" s="1"/>
      <c r="BM4294" s="1"/>
      <c r="BN4294" s="1"/>
      <c r="BO4294" s="1"/>
      <c r="BP4294" s="1"/>
      <c r="BQ4294" s="1"/>
      <c r="BR4294" s="1"/>
      <c r="BS4294" s="1"/>
      <c r="BT4294" s="1"/>
      <c r="BU4294" s="1"/>
      <c r="BV4294" s="1"/>
      <c r="BW4294" s="1"/>
      <c r="BX4294" s="1"/>
      <c r="BY4294" s="1"/>
      <c r="BZ4294" s="1"/>
      <c r="CA4294" s="1"/>
      <c r="CB4294" s="1"/>
      <c r="CC4294" s="1"/>
      <c r="CD4294" s="1"/>
      <c r="CE4294" s="1"/>
      <c r="CF4294" s="1"/>
      <c r="CG4294" s="1"/>
      <c r="CH4294" s="1"/>
      <c r="CI4294" s="1"/>
      <c r="CJ4294" s="1"/>
      <c r="CK4294" s="1"/>
      <c r="CL4294" s="1"/>
      <c r="CM4294" s="1"/>
      <c r="CN4294" s="1"/>
      <c r="CO4294" s="1"/>
      <c r="CP4294" s="1"/>
      <c r="CQ4294" s="1"/>
      <c r="CR4294" s="1"/>
      <c r="CS4294" s="1"/>
      <c r="CT4294" s="1"/>
      <c r="CU4294" s="1"/>
      <c r="CV4294" s="1"/>
      <c r="CW4294" s="1"/>
      <c r="CX4294" s="1"/>
      <c r="CY4294" s="1"/>
      <c r="CZ4294" s="1"/>
      <c r="DA4294" s="1"/>
      <c r="DB4294" s="1"/>
      <c r="DC4294" s="1"/>
      <c r="DD4294" s="1"/>
      <c r="DE4294" s="1"/>
      <c r="DF4294" s="1"/>
      <c r="DG4294" s="1"/>
      <c r="DH4294" s="1"/>
      <c r="DI4294" s="1"/>
      <c r="DJ4294" s="1"/>
      <c r="DK4294" s="1"/>
      <c r="DL4294" s="1"/>
      <c r="DM4294" s="1"/>
      <c r="DN4294" s="1"/>
      <c r="DO4294" s="1"/>
      <c r="DP4294" s="1"/>
      <c r="DQ4294" s="1"/>
    </row>
    <row r="4295" spans="1:121">
      <c r="A4295" s="172" t="s">
        <v>2046</v>
      </c>
      <c r="B4295" s="30" t="s">
        <v>2047</v>
      </c>
      <c r="C4295" s="378">
        <v>159603420</v>
      </c>
      <c r="D4295" s="88"/>
      <c r="F4295" s="29" t="s">
        <v>59</v>
      </c>
      <c r="G4295" s="3" t="s">
        <v>60</v>
      </c>
      <c r="H4295" s="3" t="s">
        <v>30</v>
      </c>
      <c r="I4295" s="55">
        <v>46181</v>
      </c>
      <c r="J4295" s="55">
        <v>46184</v>
      </c>
      <c r="K4295" s="55">
        <v>46211</v>
      </c>
      <c r="L4295" s="3"/>
      <c r="M4295" s="3"/>
      <c r="N4295" s="3"/>
      <c r="O4295" s="119" t="s">
        <v>10</v>
      </c>
      <c r="P4295" s="55">
        <v>46188</v>
      </c>
      <c r="Q4295" s="167"/>
      <c r="R4295" s="176"/>
      <c r="S4295" s="1"/>
      <c r="T4295" s="1"/>
      <c r="U4295" s="1"/>
      <c r="V4295" s="1"/>
      <c r="W4295" s="1"/>
      <c r="X4295" s="1"/>
      <c r="Y4295" s="1"/>
      <c r="Z4295" s="1"/>
      <c r="AA4295" s="1"/>
      <c r="AB4295" s="1"/>
      <c r="AC4295" s="1"/>
      <c r="AD4295" s="1"/>
      <c r="AE4295" s="1"/>
      <c r="AF4295" s="1"/>
      <c r="AG4295" s="1"/>
      <c r="AH4295" s="1"/>
      <c r="AI4295" s="1"/>
      <c r="AJ4295" s="1"/>
      <c r="AK4295" s="1"/>
      <c r="AL4295" s="1"/>
      <c r="AM4295" s="1"/>
      <c r="AN4295" s="1"/>
      <c r="AO4295" s="1"/>
      <c r="AP4295" s="1"/>
      <c r="AQ4295" s="1"/>
      <c r="AR4295" s="1"/>
      <c r="AS4295" s="1"/>
      <c r="AT4295" s="1"/>
      <c r="AU4295" s="1"/>
      <c r="AV4295" s="1"/>
      <c r="AW4295" s="1"/>
      <c r="AX4295" s="1"/>
      <c r="AY4295" s="1"/>
      <c r="AZ4295" s="1"/>
      <c r="BA4295" s="1"/>
      <c r="BB4295" s="1"/>
      <c r="BC4295" s="1"/>
      <c r="BD4295" s="1"/>
      <c r="BE4295" s="1"/>
      <c r="BF4295" s="1"/>
      <c r="BG4295" s="1"/>
      <c r="BH4295" s="1"/>
      <c r="BI4295" s="1"/>
      <c r="BJ4295" s="1"/>
      <c r="BK4295" s="1"/>
      <c r="BL4295" s="1"/>
      <c r="BM4295" s="1"/>
      <c r="BN4295" s="1"/>
      <c r="BO4295" s="1"/>
      <c r="BP4295" s="1"/>
      <c r="BQ4295" s="1"/>
      <c r="BR4295" s="1"/>
      <c r="BS4295" s="1"/>
      <c r="BT4295" s="1"/>
      <c r="BU4295" s="1"/>
      <c r="BV4295" s="1"/>
      <c r="BW4295" s="1"/>
      <c r="BX4295" s="1"/>
      <c r="BY4295" s="1"/>
      <c r="BZ4295" s="1"/>
      <c r="CA4295" s="1"/>
      <c r="CB4295" s="1"/>
      <c r="CC4295" s="1"/>
      <c r="CD4295" s="1"/>
      <c r="CE4295" s="1"/>
      <c r="CF4295" s="1"/>
      <c r="CG4295" s="1"/>
      <c r="CH4295" s="1"/>
      <c r="CI4295" s="1"/>
      <c r="CJ4295" s="1"/>
      <c r="CK4295" s="1"/>
      <c r="CL4295" s="1"/>
      <c r="CM4295" s="1"/>
      <c r="CN4295" s="1"/>
      <c r="CO4295" s="1"/>
      <c r="CP4295" s="1"/>
      <c r="CQ4295" s="1"/>
      <c r="CR4295" s="1"/>
      <c r="CS4295" s="1"/>
      <c r="CT4295" s="1"/>
      <c r="CU4295" s="1"/>
      <c r="CV4295" s="1"/>
      <c r="CW4295" s="1"/>
      <c r="CX4295" s="1"/>
      <c r="CY4295" s="1"/>
      <c r="CZ4295" s="1"/>
      <c r="DA4295" s="1"/>
      <c r="DB4295" s="1"/>
      <c r="DC4295" s="1"/>
      <c r="DD4295" s="1"/>
      <c r="DE4295" s="1"/>
      <c r="DF4295" s="1"/>
      <c r="DG4295" s="1"/>
      <c r="DH4295" s="1"/>
      <c r="DI4295" s="1"/>
      <c r="DJ4295" s="1"/>
      <c r="DK4295" s="1"/>
      <c r="DL4295" s="1"/>
      <c r="DM4295" s="1"/>
      <c r="DN4295" s="1"/>
      <c r="DO4295" s="1"/>
      <c r="DP4295" s="1"/>
      <c r="DQ4295" s="1"/>
    </row>
    <row r="4296" spans="1:121">
      <c r="A4296" s="172" t="s">
        <v>2046</v>
      </c>
      <c r="B4296" s="30" t="s">
        <v>2047</v>
      </c>
      <c r="C4296" s="378">
        <v>159603495</v>
      </c>
      <c r="D4296" s="88"/>
      <c r="F4296" s="29" t="s">
        <v>59</v>
      </c>
      <c r="G4296" s="3" t="s">
        <v>60</v>
      </c>
      <c r="H4296" s="3" t="s">
        <v>30</v>
      </c>
      <c r="I4296" s="55">
        <v>46181</v>
      </c>
      <c r="J4296" s="55">
        <v>46184</v>
      </c>
      <c r="K4296" s="55">
        <v>46211</v>
      </c>
      <c r="L4296" s="3"/>
      <c r="M4296" s="3"/>
      <c r="N4296" s="3"/>
      <c r="O4296" s="119" t="s">
        <v>10</v>
      </c>
      <c r="P4296" s="55">
        <v>46184</v>
      </c>
      <c r="Q4296" s="167"/>
      <c r="R4296" s="176"/>
      <c r="S4296" s="1"/>
      <c r="T4296" s="1"/>
      <c r="U4296" s="1"/>
      <c r="V4296" s="1"/>
      <c r="W4296" s="1"/>
      <c r="X4296" s="1"/>
      <c r="Y4296" s="1"/>
      <c r="Z4296" s="1"/>
      <c r="AA4296" s="1"/>
      <c r="AB4296" s="1"/>
      <c r="AC4296" s="1"/>
      <c r="AD4296" s="1"/>
      <c r="AE4296" s="1"/>
      <c r="AF4296" s="1"/>
      <c r="AG4296" s="1"/>
      <c r="AH4296" s="1"/>
      <c r="AI4296" s="1"/>
      <c r="AJ4296" s="1"/>
      <c r="AK4296" s="1"/>
      <c r="AL4296" s="1"/>
      <c r="AM4296" s="1"/>
      <c r="AN4296" s="1"/>
      <c r="AO4296" s="1"/>
      <c r="AP4296" s="1"/>
      <c r="AQ4296" s="1"/>
      <c r="AR4296" s="1"/>
      <c r="AS4296" s="1"/>
      <c r="AT4296" s="1"/>
      <c r="AU4296" s="1"/>
      <c r="AV4296" s="1"/>
      <c r="AW4296" s="1"/>
      <c r="AX4296" s="1"/>
      <c r="AY4296" s="1"/>
      <c r="AZ4296" s="1"/>
      <c r="BA4296" s="1"/>
      <c r="BB4296" s="1"/>
      <c r="BC4296" s="1"/>
      <c r="BD4296" s="1"/>
      <c r="BE4296" s="1"/>
      <c r="BF4296" s="1"/>
      <c r="BG4296" s="1"/>
      <c r="BH4296" s="1"/>
      <c r="BI4296" s="1"/>
      <c r="BJ4296" s="1"/>
      <c r="BK4296" s="1"/>
      <c r="BL4296" s="1"/>
      <c r="BM4296" s="1"/>
      <c r="BN4296" s="1"/>
      <c r="BO4296" s="1"/>
      <c r="BP4296" s="1"/>
      <c r="BQ4296" s="1"/>
      <c r="BR4296" s="1"/>
      <c r="BS4296" s="1"/>
      <c r="BT4296" s="1"/>
      <c r="BU4296" s="1"/>
      <c r="BV4296" s="1"/>
      <c r="BW4296" s="1"/>
      <c r="BX4296" s="1"/>
      <c r="BY4296" s="1"/>
      <c r="BZ4296" s="1"/>
      <c r="CA4296" s="1"/>
      <c r="CB4296" s="1"/>
      <c r="CC4296" s="1"/>
      <c r="CD4296" s="1"/>
      <c r="CE4296" s="1"/>
      <c r="CF4296" s="1"/>
      <c r="CG4296" s="1"/>
      <c r="CH4296" s="1"/>
      <c r="CI4296" s="1"/>
      <c r="CJ4296" s="1"/>
      <c r="CK4296" s="1"/>
      <c r="CL4296" s="1"/>
      <c r="CM4296" s="1"/>
      <c r="CN4296" s="1"/>
      <c r="CO4296" s="1"/>
      <c r="CP4296" s="1"/>
      <c r="CQ4296" s="1"/>
      <c r="CR4296" s="1"/>
      <c r="CS4296" s="1"/>
      <c r="CT4296" s="1"/>
      <c r="CU4296" s="1"/>
      <c r="CV4296" s="1"/>
      <c r="CW4296" s="1"/>
      <c r="CX4296" s="1"/>
      <c r="CY4296" s="1"/>
      <c r="CZ4296" s="1"/>
      <c r="DA4296" s="1"/>
      <c r="DB4296" s="1"/>
      <c r="DC4296" s="1"/>
      <c r="DD4296" s="1"/>
      <c r="DE4296" s="1"/>
      <c r="DF4296" s="1"/>
      <c r="DG4296" s="1"/>
      <c r="DH4296" s="1"/>
      <c r="DI4296" s="1"/>
      <c r="DJ4296" s="1"/>
      <c r="DK4296" s="1"/>
      <c r="DL4296" s="1"/>
      <c r="DM4296" s="1"/>
      <c r="DN4296" s="1"/>
      <c r="DO4296" s="1"/>
      <c r="DP4296" s="1"/>
      <c r="DQ4296" s="1"/>
    </row>
    <row r="4297" spans="1:121">
      <c r="A4297" s="172" t="s">
        <v>2046</v>
      </c>
      <c r="B4297" s="30" t="s">
        <v>2047</v>
      </c>
      <c r="C4297" s="378">
        <v>159603511</v>
      </c>
      <c r="D4297" s="88"/>
      <c r="F4297" s="29" t="s">
        <v>59</v>
      </c>
      <c r="G4297" s="3" t="s">
        <v>60</v>
      </c>
      <c r="H4297" s="3" t="s">
        <v>30</v>
      </c>
      <c r="I4297" s="55">
        <v>46181</v>
      </c>
      <c r="J4297" s="55">
        <v>46184</v>
      </c>
      <c r="K4297" s="55">
        <v>46211</v>
      </c>
      <c r="L4297" s="3"/>
      <c r="M4297" s="3"/>
      <c r="N4297" s="3"/>
      <c r="O4297" s="119" t="s">
        <v>10</v>
      </c>
      <c r="P4297" s="55">
        <v>46184</v>
      </c>
      <c r="Q4297" s="167"/>
      <c r="R4297" s="176"/>
      <c r="S4297" s="1"/>
      <c r="T4297" s="1"/>
      <c r="U4297" s="1"/>
      <c r="V4297" s="1"/>
      <c r="W4297" s="1"/>
      <c r="X4297" s="1"/>
      <c r="Y4297" s="1"/>
      <c r="Z4297" s="1"/>
      <c r="AA4297" s="1"/>
      <c r="AB4297" s="1"/>
      <c r="AC4297" s="1"/>
      <c r="AD4297" s="1"/>
      <c r="AE4297" s="1"/>
      <c r="AF4297" s="1"/>
      <c r="AG4297" s="1"/>
      <c r="AH4297" s="1"/>
      <c r="AI4297" s="1"/>
      <c r="AJ4297" s="1"/>
      <c r="AK4297" s="1"/>
      <c r="AL4297" s="1"/>
      <c r="AM4297" s="1"/>
      <c r="AN4297" s="1"/>
      <c r="AO4297" s="1"/>
      <c r="AP4297" s="1"/>
      <c r="AQ4297" s="1"/>
      <c r="AR4297" s="1"/>
      <c r="AS4297" s="1"/>
      <c r="AT4297" s="1"/>
      <c r="AU4297" s="1"/>
      <c r="AV4297" s="1"/>
      <c r="AW4297" s="1"/>
      <c r="AX4297" s="1"/>
      <c r="AY4297" s="1"/>
      <c r="AZ4297" s="1"/>
      <c r="BA4297" s="1"/>
      <c r="BB4297" s="1"/>
      <c r="BC4297" s="1"/>
      <c r="BD4297" s="1"/>
      <c r="BE4297" s="1"/>
      <c r="BF4297" s="1"/>
      <c r="BG4297" s="1"/>
      <c r="BH4297" s="1"/>
      <c r="BI4297" s="1"/>
      <c r="BJ4297" s="1"/>
      <c r="BK4297" s="1"/>
      <c r="BL4297" s="1"/>
      <c r="BM4297" s="1"/>
      <c r="BN4297" s="1"/>
      <c r="BO4297" s="1"/>
      <c r="BP4297" s="1"/>
      <c r="BQ4297" s="1"/>
      <c r="BR4297" s="1"/>
      <c r="BS4297" s="1"/>
      <c r="BT4297" s="1"/>
      <c r="BU4297" s="1"/>
      <c r="BV4297" s="1"/>
      <c r="BW4297" s="1"/>
      <c r="BX4297" s="1"/>
      <c r="BY4297" s="1"/>
      <c r="BZ4297" s="1"/>
      <c r="CA4297" s="1"/>
      <c r="CB4297" s="1"/>
      <c r="CC4297" s="1"/>
      <c r="CD4297" s="1"/>
      <c r="CE4297" s="1"/>
      <c r="CF4297" s="1"/>
      <c r="CG4297" s="1"/>
      <c r="CH4297" s="1"/>
      <c r="CI4297" s="1"/>
      <c r="CJ4297" s="1"/>
      <c r="CK4297" s="1"/>
      <c r="CL4297" s="1"/>
      <c r="CM4297" s="1"/>
      <c r="CN4297" s="1"/>
      <c r="CO4297" s="1"/>
      <c r="CP4297" s="1"/>
      <c r="CQ4297" s="1"/>
      <c r="CR4297" s="1"/>
      <c r="CS4297" s="1"/>
      <c r="CT4297" s="1"/>
      <c r="CU4297" s="1"/>
      <c r="CV4297" s="1"/>
      <c r="CW4297" s="1"/>
      <c r="CX4297" s="1"/>
      <c r="CY4297" s="1"/>
      <c r="CZ4297" s="1"/>
      <c r="DA4297" s="1"/>
      <c r="DB4297" s="1"/>
      <c r="DC4297" s="1"/>
      <c r="DD4297" s="1"/>
      <c r="DE4297" s="1"/>
      <c r="DF4297" s="1"/>
      <c r="DG4297" s="1"/>
      <c r="DH4297" s="1"/>
      <c r="DI4297" s="1"/>
      <c r="DJ4297" s="1"/>
      <c r="DK4297" s="1"/>
      <c r="DL4297" s="1"/>
      <c r="DM4297" s="1"/>
      <c r="DN4297" s="1"/>
      <c r="DO4297" s="1"/>
      <c r="DP4297" s="1"/>
      <c r="DQ4297" s="1"/>
    </row>
    <row r="4298" spans="1:121">
      <c r="A4298" s="172" t="s">
        <v>2046</v>
      </c>
      <c r="B4298" s="30" t="s">
        <v>2047</v>
      </c>
      <c r="C4298" s="378">
        <v>159603593</v>
      </c>
      <c r="D4298" s="88"/>
      <c r="F4298" s="29" t="s">
        <v>59</v>
      </c>
      <c r="G4298" s="3" t="s">
        <v>60</v>
      </c>
      <c r="H4298" s="3" t="s">
        <v>30</v>
      </c>
      <c r="I4298" s="55">
        <v>46181</v>
      </c>
      <c r="J4298" s="55">
        <v>46184</v>
      </c>
      <c r="K4298" s="55">
        <v>46211</v>
      </c>
      <c r="L4298" s="3"/>
      <c r="M4298" s="3"/>
      <c r="N4298" s="3"/>
      <c r="O4298" s="119" t="s">
        <v>10</v>
      </c>
      <c r="P4298" s="55">
        <v>46188</v>
      </c>
      <c r="Q4298" s="167"/>
      <c r="R4298" s="176"/>
      <c r="S4298" s="1"/>
      <c r="T4298" s="1"/>
      <c r="U4298" s="1"/>
      <c r="V4298" s="1"/>
      <c r="W4298" s="1"/>
      <c r="X4298" s="1"/>
      <c r="Y4298" s="1"/>
      <c r="Z4298" s="1"/>
      <c r="AA4298" s="1"/>
      <c r="AB4298" s="1"/>
      <c r="AC4298" s="1"/>
      <c r="AD4298" s="1"/>
      <c r="AE4298" s="1"/>
      <c r="AF4298" s="1"/>
      <c r="AG4298" s="1"/>
      <c r="AH4298" s="1"/>
      <c r="AI4298" s="1"/>
      <c r="AJ4298" s="1"/>
      <c r="AK4298" s="1"/>
      <c r="AL4298" s="1"/>
      <c r="AM4298" s="1"/>
      <c r="AN4298" s="1"/>
      <c r="AO4298" s="1"/>
      <c r="AP4298" s="1"/>
      <c r="AQ4298" s="1"/>
      <c r="AR4298" s="1"/>
      <c r="AS4298" s="1"/>
      <c r="AT4298" s="1"/>
      <c r="AU4298" s="1"/>
      <c r="AV4298" s="1"/>
      <c r="AW4298" s="1"/>
      <c r="AX4298" s="1"/>
      <c r="AY4298" s="1"/>
      <c r="AZ4298" s="1"/>
      <c r="BA4298" s="1"/>
      <c r="BB4298" s="1"/>
      <c r="BC4298" s="1"/>
      <c r="BD4298" s="1"/>
      <c r="BE4298" s="1"/>
      <c r="BF4298" s="1"/>
      <c r="BG4298" s="1"/>
      <c r="BH4298" s="1"/>
      <c r="BI4298" s="1"/>
      <c r="BJ4298" s="1"/>
      <c r="BK4298" s="1"/>
      <c r="BL4298" s="1"/>
      <c r="BM4298" s="1"/>
      <c r="BN4298" s="1"/>
      <c r="BO4298" s="1"/>
      <c r="BP4298" s="1"/>
      <c r="BQ4298" s="1"/>
      <c r="BR4298" s="1"/>
      <c r="BS4298" s="1"/>
      <c r="BT4298" s="1"/>
      <c r="BU4298" s="1"/>
      <c r="BV4298" s="1"/>
      <c r="BW4298" s="1"/>
      <c r="BX4298" s="1"/>
      <c r="BY4298" s="1"/>
      <c r="BZ4298" s="1"/>
      <c r="CA4298" s="1"/>
      <c r="CB4298" s="1"/>
      <c r="CC4298" s="1"/>
      <c r="CD4298" s="1"/>
      <c r="CE4298" s="1"/>
      <c r="CF4298" s="1"/>
      <c r="CG4298" s="1"/>
      <c r="CH4298" s="1"/>
      <c r="CI4298" s="1"/>
      <c r="CJ4298" s="1"/>
      <c r="CK4298" s="1"/>
      <c r="CL4298" s="1"/>
      <c r="CM4298" s="1"/>
      <c r="CN4298" s="1"/>
      <c r="CO4298" s="1"/>
      <c r="CP4298" s="1"/>
      <c r="CQ4298" s="1"/>
      <c r="CR4298" s="1"/>
      <c r="CS4298" s="1"/>
      <c r="CT4298" s="1"/>
      <c r="CU4298" s="1"/>
      <c r="CV4298" s="1"/>
      <c r="CW4298" s="1"/>
      <c r="CX4298" s="1"/>
      <c r="CY4298" s="1"/>
      <c r="CZ4298" s="1"/>
      <c r="DA4298" s="1"/>
      <c r="DB4298" s="1"/>
      <c r="DC4298" s="1"/>
      <c r="DD4298" s="1"/>
      <c r="DE4298" s="1"/>
      <c r="DF4298" s="1"/>
      <c r="DG4298" s="1"/>
      <c r="DH4298" s="1"/>
      <c r="DI4298" s="1"/>
      <c r="DJ4298" s="1"/>
      <c r="DK4298" s="1"/>
      <c r="DL4298" s="1"/>
      <c r="DM4298" s="1"/>
      <c r="DN4298" s="1"/>
      <c r="DO4298" s="1"/>
      <c r="DP4298" s="1"/>
      <c r="DQ4298" s="1"/>
    </row>
    <row r="4299" spans="1:121">
      <c r="A4299" s="172" t="s">
        <v>2046</v>
      </c>
      <c r="B4299" s="30" t="s">
        <v>2047</v>
      </c>
      <c r="C4299" s="378">
        <v>159603634</v>
      </c>
      <c r="D4299" s="88"/>
      <c r="F4299" s="29" t="s">
        <v>59</v>
      </c>
      <c r="G4299" s="3" t="s">
        <v>60</v>
      </c>
      <c r="H4299" s="3" t="s">
        <v>30</v>
      </c>
      <c r="I4299" s="55">
        <v>46181</v>
      </c>
      <c r="J4299" s="55">
        <v>46184</v>
      </c>
      <c r="K4299" s="55">
        <v>46211</v>
      </c>
      <c r="L4299" s="3"/>
      <c r="M4299" s="3"/>
      <c r="N4299" s="3"/>
      <c r="O4299" s="119" t="s">
        <v>10</v>
      </c>
      <c r="P4299" s="55">
        <v>46188</v>
      </c>
      <c r="Q4299" s="167"/>
      <c r="R4299" s="176"/>
      <c r="S4299" s="1"/>
      <c r="T4299" s="1"/>
      <c r="U4299" s="1"/>
      <c r="V4299" s="1"/>
      <c r="W4299" s="1"/>
      <c r="X4299" s="1"/>
      <c r="Y4299" s="1"/>
      <c r="Z4299" s="1"/>
      <c r="AA4299" s="1"/>
      <c r="AB4299" s="1"/>
      <c r="AC4299" s="1"/>
      <c r="AD4299" s="1"/>
      <c r="AE4299" s="1"/>
      <c r="AF4299" s="1"/>
      <c r="AG4299" s="1"/>
      <c r="AH4299" s="1"/>
      <c r="AI4299" s="1"/>
      <c r="AJ4299" s="1"/>
      <c r="AK4299" s="1"/>
      <c r="AL4299" s="1"/>
      <c r="AM4299" s="1"/>
      <c r="AN4299" s="1"/>
      <c r="AO4299" s="1"/>
      <c r="AP4299" s="1"/>
      <c r="AQ4299" s="1"/>
      <c r="AR4299" s="1"/>
      <c r="AS4299" s="1"/>
      <c r="AT4299" s="1"/>
      <c r="AU4299" s="1"/>
      <c r="AV4299" s="1"/>
      <c r="AW4299" s="1"/>
      <c r="AX4299" s="1"/>
      <c r="AY4299" s="1"/>
      <c r="AZ4299" s="1"/>
      <c r="BA4299" s="1"/>
      <c r="BB4299" s="1"/>
      <c r="BC4299" s="1"/>
      <c r="BD4299" s="1"/>
      <c r="BE4299" s="1"/>
      <c r="BF4299" s="1"/>
      <c r="BG4299" s="1"/>
      <c r="BH4299" s="1"/>
      <c r="BI4299" s="1"/>
      <c r="BJ4299" s="1"/>
      <c r="BK4299" s="1"/>
      <c r="BL4299" s="1"/>
      <c r="BM4299" s="1"/>
      <c r="BN4299" s="1"/>
      <c r="BO4299" s="1"/>
      <c r="BP4299" s="1"/>
      <c r="BQ4299" s="1"/>
      <c r="BR4299" s="1"/>
      <c r="BS4299" s="1"/>
      <c r="BT4299" s="1"/>
      <c r="BU4299" s="1"/>
      <c r="BV4299" s="1"/>
      <c r="BW4299" s="1"/>
      <c r="BX4299" s="1"/>
      <c r="BY4299" s="1"/>
      <c r="BZ4299" s="1"/>
      <c r="CA4299" s="1"/>
      <c r="CB4299" s="1"/>
      <c r="CC4299" s="1"/>
      <c r="CD4299" s="1"/>
      <c r="CE4299" s="1"/>
      <c r="CF4299" s="1"/>
      <c r="CG4299" s="1"/>
      <c r="CH4299" s="1"/>
      <c r="CI4299" s="1"/>
      <c r="CJ4299" s="1"/>
      <c r="CK4299" s="1"/>
      <c r="CL4299" s="1"/>
      <c r="CM4299" s="1"/>
      <c r="CN4299" s="1"/>
      <c r="CO4299" s="1"/>
      <c r="CP4299" s="1"/>
      <c r="CQ4299" s="1"/>
      <c r="CR4299" s="1"/>
      <c r="CS4299" s="1"/>
      <c r="CT4299" s="1"/>
      <c r="CU4299" s="1"/>
      <c r="CV4299" s="1"/>
      <c r="CW4299" s="1"/>
      <c r="CX4299" s="1"/>
      <c r="CY4299" s="1"/>
      <c r="CZ4299" s="1"/>
      <c r="DA4299" s="1"/>
      <c r="DB4299" s="1"/>
      <c r="DC4299" s="1"/>
      <c r="DD4299" s="1"/>
      <c r="DE4299" s="1"/>
      <c r="DF4299" s="1"/>
      <c r="DG4299" s="1"/>
      <c r="DH4299" s="1"/>
      <c r="DI4299" s="1"/>
      <c r="DJ4299" s="1"/>
      <c r="DK4299" s="1"/>
      <c r="DL4299" s="1"/>
      <c r="DM4299" s="1"/>
      <c r="DN4299" s="1"/>
      <c r="DO4299" s="1"/>
      <c r="DP4299" s="1"/>
      <c r="DQ4299" s="1"/>
    </row>
    <row r="4300" spans="1:121">
      <c r="A4300" s="172" t="s">
        <v>2046</v>
      </c>
      <c r="B4300" s="30" t="s">
        <v>2047</v>
      </c>
      <c r="C4300" s="378">
        <v>159603674</v>
      </c>
      <c r="D4300" s="88"/>
      <c r="F4300" s="29" t="s">
        <v>59</v>
      </c>
      <c r="G4300" s="3" t="s">
        <v>60</v>
      </c>
      <c r="H4300" s="3" t="s">
        <v>30</v>
      </c>
      <c r="I4300" s="55">
        <v>46181</v>
      </c>
      <c r="J4300" s="55">
        <v>46184</v>
      </c>
      <c r="K4300" s="55">
        <v>46211</v>
      </c>
      <c r="L4300" s="3"/>
      <c r="M4300" s="3"/>
      <c r="N4300" s="3"/>
      <c r="O4300" s="119" t="s">
        <v>10</v>
      </c>
      <c r="P4300" s="55">
        <v>46188</v>
      </c>
      <c r="Q4300" s="167"/>
      <c r="R4300" s="176"/>
      <c r="S4300" s="1"/>
      <c r="T4300" s="1"/>
      <c r="U4300" s="1"/>
      <c r="V4300" s="1"/>
      <c r="W4300" s="1"/>
      <c r="X4300" s="1"/>
      <c r="Y4300" s="1"/>
      <c r="Z4300" s="1"/>
      <c r="AA4300" s="1"/>
      <c r="AB4300" s="1"/>
      <c r="AC4300" s="1"/>
      <c r="AD4300" s="1"/>
      <c r="AE4300" s="1"/>
      <c r="AF4300" s="1"/>
      <c r="AG4300" s="1"/>
      <c r="AH4300" s="1"/>
      <c r="AI4300" s="1"/>
      <c r="AJ4300" s="1"/>
      <c r="AK4300" s="1"/>
      <c r="AL4300" s="1"/>
      <c r="AM4300" s="1"/>
      <c r="AN4300" s="1"/>
      <c r="AO4300" s="1"/>
      <c r="AP4300" s="1"/>
      <c r="AQ4300" s="1"/>
      <c r="AR4300" s="1"/>
      <c r="AS4300" s="1"/>
      <c r="AT4300" s="1"/>
      <c r="AU4300" s="1"/>
      <c r="AV4300" s="1"/>
      <c r="AW4300" s="1"/>
      <c r="AX4300" s="1"/>
      <c r="AY4300" s="1"/>
      <c r="AZ4300" s="1"/>
      <c r="BA4300" s="1"/>
      <c r="BB4300" s="1"/>
      <c r="BC4300" s="1"/>
      <c r="BD4300" s="1"/>
      <c r="BE4300" s="1"/>
      <c r="BF4300" s="1"/>
      <c r="BG4300" s="1"/>
      <c r="BH4300" s="1"/>
      <c r="BI4300" s="1"/>
      <c r="BJ4300" s="1"/>
      <c r="BK4300" s="1"/>
      <c r="BL4300" s="1"/>
      <c r="BM4300" s="1"/>
      <c r="BN4300" s="1"/>
      <c r="BO4300" s="1"/>
      <c r="BP4300" s="1"/>
      <c r="BQ4300" s="1"/>
      <c r="BR4300" s="1"/>
      <c r="BS4300" s="1"/>
      <c r="BT4300" s="1"/>
      <c r="BU4300" s="1"/>
      <c r="BV4300" s="1"/>
      <c r="BW4300" s="1"/>
      <c r="BX4300" s="1"/>
      <c r="BY4300" s="1"/>
      <c r="BZ4300" s="1"/>
      <c r="CA4300" s="1"/>
      <c r="CB4300" s="1"/>
      <c r="CC4300" s="1"/>
      <c r="CD4300" s="1"/>
      <c r="CE4300" s="1"/>
      <c r="CF4300" s="1"/>
      <c r="CG4300" s="1"/>
      <c r="CH4300" s="1"/>
      <c r="CI4300" s="1"/>
      <c r="CJ4300" s="1"/>
      <c r="CK4300" s="1"/>
      <c r="CL4300" s="1"/>
      <c r="CM4300" s="1"/>
      <c r="CN4300" s="1"/>
      <c r="CO4300" s="1"/>
      <c r="CP4300" s="1"/>
      <c r="CQ4300" s="1"/>
      <c r="CR4300" s="1"/>
      <c r="CS4300" s="1"/>
      <c r="CT4300" s="1"/>
      <c r="CU4300" s="1"/>
      <c r="CV4300" s="1"/>
      <c r="CW4300" s="1"/>
      <c r="CX4300" s="1"/>
      <c r="CY4300" s="1"/>
      <c r="CZ4300" s="1"/>
      <c r="DA4300" s="1"/>
      <c r="DB4300" s="1"/>
      <c r="DC4300" s="1"/>
      <c r="DD4300" s="1"/>
      <c r="DE4300" s="1"/>
      <c r="DF4300" s="1"/>
      <c r="DG4300" s="1"/>
      <c r="DH4300" s="1"/>
      <c r="DI4300" s="1"/>
      <c r="DJ4300" s="1"/>
      <c r="DK4300" s="1"/>
      <c r="DL4300" s="1"/>
      <c r="DM4300" s="1"/>
      <c r="DN4300" s="1"/>
      <c r="DO4300" s="1"/>
      <c r="DP4300" s="1"/>
      <c r="DQ4300" s="1"/>
    </row>
    <row r="4301" spans="1:121">
      <c r="A4301" s="172" t="s">
        <v>2046</v>
      </c>
      <c r="B4301" s="30" t="s">
        <v>2047</v>
      </c>
      <c r="C4301" s="378">
        <v>159603696</v>
      </c>
      <c r="D4301" s="88"/>
      <c r="F4301" s="29" t="s">
        <v>59</v>
      </c>
      <c r="G4301" s="3" t="s">
        <v>60</v>
      </c>
      <c r="H4301" s="3" t="s">
        <v>30</v>
      </c>
      <c r="I4301" s="55">
        <v>46181</v>
      </c>
      <c r="J4301" s="55">
        <v>46184</v>
      </c>
      <c r="K4301" s="55">
        <v>46211</v>
      </c>
      <c r="L4301" s="3"/>
      <c r="M4301" s="3"/>
      <c r="N4301" s="3"/>
      <c r="O4301" s="119" t="s">
        <v>10</v>
      </c>
      <c r="P4301" s="55">
        <v>46188</v>
      </c>
      <c r="Q4301" s="167"/>
      <c r="R4301" s="176"/>
      <c r="S4301" s="1"/>
      <c r="T4301" s="1"/>
      <c r="U4301" s="1"/>
      <c r="V4301" s="1"/>
      <c r="W4301" s="1"/>
      <c r="X4301" s="1"/>
      <c r="Y4301" s="1"/>
      <c r="Z4301" s="1"/>
      <c r="AA4301" s="1"/>
      <c r="AB4301" s="1"/>
      <c r="AC4301" s="1"/>
      <c r="AD4301" s="1"/>
      <c r="AE4301" s="1"/>
      <c r="AF4301" s="1"/>
      <c r="AG4301" s="1"/>
      <c r="AH4301" s="1"/>
      <c r="AI4301" s="1"/>
      <c r="AJ4301" s="1"/>
      <c r="AK4301" s="1"/>
      <c r="AL4301" s="1"/>
      <c r="AM4301" s="1"/>
      <c r="AN4301" s="1"/>
      <c r="AO4301" s="1"/>
      <c r="AP4301" s="1"/>
      <c r="AQ4301" s="1"/>
      <c r="AR4301" s="1"/>
      <c r="AS4301" s="1"/>
      <c r="AT4301" s="1"/>
      <c r="AU4301" s="1"/>
      <c r="AV4301" s="1"/>
      <c r="AW4301" s="1"/>
      <c r="AX4301" s="1"/>
      <c r="AY4301" s="1"/>
      <c r="AZ4301" s="1"/>
      <c r="BA4301" s="1"/>
      <c r="BB4301" s="1"/>
      <c r="BC4301" s="1"/>
      <c r="BD4301" s="1"/>
      <c r="BE4301" s="1"/>
      <c r="BF4301" s="1"/>
      <c r="BG4301" s="1"/>
      <c r="BH4301" s="1"/>
      <c r="BI4301" s="1"/>
      <c r="BJ4301" s="1"/>
      <c r="BK4301" s="1"/>
      <c r="BL4301" s="1"/>
      <c r="BM4301" s="1"/>
      <c r="BN4301" s="1"/>
      <c r="BO4301" s="1"/>
      <c r="BP4301" s="1"/>
      <c r="BQ4301" s="1"/>
      <c r="BR4301" s="1"/>
      <c r="BS4301" s="1"/>
      <c r="BT4301" s="1"/>
      <c r="BU4301" s="1"/>
      <c r="BV4301" s="1"/>
      <c r="BW4301" s="1"/>
      <c r="BX4301" s="1"/>
      <c r="BY4301" s="1"/>
      <c r="BZ4301" s="1"/>
      <c r="CA4301" s="1"/>
      <c r="CB4301" s="1"/>
      <c r="CC4301" s="1"/>
      <c r="CD4301" s="1"/>
      <c r="CE4301" s="1"/>
      <c r="CF4301" s="1"/>
      <c r="CG4301" s="1"/>
      <c r="CH4301" s="1"/>
      <c r="CI4301" s="1"/>
      <c r="CJ4301" s="1"/>
      <c r="CK4301" s="1"/>
      <c r="CL4301" s="1"/>
      <c r="CM4301" s="1"/>
      <c r="CN4301" s="1"/>
      <c r="CO4301" s="1"/>
      <c r="CP4301" s="1"/>
      <c r="CQ4301" s="1"/>
      <c r="CR4301" s="1"/>
      <c r="CS4301" s="1"/>
      <c r="CT4301" s="1"/>
      <c r="CU4301" s="1"/>
      <c r="CV4301" s="1"/>
      <c r="CW4301" s="1"/>
      <c r="CX4301" s="1"/>
      <c r="CY4301" s="1"/>
      <c r="CZ4301" s="1"/>
      <c r="DA4301" s="1"/>
      <c r="DB4301" s="1"/>
      <c r="DC4301" s="1"/>
      <c r="DD4301" s="1"/>
      <c r="DE4301" s="1"/>
      <c r="DF4301" s="1"/>
      <c r="DG4301" s="1"/>
      <c r="DH4301" s="1"/>
      <c r="DI4301" s="1"/>
      <c r="DJ4301" s="1"/>
      <c r="DK4301" s="1"/>
      <c r="DL4301" s="1"/>
      <c r="DM4301" s="1"/>
      <c r="DN4301" s="1"/>
      <c r="DO4301" s="1"/>
      <c r="DP4301" s="1"/>
      <c r="DQ4301" s="1"/>
    </row>
    <row r="4302" spans="1:121">
      <c r="A4302" s="175" t="s">
        <v>2048</v>
      </c>
      <c r="B4302" s="377" t="s">
        <v>2049</v>
      </c>
      <c r="C4302" s="378">
        <v>156607708</v>
      </c>
      <c r="D4302" s="88"/>
      <c r="F4302" s="29" t="s">
        <v>225</v>
      </c>
      <c r="G4302" s="3" t="s">
        <v>60</v>
      </c>
      <c r="H4302" s="3" t="s">
        <v>2050</v>
      </c>
      <c r="I4302" s="55">
        <v>46178</v>
      </c>
      <c r="J4302" s="3"/>
      <c r="K4302" s="55">
        <v>46208</v>
      </c>
      <c r="L4302" s="3"/>
      <c r="M4302" s="3"/>
      <c r="N4302" s="3"/>
      <c r="O4302" s="119" t="s">
        <v>10</v>
      </c>
      <c r="P4302" s="55">
        <v>46188</v>
      </c>
      <c r="Q4302" s="167"/>
      <c r="R4302" s="176"/>
      <c r="S4302" s="1"/>
      <c r="T4302" s="1"/>
      <c r="U4302" s="1"/>
      <c r="V4302" s="1"/>
      <c r="W4302" s="1"/>
      <c r="X4302" s="1"/>
      <c r="Y4302" s="1"/>
      <c r="Z4302" s="1"/>
      <c r="AA4302" s="1"/>
      <c r="AB4302" s="1"/>
      <c r="AC4302" s="1"/>
      <c r="AD4302" s="1"/>
      <c r="AE4302" s="1"/>
      <c r="AF4302" s="1"/>
      <c r="AG4302" s="1"/>
      <c r="AH4302" s="1"/>
      <c r="AI4302" s="1"/>
      <c r="AJ4302" s="1"/>
      <c r="AK4302" s="1"/>
      <c r="AL4302" s="1"/>
      <c r="AM4302" s="1"/>
      <c r="AN4302" s="1"/>
      <c r="AO4302" s="1"/>
      <c r="AP4302" s="1"/>
      <c r="AQ4302" s="1"/>
      <c r="AR4302" s="1"/>
      <c r="AS4302" s="1"/>
      <c r="AT4302" s="1"/>
      <c r="AU4302" s="1"/>
      <c r="AV4302" s="1"/>
      <c r="AW4302" s="1"/>
      <c r="AX4302" s="1"/>
      <c r="AY4302" s="1"/>
      <c r="AZ4302" s="1"/>
      <c r="BA4302" s="1"/>
      <c r="BB4302" s="1"/>
      <c r="BC4302" s="1"/>
      <c r="BD4302" s="1"/>
      <c r="BE4302" s="1"/>
      <c r="BF4302" s="1"/>
      <c r="BG4302" s="1"/>
      <c r="BH4302" s="1"/>
      <c r="BI4302" s="1"/>
      <c r="BJ4302" s="1"/>
      <c r="BK4302" s="1"/>
      <c r="BL4302" s="1"/>
      <c r="BM4302" s="1"/>
      <c r="BN4302" s="1"/>
      <c r="BO4302" s="1"/>
      <c r="BP4302" s="1"/>
      <c r="BQ4302" s="1"/>
      <c r="BR4302" s="1"/>
      <c r="BS4302" s="1"/>
      <c r="BT4302" s="1"/>
      <c r="BU4302" s="1"/>
      <c r="BV4302" s="1"/>
      <c r="BW4302" s="1"/>
      <c r="BX4302" s="1"/>
      <c r="BY4302" s="1"/>
      <c r="BZ4302" s="1"/>
      <c r="CA4302" s="1"/>
      <c r="CB4302" s="1"/>
      <c r="CC4302" s="1"/>
      <c r="CD4302" s="1"/>
      <c r="CE4302" s="1"/>
      <c r="CF4302" s="1"/>
      <c r="CG4302" s="1"/>
      <c r="CH4302" s="1"/>
      <c r="CI4302" s="1"/>
      <c r="CJ4302" s="1"/>
      <c r="CK4302" s="1"/>
      <c r="CL4302" s="1"/>
      <c r="CM4302" s="1"/>
      <c r="CN4302" s="1"/>
      <c r="CO4302" s="1"/>
      <c r="CP4302" s="1"/>
      <c r="CQ4302" s="1"/>
      <c r="CR4302" s="1"/>
      <c r="CS4302" s="1"/>
      <c r="CT4302" s="1"/>
      <c r="CU4302" s="1"/>
      <c r="CV4302" s="1"/>
      <c r="CW4302" s="1"/>
      <c r="CX4302" s="1"/>
      <c r="CY4302" s="1"/>
      <c r="CZ4302" s="1"/>
      <c r="DA4302" s="1"/>
      <c r="DB4302" s="1"/>
      <c r="DC4302" s="1"/>
      <c r="DD4302" s="1"/>
      <c r="DE4302" s="1"/>
      <c r="DF4302" s="1"/>
      <c r="DG4302" s="1"/>
      <c r="DH4302" s="1"/>
      <c r="DI4302" s="1"/>
      <c r="DJ4302" s="1"/>
      <c r="DK4302" s="1"/>
      <c r="DL4302" s="1"/>
      <c r="DM4302" s="1"/>
      <c r="DN4302" s="1"/>
      <c r="DO4302" s="1"/>
      <c r="DP4302" s="1"/>
      <c r="DQ4302" s="1"/>
    </row>
    <row r="4303" spans="1:121">
      <c r="A4303" s="175" t="s">
        <v>2048</v>
      </c>
      <c r="B4303" s="377" t="s">
        <v>2049</v>
      </c>
      <c r="C4303" s="378">
        <v>156607717</v>
      </c>
      <c r="D4303" s="88"/>
      <c r="F4303" s="29" t="s">
        <v>225</v>
      </c>
      <c r="G4303" s="3" t="s">
        <v>60</v>
      </c>
      <c r="H4303" s="3" t="s">
        <v>2050</v>
      </c>
      <c r="I4303" s="55">
        <v>46178</v>
      </c>
      <c r="J4303" s="3"/>
      <c r="K4303" s="55">
        <v>46208</v>
      </c>
      <c r="L4303" s="3"/>
      <c r="M4303" s="3"/>
      <c r="N4303" s="3"/>
      <c r="O4303" s="119" t="s">
        <v>10</v>
      </c>
      <c r="P4303" s="55">
        <v>46190</v>
      </c>
      <c r="Q4303" s="167"/>
      <c r="R4303" s="176"/>
      <c r="S4303" s="1"/>
      <c r="T4303" s="1"/>
      <c r="U4303" s="1"/>
      <c r="V4303" s="1"/>
      <c r="W4303" s="1"/>
      <c r="X4303" s="1"/>
      <c r="Y4303" s="1"/>
      <c r="Z4303" s="1"/>
      <c r="AA4303" s="1"/>
      <c r="AB4303" s="1"/>
      <c r="AC4303" s="1"/>
      <c r="AD4303" s="1"/>
      <c r="AE4303" s="1"/>
      <c r="AF4303" s="1"/>
      <c r="AG4303" s="1"/>
      <c r="AH4303" s="1"/>
      <c r="AI4303" s="1"/>
      <c r="AJ4303" s="1"/>
      <c r="AK4303" s="1"/>
      <c r="AL4303" s="1"/>
      <c r="AM4303" s="1"/>
      <c r="AN4303" s="1"/>
      <c r="AO4303" s="1"/>
      <c r="AP4303" s="1"/>
      <c r="AQ4303" s="1"/>
      <c r="AR4303" s="1"/>
      <c r="AS4303" s="1"/>
      <c r="AT4303" s="1"/>
      <c r="AU4303" s="1"/>
      <c r="AV4303" s="1"/>
      <c r="AW4303" s="1"/>
      <c r="AX4303" s="1"/>
      <c r="AY4303" s="1"/>
      <c r="AZ4303" s="1"/>
      <c r="BA4303" s="1"/>
      <c r="BB4303" s="1"/>
      <c r="BC4303" s="1"/>
      <c r="BD4303" s="1"/>
      <c r="BE4303" s="1"/>
      <c r="BF4303" s="1"/>
      <c r="BG4303" s="1"/>
      <c r="BH4303" s="1"/>
      <c r="BI4303" s="1"/>
      <c r="BJ4303" s="1"/>
      <c r="BK4303" s="1"/>
      <c r="BL4303" s="1"/>
      <c r="BM4303" s="1"/>
      <c r="BN4303" s="1"/>
      <c r="BO4303" s="1"/>
      <c r="BP4303" s="1"/>
      <c r="BQ4303" s="1"/>
      <c r="BR4303" s="1"/>
      <c r="BS4303" s="1"/>
      <c r="BT4303" s="1"/>
      <c r="BU4303" s="1"/>
      <c r="BV4303" s="1"/>
      <c r="BW4303" s="1"/>
      <c r="BX4303" s="1"/>
      <c r="BY4303" s="1"/>
      <c r="BZ4303" s="1"/>
      <c r="CA4303" s="1"/>
      <c r="CB4303" s="1"/>
      <c r="CC4303" s="1"/>
      <c r="CD4303" s="1"/>
      <c r="CE4303" s="1"/>
      <c r="CF4303" s="1"/>
      <c r="CG4303" s="1"/>
      <c r="CH4303" s="1"/>
      <c r="CI4303" s="1"/>
      <c r="CJ4303" s="1"/>
      <c r="CK4303" s="1"/>
      <c r="CL4303" s="1"/>
      <c r="CM4303" s="1"/>
      <c r="CN4303" s="1"/>
      <c r="CO4303" s="1"/>
      <c r="CP4303" s="1"/>
      <c r="CQ4303" s="1"/>
      <c r="CR4303" s="1"/>
      <c r="CS4303" s="1"/>
      <c r="CT4303" s="1"/>
      <c r="CU4303" s="1"/>
      <c r="CV4303" s="1"/>
      <c r="CW4303" s="1"/>
      <c r="CX4303" s="1"/>
      <c r="CY4303" s="1"/>
      <c r="CZ4303" s="1"/>
      <c r="DA4303" s="1"/>
      <c r="DB4303" s="1"/>
      <c r="DC4303" s="1"/>
      <c r="DD4303" s="1"/>
      <c r="DE4303" s="1"/>
      <c r="DF4303" s="1"/>
      <c r="DG4303" s="1"/>
      <c r="DH4303" s="1"/>
      <c r="DI4303" s="1"/>
      <c r="DJ4303" s="1"/>
      <c r="DK4303" s="1"/>
      <c r="DL4303" s="1"/>
      <c r="DM4303" s="1"/>
      <c r="DN4303" s="1"/>
      <c r="DO4303" s="1"/>
      <c r="DP4303" s="1"/>
      <c r="DQ4303" s="1"/>
    </row>
    <row r="4304" spans="1:121">
      <c r="A4304" s="175" t="s">
        <v>2048</v>
      </c>
      <c r="B4304" s="377" t="s">
        <v>2049</v>
      </c>
      <c r="C4304" s="378">
        <v>156607718</v>
      </c>
      <c r="D4304" s="88"/>
      <c r="F4304" s="29" t="s">
        <v>225</v>
      </c>
      <c r="G4304" s="3" t="s">
        <v>60</v>
      </c>
      <c r="H4304" s="3" t="s">
        <v>2050</v>
      </c>
      <c r="I4304" s="55">
        <v>46178</v>
      </c>
      <c r="J4304" s="3"/>
      <c r="K4304" s="55">
        <v>46208</v>
      </c>
      <c r="L4304" s="3"/>
      <c r="M4304" s="3"/>
      <c r="N4304" s="3"/>
      <c r="O4304" s="119" t="s">
        <v>10</v>
      </c>
      <c r="P4304" s="55">
        <v>46190</v>
      </c>
      <c r="Q4304" s="167"/>
      <c r="R4304" s="176"/>
      <c r="S4304" s="1"/>
      <c r="T4304" s="1"/>
      <c r="U4304" s="1"/>
      <c r="V4304" s="1"/>
      <c r="W4304" s="1"/>
      <c r="X4304" s="1"/>
      <c r="Y4304" s="1"/>
      <c r="Z4304" s="1"/>
      <c r="AA4304" s="1"/>
      <c r="AB4304" s="1"/>
      <c r="AC4304" s="1"/>
      <c r="AD4304" s="1"/>
      <c r="AE4304" s="1"/>
      <c r="AF4304" s="1"/>
      <c r="AG4304" s="1"/>
      <c r="AH4304" s="1"/>
      <c r="AI4304" s="1"/>
      <c r="AJ4304" s="1"/>
      <c r="AK4304" s="1"/>
      <c r="AL4304" s="1"/>
      <c r="AM4304" s="1"/>
      <c r="AN4304" s="1"/>
      <c r="AO4304" s="1"/>
      <c r="AP4304" s="1"/>
      <c r="AQ4304" s="1"/>
      <c r="AR4304" s="1"/>
      <c r="AS4304" s="1"/>
      <c r="AT4304" s="1"/>
      <c r="AU4304" s="1"/>
      <c r="AV4304" s="1"/>
      <c r="AW4304" s="1"/>
      <c r="AX4304" s="1"/>
      <c r="AY4304" s="1"/>
      <c r="AZ4304" s="1"/>
      <c r="BA4304" s="1"/>
      <c r="BB4304" s="1"/>
      <c r="BC4304" s="1"/>
      <c r="BD4304" s="1"/>
      <c r="BE4304" s="1"/>
      <c r="BF4304" s="1"/>
      <c r="BG4304" s="1"/>
      <c r="BH4304" s="1"/>
      <c r="BI4304" s="1"/>
      <c r="BJ4304" s="1"/>
      <c r="BK4304" s="1"/>
      <c r="BL4304" s="1"/>
      <c r="BM4304" s="1"/>
      <c r="BN4304" s="1"/>
      <c r="BO4304" s="1"/>
      <c r="BP4304" s="1"/>
      <c r="BQ4304" s="1"/>
      <c r="BR4304" s="1"/>
      <c r="BS4304" s="1"/>
      <c r="BT4304" s="1"/>
      <c r="BU4304" s="1"/>
      <c r="BV4304" s="1"/>
      <c r="BW4304" s="1"/>
      <c r="BX4304" s="1"/>
      <c r="BY4304" s="1"/>
      <c r="BZ4304" s="1"/>
      <c r="CA4304" s="1"/>
      <c r="CB4304" s="1"/>
      <c r="CC4304" s="1"/>
      <c r="CD4304" s="1"/>
      <c r="CE4304" s="1"/>
      <c r="CF4304" s="1"/>
      <c r="CG4304" s="1"/>
      <c r="CH4304" s="1"/>
      <c r="CI4304" s="1"/>
      <c r="CJ4304" s="1"/>
      <c r="CK4304" s="1"/>
      <c r="CL4304" s="1"/>
      <c r="CM4304" s="1"/>
      <c r="CN4304" s="1"/>
      <c r="CO4304" s="1"/>
      <c r="CP4304" s="1"/>
      <c r="CQ4304" s="1"/>
      <c r="CR4304" s="1"/>
      <c r="CS4304" s="1"/>
      <c r="CT4304" s="1"/>
      <c r="CU4304" s="1"/>
      <c r="CV4304" s="1"/>
      <c r="CW4304" s="1"/>
      <c r="CX4304" s="1"/>
      <c r="CY4304" s="1"/>
      <c r="CZ4304" s="1"/>
      <c r="DA4304" s="1"/>
      <c r="DB4304" s="1"/>
      <c r="DC4304" s="1"/>
      <c r="DD4304" s="1"/>
      <c r="DE4304" s="1"/>
      <c r="DF4304" s="1"/>
      <c r="DG4304" s="1"/>
      <c r="DH4304" s="1"/>
      <c r="DI4304" s="1"/>
      <c r="DJ4304" s="1"/>
      <c r="DK4304" s="1"/>
      <c r="DL4304" s="1"/>
      <c r="DM4304" s="1"/>
      <c r="DN4304" s="1"/>
      <c r="DO4304" s="1"/>
      <c r="DP4304" s="1"/>
      <c r="DQ4304" s="1"/>
    </row>
    <row r="4305" spans="1:121">
      <c r="A4305" s="172" t="s">
        <v>2048</v>
      </c>
      <c r="B4305" s="377" t="s">
        <v>2049</v>
      </c>
      <c r="C4305" s="378">
        <v>156607724</v>
      </c>
      <c r="D4305" s="88"/>
      <c r="F4305" s="29" t="s">
        <v>225</v>
      </c>
      <c r="G4305" s="3" t="s">
        <v>60</v>
      </c>
      <c r="H4305" s="3" t="s">
        <v>2050</v>
      </c>
      <c r="I4305" s="55">
        <v>46178</v>
      </c>
      <c r="J4305" s="3"/>
      <c r="K4305" s="55">
        <v>46208</v>
      </c>
      <c r="L4305" s="3"/>
      <c r="M4305" s="3"/>
      <c r="N4305" s="3"/>
      <c r="O4305" s="119" t="s">
        <v>10</v>
      </c>
      <c r="P4305" s="55">
        <v>46190</v>
      </c>
      <c r="Q4305" s="167"/>
      <c r="R4305" s="176"/>
      <c r="S4305" s="1"/>
      <c r="T4305" s="1"/>
      <c r="U4305" s="1"/>
      <c r="V4305" s="1"/>
      <c r="W4305" s="1"/>
      <c r="X4305" s="1"/>
      <c r="Y4305" s="1"/>
      <c r="Z4305" s="1"/>
      <c r="AA4305" s="1"/>
      <c r="AB4305" s="1"/>
      <c r="AC4305" s="1"/>
      <c r="AD4305" s="1"/>
      <c r="AE4305" s="1"/>
      <c r="AF4305" s="1"/>
      <c r="AG4305" s="1"/>
      <c r="AH4305" s="1"/>
      <c r="AI4305" s="1"/>
      <c r="AJ4305" s="1"/>
      <c r="AK4305" s="1"/>
      <c r="AL4305" s="1"/>
      <c r="AM4305" s="1"/>
      <c r="AN4305" s="1"/>
      <c r="AO4305" s="1"/>
      <c r="AP4305" s="1"/>
      <c r="AQ4305" s="1"/>
      <c r="AR4305" s="1"/>
      <c r="AS4305" s="1"/>
      <c r="AT4305" s="1"/>
      <c r="AU4305" s="1"/>
      <c r="AV4305" s="1"/>
      <c r="AW4305" s="1"/>
      <c r="AX4305" s="1"/>
      <c r="AY4305" s="1"/>
      <c r="AZ4305" s="1"/>
      <c r="BA4305" s="1"/>
      <c r="BB4305" s="1"/>
      <c r="BC4305" s="1"/>
      <c r="BD4305" s="1"/>
      <c r="BE4305" s="1"/>
      <c r="BF4305" s="1"/>
      <c r="BG4305" s="1"/>
      <c r="BH4305" s="1"/>
      <c r="BI4305" s="1"/>
      <c r="BJ4305" s="1"/>
      <c r="BK4305" s="1"/>
      <c r="BL4305" s="1"/>
      <c r="BM4305" s="1"/>
      <c r="BN4305" s="1"/>
      <c r="BO4305" s="1"/>
      <c r="BP4305" s="1"/>
      <c r="BQ4305" s="1"/>
      <c r="BR4305" s="1"/>
      <c r="BS4305" s="1"/>
      <c r="BT4305" s="1"/>
      <c r="BU4305" s="1"/>
      <c r="BV4305" s="1"/>
      <c r="BW4305" s="1"/>
      <c r="BX4305" s="1"/>
      <c r="BY4305" s="1"/>
      <c r="BZ4305" s="1"/>
      <c r="CA4305" s="1"/>
      <c r="CB4305" s="1"/>
      <c r="CC4305" s="1"/>
      <c r="CD4305" s="1"/>
      <c r="CE4305" s="1"/>
      <c r="CF4305" s="1"/>
      <c r="CG4305" s="1"/>
      <c r="CH4305" s="1"/>
      <c r="CI4305" s="1"/>
      <c r="CJ4305" s="1"/>
      <c r="CK4305" s="1"/>
      <c r="CL4305" s="1"/>
      <c r="CM4305" s="1"/>
      <c r="CN4305" s="1"/>
      <c r="CO4305" s="1"/>
      <c r="CP4305" s="1"/>
      <c r="CQ4305" s="1"/>
      <c r="CR4305" s="1"/>
      <c r="CS4305" s="1"/>
      <c r="CT4305" s="1"/>
      <c r="CU4305" s="1"/>
      <c r="CV4305" s="1"/>
      <c r="CW4305" s="1"/>
      <c r="CX4305" s="1"/>
      <c r="CY4305" s="1"/>
      <c r="CZ4305" s="1"/>
      <c r="DA4305" s="1"/>
      <c r="DB4305" s="1"/>
      <c r="DC4305" s="1"/>
      <c r="DD4305" s="1"/>
      <c r="DE4305" s="1"/>
      <c r="DF4305" s="1"/>
      <c r="DG4305" s="1"/>
      <c r="DH4305" s="1"/>
      <c r="DI4305" s="1"/>
      <c r="DJ4305" s="1"/>
      <c r="DK4305" s="1"/>
      <c r="DL4305" s="1"/>
      <c r="DM4305" s="1"/>
      <c r="DN4305" s="1"/>
      <c r="DO4305" s="1"/>
      <c r="DP4305" s="1"/>
      <c r="DQ4305" s="1"/>
    </row>
    <row r="4306" spans="1:121">
      <c r="A4306" s="178" t="s">
        <v>2048</v>
      </c>
      <c r="B4306" s="381" t="s">
        <v>2049</v>
      </c>
      <c r="C4306" s="378">
        <v>156607682</v>
      </c>
      <c r="D4306" s="88"/>
      <c r="E4306" s="179"/>
      <c r="F4306" s="179" t="s">
        <v>225</v>
      </c>
      <c r="G4306" s="3" t="s">
        <v>60</v>
      </c>
      <c r="H4306" s="45" t="s">
        <v>2050</v>
      </c>
      <c r="I4306" s="55">
        <v>46178</v>
      </c>
      <c r="J4306" s="45"/>
      <c r="K4306" s="55">
        <v>46208</v>
      </c>
      <c r="L4306" s="3"/>
      <c r="M4306" s="3"/>
      <c r="N4306" s="3"/>
      <c r="O4306" s="119" t="s">
        <v>10</v>
      </c>
      <c r="P4306" s="55">
        <v>46183</v>
      </c>
      <c r="Q4306" s="167"/>
      <c r="R4306" s="176"/>
      <c r="S4306" s="1"/>
      <c r="T4306" s="1"/>
      <c r="U4306" s="1"/>
      <c r="V4306" s="1"/>
      <c r="W4306" s="1"/>
      <c r="X4306" s="1"/>
      <c r="Y4306" s="1"/>
      <c r="Z4306" s="1"/>
      <c r="AA4306" s="1"/>
      <c r="AB4306" s="1"/>
      <c r="AC4306" s="1"/>
      <c r="AD4306" s="1"/>
      <c r="AE4306" s="1"/>
      <c r="AF4306" s="1"/>
      <c r="AG4306" s="1"/>
      <c r="AH4306" s="1"/>
      <c r="AI4306" s="1"/>
      <c r="AJ4306" s="1"/>
      <c r="AK4306" s="1"/>
      <c r="AL4306" s="1"/>
      <c r="AM4306" s="1"/>
      <c r="AN4306" s="1"/>
      <c r="AO4306" s="1"/>
      <c r="AP4306" s="1"/>
      <c r="AQ4306" s="1"/>
      <c r="AR4306" s="1"/>
      <c r="AS4306" s="1"/>
      <c r="AT4306" s="1"/>
      <c r="AU4306" s="1"/>
      <c r="AV4306" s="1"/>
      <c r="AW4306" s="1"/>
      <c r="AX4306" s="1"/>
      <c r="AY4306" s="1"/>
      <c r="AZ4306" s="1"/>
      <c r="BA4306" s="1"/>
      <c r="BB4306" s="1"/>
      <c r="BC4306" s="1"/>
      <c r="BD4306" s="1"/>
      <c r="BE4306" s="1"/>
      <c r="BF4306" s="1"/>
      <c r="BG4306" s="1"/>
      <c r="BH4306" s="1"/>
      <c r="BI4306" s="1"/>
      <c r="BJ4306" s="1"/>
      <c r="BK4306" s="1"/>
      <c r="BL4306" s="1"/>
      <c r="BM4306" s="1"/>
      <c r="BN4306" s="1"/>
      <c r="BO4306" s="1"/>
      <c r="BP4306" s="1"/>
      <c r="BQ4306" s="1"/>
      <c r="BR4306" s="1"/>
      <c r="BS4306" s="1"/>
      <c r="BT4306" s="1"/>
      <c r="BU4306" s="1"/>
      <c r="BV4306" s="1"/>
      <c r="BW4306" s="1"/>
      <c r="BX4306" s="1"/>
      <c r="BY4306" s="1"/>
      <c r="BZ4306" s="1"/>
      <c r="CA4306" s="1"/>
      <c r="CB4306" s="1"/>
      <c r="CC4306" s="1"/>
      <c r="CD4306" s="1"/>
      <c r="CE4306" s="1"/>
      <c r="CF4306" s="1"/>
      <c r="CG4306" s="1"/>
      <c r="CH4306" s="1"/>
      <c r="CI4306" s="1"/>
      <c r="CJ4306" s="1"/>
      <c r="CK4306" s="1"/>
      <c r="CL4306" s="1"/>
      <c r="CM4306" s="1"/>
      <c r="CN4306" s="1"/>
      <c r="CO4306" s="1"/>
      <c r="CP4306" s="1"/>
      <c r="CQ4306" s="1"/>
      <c r="CR4306" s="1"/>
      <c r="CS4306" s="1"/>
      <c r="CT4306" s="1"/>
      <c r="CU4306" s="1"/>
      <c r="CV4306" s="1"/>
      <c r="CW4306" s="1"/>
      <c r="CX4306" s="1"/>
      <c r="CY4306" s="1"/>
      <c r="CZ4306" s="1"/>
      <c r="DA4306" s="1"/>
      <c r="DB4306" s="1"/>
      <c r="DC4306" s="1"/>
      <c r="DD4306" s="1"/>
      <c r="DE4306" s="1"/>
      <c r="DF4306" s="1"/>
      <c r="DG4306" s="1"/>
      <c r="DH4306" s="1"/>
      <c r="DI4306" s="1"/>
      <c r="DJ4306" s="1"/>
      <c r="DK4306" s="1"/>
      <c r="DL4306" s="1"/>
      <c r="DM4306" s="1"/>
      <c r="DN4306" s="1"/>
      <c r="DO4306" s="1"/>
      <c r="DP4306" s="1"/>
      <c r="DQ4306" s="1"/>
    </row>
    <row r="4307" spans="1:121">
      <c r="A4307" s="178" t="s">
        <v>2048</v>
      </c>
      <c r="B4307" s="381" t="s">
        <v>2049</v>
      </c>
      <c r="C4307" s="378">
        <v>156607684</v>
      </c>
      <c r="D4307" s="88"/>
      <c r="E4307" s="179"/>
      <c r="F4307" s="179" t="s">
        <v>225</v>
      </c>
      <c r="G4307" s="3" t="s">
        <v>60</v>
      </c>
      <c r="H4307" s="45" t="s">
        <v>2050</v>
      </c>
      <c r="I4307" s="55">
        <v>46178</v>
      </c>
      <c r="J4307" s="45"/>
      <c r="K4307" s="55">
        <v>46208</v>
      </c>
      <c r="L4307" s="3"/>
      <c r="M4307" s="3"/>
      <c r="N4307" s="3"/>
      <c r="O4307" s="119" t="s">
        <v>10</v>
      </c>
      <c r="P4307" s="55">
        <v>46183</v>
      </c>
      <c r="Q4307" s="167"/>
      <c r="R4307" s="176"/>
      <c r="S4307" s="1"/>
      <c r="T4307" s="1"/>
      <c r="U4307" s="1"/>
      <c r="V4307" s="1"/>
      <c r="W4307" s="1"/>
      <c r="X4307" s="1"/>
      <c r="Y4307" s="1"/>
      <c r="Z4307" s="1"/>
      <c r="AA4307" s="1"/>
      <c r="AB4307" s="1"/>
      <c r="AC4307" s="1"/>
      <c r="AD4307" s="1"/>
      <c r="AE4307" s="1"/>
      <c r="AF4307" s="1"/>
      <c r="AG4307" s="1"/>
      <c r="AH4307" s="1"/>
      <c r="AI4307" s="1"/>
      <c r="AJ4307" s="1"/>
      <c r="AK4307" s="1"/>
      <c r="AL4307" s="1"/>
      <c r="AM4307" s="1"/>
      <c r="AN4307" s="1"/>
      <c r="AO4307" s="1"/>
      <c r="AP4307" s="1"/>
      <c r="AQ4307" s="1"/>
      <c r="AR4307" s="1"/>
      <c r="AS4307" s="1"/>
      <c r="AT4307" s="1"/>
      <c r="AU4307" s="1"/>
      <c r="AV4307" s="1"/>
      <c r="AW4307" s="1"/>
      <c r="AX4307" s="1"/>
      <c r="AY4307" s="1"/>
      <c r="AZ4307" s="1"/>
      <c r="BA4307" s="1"/>
      <c r="BB4307" s="1"/>
      <c r="BC4307" s="1"/>
      <c r="BD4307" s="1"/>
      <c r="BE4307" s="1"/>
      <c r="BF4307" s="1"/>
      <c r="BG4307" s="1"/>
      <c r="BH4307" s="1"/>
      <c r="BI4307" s="1"/>
      <c r="BJ4307" s="1"/>
      <c r="BK4307" s="1"/>
      <c r="BL4307" s="1"/>
      <c r="BM4307" s="1"/>
      <c r="BN4307" s="1"/>
      <c r="BO4307" s="1"/>
      <c r="BP4307" s="1"/>
      <c r="BQ4307" s="1"/>
      <c r="BR4307" s="1"/>
      <c r="BS4307" s="1"/>
      <c r="BT4307" s="1"/>
      <c r="BU4307" s="1"/>
      <c r="BV4307" s="1"/>
      <c r="BW4307" s="1"/>
      <c r="BX4307" s="1"/>
      <c r="BY4307" s="1"/>
      <c r="BZ4307" s="1"/>
      <c r="CA4307" s="1"/>
      <c r="CB4307" s="1"/>
      <c r="CC4307" s="1"/>
      <c r="CD4307" s="1"/>
      <c r="CE4307" s="1"/>
      <c r="CF4307" s="1"/>
      <c r="CG4307" s="1"/>
      <c r="CH4307" s="1"/>
      <c r="CI4307" s="1"/>
      <c r="CJ4307" s="1"/>
      <c r="CK4307" s="1"/>
      <c r="CL4307" s="1"/>
      <c r="CM4307" s="1"/>
      <c r="CN4307" s="1"/>
      <c r="CO4307" s="1"/>
      <c r="CP4307" s="1"/>
      <c r="CQ4307" s="1"/>
      <c r="CR4307" s="1"/>
      <c r="CS4307" s="1"/>
      <c r="CT4307" s="1"/>
      <c r="CU4307" s="1"/>
      <c r="CV4307" s="1"/>
      <c r="CW4307" s="1"/>
      <c r="CX4307" s="1"/>
      <c r="CY4307" s="1"/>
      <c r="CZ4307" s="1"/>
      <c r="DA4307" s="1"/>
      <c r="DB4307" s="1"/>
      <c r="DC4307" s="1"/>
      <c r="DD4307" s="1"/>
      <c r="DE4307" s="1"/>
      <c r="DF4307" s="1"/>
      <c r="DG4307" s="1"/>
      <c r="DH4307" s="1"/>
      <c r="DI4307" s="1"/>
      <c r="DJ4307" s="1"/>
      <c r="DK4307" s="1"/>
      <c r="DL4307" s="1"/>
      <c r="DM4307" s="1"/>
      <c r="DN4307" s="1"/>
      <c r="DO4307" s="1"/>
      <c r="DP4307" s="1"/>
      <c r="DQ4307" s="1"/>
    </row>
    <row r="4308" spans="1:121">
      <c r="A4308" s="178" t="s">
        <v>2048</v>
      </c>
      <c r="B4308" s="381" t="s">
        <v>2049</v>
      </c>
      <c r="C4308" s="378">
        <v>156607693</v>
      </c>
      <c r="D4308" s="88"/>
      <c r="E4308" s="179"/>
      <c r="F4308" s="179" t="s">
        <v>225</v>
      </c>
      <c r="G4308" s="3" t="s">
        <v>60</v>
      </c>
      <c r="H4308" s="45" t="s">
        <v>2050</v>
      </c>
      <c r="I4308" s="55">
        <v>46178</v>
      </c>
      <c r="J4308" s="45"/>
      <c r="K4308" s="55">
        <v>46208</v>
      </c>
      <c r="L4308" s="3"/>
      <c r="M4308" s="3"/>
      <c r="N4308" s="3"/>
      <c r="O4308" s="119" t="s">
        <v>10</v>
      </c>
      <c r="P4308" s="55">
        <v>46191</v>
      </c>
      <c r="Q4308" s="167"/>
      <c r="R4308" s="176"/>
      <c r="S4308" s="1"/>
      <c r="T4308" s="1"/>
      <c r="U4308" s="1"/>
      <c r="V4308" s="1"/>
      <c r="W4308" s="1"/>
      <c r="X4308" s="1"/>
      <c r="Y4308" s="1"/>
      <c r="Z4308" s="1"/>
      <c r="AA4308" s="1"/>
      <c r="AB4308" s="1"/>
      <c r="AC4308" s="1"/>
      <c r="AD4308" s="1"/>
      <c r="AE4308" s="1"/>
      <c r="AF4308" s="1"/>
      <c r="AG4308" s="1"/>
      <c r="AH4308" s="1"/>
      <c r="AI4308" s="1"/>
      <c r="AJ4308" s="1"/>
      <c r="AK4308" s="1"/>
      <c r="AL4308" s="1"/>
      <c r="AM4308" s="1"/>
      <c r="AN4308" s="1"/>
      <c r="AO4308" s="1"/>
      <c r="AP4308" s="1"/>
      <c r="AQ4308" s="1"/>
      <c r="AR4308" s="1"/>
      <c r="AS4308" s="1"/>
      <c r="AT4308" s="1"/>
      <c r="AU4308" s="1"/>
      <c r="AV4308" s="1"/>
      <c r="AW4308" s="1"/>
      <c r="AX4308" s="1"/>
      <c r="AY4308" s="1"/>
      <c r="AZ4308" s="1"/>
      <c r="BA4308" s="1"/>
      <c r="BB4308" s="1"/>
      <c r="BC4308" s="1"/>
      <c r="BD4308" s="1"/>
      <c r="BE4308" s="1"/>
      <c r="BF4308" s="1"/>
      <c r="BG4308" s="1"/>
      <c r="BH4308" s="1"/>
      <c r="BI4308" s="1"/>
      <c r="BJ4308" s="1"/>
      <c r="BK4308" s="1"/>
      <c r="BL4308" s="1"/>
      <c r="BM4308" s="1"/>
      <c r="BN4308" s="1"/>
      <c r="BO4308" s="1"/>
      <c r="BP4308" s="1"/>
      <c r="BQ4308" s="1"/>
      <c r="BR4308" s="1"/>
      <c r="BS4308" s="1"/>
      <c r="BT4308" s="1"/>
      <c r="BU4308" s="1"/>
      <c r="BV4308" s="1"/>
      <c r="BW4308" s="1"/>
      <c r="BX4308" s="1"/>
      <c r="BY4308" s="1"/>
      <c r="BZ4308" s="1"/>
      <c r="CA4308" s="1"/>
      <c r="CB4308" s="1"/>
      <c r="CC4308" s="1"/>
      <c r="CD4308" s="1"/>
      <c r="CE4308" s="1"/>
      <c r="CF4308" s="1"/>
      <c r="CG4308" s="1"/>
      <c r="CH4308" s="1"/>
      <c r="CI4308" s="1"/>
      <c r="CJ4308" s="1"/>
      <c r="CK4308" s="1"/>
      <c r="CL4308" s="1"/>
      <c r="CM4308" s="1"/>
      <c r="CN4308" s="1"/>
      <c r="CO4308" s="1"/>
      <c r="CP4308" s="1"/>
      <c r="CQ4308" s="1"/>
      <c r="CR4308" s="1"/>
      <c r="CS4308" s="1"/>
      <c r="CT4308" s="1"/>
      <c r="CU4308" s="1"/>
      <c r="CV4308" s="1"/>
      <c r="CW4308" s="1"/>
      <c r="CX4308" s="1"/>
      <c r="CY4308" s="1"/>
      <c r="CZ4308" s="1"/>
      <c r="DA4308" s="1"/>
      <c r="DB4308" s="1"/>
      <c r="DC4308" s="1"/>
      <c r="DD4308" s="1"/>
      <c r="DE4308" s="1"/>
      <c r="DF4308" s="1"/>
      <c r="DG4308" s="1"/>
      <c r="DH4308" s="1"/>
      <c r="DI4308" s="1"/>
      <c r="DJ4308" s="1"/>
      <c r="DK4308" s="1"/>
      <c r="DL4308" s="1"/>
      <c r="DM4308" s="1"/>
      <c r="DN4308" s="1"/>
      <c r="DO4308" s="1"/>
      <c r="DP4308" s="1"/>
      <c r="DQ4308" s="1"/>
    </row>
    <row r="4309" spans="1:121">
      <c r="A4309" s="172" t="s">
        <v>2051</v>
      </c>
      <c r="B4309" s="377" t="s">
        <v>2052</v>
      </c>
      <c r="C4309" s="378">
        <v>156607585</v>
      </c>
      <c r="D4309" s="88"/>
      <c r="F4309" s="29" t="s">
        <v>225</v>
      </c>
      <c r="G4309" s="3" t="s">
        <v>60</v>
      </c>
      <c r="H4309" s="3" t="s">
        <v>2050</v>
      </c>
      <c r="I4309" s="55">
        <v>46178</v>
      </c>
      <c r="J4309" s="3"/>
      <c r="K4309" s="55">
        <v>46208</v>
      </c>
      <c r="L4309" s="3"/>
      <c r="M4309" s="3"/>
      <c r="N4309" s="3"/>
      <c r="O4309" s="119" t="s">
        <v>10</v>
      </c>
      <c r="P4309" s="55">
        <v>46186</v>
      </c>
      <c r="Q4309" s="167"/>
      <c r="R4309" s="176"/>
      <c r="S4309" s="1"/>
      <c r="T4309" s="1"/>
      <c r="U4309" s="1"/>
      <c r="V4309" s="1"/>
      <c r="W4309" s="1"/>
      <c r="X4309" s="1"/>
      <c r="Y4309" s="1"/>
      <c r="Z4309" s="1"/>
      <c r="AA4309" s="1"/>
      <c r="AB4309" s="1"/>
      <c r="AC4309" s="1"/>
      <c r="AD4309" s="1"/>
      <c r="AE4309" s="1"/>
      <c r="AF4309" s="1"/>
      <c r="AG4309" s="1"/>
      <c r="AH4309" s="1"/>
      <c r="AI4309" s="1"/>
      <c r="AJ4309" s="1"/>
      <c r="AK4309" s="1"/>
      <c r="AL4309" s="1"/>
      <c r="AM4309" s="1"/>
      <c r="AN4309" s="1"/>
      <c r="AO4309" s="1"/>
      <c r="AP4309" s="1"/>
      <c r="AQ4309" s="1"/>
      <c r="AR4309" s="1"/>
      <c r="AS4309" s="1"/>
      <c r="AT4309" s="1"/>
      <c r="AU4309" s="1"/>
      <c r="AV4309" s="1"/>
      <c r="AW4309" s="1"/>
      <c r="AX4309" s="1"/>
      <c r="AY4309" s="1"/>
      <c r="AZ4309" s="1"/>
      <c r="BA4309" s="1"/>
      <c r="BB4309" s="1"/>
      <c r="BC4309" s="1"/>
      <c r="BD4309" s="1"/>
      <c r="BE4309" s="1"/>
      <c r="BF4309" s="1"/>
      <c r="BG4309" s="1"/>
      <c r="BH4309" s="1"/>
      <c r="BI4309" s="1"/>
      <c r="BJ4309" s="1"/>
      <c r="BK4309" s="1"/>
      <c r="BL4309" s="1"/>
      <c r="BM4309" s="1"/>
      <c r="BN4309" s="1"/>
      <c r="BO4309" s="1"/>
      <c r="BP4309" s="1"/>
      <c r="BQ4309" s="1"/>
      <c r="BR4309" s="1"/>
      <c r="BS4309" s="1"/>
      <c r="BT4309" s="1"/>
      <c r="BU4309" s="1"/>
      <c r="BV4309" s="1"/>
      <c r="BW4309" s="1"/>
      <c r="BX4309" s="1"/>
      <c r="BY4309" s="1"/>
      <c r="BZ4309" s="1"/>
      <c r="CA4309" s="1"/>
      <c r="CB4309" s="1"/>
      <c r="CC4309" s="1"/>
      <c r="CD4309" s="1"/>
      <c r="CE4309" s="1"/>
      <c r="CF4309" s="1"/>
      <c r="CG4309" s="1"/>
      <c r="CH4309" s="1"/>
      <c r="CI4309" s="1"/>
      <c r="CJ4309" s="1"/>
      <c r="CK4309" s="1"/>
      <c r="CL4309" s="1"/>
      <c r="CM4309" s="1"/>
      <c r="CN4309" s="1"/>
      <c r="CO4309" s="1"/>
      <c r="CP4309" s="1"/>
      <c r="CQ4309" s="1"/>
      <c r="CR4309" s="1"/>
      <c r="CS4309" s="1"/>
      <c r="CT4309" s="1"/>
      <c r="CU4309" s="1"/>
      <c r="CV4309" s="1"/>
      <c r="CW4309" s="1"/>
      <c r="CX4309" s="1"/>
      <c r="CY4309" s="1"/>
      <c r="CZ4309" s="1"/>
      <c r="DA4309" s="1"/>
      <c r="DB4309" s="1"/>
      <c r="DC4309" s="1"/>
      <c r="DD4309" s="1"/>
      <c r="DE4309" s="1"/>
      <c r="DF4309" s="1"/>
      <c r="DG4309" s="1"/>
      <c r="DH4309" s="1"/>
      <c r="DI4309" s="1"/>
      <c r="DJ4309" s="1"/>
      <c r="DK4309" s="1"/>
      <c r="DL4309" s="1"/>
      <c r="DM4309" s="1"/>
      <c r="DN4309" s="1"/>
      <c r="DO4309" s="1"/>
      <c r="DP4309" s="1"/>
      <c r="DQ4309" s="1"/>
    </row>
    <row r="4310" spans="1:121">
      <c r="A4310" s="172" t="s">
        <v>2051</v>
      </c>
      <c r="B4310" s="377" t="s">
        <v>2052</v>
      </c>
      <c r="C4310" s="378">
        <v>156607574</v>
      </c>
      <c r="D4310" s="88"/>
      <c r="F4310" s="29" t="s">
        <v>225</v>
      </c>
      <c r="G4310" s="3" t="s">
        <v>60</v>
      </c>
      <c r="H4310" s="3" t="s">
        <v>2050</v>
      </c>
      <c r="I4310" s="55">
        <v>46178</v>
      </c>
      <c r="J4310" s="3"/>
      <c r="K4310" s="55">
        <v>46208</v>
      </c>
      <c r="L4310" s="3"/>
      <c r="M4310" s="3"/>
      <c r="N4310" s="3"/>
      <c r="O4310" s="119" t="s">
        <v>10</v>
      </c>
      <c r="P4310" s="55">
        <v>46186</v>
      </c>
      <c r="Q4310" s="167"/>
      <c r="R4310" s="176"/>
      <c r="S4310" s="1"/>
      <c r="T4310" s="1"/>
      <c r="U4310" s="1"/>
      <c r="V4310" s="1"/>
      <c r="W4310" s="1"/>
      <c r="X4310" s="1"/>
      <c r="Y4310" s="1"/>
      <c r="Z4310" s="1"/>
      <c r="AA4310" s="1"/>
      <c r="AB4310" s="1"/>
      <c r="AC4310" s="1"/>
      <c r="AD4310" s="1"/>
      <c r="AE4310" s="1"/>
      <c r="AF4310" s="1"/>
      <c r="AG4310" s="1"/>
      <c r="AH4310" s="1"/>
      <c r="AI4310" s="1"/>
      <c r="AJ4310" s="1"/>
      <c r="AK4310" s="1"/>
      <c r="AL4310" s="1"/>
      <c r="AM4310" s="1"/>
      <c r="AN4310" s="1"/>
      <c r="AO4310" s="1"/>
      <c r="AP4310" s="1"/>
      <c r="AQ4310" s="1"/>
      <c r="AR4310" s="1"/>
      <c r="AS4310" s="1"/>
      <c r="AT4310" s="1"/>
      <c r="AU4310" s="1"/>
      <c r="AV4310" s="1"/>
      <c r="AW4310" s="1"/>
      <c r="AX4310" s="1"/>
      <c r="AY4310" s="1"/>
      <c r="AZ4310" s="1"/>
      <c r="BA4310" s="1"/>
      <c r="BB4310" s="1"/>
      <c r="BC4310" s="1"/>
      <c r="BD4310" s="1"/>
      <c r="BE4310" s="1"/>
      <c r="BF4310" s="1"/>
      <c r="BG4310" s="1"/>
      <c r="BH4310" s="1"/>
      <c r="BI4310" s="1"/>
      <c r="BJ4310" s="1"/>
      <c r="BK4310" s="1"/>
      <c r="BL4310" s="1"/>
      <c r="BM4310" s="1"/>
      <c r="BN4310" s="1"/>
      <c r="BO4310" s="1"/>
      <c r="BP4310" s="1"/>
      <c r="BQ4310" s="1"/>
      <c r="BR4310" s="1"/>
      <c r="BS4310" s="1"/>
      <c r="BT4310" s="1"/>
      <c r="BU4310" s="1"/>
      <c r="BV4310" s="1"/>
      <c r="BW4310" s="1"/>
      <c r="BX4310" s="1"/>
      <c r="BY4310" s="1"/>
      <c r="BZ4310" s="1"/>
      <c r="CA4310" s="1"/>
      <c r="CB4310" s="1"/>
      <c r="CC4310" s="1"/>
      <c r="CD4310" s="1"/>
      <c r="CE4310" s="1"/>
      <c r="CF4310" s="1"/>
      <c r="CG4310" s="1"/>
      <c r="CH4310" s="1"/>
      <c r="CI4310" s="1"/>
      <c r="CJ4310" s="1"/>
      <c r="CK4310" s="1"/>
      <c r="CL4310" s="1"/>
      <c r="CM4310" s="1"/>
      <c r="CN4310" s="1"/>
      <c r="CO4310" s="1"/>
      <c r="CP4310" s="1"/>
      <c r="CQ4310" s="1"/>
      <c r="CR4310" s="1"/>
      <c r="CS4310" s="1"/>
      <c r="CT4310" s="1"/>
      <c r="CU4310" s="1"/>
      <c r="CV4310" s="1"/>
      <c r="CW4310" s="1"/>
      <c r="CX4310" s="1"/>
      <c r="CY4310" s="1"/>
      <c r="CZ4310" s="1"/>
      <c r="DA4310" s="1"/>
      <c r="DB4310" s="1"/>
      <c r="DC4310" s="1"/>
      <c r="DD4310" s="1"/>
      <c r="DE4310" s="1"/>
      <c r="DF4310" s="1"/>
      <c r="DG4310" s="1"/>
      <c r="DH4310" s="1"/>
      <c r="DI4310" s="1"/>
      <c r="DJ4310" s="1"/>
      <c r="DK4310" s="1"/>
      <c r="DL4310" s="1"/>
      <c r="DM4310" s="1"/>
      <c r="DN4310" s="1"/>
      <c r="DO4310" s="1"/>
      <c r="DP4310" s="1"/>
      <c r="DQ4310" s="1"/>
    </row>
    <row r="4311" spans="1:121">
      <c r="A4311" s="172" t="s">
        <v>2051</v>
      </c>
      <c r="B4311" s="30" t="s">
        <v>2052</v>
      </c>
      <c r="C4311" s="378">
        <v>156607594</v>
      </c>
      <c r="D4311" s="88"/>
      <c r="F4311" s="29" t="s">
        <v>225</v>
      </c>
      <c r="G4311" s="3" t="s">
        <v>60</v>
      </c>
      <c r="H4311" s="3" t="s">
        <v>2050</v>
      </c>
      <c r="I4311" s="55">
        <v>46178</v>
      </c>
      <c r="J4311" s="3"/>
      <c r="K4311" s="55">
        <v>46208</v>
      </c>
      <c r="L4311" s="3"/>
      <c r="M4311" s="3"/>
      <c r="N4311" s="3"/>
      <c r="O4311" s="119" t="s">
        <v>10</v>
      </c>
      <c r="P4311" s="55">
        <v>46190</v>
      </c>
      <c r="Q4311" s="167"/>
      <c r="R4311" s="176"/>
      <c r="S4311" s="1"/>
      <c r="T4311" s="1"/>
      <c r="U4311" s="1"/>
      <c r="V4311" s="1"/>
      <c r="W4311" s="1"/>
      <c r="X4311" s="1"/>
      <c r="Y4311" s="1"/>
      <c r="Z4311" s="1"/>
      <c r="AA4311" s="1"/>
      <c r="AB4311" s="1"/>
      <c r="AC4311" s="1"/>
      <c r="AD4311" s="1"/>
      <c r="AE4311" s="1"/>
      <c r="AF4311" s="1"/>
      <c r="AG4311" s="1"/>
      <c r="AH4311" s="1"/>
      <c r="AI4311" s="1"/>
      <c r="AJ4311" s="1"/>
      <c r="AK4311" s="1"/>
      <c r="AL4311" s="1"/>
      <c r="AM4311" s="1"/>
      <c r="AN4311" s="1"/>
      <c r="AO4311" s="1"/>
      <c r="AP4311" s="1"/>
      <c r="AQ4311" s="1"/>
      <c r="AR4311" s="1"/>
      <c r="AS4311" s="1"/>
      <c r="AT4311" s="1"/>
      <c r="AU4311" s="1"/>
      <c r="AV4311" s="1"/>
      <c r="AW4311" s="1"/>
      <c r="AX4311" s="1"/>
      <c r="AY4311" s="1"/>
      <c r="AZ4311" s="1"/>
      <c r="BA4311" s="1"/>
      <c r="BB4311" s="1"/>
      <c r="BC4311" s="1"/>
      <c r="BD4311" s="1"/>
      <c r="BE4311" s="1"/>
      <c r="BF4311" s="1"/>
      <c r="BG4311" s="1"/>
      <c r="BH4311" s="1"/>
      <c r="BI4311" s="1"/>
      <c r="BJ4311" s="1"/>
      <c r="BK4311" s="1"/>
      <c r="BL4311" s="1"/>
      <c r="BM4311" s="1"/>
      <c r="BN4311" s="1"/>
      <c r="BO4311" s="1"/>
      <c r="BP4311" s="1"/>
      <c r="BQ4311" s="1"/>
      <c r="BR4311" s="1"/>
      <c r="BS4311" s="1"/>
      <c r="BT4311" s="1"/>
      <c r="BU4311" s="1"/>
      <c r="BV4311" s="1"/>
      <c r="BW4311" s="1"/>
      <c r="BX4311" s="1"/>
      <c r="BY4311" s="1"/>
      <c r="BZ4311" s="1"/>
      <c r="CA4311" s="1"/>
      <c r="CB4311" s="1"/>
      <c r="CC4311" s="1"/>
      <c r="CD4311" s="1"/>
      <c r="CE4311" s="1"/>
      <c r="CF4311" s="1"/>
      <c r="CG4311" s="1"/>
      <c r="CH4311" s="1"/>
      <c r="CI4311" s="1"/>
      <c r="CJ4311" s="1"/>
      <c r="CK4311" s="1"/>
      <c r="CL4311" s="1"/>
      <c r="CM4311" s="1"/>
      <c r="CN4311" s="1"/>
      <c r="CO4311" s="1"/>
      <c r="CP4311" s="1"/>
      <c r="CQ4311" s="1"/>
      <c r="CR4311" s="1"/>
      <c r="CS4311" s="1"/>
      <c r="CT4311" s="1"/>
      <c r="CU4311" s="1"/>
      <c r="CV4311" s="1"/>
      <c r="CW4311" s="1"/>
      <c r="CX4311" s="1"/>
      <c r="CY4311" s="1"/>
      <c r="CZ4311" s="1"/>
      <c r="DA4311" s="1"/>
      <c r="DB4311" s="1"/>
      <c r="DC4311" s="1"/>
      <c r="DD4311" s="1"/>
      <c r="DE4311" s="1"/>
      <c r="DF4311" s="1"/>
      <c r="DG4311" s="1"/>
      <c r="DH4311" s="1"/>
      <c r="DI4311" s="1"/>
      <c r="DJ4311" s="1"/>
      <c r="DK4311" s="1"/>
      <c r="DL4311" s="1"/>
      <c r="DM4311" s="1"/>
      <c r="DN4311" s="1"/>
      <c r="DO4311" s="1"/>
      <c r="DP4311" s="1"/>
      <c r="DQ4311" s="1"/>
    </row>
    <row r="4312" spans="1:121">
      <c r="A4312" s="172" t="s">
        <v>2051</v>
      </c>
      <c r="B4312" s="30" t="s">
        <v>2052</v>
      </c>
      <c r="C4312" s="378">
        <v>156607606</v>
      </c>
      <c r="D4312" s="88"/>
      <c r="F4312" s="29" t="s">
        <v>225</v>
      </c>
      <c r="G4312" s="3" t="s">
        <v>60</v>
      </c>
      <c r="H4312" s="3" t="s">
        <v>2050</v>
      </c>
      <c r="I4312" s="55">
        <v>46178</v>
      </c>
      <c r="J4312" s="3"/>
      <c r="K4312" s="55">
        <v>46208</v>
      </c>
      <c r="L4312" s="3"/>
      <c r="M4312" s="3"/>
      <c r="N4312" s="3"/>
      <c r="O4312" s="119" t="s">
        <v>10</v>
      </c>
      <c r="P4312" s="55">
        <v>46190</v>
      </c>
      <c r="Q4312" s="167"/>
      <c r="R4312" s="176"/>
      <c r="S4312" s="1"/>
      <c r="T4312" s="1"/>
      <c r="U4312" s="1"/>
      <c r="V4312" s="1"/>
      <c r="W4312" s="1"/>
      <c r="X4312" s="1"/>
      <c r="Y4312" s="1"/>
      <c r="Z4312" s="1"/>
      <c r="AA4312" s="1"/>
      <c r="AB4312" s="1"/>
      <c r="AC4312" s="1"/>
      <c r="AD4312" s="1"/>
      <c r="AE4312" s="1"/>
      <c r="AF4312" s="1"/>
      <c r="AG4312" s="1"/>
      <c r="AH4312" s="1"/>
      <c r="AI4312" s="1"/>
      <c r="AJ4312" s="1"/>
      <c r="AK4312" s="1"/>
      <c r="AL4312" s="1"/>
      <c r="AM4312" s="1"/>
      <c r="AN4312" s="1"/>
      <c r="AO4312" s="1"/>
      <c r="AP4312" s="1"/>
      <c r="AQ4312" s="1"/>
      <c r="AR4312" s="1"/>
      <c r="AS4312" s="1"/>
      <c r="AT4312" s="1"/>
      <c r="AU4312" s="1"/>
      <c r="AV4312" s="1"/>
      <c r="AW4312" s="1"/>
      <c r="AX4312" s="1"/>
      <c r="AY4312" s="1"/>
      <c r="AZ4312" s="1"/>
      <c r="BA4312" s="1"/>
      <c r="BB4312" s="1"/>
      <c r="BC4312" s="1"/>
      <c r="BD4312" s="1"/>
      <c r="BE4312" s="1"/>
      <c r="BF4312" s="1"/>
      <c r="BG4312" s="1"/>
      <c r="BH4312" s="1"/>
      <c r="BI4312" s="1"/>
      <c r="BJ4312" s="1"/>
      <c r="BK4312" s="1"/>
      <c r="BL4312" s="1"/>
      <c r="BM4312" s="1"/>
      <c r="BN4312" s="1"/>
      <c r="BO4312" s="1"/>
      <c r="BP4312" s="1"/>
      <c r="BQ4312" s="1"/>
      <c r="BR4312" s="1"/>
      <c r="BS4312" s="1"/>
      <c r="BT4312" s="1"/>
      <c r="BU4312" s="1"/>
      <c r="BV4312" s="1"/>
      <c r="BW4312" s="1"/>
      <c r="BX4312" s="1"/>
      <c r="BY4312" s="1"/>
      <c r="BZ4312" s="1"/>
      <c r="CA4312" s="1"/>
      <c r="CB4312" s="1"/>
      <c r="CC4312" s="1"/>
      <c r="CD4312" s="1"/>
      <c r="CE4312" s="1"/>
      <c r="CF4312" s="1"/>
      <c r="CG4312" s="1"/>
      <c r="CH4312" s="1"/>
      <c r="CI4312" s="1"/>
      <c r="CJ4312" s="1"/>
      <c r="CK4312" s="1"/>
      <c r="CL4312" s="1"/>
      <c r="CM4312" s="1"/>
      <c r="CN4312" s="1"/>
      <c r="CO4312" s="1"/>
      <c r="CP4312" s="1"/>
      <c r="CQ4312" s="1"/>
      <c r="CR4312" s="1"/>
      <c r="CS4312" s="1"/>
      <c r="CT4312" s="1"/>
      <c r="CU4312" s="1"/>
      <c r="CV4312" s="1"/>
      <c r="CW4312" s="1"/>
      <c r="CX4312" s="1"/>
      <c r="CY4312" s="1"/>
      <c r="CZ4312" s="1"/>
      <c r="DA4312" s="1"/>
      <c r="DB4312" s="1"/>
      <c r="DC4312" s="1"/>
      <c r="DD4312" s="1"/>
      <c r="DE4312" s="1"/>
      <c r="DF4312" s="1"/>
      <c r="DG4312" s="1"/>
      <c r="DH4312" s="1"/>
      <c r="DI4312" s="1"/>
      <c r="DJ4312" s="1"/>
      <c r="DK4312" s="1"/>
      <c r="DL4312" s="1"/>
      <c r="DM4312" s="1"/>
      <c r="DN4312" s="1"/>
      <c r="DO4312" s="1"/>
      <c r="DP4312" s="1"/>
      <c r="DQ4312" s="1"/>
    </row>
    <row r="4313" spans="1:121">
      <c r="A4313" s="172" t="s">
        <v>2051</v>
      </c>
      <c r="B4313" s="30" t="s">
        <v>2052</v>
      </c>
      <c r="C4313" s="378">
        <v>156607616</v>
      </c>
      <c r="D4313" s="88"/>
      <c r="F4313" s="29" t="s">
        <v>225</v>
      </c>
      <c r="G4313" s="3" t="s">
        <v>60</v>
      </c>
      <c r="H4313" s="3" t="s">
        <v>2050</v>
      </c>
      <c r="I4313" s="55">
        <v>46178</v>
      </c>
      <c r="J4313" s="3"/>
      <c r="K4313" s="55">
        <v>46208</v>
      </c>
      <c r="L4313" s="3"/>
      <c r="M4313" s="3"/>
      <c r="N4313" s="3"/>
      <c r="O4313" s="119" t="s">
        <v>10</v>
      </c>
      <c r="P4313" s="55">
        <v>46190</v>
      </c>
      <c r="Q4313" s="167"/>
      <c r="R4313" s="176"/>
      <c r="S4313" s="1"/>
      <c r="T4313" s="1"/>
      <c r="U4313" s="1"/>
      <c r="V4313" s="1"/>
      <c r="W4313" s="1"/>
      <c r="X4313" s="1"/>
      <c r="Y4313" s="1"/>
      <c r="Z4313" s="1"/>
      <c r="AA4313" s="1"/>
      <c r="AB4313" s="1"/>
      <c r="AC4313" s="1"/>
      <c r="AD4313" s="1"/>
      <c r="AE4313" s="1"/>
      <c r="AF4313" s="1"/>
      <c r="AG4313" s="1"/>
      <c r="AH4313" s="1"/>
      <c r="AI4313" s="1"/>
      <c r="AJ4313" s="1"/>
      <c r="AK4313" s="1"/>
      <c r="AL4313" s="1"/>
      <c r="AM4313" s="1"/>
      <c r="AN4313" s="1"/>
      <c r="AO4313" s="1"/>
      <c r="AP4313" s="1"/>
      <c r="AQ4313" s="1"/>
      <c r="AR4313" s="1"/>
      <c r="AS4313" s="1"/>
      <c r="AT4313" s="1"/>
      <c r="AU4313" s="1"/>
      <c r="AV4313" s="1"/>
      <c r="AW4313" s="1"/>
      <c r="AX4313" s="1"/>
      <c r="AY4313" s="1"/>
      <c r="AZ4313" s="1"/>
      <c r="BA4313" s="1"/>
      <c r="BB4313" s="1"/>
      <c r="BC4313" s="1"/>
      <c r="BD4313" s="1"/>
      <c r="BE4313" s="1"/>
      <c r="BF4313" s="1"/>
      <c r="BG4313" s="1"/>
      <c r="BH4313" s="1"/>
      <c r="BI4313" s="1"/>
      <c r="BJ4313" s="1"/>
      <c r="BK4313" s="1"/>
      <c r="BL4313" s="1"/>
      <c r="BM4313" s="1"/>
      <c r="BN4313" s="1"/>
      <c r="BO4313" s="1"/>
      <c r="BP4313" s="1"/>
      <c r="BQ4313" s="1"/>
      <c r="BR4313" s="1"/>
      <c r="BS4313" s="1"/>
      <c r="BT4313" s="1"/>
      <c r="BU4313" s="1"/>
      <c r="BV4313" s="1"/>
      <c r="BW4313" s="1"/>
      <c r="BX4313" s="1"/>
      <c r="BY4313" s="1"/>
      <c r="BZ4313" s="1"/>
      <c r="CA4313" s="1"/>
      <c r="CB4313" s="1"/>
      <c r="CC4313" s="1"/>
      <c r="CD4313" s="1"/>
      <c r="CE4313" s="1"/>
      <c r="CF4313" s="1"/>
      <c r="CG4313" s="1"/>
      <c r="CH4313" s="1"/>
      <c r="CI4313" s="1"/>
      <c r="CJ4313" s="1"/>
      <c r="CK4313" s="1"/>
      <c r="CL4313" s="1"/>
      <c r="CM4313" s="1"/>
      <c r="CN4313" s="1"/>
      <c r="CO4313" s="1"/>
      <c r="CP4313" s="1"/>
      <c r="CQ4313" s="1"/>
      <c r="CR4313" s="1"/>
      <c r="CS4313" s="1"/>
      <c r="CT4313" s="1"/>
      <c r="CU4313" s="1"/>
      <c r="CV4313" s="1"/>
      <c r="CW4313" s="1"/>
      <c r="CX4313" s="1"/>
      <c r="CY4313" s="1"/>
      <c r="CZ4313" s="1"/>
      <c r="DA4313" s="1"/>
      <c r="DB4313" s="1"/>
      <c r="DC4313" s="1"/>
      <c r="DD4313" s="1"/>
      <c r="DE4313" s="1"/>
      <c r="DF4313" s="1"/>
      <c r="DG4313" s="1"/>
      <c r="DH4313" s="1"/>
      <c r="DI4313" s="1"/>
      <c r="DJ4313" s="1"/>
      <c r="DK4313" s="1"/>
      <c r="DL4313" s="1"/>
      <c r="DM4313" s="1"/>
      <c r="DN4313" s="1"/>
      <c r="DO4313" s="1"/>
      <c r="DP4313" s="1"/>
      <c r="DQ4313" s="1"/>
    </row>
    <row r="4314" spans="1:121">
      <c r="A4314" s="172" t="s">
        <v>2051</v>
      </c>
      <c r="B4314" s="30" t="s">
        <v>2052</v>
      </c>
      <c r="C4314" s="378">
        <v>156607631</v>
      </c>
      <c r="D4314" s="88"/>
      <c r="F4314" s="29" t="s">
        <v>225</v>
      </c>
      <c r="G4314" s="3" t="s">
        <v>60</v>
      </c>
      <c r="H4314" s="3" t="s">
        <v>2050</v>
      </c>
      <c r="I4314" s="55">
        <v>46178</v>
      </c>
      <c r="J4314" s="3"/>
      <c r="K4314" s="55">
        <v>46208</v>
      </c>
      <c r="L4314" s="3"/>
      <c r="M4314" s="3"/>
      <c r="N4314" s="3"/>
      <c r="O4314" s="119" t="s">
        <v>10</v>
      </c>
      <c r="P4314" s="55">
        <v>46190</v>
      </c>
      <c r="Q4314" s="167"/>
      <c r="R4314" s="176"/>
      <c r="S4314" s="1"/>
      <c r="T4314" s="1"/>
      <c r="U4314" s="1"/>
      <c r="V4314" s="1"/>
      <c r="W4314" s="1"/>
      <c r="X4314" s="1"/>
      <c r="Y4314" s="1"/>
      <c r="Z4314" s="1"/>
      <c r="AA4314" s="1"/>
      <c r="AB4314" s="1"/>
      <c r="AC4314" s="1"/>
      <c r="AD4314" s="1"/>
      <c r="AE4314" s="1"/>
      <c r="AF4314" s="1"/>
      <c r="AG4314" s="1"/>
      <c r="AH4314" s="1"/>
      <c r="AI4314" s="1"/>
      <c r="AJ4314" s="1"/>
      <c r="AK4314" s="1"/>
      <c r="AL4314" s="1"/>
      <c r="AM4314" s="1"/>
      <c r="AN4314" s="1"/>
      <c r="AO4314" s="1"/>
      <c r="AP4314" s="1"/>
      <c r="AQ4314" s="1"/>
      <c r="AR4314" s="1"/>
      <c r="AS4314" s="1"/>
      <c r="AT4314" s="1"/>
      <c r="AU4314" s="1"/>
      <c r="AV4314" s="1"/>
      <c r="AW4314" s="1"/>
      <c r="AX4314" s="1"/>
      <c r="AY4314" s="1"/>
      <c r="AZ4314" s="1"/>
      <c r="BA4314" s="1"/>
      <c r="BB4314" s="1"/>
      <c r="BC4314" s="1"/>
      <c r="BD4314" s="1"/>
      <c r="BE4314" s="1"/>
      <c r="BF4314" s="1"/>
      <c r="BG4314" s="1"/>
      <c r="BH4314" s="1"/>
      <c r="BI4314" s="1"/>
      <c r="BJ4314" s="1"/>
      <c r="BK4314" s="1"/>
      <c r="BL4314" s="1"/>
      <c r="BM4314" s="1"/>
      <c r="BN4314" s="1"/>
      <c r="BO4314" s="1"/>
      <c r="BP4314" s="1"/>
      <c r="BQ4314" s="1"/>
      <c r="BR4314" s="1"/>
      <c r="BS4314" s="1"/>
      <c r="BT4314" s="1"/>
      <c r="BU4314" s="1"/>
      <c r="BV4314" s="1"/>
      <c r="BW4314" s="1"/>
      <c r="BX4314" s="1"/>
      <c r="BY4314" s="1"/>
      <c r="BZ4314" s="1"/>
      <c r="CA4314" s="1"/>
      <c r="CB4314" s="1"/>
      <c r="CC4314" s="1"/>
      <c r="CD4314" s="1"/>
      <c r="CE4314" s="1"/>
      <c r="CF4314" s="1"/>
      <c r="CG4314" s="1"/>
      <c r="CH4314" s="1"/>
      <c r="CI4314" s="1"/>
      <c r="CJ4314" s="1"/>
      <c r="CK4314" s="1"/>
      <c r="CL4314" s="1"/>
      <c r="CM4314" s="1"/>
      <c r="CN4314" s="1"/>
      <c r="CO4314" s="1"/>
      <c r="CP4314" s="1"/>
      <c r="CQ4314" s="1"/>
      <c r="CR4314" s="1"/>
      <c r="CS4314" s="1"/>
      <c r="CT4314" s="1"/>
      <c r="CU4314" s="1"/>
      <c r="CV4314" s="1"/>
      <c r="CW4314" s="1"/>
      <c r="CX4314" s="1"/>
      <c r="CY4314" s="1"/>
      <c r="CZ4314" s="1"/>
      <c r="DA4314" s="1"/>
      <c r="DB4314" s="1"/>
      <c r="DC4314" s="1"/>
      <c r="DD4314" s="1"/>
      <c r="DE4314" s="1"/>
      <c r="DF4314" s="1"/>
      <c r="DG4314" s="1"/>
      <c r="DH4314" s="1"/>
      <c r="DI4314" s="1"/>
      <c r="DJ4314" s="1"/>
      <c r="DK4314" s="1"/>
      <c r="DL4314" s="1"/>
      <c r="DM4314" s="1"/>
      <c r="DN4314" s="1"/>
      <c r="DO4314" s="1"/>
      <c r="DP4314" s="1"/>
      <c r="DQ4314" s="1"/>
    </row>
    <row r="4315" spans="1:121">
      <c r="A4315" s="166" t="s">
        <v>70</v>
      </c>
      <c r="B4315" s="30" t="s">
        <v>2053</v>
      </c>
      <c r="C4315" s="378">
        <v>125602262</v>
      </c>
      <c r="D4315" s="88">
        <v>169601105</v>
      </c>
      <c r="F4315" s="29" t="s">
        <v>110</v>
      </c>
      <c r="G4315" s="3" t="s">
        <v>16</v>
      </c>
      <c r="H4315" s="3" t="s">
        <v>30</v>
      </c>
      <c r="I4315" s="55">
        <v>46147</v>
      </c>
      <c r="J4315" s="55">
        <v>46150</v>
      </c>
      <c r="K4315" s="55">
        <v>46177</v>
      </c>
      <c r="L4315" s="55"/>
      <c r="M4315" s="55"/>
      <c r="N4315" s="3"/>
      <c r="O4315" s="119" t="s">
        <v>10</v>
      </c>
      <c r="P4315" s="55">
        <v>46177</v>
      </c>
      <c r="Q4315" s="167"/>
      <c r="R4315" s="1"/>
    </row>
    <row r="4316" spans="1:121">
      <c r="A4316" s="166" t="s">
        <v>2054</v>
      </c>
      <c r="B4316" s="30" t="s">
        <v>2055</v>
      </c>
      <c r="C4316" s="378">
        <v>127606368</v>
      </c>
      <c r="D4316" s="88"/>
      <c r="F4316" s="29" t="s">
        <v>133</v>
      </c>
      <c r="G4316" s="3" t="s">
        <v>60</v>
      </c>
      <c r="H4316" s="3" t="s">
        <v>205</v>
      </c>
      <c r="I4316" s="55">
        <v>46149</v>
      </c>
      <c r="J4316" s="55">
        <v>46153</v>
      </c>
      <c r="K4316" s="55">
        <v>46181</v>
      </c>
      <c r="L4316" s="55"/>
      <c r="M4316" s="55"/>
      <c r="N4316" s="3"/>
      <c r="O4316" s="119" t="s">
        <v>10</v>
      </c>
      <c r="P4316" s="55">
        <v>46174</v>
      </c>
      <c r="Q4316" s="167"/>
      <c r="R4316" s="1"/>
    </row>
    <row r="4317" spans="1:121">
      <c r="A4317" s="166" t="s">
        <v>2054</v>
      </c>
      <c r="B4317" s="30" t="s">
        <v>2055</v>
      </c>
      <c r="C4317" s="378">
        <v>127606356</v>
      </c>
      <c r="D4317" s="88"/>
      <c r="F4317" s="29" t="s">
        <v>133</v>
      </c>
      <c r="G4317" s="3" t="s">
        <v>60</v>
      </c>
      <c r="H4317" s="3" t="s">
        <v>205</v>
      </c>
      <c r="I4317" s="55">
        <v>46149</v>
      </c>
      <c r="J4317" s="55">
        <v>46153</v>
      </c>
      <c r="K4317" s="55">
        <v>46181</v>
      </c>
      <c r="L4317" s="55"/>
      <c r="M4317" s="55"/>
      <c r="N4317" s="3"/>
      <c r="O4317" s="119" t="s">
        <v>10</v>
      </c>
      <c r="P4317" s="55">
        <v>46174</v>
      </c>
      <c r="Q4317" s="167"/>
      <c r="R4317" s="1"/>
    </row>
    <row r="4318" spans="1:121">
      <c r="A4318" s="166" t="s">
        <v>2054</v>
      </c>
      <c r="B4318" s="30" t="s">
        <v>2055</v>
      </c>
      <c r="C4318" s="378">
        <v>127606321</v>
      </c>
      <c r="D4318" s="88"/>
      <c r="F4318" s="29" t="s">
        <v>133</v>
      </c>
      <c r="G4318" s="3" t="s">
        <v>60</v>
      </c>
      <c r="H4318" s="3" t="s">
        <v>205</v>
      </c>
      <c r="I4318" s="55">
        <v>46149</v>
      </c>
      <c r="J4318" s="55">
        <v>46153</v>
      </c>
      <c r="K4318" s="55">
        <v>46181</v>
      </c>
      <c r="L4318" s="55"/>
      <c r="M4318" s="55"/>
      <c r="N4318" s="3"/>
      <c r="O4318" s="119" t="s">
        <v>10</v>
      </c>
      <c r="P4318" s="55">
        <v>46174</v>
      </c>
      <c r="Q4318" s="167"/>
      <c r="R4318" s="1"/>
    </row>
    <row r="4319" spans="1:121">
      <c r="A4319" s="166" t="s">
        <v>2054</v>
      </c>
      <c r="B4319" s="30" t="s">
        <v>2055</v>
      </c>
      <c r="C4319" s="378">
        <v>127606291</v>
      </c>
      <c r="D4319" s="88"/>
      <c r="F4319" s="29" t="s">
        <v>133</v>
      </c>
      <c r="G4319" s="3" t="s">
        <v>60</v>
      </c>
      <c r="H4319" s="3" t="s">
        <v>205</v>
      </c>
      <c r="I4319" s="55">
        <v>46149</v>
      </c>
      <c r="J4319" s="55">
        <v>46153</v>
      </c>
      <c r="K4319" s="55">
        <v>46181</v>
      </c>
      <c r="L4319" s="55"/>
      <c r="M4319" s="55"/>
      <c r="N4319" s="3"/>
      <c r="O4319" s="119" t="s">
        <v>10</v>
      </c>
      <c r="P4319" s="55">
        <v>46174</v>
      </c>
      <c r="Q4319" s="167"/>
      <c r="R4319" s="1"/>
    </row>
    <row r="4320" spans="1:121">
      <c r="A4320" s="166" t="s">
        <v>2054</v>
      </c>
      <c r="B4320" s="30" t="s">
        <v>2055</v>
      </c>
      <c r="C4320" s="378">
        <v>127606237</v>
      </c>
      <c r="D4320" s="88"/>
      <c r="F4320" s="29" t="s">
        <v>133</v>
      </c>
      <c r="G4320" s="3" t="s">
        <v>60</v>
      </c>
      <c r="H4320" s="3" t="s">
        <v>205</v>
      </c>
      <c r="I4320" s="55">
        <v>46149</v>
      </c>
      <c r="J4320" s="55">
        <v>46153</v>
      </c>
      <c r="K4320" s="55">
        <v>46181</v>
      </c>
      <c r="L4320" s="55"/>
      <c r="M4320" s="55"/>
      <c r="N4320" s="3"/>
      <c r="O4320" s="119" t="s">
        <v>10</v>
      </c>
      <c r="P4320" s="55">
        <v>46174</v>
      </c>
      <c r="Q4320" s="167"/>
      <c r="R4320" s="1"/>
    </row>
    <row r="4321" spans="1:18">
      <c r="A4321" s="166" t="s">
        <v>2054</v>
      </c>
      <c r="B4321" s="30" t="s">
        <v>2055</v>
      </c>
      <c r="C4321" s="378">
        <v>127606183</v>
      </c>
      <c r="D4321" s="88"/>
      <c r="F4321" s="29" t="s">
        <v>133</v>
      </c>
      <c r="G4321" s="3" t="s">
        <v>60</v>
      </c>
      <c r="H4321" s="3" t="s">
        <v>205</v>
      </c>
      <c r="I4321" s="55">
        <v>46149</v>
      </c>
      <c r="J4321" s="55">
        <v>46153</v>
      </c>
      <c r="K4321" s="55">
        <v>46181</v>
      </c>
      <c r="L4321" s="55"/>
      <c r="M4321" s="55"/>
      <c r="N4321" s="3"/>
      <c r="O4321" s="119" t="s">
        <v>10</v>
      </c>
      <c r="P4321" s="55">
        <v>46169</v>
      </c>
      <c r="Q4321" s="167"/>
      <c r="R4321" s="1"/>
    </row>
    <row r="4322" spans="1:18">
      <c r="A4322" s="166" t="s">
        <v>2054</v>
      </c>
      <c r="B4322" s="30" t="s">
        <v>2055</v>
      </c>
      <c r="C4322" s="378">
        <v>127606155</v>
      </c>
      <c r="D4322" s="88"/>
      <c r="F4322" s="29" t="s">
        <v>133</v>
      </c>
      <c r="G4322" s="3" t="s">
        <v>60</v>
      </c>
      <c r="H4322" s="3" t="s">
        <v>205</v>
      </c>
      <c r="I4322" s="55">
        <v>46149</v>
      </c>
      <c r="J4322" s="55">
        <v>46153</v>
      </c>
      <c r="K4322" s="55">
        <v>46181</v>
      </c>
      <c r="L4322" s="55"/>
      <c r="M4322" s="55"/>
      <c r="N4322" s="3"/>
      <c r="O4322" s="119" t="s">
        <v>10</v>
      </c>
      <c r="P4322" s="55">
        <v>46179</v>
      </c>
      <c r="Q4322" s="167"/>
      <c r="R4322" s="1"/>
    </row>
    <row r="4323" spans="1:18">
      <c r="A4323" s="166" t="s">
        <v>2054</v>
      </c>
      <c r="B4323" s="30" t="s">
        <v>2055</v>
      </c>
      <c r="C4323" s="378">
        <v>127606136</v>
      </c>
      <c r="D4323" s="88"/>
      <c r="F4323" s="29" t="s">
        <v>133</v>
      </c>
      <c r="G4323" s="3" t="s">
        <v>60</v>
      </c>
      <c r="H4323" s="3" t="s">
        <v>205</v>
      </c>
      <c r="I4323" s="55">
        <v>46149</v>
      </c>
      <c r="J4323" s="55">
        <v>46153</v>
      </c>
      <c r="K4323" s="55">
        <v>46181</v>
      </c>
      <c r="L4323" s="55"/>
      <c r="M4323" s="55"/>
      <c r="N4323" s="3"/>
      <c r="O4323" s="119" t="s">
        <v>10</v>
      </c>
      <c r="P4323" s="55">
        <v>46176</v>
      </c>
      <c r="Q4323" s="167"/>
      <c r="R4323" s="1"/>
    </row>
    <row r="4324" spans="1:18">
      <c r="A4324" s="166" t="s">
        <v>2054</v>
      </c>
      <c r="B4324" s="30" t="s">
        <v>2055</v>
      </c>
      <c r="C4324" s="378">
        <v>127606076</v>
      </c>
      <c r="D4324" s="88"/>
      <c r="F4324" s="29" t="s">
        <v>133</v>
      </c>
      <c r="G4324" s="3" t="s">
        <v>60</v>
      </c>
      <c r="H4324" s="3" t="s">
        <v>205</v>
      </c>
      <c r="I4324" s="55">
        <v>46149</v>
      </c>
      <c r="J4324" s="55">
        <v>46153</v>
      </c>
      <c r="K4324" s="55">
        <v>46181</v>
      </c>
      <c r="L4324" s="55"/>
      <c r="M4324" s="55"/>
      <c r="N4324" s="3"/>
      <c r="O4324" s="119" t="s">
        <v>10</v>
      </c>
      <c r="P4324" s="55">
        <v>46174</v>
      </c>
      <c r="Q4324" s="167"/>
      <c r="R4324" s="1"/>
    </row>
    <row r="4325" spans="1:18">
      <c r="A4325" s="166" t="s">
        <v>2054</v>
      </c>
      <c r="B4325" s="30" t="s">
        <v>2055</v>
      </c>
      <c r="C4325" s="378">
        <v>127606028</v>
      </c>
      <c r="D4325" s="88"/>
      <c r="F4325" s="29" t="s">
        <v>133</v>
      </c>
      <c r="G4325" s="3" t="s">
        <v>60</v>
      </c>
      <c r="H4325" s="3" t="s">
        <v>205</v>
      </c>
      <c r="I4325" s="55">
        <v>46149</v>
      </c>
      <c r="J4325" s="55">
        <v>46153</v>
      </c>
      <c r="K4325" s="55">
        <v>46181</v>
      </c>
      <c r="L4325" s="55"/>
      <c r="M4325" s="55"/>
      <c r="N4325" s="3"/>
      <c r="O4325" s="119" t="s">
        <v>10</v>
      </c>
      <c r="P4325" s="55">
        <v>46179</v>
      </c>
      <c r="Q4325" s="167"/>
      <c r="R4325" s="1"/>
    </row>
    <row r="4326" spans="1:18">
      <c r="A4326" s="166" t="s">
        <v>2054</v>
      </c>
      <c r="B4326" s="30" t="s">
        <v>2055</v>
      </c>
      <c r="C4326" s="378">
        <v>127606006</v>
      </c>
      <c r="D4326" s="88"/>
      <c r="F4326" s="29" t="s">
        <v>133</v>
      </c>
      <c r="G4326" s="3" t="s">
        <v>60</v>
      </c>
      <c r="H4326" s="3" t="s">
        <v>205</v>
      </c>
      <c r="I4326" s="55">
        <v>46149</v>
      </c>
      <c r="J4326" s="55">
        <v>46153</v>
      </c>
      <c r="K4326" s="55">
        <v>46181</v>
      </c>
      <c r="L4326" s="55"/>
      <c r="M4326" s="55"/>
      <c r="N4326" s="3"/>
      <c r="O4326" s="119" t="s">
        <v>10</v>
      </c>
      <c r="P4326" s="55">
        <v>46179</v>
      </c>
      <c r="Q4326" s="167"/>
      <c r="R4326" s="1"/>
    </row>
    <row r="4327" spans="1:18">
      <c r="A4327" s="166" t="s">
        <v>2054</v>
      </c>
      <c r="B4327" s="30" t="s">
        <v>2055</v>
      </c>
      <c r="C4327" s="378">
        <v>127605976</v>
      </c>
      <c r="D4327" s="88"/>
      <c r="F4327" s="29" t="s">
        <v>133</v>
      </c>
      <c r="G4327" s="3" t="s">
        <v>60</v>
      </c>
      <c r="H4327" s="3" t="s">
        <v>205</v>
      </c>
      <c r="I4327" s="55">
        <v>46149</v>
      </c>
      <c r="J4327" s="55">
        <v>46153</v>
      </c>
      <c r="K4327" s="55">
        <v>46181</v>
      </c>
      <c r="L4327" s="55"/>
      <c r="M4327" s="55"/>
      <c r="N4327" s="3"/>
      <c r="O4327" s="119" t="s">
        <v>10</v>
      </c>
      <c r="P4327" s="55">
        <v>46182</v>
      </c>
      <c r="Q4327" s="167"/>
      <c r="R4327" s="1"/>
    </row>
    <row r="4328" spans="1:18">
      <c r="A4328" s="166" t="s">
        <v>2056</v>
      </c>
      <c r="B4328" s="30" t="s">
        <v>2057</v>
      </c>
      <c r="C4328" s="378">
        <v>135601101</v>
      </c>
      <c r="D4328" s="88"/>
      <c r="F4328" s="29" t="s">
        <v>110</v>
      </c>
      <c r="G4328" s="3" t="s">
        <v>60</v>
      </c>
      <c r="H4328" s="3" t="s">
        <v>30</v>
      </c>
      <c r="I4328" s="55">
        <v>46157</v>
      </c>
      <c r="J4328" s="55">
        <v>46160</v>
      </c>
      <c r="K4328" s="55">
        <v>46188</v>
      </c>
      <c r="L4328" s="55"/>
      <c r="M4328" s="55"/>
      <c r="N4328" s="3"/>
      <c r="O4328" s="119" t="s">
        <v>10</v>
      </c>
      <c r="P4328" s="55">
        <v>46188</v>
      </c>
      <c r="Q4328" s="167">
        <v>450</v>
      </c>
      <c r="R4328" s="1" t="s">
        <v>2058</v>
      </c>
    </row>
    <row r="4329" spans="1:18">
      <c r="A4329" s="166" t="s">
        <v>2056</v>
      </c>
      <c r="B4329" s="30" t="s">
        <v>2057</v>
      </c>
      <c r="C4329" s="378">
        <v>135601133</v>
      </c>
      <c r="D4329" s="88"/>
      <c r="F4329" s="29" t="s">
        <v>110</v>
      </c>
      <c r="G4329" s="3" t="s">
        <v>60</v>
      </c>
      <c r="H4329" s="3" t="s">
        <v>30</v>
      </c>
      <c r="I4329" s="55">
        <v>46157</v>
      </c>
      <c r="J4329" s="55">
        <v>46160</v>
      </c>
      <c r="K4329" s="55">
        <v>46188</v>
      </c>
      <c r="L4329" s="55"/>
      <c r="M4329" s="55"/>
      <c r="N4329" s="3"/>
      <c r="O4329" s="119" t="s">
        <v>10</v>
      </c>
      <c r="P4329" s="55">
        <v>46188</v>
      </c>
      <c r="Q4329" s="167">
        <v>460</v>
      </c>
      <c r="R4329" s="1" t="s">
        <v>2058</v>
      </c>
    </row>
    <row r="4330" spans="1:18">
      <c r="A4330" s="166" t="s">
        <v>2056</v>
      </c>
      <c r="B4330" s="30" t="s">
        <v>2057</v>
      </c>
      <c r="C4330" s="378">
        <v>135601153</v>
      </c>
      <c r="D4330" s="88"/>
      <c r="F4330" s="29" t="s">
        <v>110</v>
      </c>
      <c r="G4330" s="3" t="s">
        <v>60</v>
      </c>
      <c r="H4330" s="3" t="s">
        <v>30</v>
      </c>
      <c r="I4330" s="55">
        <v>46157</v>
      </c>
      <c r="J4330" s="55">
        <v>46160</v>
      </c>
      <c r="K4330" s="55">
        <v>46188</v>
      </c>
      <c r="L4330" s="55"/>
      <c r="M4330" s="55"/>
      <c r="N4330" s="3"/>
      <c r="O4330" s="119" t="s">
        <v>10</v>
      </c>
      <c r="P4330" s="55">
        <v>46188</v>
      </c>
      <c r="Q4330" s="167">
        <v>450</v>
      </c>
      <c r="R4330" s="1" t="s">
        <v>2058</v>
      </c>
    </row>
    <row r="4331" spans="1:18">
      <c r="A4331" s="166" t="s">
        <v>2056</v>
      </c>
      <c r="B4331" s="30" t="s">
        <v>2057</v>
      </c>
      <c r="C4331" s="378">
        <v>135601180</v>
      </c>
      <c r="D4331" s="88"/>
      <c r="F4331" s="29" t="s">
        <v>110</v>
      </c>
      <c r="G4331" s="3" t="s">
        <v>60</v>
      </c>
      <c r="H4331" s="3" t="s">
        <v>30</v>
      </c>
      <c r="I4331" s="55">
        <v>46157</v>
      </c>
      <c r="J4331" s="55">
        <v>46160</v>
      </c>
      <c r="K4331" s="55">
        <v>46188</v>
      </c>
      <c r="L4331" s="55"/>
      <c r="M4331" s="55"/>
      <c r="N4331" s="3"/>
      <c r="O4331" s="119" t="s">
        <v>10</v>
      </c>
      <c r="P4331" s="55">
        <v>46188</v>
      </c>
      <c r="Q4331" s="167">
        <v>510</v>
      </c>
      <c r="R4331" s="1" t="s">
        <v>2058</v>
      </c>
    </row>
    <row r="4332" spans="1:18">
      <c r="A4332" s="166" t="s">
        <v>2056</v>
      </c>
      <c r="B4332" s="30" t="s">
        <v>2057</v>
      </c>
      <c r="C4332" s="378">
        <v>135602106</v>
      </c>
      <c r="D4332" s="88"/>
      <c r="F4332" s="29" t="s">
        <v>110</v>
      </c>
      <c r="G4332" s="3" t="s">
        <v>60</v>
      </c>
      <c r="H4332" s="3" t="s">
        <v>30</v>
      </c>
      <c r="I4332" s="55">
        <v>46157</v>
      </c>
      <c r="J4332" s="55">
        <v>46160</v>
      </c>
      <c r="K4332" s="55">
        <v>46188</v>
      </c>
      <c r="L4332" s="55"/>
      <c r="M4332" s="55"/>
      <c r="N4332" s="3"/>
      <c r="O4332" s="119" t="s">
        <v>10</v>
      </c>
      <c r="P4332" s="55">
        <v>46188</v>
      </c>
      <c r="Q4332" s="167">
        <v>490</v>
      </c>
      <c r="R4332" s="1" t="s">
        <v>2058</v>
      </c>
    </row>
    <row r="4333" spans="1:18">
      <c r="A4333" s="166" t="s">
        <v>2056</v>
      </c>
      <c r="B4333" s="30" t="s">
        <v>2057</v>
      </c>
      <c r="C4333" s="378">
        <v>135602164</v>
      </c>
      <c r="D4333" s="88"/>
      <c r="F4333" s="29" t="s">
        <v>110</v>
      </c>
      <c r="G4333" s="3" t="s">
        <v>60</v>
      </c>
      <c r="H4333" s="3" t="s">
        <v>30</v>
      </c>
      <c r="I4333" s="55">
        <v>46157</v>
      </c>
      <c r="J4333" s="55">
        <v>46160</v>
      </c>
      <c r="K4333" s="55">
        <v>46188</v>
      </c>
      <c r="L4333" s="55"/>
      <c r="M4333" s="55"/>
      <c r="N4333" s="3"/>
      <c r="O4333" s="119" t="s">
        <v>10</v>
      </c>
      <c r="P4333" s="55">
        <v>46188</v>
      </c>
      <c r="Q4333" s="167">
        <v>450</v>
      </c>
      <c r="R4333" s="1" t="s">
        <v>2058</v>
      </c>
    </row>
    <row r="4334" spans="1:18">
      <c r="A4334" s="166" t="s">
        <v>2056</v>
      </c>
      <c r="B4334" s="30" t="s">
        <v>2057</v>
      </c>
      <c r="C4334" s="378">
        <v>135602186</v>
      </c>
      <c r="D4334" s="88"/>
      <c r="F4334" s="29" t="s">
        <v>110</v>
      </c>
      <c r="G4334" s="3" t="s">
        <v>60</v>
      </c>
      <c r="H4334" s="3" t="s">
        <v>30</v>
      </c>
      <c r="I4334" s="55">
        <v>46157</v>
      </c>
      <c r="J4334" s="55">
        <v>46160</v>
      </c>
      <c r="K4334" s="55">
        <v>46188</v>
      </c>
      <c r="L4334" s="55"/>
      <c r="M4334" s="55"/>
      <c r="N4334" s="3"/>
      <c r="O4334" s="119" t="s">
        <v>10</v>
      </c>
      <c r="P4334" s="55">
        <v>46188</v>
      </c>
      <c r="Q4334" s="167">
        <v>675</v>
      </c>
      <c r="R4334" s="1" t="s">
        <v>2058</v>
      </c>
    </row>
    <row r="4335" spans="1:18">
      <c r="A4335" s="166" t="s">
        <v>2059</v>
      </c>
      <c r="B4335" s="30" t="s">
        <v>2060</v>
      </c>
      <c r="C4335" s="378">
        <v>138607831</v>
      </c>
      <c r="D4335" s="88"/>
      <c r="F4335" s="29" t="s">
        <v>2061</v>
      </c>
      <c r="G4335" s="3" t="s">
        <v>60</v>
      </c>
      <c r="H4335" s="3" t="s">
        <v>2062</v>
      </c>
      <c r="I4335" s="55">
        <v>46160</v>
      </c>
      <c r="J4335" s="55">
        <v>46162</v>
      </c>
      <c r="K4335" s="55">
        <v>46190</v>
      </c>
      <c r="L4335" s="55"/>
      <c r="M4335" s="55"/>
      <c r="N4335" s="3"/>
      <c r="O4335" s="119" t="s">
        <v>10</v>
      </c>
      <c r="P4335" s="55">
        <v>46177</v>
      </c>
      <c r="Q4335" s="167"/>
      <c r="R4335" s="1"/>
    </row>
    <row r="4336" spans="1:18">
      <c r="A4336" s="166" t="s">
        <v>2059</v>
      </c>
      <c r="B4336" s="30" t="s">
        <v>2060</v>
      </c>
      <c r="C4336" s="378">
        <v>138607813</v>
      </c>
      <c r="D4336" s="88"/>
      <c r="F4336" s="29" t="s">
        <v>2061</v>
      </c>
      <c r="G4336" s="3" t="s">
        <v>60</v>
      </c>
      <c r="H4336" s="3" t="s">
        <v>2062</v>
      </c>
      <c r="I4336" s="55">
        <v>46160</v>
      </c>
      <c r="J4336" s="55">
        <v>46162</v>
      </c>
      <c r="K4336" s="55">
        <v>46190</v>
      </c>
      <c r="L4336" s="55"/>
      <c r="M4336" s="55"/>
      <c r="N4336" s="3"/>
      <c r="O4336" s="119" t="s">
        <v>10</v>
      </c>
      <c r="P4336" s="55">
        <v>46177</v>
      </c>
      <c r="Q4336" s="167"/>
      <c r="R4336" s="1"/>
    </row>
    <row r="4337" spans="1:18">
      <c r="A4337" s="166" t="s">
        <v>2059</v>
      </c>
      <c r="B4337" s="30" t="s">
        <v>2060</v>
      </c>
      <c r="C4337" s="378">
        <v>138607799</v>
      </c>
      <c r="D4337" s="88"/>
      <c r="F4337" s="29" t="s">
        <v>2061</v>
      </c>
      <c r="G4337" s="3" t="s">
        <v>60</v>
      </c>
      <c r="H4337" s="3" t="s">
        <v>2062</v>
      </c>
      <c r="I4337" s="55">
        <v>46160</v>
      </c>
      <c r="J4337" s="55">
        <v>46162</v>
      </c>
      <c r="K4337" s="55">
        <v>46190</v>
      </c>
      <c r="L4337" s="55"/>
      <c r="M4337" s="55"/>
      <c r="N4337" s="3"/>
      <c r="O4337" s="119" t="s">
        <v>10</v>
      </c>
      <c r="P4337" s="55">
        <v>46177</v>
      </c>
      <c r="Q4337" s="167"/>
      <c r="R4337" s="1"/>
    </row>
    <row r="4338" spans="1:18">
      <c r="A4338" s="166" t="s">
        <v>2059</v>
      </c>
      <c r="B4338" s="30" t="s">
        <v>2060</v>
      </c>
      <c r="C4338" s="378">
        <v>138607782</v>
      </c>
      <c r="D4338" s="88"/>
      <c r="F4338" s="29" t="s">
        <v>2061</v>
      </c>
      <c r="G4338" s="3" t="s">
        <v>60</v>
      </c>
      <c r="H4338" s="3" t="s">
        <v>2062</v>
      </c>
      <c r="I4338" s="55">
        <v>46160</v>
      </c>
      <c r="J4338" s="55">
        <v>46162</v>
      </c>
      <c r="K4338" s="55">
        <v>46190</v>
      </c>
      <c r="L4338" s="55"/>
      <c r="M4338" s="55"/>
      <c r="N4338" s="3"/>
      <c r="O4338" s="119" t="s">
        <v>10</v>
      </c>
      <c r="P4338" s="55">
        <v>46185</v>
      </c>
      <c r="Q4338" s="167"/>
      <c r="R4338" s="1"/>
    </row>
    <row r="4339" spans="1:18">
      <c r="A4339" s="166" t="s">
        <v>2059</v>
      </c>
      <c r="B4339" s="30" t="s">
        <v>2060</v>
      </c>
      <c r="C4339" s="378">
        <v>138607760</v>
      </c>
      <c r="D4339" s="88"/>
      <c r="F4339" s="29" t="s">
        <v>2061</v>
      </c>
      <c r="G4339" s="3" t="s">
        <v>60</v>
      </c>
      <c r="H4339" s="3" t="s">
        <v>2062</v>
      </c>
      <c r="I4339" s="55">
        <v>46160</v>
      </c>
      <c r="J4339" s="55">
        <v>46162</v>
      </c>
      <c r="K4339" s="55">
        <v>46190</v>
      </c>
      <c r="L4339" s="55"/>
      <c r="M4339" s="55"/>
      <c r="N4339" s="3"/>
      <c r="O4339" s="119" t="s">
        <v>10</v>
      </c>
      <c r="P4339" s="55">
        <v>46178</v>
      </c>
      <c r="Q4339" s="167"/>
      <c r="R4339" s="1"/>
    </row>
    <row r="4340" spans="1:18">
      <c r="A4340" s="166" t="s">
        <v>2059</v>
      </c>
      <c r="B4340" s="30" t="s">
        <v>2060</v>
      </c>
      <c r="C4340" s="378">
        <v>138607742</v>
      </c>
      <c r="D4340" s="88"/>
      <c r="F4340" s="29" t="s">
        <v>2061</v>
      </c>
      <c r="G4340" s="3" t="s">
        <v>60</v>
      </c>
      <c r="H4340" s="3" t="s">
        <v>2062</v>
      </c>
      <c r="I4340" s="55">
        <v>46160</v>
      </c>
      <c r="J4340" s="55">
        <v>46162</v>
      </c>
      <c r="K4340" s="55">
        <v>46190</v>
      </c>
      <c r="L4340" s="55"/>
      <c r="M4340" s="55"/>
      <c r="N4340" s="3"/>
      <c r="O4340" s="119" t="s">
        <v>10</v>
      </c>
      <c r="P4340" s="55">
        <v>46178</v>
      </c>
      <c r="Q4340" s="167"/>
      <c r="R4340" s="1"/>
    </row>
    <row r="4341" spans="1:18">
      <c r="A4341" s="166" t="s">
        <v>2059</v>
      </c>
      <c r="B4341" s="30" t="s">
        <v>2060</v>
      </c>
      <c r="C4341" s="378">
        <v>138607664</v>
      </c>
      <c r="D4341" s="88"/>
      <c r="F4341" s="29" t="s">
        <v>2061</v>
      </c>
      <c r="G4341" s="3" t="s">
        <v>60</v>
      </c>
      <c r="H4341" s="3" t="s">
        <v>2062</v>
      </c>
      <c r="I4341" s="55">
        <v>46160</v>
      </c>
      <c r="J4341" s="55">
        <v>46162</v>
      </c>
      <c r="K4341" s="55">
        <v>46190</v>
      </c>
      <c r="L4341" s="55"/>
      <c r="M4341" s="55"/>
      <c r="N4341" s="3"/>
      <c r="O4341" s="119" t="s">
        <v>10</v>
      </c>
      <c r="P4341" s="55">
        <v>46175</v>
      </c>
      <c r="Q4341" s="167"/>
      <c r="R4341" s="1"/>
    </row>
    <row r="4342" spans="1:18">
      <c r="A4342" s="166" t="s">
        <v>2059</v>
      </c>
      <c r="B4342" s="30" t="s">
        <v>2060</v>
      </c>
      <c r="C4342" s="378">
        <v>138607656</v>
      </c>
      <c r="D4342" s="88"/>
      <c r="F4342" s="29" t="s">
        <v>2061</v>
      </c>
      <c r="G4342" s="3" t="s">
        <v>60</v>
      </c>
      <c r="H4342" s="3" t="s">
        <v>2062</v>
      </c>
      <c r="I4342" s="55">
        <v>46160</v>
      </c>
      <c r="J4342" s="55">
        <v>46162</v>
      </c>
      <c r="K4342" s="55">
        <v>46190</v>
      </c>
      <c r="L4342" s="55"/>
      <c r="M4342" s="55"/>
      <c r="N4342" s="3"/>
      <c r="O4342" s="119" t="s">
        <v>10</v>
      </c>
      <c r="P4342" s="55">
        <v>46175</v>
      </c>
      <c r="Q4342" s="167"/>
      <c r="R4342" s="1"/>
    </row>
    <row r="4343" spans="1:18">
      <c r="A4343" s="166" t="s">
        <v>2063</v>
      </c>
      <c r="B4343" s="30" t="s">
        <v>2064</v>
      </c>
      <c r="C4343" s="378">
        <v>149603325</v>
      </c>
      <c r="D4343" s="88"/>
      <c r="F4343" s="29" t="s">
        <v>99</v>
      </c>
      <c r="G4343" s="3" t="s">
        <v>60</v>
      </c>
      <c r="H4343" s="3" t="s">
        <v>200</v>
      </c>
      <c r="I4343" s="55">
        <v>46171</v>
      </c>
      <c r="J4343" s="55">
        <v>46175</v>
      </c>
      <c r="K4343" s="55">
        <v>46202</v>
      </c>
      <c r="L4343" s="55"/>
      <c r="M4343" s="55"/>
      <c r="N4343" s="55">
        <v>46176</v>
      </c>
      <c r="O4343" s="119" t="s">
        <v>10</v>
      </c>
      <c r="P4343" s="55">
        <v>46176</v>
      </c>
      <c r="Q4343" s="167"/>
      <c r="R4343" s="167"/>
    </row>
    <row r="4344" spans="1:18">
      <c r="A4344" s="166" t="s">
        <v>2063</v>
      </c>
      <c r="B4344" s="30" t="s">
        <v>2064</v>
      </c>
      <c r="C4344" s="378">
        <v>149603353</v>
      </c>
      <c r="D4344" s="88"/>
      <c r="F4344" s="29" t="s">
        <v>99</v>
      </c>
      <c r="G4344" s="3" t="s">
        <v>60</v>
      </c>
      <c r="H4344" s="3" t="s">
        <v>200</v>
      </c>
      <c r="I4344" s="55">
        <v>46171</v>
      </c>
      <c r="J4344" s="55">
        <v>46175</v>
      </c>
      <c r="K4344" s="55">
        <v>46202</v>
      </c>
      <c r="L4344" s="55"/>
      <c r="M4344" s="55"/>
      <c r="N4344" s="55">
        <v>46176</v>
      </c>
      <c r="O4344" s="119" t="s">
        <v>10</v>
      </c>
      <c r="P4344" s="55">
        <v>46179</v>
      </c>
      <c r="Q4344" s="167"/>
      <c r="R4344" s="167"/>
    </row>
    <row r="4345" spans="1:18">
      <c r="A4345" s="166" t="s">
        <v>2063</v>
      </c>
      <c r="B4345" s="30" t="s">
        <v>2064</v>
      </c>
      <c r="C4345" s="378">
        <v>149603371</v>
      </c>
      <c r="D4345" s="88"/>
      <c r="F4345" s="29" t="s">
        <v>99</v>
      </c>
      <c r="G4345" s="3" t="s">
        <v>60</v>
      </c>
      <c r="H4345" s="3" t="s">
        <v>200</v>
      </c>
      <c r="I4345" s="55">
        <v>46171</v>
      </c>
      <c r="J4345" s="55">
        <v>46175</v>
      </c>
      <c r="K4345" s="55">
        <v>46202</v>
      </c>
      <c r="L4345" s="55"/>
      <c r="M4345" s="55"/>
      <c r="N4345" s="55">
        <v>46176</v>
      </c>
      <c r="O4345" s="119" t="s">
        <v>10</v>
      </c>
      <c r="P4345" s="55">
        <v>46179</v>
      </c>
      <c r="Q4345" s="167"/>
      <c r="R4345" s="167"/>
    </row>
    <row r="4346" spans="1:18">
      <c r="A4346" s="166" t="s">
        <v>2063</v>
      </c>
      <c r="B4346" s="30" t="s">
        <v>2064</v>
      </c>
      <c r="C4346" s="378">
        <v>149603378</v>
      </c>
      <c r="D4346" s="88"/>
      <c r="F4346" s="29" t="s">
        <v>99</v>
      </c>
      <c r="G4346" s="3" t="s">
        <v>60</v>
      </c>
      <c r="H4346" s="3" t="s">
        <v>200</v>
      </c>
      <c r="I4346" s="55">
        <v>46171</v>
      </c>
      <c r="J4346" s="55">
        <v>46175</v>
      </c>
      <c r="K4346" s="55">
        <v>46202</v>
      </c>
      <c r="L4346" s="55"/>
      <c r="M4346" s="55"/>
      <c r="N4346" s="55">
        <v>46176</v>
      </c>
      <c r="O4346" s="119" t="s">
        <v>10</v>
      </c>
      <c r="P4346" s="55">
        <v>46179</v>
      </c>
      <c r="Q4346" s="167"/>
      <c r="R4346" s="167"/>
    </row>
    <row r="4347" spans="1:18">
      <c r="A4347" s="166" t="s">
        <v>2063</v>
      </c>
      <c r="B4347" s="30" t="s">
        <v>2064</v>
      </c>
      <c r="C4347" s="378">
        <v>149603400</v>
      </c>
      <c r="D4347" s="88"/>
      <c r="F4347" s="29" t="s">
        <v>99</v>
      </c>
      <c r="G4347" s="3" t="s">
        <v>60</v>
      </c>
      <c r="H4347" s="3" t="s">
        <v>200</v>
      </c>
      <c r="I4347" s="55">
        <v>46171</v>
      </c>
      <c r="J4347" s="55">
        <v>46175</v>
      </c>
      <c r="K4347" s="55">
        <v>46202</v>
      </c>
      <c r="L4347" s="55"/>
      <c r="M4347" s="55"/>
      <c r="N4347" s="55">
        <v>46176</v>
      </c>
      <c r="O4347" s="119" t="s">
        <v>10</v>
      </c>
      <c r="P4347" s="55">
        <v>46179</v>
      </c>
      <c r="Q4347" s="167"/>
      <c r="R4347" s="167"/>
    </row>
    <row r="4348" spans="1:18">
      <c r="A4348" s="166" t="s">
        <v>2063</v>
      </c>
      <c r="B4348" s="30" t="s">
        <v>2064</v>
      </c>
      <c r="C4348" s="378">
        <v>149603414</v>
      </c>
      <c r="D4348" s="88"/>
      <c r="F4348" s="29" t="s">
        <v>99</v>
      </c>
      <c r="G4348" s="3" t="s">
        <v>60</v>
      </c>
      <c r="H4348" s="3" t="s">
        <v>200</v>
      </c>
      <c r="I4348" s="55">
        <v>46171</v>
      </c>
      <c r="J4348" s="55">
        <v>46175</v>
      </c>
      <c r="K4348" s="55">
        <v>46202</v>
      </c>
      <c r="L4348" s="55"/>
      <c r="M4348" s="55"/>
      <c r="N4348" s="55">
        <v>46176</v>
      </c>
      <c r="O4348" s="119" t="s">
        <v>10</v>
      </c>
      <c r="P4348" s="55">
        <v>46179</v>
      </c>
      <c r="Q4348" s="167"/>
      <c r="R4348" s="167"/>
    </row>
    <row r="4349" spans="1:18">
      <c r="A4349" s="166" t="s">
        <v>2063</v>
      </c>
      <c r="B4349" s="30" t="s">
        <v>2064</v>
      </c>
      <c r="C4349" s="378">
        <v>149603430</v>
      </c>
      <c r="D4349" s="88"/>
      <c r="F4349" s="29" t="s">
        <v>99</v>
      </c>
      <c r="G4349" s="3" t="s">
        <v>60</v>
      </c>
      <c r="H4349" s="3" t="s">
        <v>200</v>
      </c>
      <c r="I4349" s="55">
        <v>46171</v>
      </c>
      <c r="J4349" s="55">
        <v>46175</v>
      </c>
      <c r="K4349" s="55">
        <v>46202</v>
      </c>
      <c r="L4349" s="55"/>
      <c r="M4349" s="55"/>
      <c r="N4349" s="55">
        <v>46176</v>
      </c>
      <c r="O4349" s="119" t="s">
        <v>10</v>
      </c>
      <c r="P4349" s="55">
        <v>46179</v>
      </c>
      <c r="Q4349" s="167"/>
      <c r="R4349" s="167"/>
    </row>
    <row r="4350" spans="1:18">
      <c r="A4350" s="166" t="s">
        <v>2065</v>
      </c>
      <c r="B4350" s="30" t="s">
        <v>2066</v>
      </c>
      <c r="C4350" s="378">
        <v>149603474</v>
      </c>
      <c r="D4350" s="88"/>
      <c r="F4350" s="29" t="s">
        <v>99</v>
      </c>
      <c r="G4350" s="3" t="s">
        <v>60</v>
      </c>
      <c r="H4350" s="3" t="s">
        <v>200</v>
      </c>
      <c r="I4350" s="55">
        <v>46171</v>
      </c>
      <c r="J4350" s="55">
        <v>46175</v>
      </c>
      <c r="K4350" s="55">
        <v>46202</v>
      </c>
      <c r="L4350" s="55"/>
      <c r="M4350" s="55"/>
      <c r="N4350" s="55">
        <v>46176</v>
      </c>
      <c r="O4350" s="119" t="s">
        <v>10</v>
      </c>
      <c r="P4350" s="55">
        <v>46184</v>
      </c>
      <c r="Q4350" s="167"/>
      <c r="R4350" s="167"/>
    </row>
    <row r="4351" spans="1:18">
      <c r="A4351" s="166" t="s">
        <v>2065</v>
      </c>
      <c r="B4351" s="30" t="s">
        <v>2066</v>
      </c>
      <c r="C4351" s="378">
        <v>149603502</v>
      </c>
      <c r="D4351" s="88"/>
      <c r="F4351" s="29" t="s">
        <v>99</v>
      </c>
      <c r="G4351" s="3" t="s">
        <v>60</v>
      </c>
      <c r="H4351" s="3" t="s">
        <v>200</v>
      </c>
      <c r="I4351" s="55">
        <v>46171</v>
      </c>
      <c r="J4351" s="55">
        <v>46175</v>
      </c>
      <c r="K4351" s="55">
        <v>46202</v>
      </c>
      <c r="L4351" s="55"/>
      <c r="M4351" s="55"/>
      <c r="N4351" s="55">
        <v>46176</v>
      </c>
      <c r="O4351" s="119" t="s">
        <v>10</v>
      </c>
      <c r="P4351" s="55">
        <v>46184</v>
      </c>
      <c r="Q4351" s="167"/>
      <c r="R4351" s="167"/>
    </row>
    <row r="4352" spans="1:18">
      <c r="A4352" s="166" t="s">
        <v>2065</v>
      </c>
      <c r="B4352" s="30" t="s">
        <v>2066</v>
      </c>
      <c r="C4352" s="378">
        <v>149603522</v>
      </c>
      <c r="D4352" s="88"/>
      <c r="F4352" s="29" t="s">
        <v>99</v>
      </c>
      <c r="G4352" s="3" t="s">
        <v>60</v>
      </c>
      <c r="H4352" s="3" t="s">
        <v>200</v>
      </c>
      <c r="I4352" s="55">
        <v>46171</v>
      </c>
      <c r="J4352" s="55">
        <v>46175</v>
      </c>
      <c r="K4352" s="55">
        <v>46202</v>
      </c>
      <c r="L4352" s="55"/>
      <c r="M4352" s="55"/>
      <c r="N4352" s="55">
        <v>46176</v>
      </c>
      <c r="O4352" s="119" t="s">
        <v>10</v>
      </c>
      <c r="P4352" s="55">
        <v>46184</v>
      </c>
      <c r="Q4352" s="167"/>
      <c r="R4352" s="167"/>
    </row>
    <row r="4353" spans="1:18">
      <c r="A4353" s="166" t="s">
        <v>2065</v>
      </c>
      <c r="B4353" s="30" t="s">
        <v>2066</v>
      </c>
      <c r="C4353" s="378">
        <v>149603547</v>
      </c>
      <c r="D4353" s="88"/>
      <c r="F4353" s="29" t="s">
        <v>99</v>
      </c>
      <c r="G4353" s="3" t="s">
        <v>60</v>
      </c>
      <c r="H4353" s="3" t="s">
        <v>200</v>
      </c>
      <c r="I4353" s="55">
        <v>46171</v>
      </c>
      <c r="J4353" s="55">
        <v>46175</v>
      </c>
      <c r="K4353" s="55">
        <v>46202</v>
      </c>
      <c r="L4353" s="55"/>
      <c r="M4353" s="55"/>
      <c r="N4353" s="55">
        <v>46176</v>
      </c>
      <c r="O4353" s="119" t="s">
        <v>10</v>
      </c>
      <c r="P4353" s="55">
        <v>46184</v>
      </c>
      <c r="Q4353" s="167"/>
      <c r="R4353" s="167"/>
    </row>
    <row r="4354" spans="1:18">
      <c r="A4354" s="166" t="s">
        <v>2065</v>
      </c>
      <c r="B4354" s="30" t="s">
        <v>2066</v>
      </c>
      <c r="C4354" s="378">
        <v>149603564</v>
      </c>
      <c r="D4354" s="88"/>
      <c r="F4354" s="29" t="s">
        <v>99</v>
      </c>
      <c r="G4354" s="3" t="s">
        <v>60</v>
      </c>
      <c r="H4354" s="3" t="s">
        <v>200</v>
      </c>
      <c r="I4354" s="55">
        <v>46171</v>
      </c>
      <c r="J4354" s="55">
        <v>46175</v>
      </c>
      <c r="K4354" s="55">
        <v>46202</v>
      </c>
      <c r="L4354" s="55"/>
      <c r="M4354" s="55"/>
      <c r="N4354" s="55">
        <v>46176</v>
      </c>
      <c r="O4354" s="119" t="s">
        <v>10</v>
      </c>
      <c r="P4354" s="55">
        <v>46184</v>
      </c>
      <c r="Q4354" s="167"/>
      <c r="R4354" s="167"/>
    </row>
    <row r="4355" spans="1:18">
      <c r="A4355" s="166" t="s">
        <v>2065</v>
      </c>
      <c r="B4355" s="30" t="s">
        <v>2066</v>
      </c>
      <c r="C4355" s="378">
        <v>149603578</v>
      </c>
      <c r="D4355" s="88"/>
      <c r="F4355" s="29" t="s">
        <v>99</v>
      </c>
      <c r="G4355" s="3" t="s">
        <v>60</v>
      </c>
      <c r="H4355" s="3" t="s">
        <v>200</v>
      </c>
      <c r="I4355" s="55">
        <v>46171</v>
      </c>
      <c r="J4355" s="55">
        <v>46175</v>
      </c>
      <c r="K4355" s="55">
        <v>46202</v>
      </c>
      <c r="L4355" s="55"/>
      <c r="M4355" s="55"/>
      <c r="N4355" s="55">
        <v>46176</v>
      </c>
      <c r="O4355" s="119" t="s">
        <v>10</v>
      </c>
      <c r="P4355" s="55">
        <v>46185</v>
      </c>
      <c r="Q4355" s="167"/>
      <c r="R4355" s="167"/>
    </row>
    <row r="4356" spans="1:18">
      <c r="A4356" s="166" t="s">
        <v>2065</v>
      </c>
      <c r="B4356" s="30" t="s">
        <v>2066</v>
      </c>
      <c r="C4356" s="378">
        <v>149603631</v>
      </c>
      <c r="D4356" s="88"/>
      <c r="F4356" s="29" t="s">
        <v>99</v>
      </c>
      <c r="G4356" s="3" t="s">
        <v>60</v>
      </c>
      <c r="H4356" s="3" t="s">
        <v>200</v>
      </c>
      <c r="I4356" s="55">
        <v>46171</v>
      </c>
      <c r="J4356" s="55">
        <v>46175</v>
      </c>
      <c r="K4356" s="55">
        <v>46202</v>
      </c>
      <c r="L4356" s="55"/>
      <c r="M4356" s="55"/>
      <c r="N4356" s="55">
        <v>46176</v>
      </c>
      <c r="O4356" s="119" t="s">
        <v>10</v>
      </c>
      <c r="P4356" s="55">
        <v>46185</v>
      </c>
      <c r="Q4356" s="167"/>
      <c r="R4356" s="167"/>
    </row>
    <row r="4357" spans="1:18">
      <c r="A4357" s="166" t="s">
        <v>2065</v>
      </c>
      <c r="B4357" s="30" t="s">
        <v>2066</v>
      </c>
      <c r="C4357" s="378">
        <v>149603647</v>
      </c>
      <c r="D4357" s="88"/>
      <c r="F4357" s="29" t="s">
        <v>99</v>
      </c>
      <c r="G4357" s="3" t="s">
        <v>60</v>
      </c>
      <c r="H4357" s="3" t="s">
        <v>200</v>
      </c>
      <c r="I4357" s="55">
        <v>46171</v>
      </c>
      <c r="J4357" s="55">
        <v>46175</v>
      </c>
      <c r="K4357" s="55">
        <v>46202</v>
      </c>
      <c r="L4357" s="55"/>
      <c r="M4357" s="55"/>
      <c r="N4357" s="55">
        <v>46176</v>
      </c>
      <c r="O4357" s="119" t="s">
        <v>10</v>
      </c>
      <c r="P4357" s="55">
        <v>46188</v>
      </c>
      <c r="Q4357" s="167"/>
      <c r="R4357" s="167"/>
    </row>
    <row r="4358" spans="1:18">
      <c r="A4358" s="166" t="s">
        <v>2067</v>
      </c>
      <c r="B4358" s="30" t="s">
        <v>2068</v>
      </c>
      <c r="C4358" s="378">
        <v>149605638</v>
      </c>
      <c r="D4358" s="88"/>
      <c r="F4358" s="29" t="s">
        <v>99</v>
      </c>
      <c r="G4358" s="3" t="s">
        <v>60</v>
      </c>
      <c r="H4358" s="3" t="s">
        <v>200</v>
      </c>
      <c r="I4358" s="55">
        <v>46171</v>
      </c>
      <c r="J4358" s="55">
        <v>46175</v>
      </c>
      <c r="K4358" s="55">
        <v>46202</v>
      </c>
      <c r="L4358" s="55"/>
      <c r="M4358" s="55"/>
      <c r="N4358" s="3"/>
      <c r="O4358" s="119" t="s">
        <v>10</v>
      </c>
      <c r="P4358" s="55">
        <v>46182</v>
      </c>
      <c r="Q4358" s="167"/>
      <c r="R4358" s="1"/>
    </row>
    <row r="4359" spans="1:18">
      <c r="A4359" s="166" t="s">
        <v>2067</v>
      </c>
      <c r="B4359" s="30" t="s">
        <v>2068</v>
      </c>
      <c r="C4359" s="378">
        <v>149605666</v>
      </c>
      <c r="D4359" s="88"/>
      <c r="F4359" s="29" t="s">
        <v>99</v>
      </c>
      <c r="G4359" s="3" t="s">
        <v>60</v>
      </c>
      <c r="H4359" s="3" t="s">
        <v>200</v>
      </c>
      <c r="I4359" s="55">
        <v>46171</v>
      </c>
      <c r="J4359" s="55">
        <v>46175</v>
      </c>
      <c r="K4359" s="55">
        <v>46202</v>
      </c>
      <c r="L4359" s="55"/>
      <c r="M4359" s="55"/>
      <c r="N4359" s="3"/>
      <c r="O4359" s="119" t="s">
        <v>10</v>
      </c>
      <c r="P4359" s="55">
        <v>46181</v>
      </c>
      <c r="Q4359" s="167"/>
      <c r="R4359" s="1"/>
    </row>
    <row r="4360" spans="1:18">
      <c r="A4360" s="166" t="s">
        <v>2067</v>
      </c>
      <c r="B4360" s="30" t="s">
        <v>2068</v>
      </c>
      <c r="C4360" s="378">
        <v>149605712</v>
      </c>
      <c r="D4360" s="88"/>
      <c r="F4360" s="29" t="s">
        <v>99</v>
      </c>
      <c r="G4360" s="3" t="s">
        <v>60</v>
      </c>
      <c r="H4360" s="3" t="s">
        <v>200</v>
      </c>
      <c r="I4360" s="55">
        <v>46171</v>
      </c>
      <c r="J4360" s="55">
        <v>46175</v>
      </c>
      <c r="K4360" s="55">
        <v>46202</v>
      </c>
      <c r="L4360" s="55"/>
      <c r="M4360" s="55"/>
      <c r="N4360" s="3"/>
      <c r="O4360" s="119" t="s">
        <v>10</v>
      </c>
      <c r="P4360" s="55">
        <v>46181</v>
      </c>
      <c r="Q4360" s="167"/>
      <c r="R4360" s="1"/>
    </row>
    <row r="4361" spans="1:18">
      <c r="A4361" s="166" t="s">
        <v>2067</v>
      </c>
      <c r="B4361" s="30" t="s">
        <v>2068</v>
      </c>
      <c r="C4361" s="378">
        <v>149605734</v>
      </c>
      <c r="D4361" s="88"/>
      <c r="F4361" s="29" t="s">
        <v>99</v>
      </c>
      <c r="G4361" s="3" t="s">
        <v>60</v>
      </c>
      <c r="H4361" s="3" t="s">
        <v>200</v>
      </c>
      <c r="I4361" s="55">
        <v>46171</v>
      </c>
      <c r="J4361" s="55">
        <v>46175</v>
      </c>
      <c r="K4361" s="55">
        <v>46202</v>
      </c>
      <c r="L4361" s="55"/>
      <c r="M4361" s="55"/>
      <c r="N4361" s="3"/>
      <c r="O4361" s="119" t="s">
        <v>10</v>
      </c>
      <c r="P4361" s="55">
        <v>46182</v>
      </c>
      <c r="Q4361" s="167"/>
      <c r="R4361" s="1"/>
    </row>
    <row r="4362" spans="1:18">
      <c r="A4362" s="166" t="s">
        <v>2067</v>
      </c>
      <c r="B4362" s="30" t="s">
        <v>2068</v>
      </c>
      <c r="C4362" s="378">
        <v>149605753</v>
      </c>
      <c r="D4362" s="88"/>
      <c r="F4362" s="29" t="s">
        <v>99</v>
      </c>
      <c r="G4362" s="3" t="s">
        <v>60</v>
      </c>
      <c r="H4362" s="3" t="s">
        <v>200</v>
      </c>
      <c r="I4362" s="55">
        <v>46171</v>
      </c>
      <c r="J4362" s="55">
        <v>46175</v>
      </c>
      <c r="K4362" s="55">
        <v>46202</v>
      </c>
      <c r="L4362" s="55"/>
      <c r="M4362" s="55"/>
      <c r="N4362" s="3"/>
      <c r="O4362" s="119" t="s">
        <v>10</v>
      </c>
      <c r="P4362" s="55">
        <v>46182</v>
      </c>
      <c r="Q4362" s="167"/>
      <c r="R4362" s="1"/>
    </row>
    <row r="4363" spans="1:18">
      <c r="A4363" s="166" t="s">
        <v>2067</v>
      </c>
      <c r="B4363" s="30" t="s">
        <v>2068</v>
      </c>
      <c r="C4363" s="378">
        <v>149605799</v>
      </c>
      <c r="D4363" s="88"/>
      <c r="F4363" s="29" t="s">
        <v>99</v>
      </c>
      <c r="G4363" s="3" t="s">
        <v>60</v>
      </c>
      <c r="H4363" s="3" t="s">
        <v>200</v>
      </c>
      <c r="I4363" s="55">
        <v>46171</v>
      </c>
      <c r="J4363" s="55">
        <v>46175</v>
      </c>
      <c r="K4363" s="55">
        <v>46202</v>
      </c>
      <c r="L4363" s="55"/>
      <c r="M4363" s="55"/>
      <c r="N4363" s="3"/>
      <c r="O4363" s="119" t="s">
        <v>10</v>
      </c>
      <c r="P4363" s="55">
        <v>46182</v>
      </c>
      <c r="Q4363" s="167"/>
      <c r="R4363" s="1"/>
    </row>
    <row r="4364" spans="1:18">
      <c r="A4364" s="166" t="s">
        <v>2067</v>
      </c>
      <c r="B4364" s="30" t="s">
        <v>2068</v>
      </c>
      <c r="C4364" s="378">
        <v>149605824</v>
      </c>
      <c r="D4364" s="88"/>
      <c r="F4364" s="29" t="s">
        <v>99</v>
      </c>
      <c r="G4364" s="3" t="s">
        <v>60</v>
      </c>
      <c r="H4364" s="3" t="s">
        <v>200</v>
      </c>
      <c r="I4364" s="55">
        <v>46171</v>
      </c>
      <c r="J4364" s="55">
        <v>46175</v>
      </c>
      <c r="K4364" s="55">
        <v>46202</v>
      </c>
      <c r="L4364" s="55"/>
      <c r="M4364" s="55"/>
      <c r="N4364" s="3"/>
      <c r="O4364" s="119" t="s">
        <v>10</v>
      </c>
      <c r="P4364" s="55">
        <v>46182</v>
      </c>
      <c r="Q4364" s="167"/>
      <c r="R4364" s="1"/>
    </row>
    <row r="4365" spans="1:18">
      <c r="A4365" s="166" t="s">
        <v>2067</v>
      </c>
      <c r="B4365" s="30" t="s">
        <v>2068</v>
      </c>
      <c r="C4365" s="378">
        <v>149605889</v>
      </c>
      <c r="D4365" s="88"/>
      <c r="F4365" s="29" t="s">
        <v>99</v>
      </c>
      <c r="G4365" s="3" t="s">
        <v>60</v>
      </c>
      <c r="H4365" s="3" t="s">
        <v>200</v>
      </c>
      <c r="I4365" s="55">
        <v>46171</v>
      </c>
      <c r="J4365" s="55">
        <v>46175</v>
      </c>
      <c r="K4365" s="55">
        <v>46202</v>
      </c>
      <c r="L4365" s="55"/>
      <c r="M4365" s="55"/>
      <c r="N4365" s="3"/>
      <c r="O4365" s="119" t="s">
        <v>10</v>
      </c>
      <c r="P4365" s="55">
        <v>46183</v>
      </c>
      <c r="Q4365" s="167"/>
      <c r="R4365" s="1"/>
    </row>
    <row r="4366" spans="1:18">
      <c r="A4366" s="166" t="s">
        <v>2069</v>
      </c>
      <c r="B4366" s="30" t="s">
        <v>2070</v>
      </c>
      <c r="C4366" s="382">
        <v>149605911</v>
      </c>
      <c r="D4366" s="88"/>
      <c r="F4366" s="29" t="s">
        <v>99</v>
      </c>
      <c r="G4366" s="3" t="s">
        <v>60</v>
      </c>
      <c r="H4366" s="3" t="s">
        <v>200</v>
      </c>
      <c r="I4366" s="55">
        <v>46171</v>
      </c>
      <c r="J4366" s="55">
        <v>46175</v>
      </c>
      <c r="K4366" s="55">
        <v>46202</v>
      </c>
      <c r="L4366" s="55"/>
      <c r="M4366" s="55"/>
      <c r="N4366" s="3"/>
      <c r="O4366" s="119" t="s">
        <v>10</v>
      </c>
      <c r="P4366" s="55">
        <v>46183</v>
      </c>
      <c r="Q4366" s="167"/>
      <c r="R4366" s="1"/>
    </row>
    <row r="4367" spans="1:18">
      <c r="A4367" s="187" t="s">
        <v>2069</v>
      </c>
      <c r="B4367" s="30" t="s">
        <v>2070</v>
      </c>
      <c r="C4367" s="378">
        <v>149605929</v>
      </c>
      <c r="D4367" s="88"/>
      <c r="F4367" s="29" t="s">
        <v>99</v>
      </c>
      <c r="G4367" s="3" t="s">
        <v>60</v>
      </c>
      <c r="H4367" s="3" t="s">
        <v>200</v>
      </c>
      <c r="I4367" s="55">
        <v>46171</v>
      </c>
      <c r="J4367" s="55">
        <v>46175</v>
      </c>
      <c r="K4367" s="55">
        <v>46202</v>
      </c>
      <c r="L4367" s="55"/>
      <c r="M4367" s="55"/>
      <c r="N4367" s="3"/>
      <c r="O4367" s="119" t="s">
        <v>10</v>
      </c>
      <c r="P4367" s="55">
        <v>46184</v>
      </c>
      <c r="Q4367" s="167"/>
      <c r="R4367" s="1"/>
    </row>
    <row r="4368" spans="1:18">
      <c r="A4368" s="187" t="s">
        <v>2069</v>
      </c>
      <c r="B4368" s="377" t="s">
        <v>2070</v>
      </c>
      <c r="C4368" s="378">
        <v>149605974</v>
      </c>
      <c r="D4368" s="88"/>
      <c r="F4368" s="29" t="s">
        <v>99</v>
      </c>
      <c r="G4368" s="3" t="s">
        <v>60</v>
      </c>
      <c r="H4368" s="3" t="s">
        <v>200</v>
      </c>
      <c r="I4368" s="55">
        <v>46171</v>
      </c>
      <c r="J4368" s="55">
        <v>46175</v>
      </c>
      <c r="K4368" s="55">
        <v>46202</v>
      </c>
      <c r="L4368" s="55"/>
      <c r="M4368" s="55"/>
      <c r="N4368" s="3"/>
      <c r="O4368" s="119" t="s">
        <v>10</v>
      </c>
      <c r="P4368" s="55">
        <v>46184</v>
      </c>
      <c r="Q4368" s="167"/>
      <c r="R4368" s="1"/>
    </row>
    <row r="4369" spans="1:121">
      <c r="A4369" s="175" t="s">
        <v>2041</v>
      </c>
      <c r="B4369" s="377" t="s">
        <v>2042</v>
      </c>
      <c r="C4369" s="378">
        <v>150600275</v>
      </c>
      <c r="D4369" s="88"/>
      <c r="F4369" s="29" t="s">
        <v>157</v>
      </c>
      <c r="G4369" s="3" t="s">
        <v>60</v>
      </c>
      <c r="H4369" s="3" t="s">
        <v>2043</v>
      </c>
      <c r="I4369" s="55">
        <v>46172</v>
      </c>
      <c r="J4369" s="55">
        <v>46175</v>
      </c>
      <c r="K4369" s="55">
        <v>46202</v>
      </c>
      <c r="L4369" s="3"/>
      <c r="M4369" s="3"/>
      <c r="N4369" s="3"/>
      <c r="O4369" s="119" t="s">
        <v>10</v>
      </c>
      <c r="P4369" s="55">
        <v>46177</v>
      </c>
      <c r="Q4369" s="167"/>
      <c r="R4369" s="176"/>
      <c r="S4369" s="1"/>
      <c r="T4369" s="1"/>
      <c r="U4369" s="1"/>
      <c r="V4369" s="1"/>
      <c r="W4369" s="1"/>
      <c r="X4369" s="1"/>
      <c r="Y4369" s="1"/>
      <c r="Z4369" s="1"/>
      <c r="AA4369" s="1"/>
      <c r="AB4369" s="1"/>
      <c r="AC4369" s="1"/>
      <c r="AD4369" s="1"/>
      <c r="AE4369" s="1"/>
      <c r="AF4369" s="1"/>
      <c r="AG4369" s="1"/>
      <c r="AH4369" s="1"/>
      <c r="AI4369" s="1"/>
      <c r="AJ4369" s="1"/>
      <c r="AK4369" s="1"/>
      <c r="AL4369" s="1"/>
      <c r="AM4369" s="1"/>
      <c r="AN4369" s="1"/>
      <c r="AO4369" s="1"/>
      <c r="AP4369" s="1"/>
      <c r="AQ4369" s="1"/>
      <c r="AR4369" s="1"/>
      <c r="AS4369" s="1"/>
      <c r="AT4369" s="1"/>
      <c r="AU4369" s="1"/>
      <c r="AV4369" s="1"/>
      <c r="AW4369" s="1"/>
      <c r="AX4369" s="1"/>
      <c r="AY4369" s="1"/>
      <c r="AZ4369" s="1"/>
      <c r="BA4369" s="1"/>
      <c r="BB4369" s="1"/>
      <c r="BC4369" s="1"/>
      <c r="BD4369" s="1"/>
      <c r="BE4369" s="1"/>
      <c r="BF4369" s="1"/>
      <c r="BG4369" s="1"/>
      <c r="BH4369" s="1"/>
      <c r="BI4369" s="1"/>
      <c r="BJ4369" s="1"/>
      <c r="BK4369" s="1"/>
      <c r="BL4369" s="1"/>
      <c r="BM4369" s="1"/>
      <c r="BN4369" s="1"/>
      <c r="BO4369" s="1"/>
      <c r="BP4369" s="1"/>
      <c r="BQ4369" s="1"/>
      <c r="BR4369" s="1"/>
      <c r="BS4369" s="1"/>
      <c r="BT4369" s="1"/>
      <c r="BU4369" s="1"/>
      <c r="BV4369" s="1"/>
      <c r="BW4369" s="1"/>
      <c r="BX4369" s="1"/>
      <c r="BY4369" s="1"/>
      <c r="BZ4369" s="1"/>
      <c r="CA4369" s="1"/>
      <c r="CB4369" s="1"/>
      <c r="CC4369" s="1"/>
      <c r="CD4369" s="1"/>
      <c r="CE4369" s="1"/>
      <c r="CF4369" s="1"/>
      <c r="CG4369" s="1"/>
      <c r="CH4369" s="1"/>
      <c r="CI4369" s="1"/>
      <c r="CJ4369" s="1"/>
      <c r="CK4369" s="1"/>
      <c r="CL4369" s="1"/>
      <c r="CM4369" s="1"/>
      <c r="CN4369" s="1"/>
      <c r="CO4369" s="1"/>
      <c r="CP4369" s="1"/>
      <c r="CQ4369" s="1"/>
      <c r="CR4369" s="1"/>
      <c r="CS4369" s="1"/>
      <c r="CT4369" s="1"/>
      <c r="CU4369" s="1"/>
      <c r="CV4369" s="1"/>
      <c r="CW4369" s="1"/>
      <c r="CX4369" s="1"/>
      <c r="CY4369" s="1"/>
      <c r="CZ4369" s="1"/>
      <c r="DA4369" s="1"/>
      <c r="DB4369" s="1"/>
      <c r="DC4369" s="1"/>
      <c r="DD4369" s="1"/>
      <c r="DE4369" s="1"/>
      <c r="DF4369" s="1"/>
      <c r="DG4369" s="1"/>
      <c r="DH4369" s="1"/>
      <c r="DI4369" s="1"/>
      <c r="DJ4369" s="1"/>
      <c r="DK4369" s="1"/>
      <c r="DL4369" s="1"/>
      <c r="DM4369" s="1"/>
      <c r="DN4369" s="1"/>
      <c r="DO4369" s="1"/>
      <c r="DP4369" s="1"/>
      <c r="DQ4369" s="1"/>
    </row>
    <row r="4370" spans="1:121">
      <c r="A4370" s="175" t="s">
        <v>2041</v>
      </c>
      <c r="B4370" s="377" t="s">
        <v>2042</v>
      </c>
      <c r="C4370" s="378">
        <v>150600280</v>
      </c>
      <c r="D4370" s="88"/>
      <c r="F4370" s="29" t="s">
        <v>157</v>
      </c>
      <c r="G4370" s="3" t="s">
        <v>60</v>
      </c>
      <c r="H4370" s="3" t="s">
        <v>2043</v>
      </c>
      <c r="I4370" s="55">
        <v>46172</v>
      </c>
      <c r="J4370" s="55">
        <v>46175</v>
      </c>
      <c r="K4370" s="55">
        <v>46202</v>
      </c>
      <c r="L4370" s="3"/>
      <c r="M4370" s="3"/>
      <c r="N4370" s="3"/>
      <c r="O4370" s="119" t="s">
        <v>10</v>
      </c>
      <c r="P4370" s="55">
        <v>46177</v>
      </c>
      <c r="Q4370" s="167"/>
      <c r="R4370" s="176"/>
      <c r="S4370" s="1"/>
      <c r="T4370" s="1"/>
      <c r="U4370" s="1"/>
      <c r="V4370" s="1"/>
      <c r="W4370" s="1"/>
      <c r="X4370" s="1"/>
      <c r="Y4370" s="1"/>
      <c r="Z4370" s="1"/>
      <c r="AA4370" s="1"/>
      <c r="AB4370" s="1"/>
      <c r="AC4370" s="1"/>
      <c r="AD4370" s="1"/>
      <c r="AE4370" s="1"/>
      <c r="AF4370" s="1"/>
      <c r="AG4370" s="1"/>
      <c r="AH4370" s="1"/>
      <c r="AI4370" s="1"/>
      <c r="AJ4370" s="1"/>
      <c r="AK4370" s="1"/>
      <c r="AL4370" s="1"/>
      <c r="AM4370" s="1"/>
      <c r="AN4370" s="1"/>
      <c r="AO4370" s="1"/>
      <c r="AP4370" s="1"/>
      <c r="AQ4370" s="1"/>
      <c r="AR4370" s="1"/>
      <c r="AS4370" s="1"/>
      <c r="AT4370" s="1"/>
      <c r="AU4370" s="1"/>
      <c r="AV4370" s="1"/>
      <c r="AW4370" s="1"/>
      <c r="AX4370" s="1"/>
      <c r="AY4370" s="1"/>
      <c r="AZ4370" s="1"/>
      <c r="BA4370" s="1"/>
      <c r="BB4370" s="1"/>
      <c r="BC4370" s="1"/>
      <c r="BD4370" s="1"/>
      <c r="BE4370" s="1"/>
      <c r="BF4370" s="1"/>
      <c r="BG4370" s="1"/>
      <c r="BH4370" s="1"/>
      <c r="BI4370" s="1"/>
      <c r="BJ4370" s="1"/>
      <c r="BK4370" s="1"/>
      <c r="BL4370" s="1"/>
      <c r="BM4370" s="1"/>
      <c r="BN4370" s="1"/>
      <c r="BO4370" s="1"/>
      <c r="BP4370" s="1"/>
      <c r="BQ4370" s="1"/>
      <c r="BR4370" s="1"/>
      <c r="BS4370" s="1"/>
      <c r="BT4370" s="1"/>
      <c r="BU4370" s="1"/>
      <c r="BV4370" s="1"/>
      <c r="BW4370" s="1"/>
      <c r="BX4370" s="1"/>
      <c r="BY4370" s="1"/>
      <c r="BZ4370" s="1"/>
      <c r="CA4370" s="1"/>
      <c r="CB4370" s="1"/>
      <c r="CC4370" s="1"/>
      <c r="CD4370" s="1"/>
      <c r="CE4370" s="1"/>
      <c r="CF4370" s="1"/>
      <c r="CG4370" s="1"/>
      <c r="CH4370" s="1"/>
      <c r="CI4370" s="1"/>
      <c r="CJ4370" s="1"/>
      <c r="CK4370" s="1"/>
      <c r="CL4370" s="1"/>
      <c r="CM4370" s="1"/>
      <c r="CN4370" s="1"/>
      <c r="CO4370" s="1"/>
      <c r="CP4370" s="1"/>
      <c r="CQ4370" s="1"/>
      <c r="CR4370" s="1"/>
      <c r="CS4370" s="1"/>
      <c r="CT4370" s="1"/>
      <c r="CU4370" s="1"/>
      <c r="CV4370" s="1"/>
      <c r="CW4370" s="1"/>
      <c r="CX4370" s="1"/>
      <c r="CY4370" s="1"/>
      <c r="CZ4370" s="1"/>
      <c r="DA4370" s="1"/>
      <c r="DB4370" s="1"/>
      <c r="DC4370" s="1"/>
      <c r="DD4370" s="1"/>
      <c r="DE4370" s="1"/>
      <c r="DF4370" s="1"/>
      <c r="DG4370" s="1"/>
      <c r="DH4370" s="1"/>
      <c r="DI4370" s="1"/>
      <c r="DJ4370" s="1"/>
      <c r="DK4370" s="1"/>
      <c r="DL4370" s="1"/>
      <c r="DM4370" s="1"/>
      <c r="DN4370" s="1"/>
      <c r="DO4370" s="1"/>
      <c r="DP4370" s="1"/>
      <c r="DQ4370" s="1"/>
    </row>
    <row r="4371" spans="1:121">
      <c r="A4371" s="175" t="s">
        <v>2041</v>
      </c>
      <c r="B4371" s="377" t="s">
        <v>2042</v>
      </c>
      <c r="C4371" s="378">
        <v>150600268</v>
      </c>
      <c r="D4371" s="88"/>
      <c r="F4371" s="29" t="s">
        <v>157</v>
      </c>
      <c r="G4371" s="3" t="s">
        <v>60</v>
      </c>
      <c r="H4371" s="3" t="s">
        <v>2043</v>
      </c>
      <c r="I4371" s="55">
        <v>46172</v>
      </c>
      <c r="J4371" s="55">
        <v>46175</v>
      </c>
      <c r="K4371" s="55">
        <v>46202</v>
      </c>
      <c r="L4371" s="3"/>
      <c r="M4371" s="3"/>
      <c r="N4371" s="3"/>
      <c r="O4371" s="119" t="s">
        <v>10</v>
      </c>
      <c r="P4371" s="55">
        <v>46177</v>
      </c>
      <c r="Q4371" s="167"/>
      <c r="R4371" s="176"/>
      <c r="S4371" s="1"/>
      <c r="T4371" s="1"/>
      <c r="U4371" s="1"/>
      <c r="V4371" s="1"/>
      <c r="W4371" s="1"/>
      <c r="X4371" s="1"/>
      <c r="Y4371" s="1"/>
      <c r="Z4371" s="1"/>
      <c r="AA4371" s="1"/>
      <c r="AB4371" s="1"/>
      <c r="AC4371" s="1"/>
      <c r="AD4371" s="1"/>
      <c r="AE4371" s="1"/>
      <c r="AF4371" s="1"/>
      <c r="AG4371" s="1"/>
      <c r="AH4371" s="1"/>
      <c r="AI4371" s="1"/>
      <c r="AJ4371" s="1"/>
      <c r="AK4371" s="1"/>
      <c r="AL4371" s="1"/>
      <c r="AM4371" s="1"/>
      <c r="AN4371" s="1"/>
      <c r="AO4371" s="1"/>
      <c r="AP4371" s="1"/>
      <c r="AQ4371" s="1"/>
      <c r="AR4371" s="1"/>
      <c r="AS4371" s="1"/>
      <c r="AT4371" s="1"/>
      <c r="AU4371" s="1"/>
      <c r="AV4371" s="1"/>
      <c r="AW4371" s="1"/>
      <c r="AX4371" s="1"/>
      <c r="AY4371" s="1"/>
      <c r="AZ4371" s="1"/>
      <c r="BA4371" s="1"/>
      <c r="BB4371" s="1"/>
      <c r="BC4371" s="1"/>
      <c r="BD4371" s="1"/>
      <c r="BE4371" s="1"/>
      <c r="BF4371" s="1"/>
      <c r="BG4371" s="1"/>
      <c r="BH4371" s="1"/>
      <c r="BI4371" s="1"/>
      <c r="BJ4371" s="1"/>
      <c r="BK4371" s="1"/>
      <c r="BL4371" s="1"/>
      <c r="BM4371" s="1"/>
      <c r="BN4371" s="1"/>
      <c r="BO4371" s="1"/>
      <c r="BP4371" s="1"/>
      <c r="BQ4371" s="1"/>
      <c r="BR4371" s="1"/>
      <c r="BS4371" s="1"/>
      <c r="BT4371" s="1"/>
      <c r="BU4371" s="1"/>
      <c r="BV4371" s="1"/>
      <c r="BW4371" s="1"/>
      <c r="BX4371" s="1"/>
      <c r="BY4371" s="1"/>
      <c r="BZ4371" s="1"/>
      <c r="CA4371" s="1"/>
      <c r="CB4371" s="1"/>
      <c r="CC4371" s="1"/>
      <c r="CD4371" s="1"/>
      <c r="CE4371" s="1"/>
      <c r="CF4371" s="1"/>
      <c r="CG4371" s="1"/>
      <c r="CH4371" s="1"/>
      <c r="CI4371" s="1"/>
      <c r="CJ4371" s="1"/>
      <c r="CK4371" s="1"/>
      <c r="CL4371" s="1"/>
      <c r="CM4371" s="1"/>
      <c r="CN4371" s="1"/>
      <c r="CO4371" s="1"/>
      <c r="CP4371" s="1"/>
      <c r="CQ4371" s="1"/>
      <c r="CR4371" s="1"/>
      <c r="CS4371" s="1"/>
      <c r="CT4371" s="1"/>
      <c r="CU4371" s="1"/>
      <c r="CV4371" s="1"/>
      <c r="CW4371" s="1"/>
      <c r="CX4371" s="1"/>
      <c r="CY4371" s="1"/>
      <c r="CZ4371" s="1"/>
      <c r="DA4371" s="1"/>
      <c r="DB4371" s="1"/>
      <c r="DC4371" s="1"/>
      <c r="DD4371" s="1"/>
      <c r="DE4371" s="1"/>
      <c r="DF4371" s="1"/>
      <c r="DG4371" s="1"/>
      <c r="DH4371" s="1"/>
      <c r="DI4371" s="1"/>
      <c r="DJ4371" s="1"/>
      <c r="DK4371" s="1"/>
      <c r="DL4371" s="1"/>
      <c r="DM4371" s="1"/>
      <c r="DN4371" s="1"/>
      <c r="DO4371" s="1"/>
      <c r="DP4371" s="1"/>
      <c r="DQ4371" s="1"/>
    </row>
    <row r="4372" spans="1:121">
      <c r="A4372" s="175" t="s">
        <v>2041</v>
      </c>
      <c r="B4372" s="377" t="s">
        <v>2042</v>
      </c>
      <c r="C4372" s="378">
        <v>150600282</v>
      </c>
      <c r="D4372" s="88"/>
      <c r="F4372" s="29" t="s">
        <v>157</v>
      </c>
      <c r="G4372" s="3" t="s">
        <v>60</v>
      </c>
      <c r="H4372" s="3" t="s">
        <v>2043</v>
      </c>
      <c r="I4372" s="55">
        <v>46172</v>
      </c>
      <c r="J4372" s="55">
        <v>46175</v>
      </c>
      <c r="K4372" s="55">
        <v>46202</v>
      </c>
      <c r="L4372" s="3"/>
      <c r="M4372" s="3"/>
      <c r="N4372" s="3"/>
      <c r="O4372" s="119" t="s">
        <v>10</v>
      </c>
      <c r="P4372" s="55">
        <v>46177</v>
      </c>
      <c r="Q4372" s="167"/>
      <c r="R4372" s="176"/>
      <c r="S4372" s="1"/>
      <c r="T4372" s="1"/>
      <c r="U4372" s="1"/>
      <c r="V4372" s="1"/>
      <c r="W4372" s="1"/>
      <c r="X4372" s="1"/>
      <c r="Y4372" s="1"/>
      <c r="Z4372" s="1"/>
      <c r="AA4372" s="1"/>
      <c r="AB4372" s="1"/>
      <c r="AC4372" s="1"/>
      <c r="AD4372" s="1"/>
      <c r="AE4372" s="1"/>
      <c r="AF4372" s="1"/>
      <c r="AG4372" s="1"/>
      <c r="AH4372" s="1"/>
      <c r="AI4372" s="1"/>
      <c r="AJ4372" s="1"/>
      <c r="AK4372" s="1"/>
      <c r="AL4372" s="1"/>
      <c r="AM4372" s="1"/>
      <c r="AN4372" s="1"/>
      <c r="AO4372" s="1"/>
      <c r="AP4372" s="1"/>
      <c r="AQ4372" s="1"/>
      <c r="AR4372" s="1"/>
      <c r="AS4372" s="1"/>
      <c r="AT4372" s="1"/>
      <c r="AU4372" s="1"/>
      <c r="AV4372" s="1"/>
      <c r="AW4372" s="1"/>
      <c r="AX4372" s="1"/>
      <c r="AY4372" s="1"/>
      <c r="AZ4372" s="1"/>
      <c r="BA4372" s="1"/>
      <c r="BB4372" s="1"/>
      <c r="BC4372" s="1"/>
      <c r="BD4372" s="1"/>
      <c r="BE4372" s="1"/>
      <c r="BF4372" s="1"/>
      <c r="BG4372" s="1"/>
      <c r="BH4372" s="1"/>
      <c r="BI4372" s="1"/>
      <c r="BJ4372" s="1"/>
      <c r="BK4372" s="1"/>
      <c r="BL4372" s="1"/>
      <c r="BM4372" s="1"/>
      <c r="BN4372" s="1"/>
      <c r="BO4372" s="1"/>
      <c r="BP4372" s="1"/>
      <c r="BQ4372" s="1"/>
      <c r="BR4372" s="1"/>
      <c r="BS4372" s="1"/>
      <c r="BT4372" s="1"/>
      <c r="BU4372" s="1"/>
      <c r="BV4372" s="1"/>
      <c r="BW4372" s="1"/>
      <c r="BX4372" s="1"/>
      <c r="BY4372" s="1"/>
      <c r="BZ4372" s="1"/>
      <c r="CA4372" s="1"/>
      <c r="CB4372" s="1"/>
      <c r="CC4372" s="1"/>
      <c r="CD4372" s="1"/>
      <c r="CE4372" s="1"/>
      <c r="CF4372" s="1"/>
      <c r="CG4372" s="1"/>
      <c r="CH4372" s="1"/>
      <c r="CI4372" s="1"/>
      <c r="CJ4372" s="1"/>
      <c r="CK4372" s="1"/>
      <c r="CL4372" s="1"/>
      <c r="CM4372" s="1"/>
      <c r="CN4372" s="1"/>
      <c r="CO4372" s="1"/>
      <c r="CP4372" s="1"/>
      <c r="CQ4372" s="1"/>
      <c r="CR4372" s="1"/>
      <c r="CS4372" s="1"/>
      <c r="CT4372" s="1"/>
      <c r="CU4372" s="1"/>
      <c r="CV4372" s="1"/>
      <c r="CW4372" s="1"/>
      <c r="CX4372" s="1"/>
      <c r="CY4372" s="1"/>
      <c r="CZ4372" s="1"/>
      <c r="DA4372" s="1"/>
      <c r="DB4372" s="1"/>
      <c r="DC4372" s="1"/>
      <c r="DD4372" s="1"/>
      <c r="DE4372" s="1"/>
      <c r="DF4372" s="1"/>
      <c r="DG4372" s="1"/>
      <c r="DH4372" s="1"/>
      <c r="DI4372" s="1"/>
      <c r="DJ4372" s="1"/>
      <c r="DK4372" s="1"/>
      <c r="DL4372" s="1"/>
      <c r="DM4372" s="1"/>
      <c r="DN4372" s="1"/>
      <c r="DO4372" s="1"/>
      <c r="DP4372" s="1"/>
      <c r="DQ4372" s="1"/>
    </row>
    <row r="4373" spans="1:121">
      <c r="A4373" s="175" t="s">
        <v>2041</v>
      </c>
      <c r="B4373" s="377" t="s">
        <v>2042</v>
      </c>
      <c r="C4373" s="378">
        <v>150600288</v>
      </c>
      <c r="D4373" s="88"/>
      <c r="F4373" s="29" t="s">
        <v>157</v>
      </c>
      <c r="G4373" s="3" t="s">
        <v>60</v>
      </c>
      <c r="H4373" s="3" t="s">
        <v>2043</v>
      </c>
      <c r="I4373" s="55">
        <v>46172</v>
      </c>
      <c r="J4373" s="55">
        <v>46175</v>
      </c>
      <c r="K4373" s="55">
        <v>46202</v>
      </c>
      <c r="L4373" s="3"/>
      <c r="M4373" s="3"/>
      <c r="N4373" s="3"/>
      <c r="O4373" s="119" t="s">
        <v>10</v>
      </c>
      <c r="P4373" s="55">
        <v>46177</v>
      </c>
      <c r="Q4373" s="167"/>
      <c r="R4373" s="176"/>
      <c r="S4373" s="1"/>
      <c r="T4373" s="1"/>
      <c r="U4373" s="1"/>
      <c r="V4373" s="1"/>
      <c r="W4373" s="1"/>
      <c r="X4373" s="1"/>
      <c r="Y4373" s="1"/>
      <c r="Z4373" s="1"/>
      <c r="AA4373" s="1"/>
      <c r="AB4373" s="1"/>
      <c r="AC4373" s="1"/>
      <c r="AD4373" s="1"/>
      <c r="AE4373" s="1"/>
      <c r="AF4373" s="1"/>
      <c r="AG4373" s="1"/>
      <c r="AH4373" s="1"/>
      <c r="AI4373" s="1"/>
      <c r="AJ4373" s="1"/>
      <c r="AK4373" s="1"/>
      <c r="AL4373" s="1"/>
      <c r="AM4373" s="1"/>
      <c r="AN4373" s="1"/>
      <c r="AO4373" s="1"/>
      <c r="AP4373" s="1"/>
      <c r="AQ4373" s="1"/>
      <c r="AR4373" s="1"/>
      <c r="AS4373" s="1"/>
      <c r="AT4373" s="1"/>
      <c r="AU4373" s="1"/>
      <c r="AV4373" s="1"/>
      <c r="AW4373" s="1"/>
      <c r="AX4373" s="1"/>
      <c r="AY4373" s="1"/>
      <c r="AZ4373" s="1"/>
      <c r="BA4373" s="1"/>
      <c r="BB4373" s="1"/>
      <c r="BC4373" s="1"/>
      <c r="BD4373" s="1"/>
      <c r="BE4373" s="1"/>
      <c r="BF4373" s="1"/>
      <c r="BG4373" s="1"/>
      <c r="BH4373" s="1"/>
      <c r="BI4373" s="1"/>
      <c r="BJ4373" s="1"/>
      <c r="BK4373" s="1"/>
      <c r="BL4373" s="1"/>
      <c r="BM4373" s="1"/>
      <c r="BN4373" s="1"/>
      <c r="BO4373" s="1"/>
      <c r="BP4373" s="1"/>
      <c r="BQ4373" s="1"/>
      <c r="BR4373" s="1"/>
      <c r="BS4373" s="1"/>
      <c r="BT4373" s="1"/>
      <c r="BU4373" s="1"/>
      <c r="BV4373" s="1"/>
      <c r="BW4373" s="1"/>
      <c r="BX4373" s="1"/>
      <c r="BY4373" s="1"/>
      <c r="BZ4373" s="1"/>
      <c r="CA4373" s="1"/>
      <c r="CB4373" s="1"/>
      <c r="CC4373" s="1"/>
      <c r="CD4373" s="1"/>
      <c r="CE4373" s="1"/>
      <c r="CF4373" s="1"/>
      <c r="CG4373" s="1"/>
      <c r="CH4373" s="1"/>
      <c r="CI4373" s="1"/>
      <c r="CJ4373" s="1"/>
      <c r="CK4373" s="1"/>
      <c r="CL4373" s="1"/>
      <c r="CM4373" s="1"/>
      <c r="CN4373" s="1"/>
      <c r="CO4373" s="1"/>
      <c r="CP4373" s="1"/>
      <c r="CQ4373" s="1"/>
      <c r="CR4373" s="1"/>
      <c r="CS4373" s="1"/>
      <c r="CT4373" s="1"/>
      <c r="CU4373" s="1"/>
      <c r="CV4373" s="1"/>
      <c r="CW4373" s="1"/>
      <c r="CX4373" s="1"/>
      <c r="CY4373" s="1"/>
      <c r="CZ4373" s="1"/>
      <c r="DA4373" s="1"/>
      <c r="DB4373" s="1"/>
      <c r="DC4373" s="1"/>
      <c r="DD4373" s="1"/>
      <c r="DE4373" s="1"/>
      <c r="DF4373" s="1"/>
      <c r="DG4373" s="1"/>
      <c r="DH4373" s="1"/>
      <c r="DI4373" s="1"/>
      <c r="DJ4373" s="1"/>
      <c r="DK4373" s="1"/>
      <c r="DL4373" s="1"/>
      <c r="DM4373" s="1"/>
      <c r="DN4373" s="1"/>
      <c r="DO4373" s="1"/>
      <c r="DP4373" s="1"/>
      <c r="DQ4373" s="1"/>
    </row>
    <row r="4374" spans="1:121">
      <c r="A4374" s="187" t="s">
        <v>2005</v>
      </c>
      <c r="B4374" s="377"/>
      <c r="C4374" s="41">
        <v>148609330</v>
      </c>
      <c r="F4374" s="29" t="s">
        <v>121</v>
      </c>
      <c r="G4374" s="3" t="s">
        <v>16</v>
      </c>
      <c r="H4374" s="3" t="s">
        <v>1947</v>
      </c>
      <c r="I4374" s="55">
        <v>46171</v>
      </c>
      <c r="J4374" s="55">
        <v>46174</v>
      </c>
      <c r="K4374" s="55">
        <v>46202</v>
      </c>
      <c r="L4374" s="3"/>
      <c r="M4374" s="3"/>
      <c r="N4374" s="3"/>
      <c r="O4374" s="119" t="s">
        <v>10</v>
      </c>
      <c r="P4374" s="55">
        <v>46169</v>
      </c>
      <c r="Q4374" s="167"/>
      <c r="R4374" s="2"/>
    </row>
    <row r="4375" spans="1:121">
      <c r="A4375" s="187" t="s">
        <v>2005</v>
      </c>
      <c r="B4375" s="377"/>
      <c r="C4375" s="41">
        <v>148609386</v>
      </c>
      <c r="F4375" s="29" t="s">
        <v>121</v>
      </c>
      <c r="G4375" s="3" t="s">
        <v>16</v>
      </c>
      <c r="H4375" s="3" t="s">
        <v>1947</v>
      </c>
      <c r="I4375" s="55">
        <v>46171</v>
      </c>
      <c r="J4375" s="55">
        <v>46174</v>
      </c>
      <c r="K4375" s="55">
        <v>46202</v>
      </c>
      <c r="L4375" s="3"/>
      <c r="M4375" s="3"/>
      <c r="N4375" s="3"/>
      <c r="O4375" s="119" t="s">
        <v>10</v>
      </c>
      <c r="P4375" s="55">
        <v>46169</v>
      </c>
      <c r="Q4375" s="167"/>
      <c r="R4375" s="2"/>
    </row>
    <row r="4376" spans="1:121">
      <c r="A4376" s="187" t="s">
        <v>2005</v>
      </c>
      <c r="B4376" s="377"/>
      <c r="C4376" s="41">
        <v>148609395</v>
      </c>
      <c r="F4376" s="29" t="s">
        <v>121</v>
      </c>
      <c r="G4376" s="3" t="s">
        <v>16</v>
      </c>
      <c r="H4376" s="3" t="s">
        <v>1947</v>
      </c>
      <c r="I4376" s="55">
        <v>46171</v>
      </c>
      <c r="J4376" s="55">
        <v>46174</v>
      </c>
      <c r="K4376" s="55">
        <v>46202</v>
      </c>
      <c r="L4376" s="3"/>
      <c r="M4376" s="3"/>
      <c r="N4376" s="3"/>
      <c r="O4376" s="119" t="s">
        <v>10</v>
      </c>
      <c r="P4376" s="55">
        <v>46169</v>
      </c>
      <c r="Q4376" s="167"/>
      <c r="R4376" s="2"/>
    </row>
    <row r="4377" spans="1:121">
      <c r="A4377" s="187" t="s">
        <v>2005</v>
      </c>
      <c r="B4377" s="377"/>
      <c r="C4377" s="41">
        <v>148609406</v>
      </c>
      <c r="F4377" s="29" t="s">
        <v>121</v>
      </c>
      <c r="G4377" s="3" t="s">
        <v>16</v>
      </c>
      <c r="H4377" s="3" t="s">
        <v>1947</v>
      </c>
      <c r="I4377" s="55">
        <v>46171</v>
      </c>
      <c r="J4377" s="55">
        <v>46174</v>
      </c>
      <c r="K4377" s="55">
        <v>46202</v>
      </c>
      <c r="L4377" s="3"/>
      <c r="M4377" s="3"/>
      <c r="N4377" s="3"/>
      <c r="O4377" s="119" t="s">
        <v>10</v>
      </c>
      <c r="P4377" s="55">
        <v>46169</v>
      </c>
      <c r="Q4377" s="167"/>
      <c r="R4377" s="2"/>
    </row>
    <row r="4378" spans="1:121">
      <c r="A4378" s="187" t="s">
        <v>2005</v>
      </c>
      <c r="B4378" s="377"/>
      <c r="C4378" s="41">
        <v>148609409</v>
      </c>
      <c r="F4378" s="29" t="s">
        <v>121</v>
      </c>
      <c r="G4378" s="3" t="s">
        <v>16</v>
      </c>
      <c r="H4378" s="3" t="s">
        <v>1947</v>
      </c>
      <c r="I4378" s="55">
        <v>46171</v>
      </c>
      <c r="J4378" s="55">
        <v>46174</v>
      </c>
      <c r="K4378" s="55">
        <v>46202</v>
      </c>
      <c r="L4378" s="3"/>
      <c r="M4378" s="3"/>
      <c r="N4378" s="3"/>
      <c r="O4378" s="119" t="s">
        <v>10</v>
      </c>
      <c r="P4378" s="55">
        <v>46169</v>
      </c>
      <c r="Q4378" s="167"/>
      <c r="R4378" s="2"/>
    </row>
    <row r="4379" spans="1:121">
      <c r="A4379" s="166" t="s">
        <v>2019</v>
      </c>
      <c r="B4379" s="30" t="s">
        <v>2020</v>
      </c>
      <c r="C4379" s="378">
        <v>121600011</v>
      </c>
      <c r="D4379" s="88"/>
      <c r="F4379" s="29" t="s">
        <v>278</v>
      </c>
      <c r="G4379" s="3" t="s">
        <v>80</v>
      </c>
      <c r="H4379" s="3" t="s">
        <v>1988</v>
      </c>
      <c r="I4379" s="55">
        <v>46143</v>
      </c>
      <c r="J4379" s="55">
        <v>46146</v>
      </c>
      <c r="K4379" s="55">
        <v>46178</v>
      </c>
      <c r="L4379" s="55"/>
      <c r="M4379" s="55"/>
      <c r="N4379" s="3"/>
      <c r="O4379" s="119" t="s">
        <v>10</v>
      </c>
      <c r="P4379" s="55">
        <v>46163</v>
      </c>
      <c r="Q4379" s="167"/>
      <c r="R4379" s="2"/>
    </row>
    <row r="4380" spans="1:121">
      <c r="A4380" s="166" t="s">
        <v>2019</v>
      </c>
      <c r="B4380" s="30" t="s">
        <v>2020</v>
      </c>
      <c r="C4380" s="378">
        <v>121600014</v>
      </c>
      <c r="D4380" s="88"/>
      <c r="F4380" s="29" t="s">
        <v>278</v>
      </c>
      <c r="G4380" s="3" t="s">
        <v>80</v>
      </c>
      <c r="H4380" s="3" t="s">
        <v>1988</v>
      </c>
      <c r="I4380" s="55">
        <v>46143</v>
      </c>
      <c r="J4380" s="55">
        <v>46146</v>
      </c>
      <c r="K4380" s="55">
        <v>46178</v>
      </c>
      <c r="L4380" s="55"/>
      <c r="M4380" s="55"/>
      <c r="N4380" s="3"/>
      <c r="O4380" s="119" t="s">
        <v>10</v>
      </c>
      <c r="P4380" s="55">
        <v>46163</v>
      </c>
      <c r="Q4380" s="167"/>
      <c r="R4380" s="2"/>
    </row>
    <row r="4381" spans="1:121">
      <c r="A4381" s="166" t="s">
        <v>2019</v>
      </c>
      <c r="B4381" s="30" t="s">
        <v>2020</v>
      </c>
      <c r="C4381" s="378">
        <v>121600018</v>
      </c>
      <c r="D4381" s="88"/>
      <c r="F4381" s="29" t="s">
        <v>278</v>
      </c>
      <c r="G4381" s="3" t="s">
        <v>80</v>
      </c>
      <c r="H4381" s="3" t="s">
        <v>1988</v>
      </c>
      <c r="I4381" s="55">
        <v>46143</v>
      </c>
      <c r="J4381" s="55">
        <v>46146</v>
      </c>
      <c r="K4381" s="55">
        <v>46178</v>
      </c>
      <c r="L4381" s="55"/>
      <c r="M4381" s="55"/>
      <c r="N4381" s="3"/>
      <c r="O4381" s="119" t="s">
        <v>10</v>
      </c>
      <c r="P4381" s="55">
        <v>46163</v>
      </c>
      <c r="Q4381" s="167"/>
      <c r="R4381" s="2"/>
    </row>
    <row r="4382" spans="1:121">
      <c r="A4382" s="166" t="s">
        <v>2019</v>
      </c>
      <c r="B4382" s="30" t="s">
        <v>2020</v>
      </c>
      <c r="C4382" s="378">
        <v>121600019</v>
      </c>
      <c r="D4382" s="88"/>
      <c r="F4382" s="29" t="s">
        <v>278</v>
      </c>
      <c r="G4382" s="3" t="s">
        <v>80</v>
      </c>
      <c r="H4382" s="3" t="s">
        <v>1988</v>
      </c>
      <c r="I4382" s="55">
        <v>46143</v>
      </c>
      <c r="J4382" s="55">
        <v>46146</v>
      </c>
      <c r="K4382" s="55">
        <v>46178</v>
      </c>
      <c r="L4382" s="55"/>
      <c r="M4382" s="55"/>
      <c r="N4382" s="3"/>
      <c r="O4382" s="119" t="s">
        <v>10</v>
      </c>
      <c r="P4382" s="55">
        <v>46163</v>
      </c>
      <c r="Q4382" s="167"/>
      <c r="R4382" s="2"/>
    </row>
    <row r="4383" spans="1:121">
      <c r="A4383" s="166" t="s">
        <v>2019</v>
      </c>
      <c r="B4383" s="30" t="s">
        <v>2020</v>
      </c>
      <c r="C4383" s="378">
        <v>121600023</v>
      </c>
      <c r="D4383" s="88"/>
      <c r="F4383" s="29" t="s">
        <v>278</v>
      </c>
      <c r="G4383" s="3" t="s">
        <v>80</v>
      </c>
      <c r="H4383" s="3" t="s">
        <v>1988</v>
      </c>
      <c r="I4383" s="55">
        <v>46143</v>
      </c>
      <c r="J4383" s="55">
        <v>46146</v>
      </c>
      <c r="K4383" s="55">
        <v>46178</v>
      </c>
      <c r="L4383" s="55"/>
      <c r="M4383" s="55"/>
      <c r="N4383" s="3"/>
      <c r="O4383" s="119" t="s">
        <v>10</v>
      </c>
      <c r="P4383" s="55">
        <v>46163</v>
      </c>
      <c r="Q4383" s="167"/>
      <c r="R4383" s="1"/>
    </row>
    <row r="4384" spans="1:121">
      <c r="A4384" s="166" t="s">
        <v>2019</v>
      </c>
      <c r="B4384" s="30" t="s">
        <v>2020</v>
      </c>
      <c r="C4384" s="378">
        <v>121600024</v>
      </c>
      <c r="D4384" s="88"/>
      <c r="F4384" s="29" t="s">
        <v>278</v>
      </c>
      <c r="G4384" s="3" t="s">
        <v>80</v>
      </c>
      <c r="H4384" s="3" t="s">
        <v>1988</v>
      </c>
      <c r="I4384" s="55">
        <v>46143</v>
      </c>
      <c r="J4384" s="55">
        <v>46146</v>
      </c>
      <c r="K4384" s="55">
        <v>46178</v>
      </c>
      <c r="L4384" s="55"/>
      <c r="M4384" s="55"/>
      <c r="N4384" s="3"/>
      <c r="O4384" s="119" t="s">
        <v>10</v>
      </c>
      <c r="P4384" s="55">
        <v>46163</v>
      </c>
      <c r="Q4384" s="167"/>
      <c r="R4384" s="1"/>
    </row>
    <row r="4385" spans="1:18">
      <c r="A4385" s="166" t="s">
        <v>2019</v>
      </c>
      <c r="B4385" s="30" t="s">
        <v>2020</v>
      </c>
      <c r="C4385" s="378">
        <v>121600026</v>
      </c>
      <c r="D4385" s="88"/>
      <c r="F4385" s="29" t="s">
        <v>278</v>
      </c>
      <c r="G4385" s="3" t="s">
        <v>80</v>
      </c>
      <c r="H4385" s="3" t="s">
        <v>1988</v>
      </c>
      <c r="I4385" s="55">
        <v>46143</v>
      </c>
      <c r="J4385" s="55">
        <v>46146</v>
      </c>
      <c r="K4385" s="55">
        <v>46178</v>
      </c>
      <c r="L4385" s="55"/>
      <c r="M4385" s="55"/>
      <c r="N4385" s="3"/>
      <c r="O4385" s="119" t="s">
        <v>10</v>
      </c>
      <c r="P4385" s="55">
        <v>46163</v>
      </c>
      <c r="Q4385" s="167"/>
      <c r="R4385" s="1"/>
    </row>
    <row r="4386" spans="1:18">
      <c r="A4386" s="166" t="s">
        <v>2019</v>
      </c>
      <c r="B4386" s="30" t="s">
        <v>2020</v>
      </c>
      <c r="C4386" s="378">
        <v>121600029</v>
      </c>
      <c r="D4386" s="88"/>
      <c r="F4386" s="29" t="s">
        <v>278</v>
      </c>
      <c r="G4386" s="3" t="s">
        <v>80</v>
      </c>
      <c r="H4386" s="3" t="s">
        <v>1988</v>
      </c>
      <c r="I4386" s="55">
        <v>46143</v>
      </c>
      <c r="J4386" s="55">
        <v>46146</v>
      </c>
      <c r="K4386" s="55">
        <v>46178</v>
      </c>
      <c r="L4386" s="55"/>
      <c r="M4386" s="55"/>
      <c r="N4386" s="3"/>
      <c r="O4386" s="119" t="s">
        <v>10</v>
      </c>
      <c r="P4386" s="55">
        <v>46163</v>
      </c>
      <c r="Q4386" s="167"/>
      <c r="R4386" s="1"/>
    </row>
    <row r="4387" spans="1:18">
      <c r="A4387" s="166" t="s">
        <v>2023</v>
      </c>
      <c r="B4387" s="30" t="s">
        <v>2024</v>
      </c>
      <c r="C4387" s="378">
        <v>134609381</v>
      </c>
      <c r="D4387" s="88"/>
      <c r="F4387" s="29" t="s">
        <v>278</v>
      </c>
      <c r="G4387" s="3" t="s">
        <v>80</v>
      </c>
      <c r="H4387" s="3" t="s">
        <v>1988</v>
      </c>
      <c r="I4387" s="55">
        <v>46156</v>
      </c>
      <c r="J4387" s="55">
        <v>46160</v>
      </c>
      <c r="K4387" s="55">
        <v>46188</v>
      </c>
      <c r="L4387" s="55"/>
      <c r="M4387" s="55"/>
      <c r="N4387" s="3"/>
      <c r="O4387" s="119" t="s">
        <v>10</v>
      </c>
      <c r="P4387" s="55">
        <v>46161</v>
      </c>
      <c r="Q4387" s="167"/>
      <c r="R4387" s="1"/>
    </row>
    <row r="4388" spans="1:18">
      <c r="A4388" s="166" t="s">
        <v>2023</v>
      </c>
      <c r="B4388" s="30" t="s">
        <v>2024</v>
      </c>
      <c r="C4388" s="378">
        <v>134609384</v>
      </c>
      <c r="D4388" s="88"/>
      <c r="F4388" s="29" t="s">
        <v>278</v>
      </c>
      <c r="G4388" s="3" t="s">
        <v>80</v>
      </c>
      <c r="H4388" s="3" t="s">
        <v>1988</v>
      </c>
      <c r="I4388" s="55">
        <v>46156</v>
      </c>
      <c r="J4388" s="55">
        <v>46160</v>
      </c>
      <c r="K4388" s="55">
        <v>46188</v>
      </c>
      <c r="L4388" s="55"/>
      <c r="M4388" s="55"/>
      <c r="N4388" s="3"/>
      <c r="O4388" s="119" t="s">
        <v>10</v>
      </c>
      <c r="P4388" s="55">
        <v>46161</v>
      </c>
      <c r="Q4388" s="167"/>
      <c r="R4388" s="1"/>
    </row>
    <row r="4389" spans="1:18">
      <c r="A4389" s="166" t="s">
        <v>2023</v>
      </c>
      <c r="B4389" s="30" t="s">
        <v>2024</v>
      </c>
      <c r="C4389" s="378">
        <v>134609389</v>
      </c>
      <c r="D4389" s="88"/>
      <c r="F4389" s="29" t="s">
        <v>278</v>
      </c>
      <c r="G4389" s="3" t="s">
        <v>80</v>
      </c>
      <c r="H4389" s="3" t="s">
        <v>1988</v>
      </c>
      <c r="I4389" s="55">
        <v>46156</v>
      </c>
      <c r="J4389" s="55">
        <v>46160</v>
      </c>
      <c r="K4389" s="55">
        <v>46188</v>
      </c>
      <c r="L4389" s="55"/>
      <c r="M4389" s="55"/>
      <c r="N4389" s="3"/>
      <c r="O4389" s="119" t="s">
        <v>10</v>
      </c>
      <c r="P4389" s="55">
        <v>46161</v>
      </c>
      <c r="Q4389" s="167"/>
      <c r="R4389" s="1"/>
    </row>
    <row r="4390" spans="1:18">
      <c r="A4390" s="166" t="s">
        <v>2023</v>
      </c>
      <c r="B4390" s="30" t="s">
        <v>2024</v>
      </c>
      <c r="C4390" s="378">
        <v>134609392</v>
      </c>
      <c r="D4390" s="88"/>
      <c r="F4390" s="29" t="s">
        <v>278</v>
      </c>
      <c r="G4390" s="3" t="s">
        <v>80</v>
      </c>
      <c r="H4390" s="3" t="s">
        <v>1988</v>
      </c>
      <c r="I4390" s="55">
        <v>46156</v>
      </c>
      <c r="J4390" s="55">
        <v>46160</v>
      </c>
      <c r="K4390" s="55">
        <v>46188</v>
      </c>
      <c r="L4390" s="55"/>
      <c r="M4390" s="55"/>
      <c r="N4390" s="3"/>
      <c r="O4390" s="119" t="s">
        <v>10</v>
      </c>
      <c r="P4390" s="55">
        <v>46161</v>
      </c>
      <c r="Q4390" s="167"/>
      <c r="R4390" s="1"/>
    </row>
    <row r="4391" spans="1:18">
      <c r="A4391" s="166" t="s">
        <v>2023</v>
      </c>
      <c r="B4391" s="30" t="s">
        <v>2024</v>
      </c>
      <c r="C4391" s="378">
        <v>134609397</v>
      </c>
      <c r="D4391" s="88"/>
      <c r="F4391" s="29" t="s">
        <v>278</v>
      </c>
      <c r="G4391" s="3" t="s">
        <v>80</v>
      </c>
      <c r="H4391" s="3" t="s">
        <v>1988</v>
      </c>
      <c r="I4391" s="55">
        <v>46156</v>
      </c>
      <c r="J4391" s="55">
        <v>46160</v>
      </c>
      <c r="K4391" s="55">
        <v>46188</v>
      </c>
      <c r="L4391" s="55"/>
      <c r="M4391" s="55"/>
      <c r="N4391" s="3"/>
      <c r="O4391" s="119" t="s">
        <v>10</v>
      </c>
      <c r="P4391" s="55">
        <v>46161</v>
      </c>
      <c r="Q4391" s="167"/>
      <c r="R4391" s="1"/>
    </row>
    <row r="4392" spans="1:18">
      <c r="A4392" s="166" t="s">
        <v>2023</v>
      </c>
      <c r="B4392" s="30" t="s">
        <v>2024</v>
      </c>
      <c r="C4392" s="378">
        <v>134609401</v>
      </c>
      <c r="D4392" s="88"/>
      <c r="F4392" s="29" t="s">
        <v>278</v>
      </c>
      <c r="G4392" s="3" t="s">
        <v>80</v>
      </c>
      <c r="H4392" s="3" t="s">
        <v>1988</v>
      </c>
      <c r="I4392" s="55">
        <v>46156</v>
      </c>
      <c r="J4392" s="55">
        <v>46160</v>
      </c>
      <c r="K4392" s="55">
        <v>46188</v>
      </c>
      <c r="L4392" s="55"/>
      <c r="M4392" s="55"/>
      <c r="N4392" s="3"/>
      <c r="O4392" s="119" t="s">
        <v>10</v>
      </c>
      <c r="P4392" s="55">
        <v>46161</v>
      </c>
      <c r="Q4392" s="167"/>
      <c r="R4392" s="1"/>
    </row>
    <row r="4393" spans="1:18">
      <c r="A4393" s="166" t="s">
        <v>2023</v>
      </c>
      <c r="B4393" s="30" t="s">
        <v>2024</v>
      </c>
      <c r="C4393" s="378">
        <v>135600005</v>
      </c>
      <c r="D4393" s="88"/>
      <c r="F4393" s="29" t="s">
        <v>278</v>
      </c>
      <c r="G4393" s="3" t="s">
        <v>80</v>
      </c>
      <c r="H4393" s="3" t="s">
        <v>1988</v>
      </c>
      <c r="I4393" s="55">
        <v>46156</v>
      </c>
      <c r="J4393" s="55">
        <v>46160</v>
      </c>
      <c r="K4393" s="55">
        <v>46188</v>
      </c>
      <c r="L4393" s="55"/>
      <c r="M4393" s="55"/>
      <c r="N4393" s="3"/>
      <c r="O4393" s="119" t="s">
        <v>10</v>
      </c>
      <c r="P4393" s="55">
        <v>46161</v>
      </c>
      <c r="Q4393" s="167"/>
      <c r="R4393" s="1"/>
    </row>
    <row r="4394" spans="1:18">
      <c r="A4394" s="166" t="s">
        <v>2028</v>
      </c>
      <c r="B4394" s="383" t="s">
        <v>2029</v>
      </c>
      <c r="C4394" s="378">
        <v>151600798</v>
      </c>
      <c r="D4394" s="88"/>
      <c r="F4394" s="29" t="s">
        <v>165</v>
      </c>
      <c r="G4394" s="3" t="s">
        <v>2027</v>
      </c>
      <c r="H4394" s="3" t="s">
        <v>279</v>
      </c>
      <c r="I4394" s="55">
        <v>46175</v>
      </c>
      <c r="J4394" s="55">
        <v>46178</v>
      </c>
      <c r="K4394" s="55">
        <v>46205</v>
      </c>
      <c r="L4394" s="3"/>
      <c r="M4394" s="3"/>
      <c r="N4394" s="3"/>
      <c r="O4394" s="119" t="s">
        <v>10</v>
      </c>
      <c r="P4394" s="55">
        <v>46181</v>
      </c>
      <c r="Q4394" s="167"/>
      <c r="R4394" s="1"/>
    </row>
    <row r="4395" spans="1:18">
      <c r="A4395" s="166" t="s">
        <v>2028</v>
      </c>
      <c r="B4395" s="383" t="s">
        <v>2029</v>
      </c>
      <c r="C4395" s="378">
        <v>151600788</v>
      </c>
      <c r="D4395" s="88"/>
      <c r="F4395" s="29" t="s">
        <v>165</v>
      </c>
      <c r="G4395" s="3" t="s">
        <v>2027</v>
      </c>
      <c r="H4395" s="3" t="s">
        <v>279</v>
      </c>
      <c r="I4395" s="55">
        <v>46175</v>
      </c>
      <c r="J4395" s="55">
        <v>46178</v>
      </c>
      <c r="K4395" s="55">
        <v>46205</v>
      </c>
      <c r="L4395" s="3"/>
      <c r="M4395" s="3"/>
      <c r="N4395" s="3"/>
      <c r="O4395" s="119" t="s">
        <v>10</v>
      </c>
      <c r="P4395" s="55">
        <v>46181</v>
      </c>
      <c r="Q4395" s="167"/>
      <c r="R4395" s="1"/>
    </row>
    <row r="4396" spans="1:18">
      <c r="A4396" s="166" t="s">
        <v>2028</v>
      </c>
      <c r="B4396" s="383" t="s">
        <v>2029</v>
      </c>
      <c r="C4396" s="378">
        <v>151600787</v>
      </c>
      <c r="D4396" s="88"/>
      <c r="F4396" s="29" t="s">
        <v>165</v>
      </c>
      <c r="G4396" s="3" t="s">
        <v>2027</v>
      </c>
      <c r="H4396" s="3" t="s">
        <v>279</v>
      </c>
      <c r="I4396" s="55">
        <v>46175</v>
      </c>
      <c r="J4396" s="55">
        <v>46178</v>
      </c>
      <c r="K4396" s="55">
        <v>46205</v>
      </c>
      <c r="L4396" s="3"/>
      <c r="M4396" s="3"/>
      <c r="N4396" s="3"/>
      <c r="O4396" s="119" t="s">
        <v>10</v>
      </c>
      <c r="P4396" s="55">
        <v>46181</v>
      </c>
      <c r="Q4396" s="167"/>
      <c r="R4396" s="1"/>
    </row>
    <row r="4397" spans="1:18">
      <c r="A4397" s="166" t="s">
        <v>2028</v>
      </c>
      <c r="B4397" s="383" t="s">
        <v>2029</v>
      </c>
      <c r="C4397" s="378">
        <v>151600781</v>
      </c>
      <c r="D4397" s="88"/>
      <c r="F4397" s="29" t="s">
        <v>165</v>
      </c>
      <c r="G4397" s="3" t="s">
        <v>2027</v>
      </c>
      <c r="H4397" s="3" t="s">
        <v>279</v>
      </c>
      <c r="I4397" s="55">
        <v>46175</v>
      </c>
      <c r="J4397" s="55">
        <v>46178</v>
      </c>
      <c r="K4397" s="55">
        <v>46205</v>
      </c>
      <c r="L4397" s="3"/>
      <c r="M4397" s="3"/>
      <c r="N4397" s="3"/>
      <c r="O4397" s="119" t="s">
        <v>10</v>
      </c>
      <c r="P4397" s="55">
        <v>46181</v>
      </c>
      <c r="Q4397" s="167"/>
      <c r="R4397" s="1"/>
    </row>
    <row r="4398" spans="1:18">
      <c r="A4398" s="166" t="s">
        <v>2028</v>
      </c>
      <c r="B4398" s="383" t="s">
        <v>2029</v>
      </c>
      <c r="C4398" s="378">
        <v>151600779</v>
      </c>
      <c r="D4398" s="88"/>
      <c r="F4398" s="29" t="s">
        <v>165</v>
      </c>
      <c r="G4398" s="3" t="s">
        <v>2027</v>
      </c>
      <c r="H4398" s="3" t="s">
        <v>279</v>
      </c>
      <c r="I4398" s="55">
        <v>46175</v>
      </c>
      <c r="J4398" s="55">
        <v>46178</v>
      </c>
      <c r="K4398" s="55">
        <v>46205</v>
      </c>
      <c r="L4398" s="3"/>
      <c r="M4398" s="3"/>
      <c r="N4398" s="3"/>
      <c r="O4398" s="119" t="s">
        <v>10</v>
      </c>
      <c r="P4398" s="55">
        <v>46181</v>
      </c>
      <c r="Q4398" s="167"/>
      <c r="R4398" s="1"/>
    </row>
    <row r="4399" spans="1:18">
      <c r="A4399" s="166" t="s">
        <v>2023</v>
      </c>
      <c r="B4399" s="383" t="s">
        <v>2024</v>
      </c>
      <c r="C4399" s="378">
        <v>135600005</v>
      </c>
      <c r="D4399" s="88"/>
      <c r="F4399" s="29" t="s">
        <v>165</v>
      </c>
      <c r="G4399" s="3" t="s">
        <v>2027</v>
      </c>
      <c r="H4399" s="3" t="s">
        <v>279</v>
      </c>
      <c r="I4399" s="55">
        <v>46175</v>
      </c>
      <c r="J4399" s="55">
        <v>46178</v>
      </c>
      <c r="K4399" s="55">
        <v>46205</v>
      </c>
      <c r="L4399" s="3"/>
      <c r="M4399" s="3"/>
      <c r="N4399" s="3"/>
      <c r="O4399" s="119" t="s">
        <v>10</v>
      </c>
      <c r="P4399" s="55">
        <v>46181</v>
      </c>
      <c r="Q4399" s="167"/>
      <c r="R4399" s="1"/>
    </row>
    <row r="4400" spans="1:18">
      <c r="A4400" s="166" t="s">
        <v>2021</v>
      </c>
      <c r="B4400" s="383" t="s">
        <v>2022</v>
      </c>
      <c r="C4400" s="378">
        <v>134609213</v>
      </c>
      <c r="D4400" s="88"/>
      <c r="F4400" s="29" t="s">
        <v>165</v>
      </c>
      <c r="G4400" s="3" t="s">
        <v>2027</v>
      </c>
      <c r="H4400" s="3" t="s">
        <v>279</v>
      </c>
      <c r="I4400" s="55">
        <v>46175</v>
      </c>
      <c r="J4400" s="55">
        <v>46178</v>
      </c>
      <c r="K4400" s="55">
        <v>46205</v>
      </c>
      <c r="L4400" s="3"/>
      <c r="M4400" s="3"/>
      <c r="N4400" s="3"/>
      <c r="O4400" s="119" t="s">
        <v>10</v>
      </c>
      <c r="P4400" s="55">
        <v>46175</v>
      </c>
      <c r="Q4400" s="167"/>
      <c r="R4400" s="1"/>
    </row>
    <row r="4401" spans="1:18">
      <c r="A4401" s="166" t="s">
        <v>2021</v>
      </c>
      <c r="B4401" s="383" t="s">
        <v>2022</v>
      </c>
      <c r="C4401" s="378">
        <v>134609207</v>
      </c>
      <c r="D4401" s="88"/>
      <c r="F4401" s="29" t="s">
        <v>165</v>
      </c>
      <c r="G4401" s="3" t="s">
        <v>2027</v>
      </c>
      <c r="H4401" s="3" t="s">
        <v>279</v>
      </c>
      <c r="I4401" s="55">
        <v>46175</v>
      </c>
      <c r="J4401" s="55">
        <v>46178</v>
      </c>
      <c r="K4401" s="55">
        <v>46205</v>
      </c>
      <c r="L4401" s="3"/>
      <c r="M4401" s="3"/>
      <c r="N4401" s="3"/>
      <c r="O4401" s="119" t="s">
        <v>10</v>
      </c>
      <c r="P4401" s="55">
        <v>46175</v>
      </c>
      <c r="Q4401" s="167"/>
      <c r="R4401" s="1"/>
    </row>
    <row r="4402" spans="1:18">
      <c r="A4402" s="166" t="s">
        <v>2021</v>
      </c>
      <c r="B4402" s="383" t="s">
        <v>2022</v>
      </c>
      <c r="C4402" s="378">
        <v>134609201</v>
      </c>
      <c r="D4402" s="88"/>
      <c r="F4402" s="29" t="s">
        <v>165</v>
      </c>
      <c r="G4402" s="3" t="s">
        <v>2027</v>
      </c>
      <c r="H4402" s="3" t="s">
        <v>279</v>
      </c>
      <c r="I4402" s="55">
        <v>46175</v>
      </c>
      <c r="J4402" s="55">
        <v>46178</v>
      </c>
      <c r="K4402" s="55">
        <v>46205</v>
      </c>
      <c r="L4402" s="3"/>
      <c r="M4402" s="3"/>
      <c r="N4402" s="3"/>
      <c r="O4402" s="119" t="s">
        <v>10</v>
      </c>
      <c r="P4402" s="55">
        <v>46175</v>
      </c>
      <c r="Q4402" s="167"/>
      <c r="R4402" s="1"/>
    </row>
    <row r="4403" spans="1:18">
      <c r="A4403" s="166" t="s">
        <v>2021</v>
      </c>
      <c r="B4403" s="383" t="s">
        <v>2022</v>
      </c>
      <c r="C4403" s="378">
        <v>134609195</v>
      </c>
      <c r="D4403" s="88"/>
      <c r="F4403" s="29" t="s">
        <v>165</v>
      </c>
      <c r="G4403" s="3" t="s">
        <v>2027</v>
      </c>
      <c r="H4403" s="3" t="s">
        <v>279</v>
      </c>
      <c r="I4403" s="55">
        <v>46175</v>
      </c>
      <c r="J4403" s="55">
        <v>46178</v>
      </c>
      <c r="K4403" s="55">
        <v>46205</v>
      </c>
      <c r="L4403" s="3"/>
      <c r="M4403" s="3"/>
      <c r="N4403" s="3"/>
      <c r="O4403" s="119" t="s">
        <v>10</v>
      </c>
      <c r="P4403" s="55">
        <v>46175</v>
      </c>
      <c r="Q4403" s="167"/>
      <c r="R4403" s="1"/>
    </row>
    <row r="4404" spans="1:18">
      <c r="A4404" s="166" t="s">
        <v>2021</v>
      </c>
      <c r="B4404" s="383" t="s">
        <v>2022</v>
      </c>
      <c r="C4404" s="378">
        <v>134609183</v>
      </c>
      <c r="D4404" s="88"/>
      <c r="F4404" s="29" t="s">
        <v>165</v>
      </c>
      <c r="G4404" s="3" t="s">
        <v>2027</v>
      </c>
      <c r="H4404" s="3" t="s">
        <v>279</v>
      </c>
      <c r="I4404" s="55">
        <v>46175</v>
      </c>
      <c r="J4404" s="55">
        <v>46178</v>
      </c>
      <c r="K4404" s="55">
        <v>46205</v>
      </c>
      <c r="L4404" s="3"/>
      <c r="M4404" s="3"/>
      <c r="N4404" s="3"/>
      <c r="O4404" s="119" t="s">
        <v>10</v>
      </c>
      <c r="P4404" s="55">
        <v>46175</v>
      </c>
      <c r="Q4404" s="167"/>
      <c r="R4404" s="1"/>
    </row>
    <row r="4405" spans="1:18">
      <c r="A4405" s="166" t="s">
        <v>2021</v>
      </c>
      <c r="B4405" s="383" t="s">
        <v>2022</v>
      </c>
      <c r="C4405" s="378">
        <v>134609180</v>
      </c>
      <c r="D4405" s="88"/>
      <c r="F4405" s="29" t="s">
        <v>165</v>
      </c>
      <c r="G4405" s="3" t="s">
        <v>2027</v>
      </c>
      <c r="H4405" s="3" t="s">
        <v>279</v>
      </c>
      <c r="I4405" s="55">
        <v>46175</v>
      </c>
      <c r="J4405" s="55">
        <v>46178</v>
      </c>
      <c r="K4405" s="55">
        <v>46205</v>
      </c>
      <c r="L4405" s="3"/>
      <c r="M4405" s="3"/>
      <c r="N4405" s="3"/>
      <c r="O4405" s="119" t="s">
        <v>10</v>
      </c>
      <c r="P4405" s="55">
        <v>46175</v>
      </c>
      <c r="Q4405" s="167"/>
      <c r="R4405" s="1"/>
    </row>
    <row r="4406" spans="1:18">
      <c r="A4406" s="166" t="s">
        <v>2021</v>
      </c>
      <c r="B4406" s="383" t="s">
        <v>2022</v>
      </c>
      <c r="C4406" s="378">
        <v>134609155</v>
      </c>
      <c r="D4406" s="88"/>
      <c r="F4406" s="29" t="s">
        <v>165</v>
      </c>
      <c r="G4406" s="3" t="s">
        <v>2027</v>
      </c>
      <c r="H4406" s="3" t="s">
        <v>279</v>
      </c>
      <c r="I4406" s="55">
        <v>46175</v>
      </c>
      <c r="J4406" s="55">
        <v>46178</v>
      </c>
      <c r="K4406" s="55">
        <v>46205</v>
      </c>
      <c r="L4406" s="3"/>
      <c r="M4406" s="3"/>
      <c r="N4406" s="3"/>
      <c r="O4406" s="119" t="s">
        <v>10</v>
      </c>
      <c r="P4406" s="55">
        <v>46175</v>
      </c>
      <c r="Q4406" s="167"/>
      <c r="R4406" s="1"/>
    </row>
    <row r="4407" spans="1:18">
      <c r="A4407" s="166" t="s">
        <v>2021</v>
      </c>
      <c r="B4407" s="383" t="s">
        <v>2022</v>
      </c>
      <c r="C4407" s="378">
        <v>134609137</v>
      </c>
      <c r="D4407" s="88"/>
      <c r="F4407" s="29" t="s">
        <v>165</v>
      </c>
      <c r="G4407" s="3" t="s">
        <v>2027</v>
      </c>
      <c r="H4407" s="3" t="s">
        <v>279</v>
      </c>
      <c r="I4407" s="55">
        <v>46175</v>
      </c>
      <c r="J4407" s="55">
        <v>46178</v>
      </c>
      <c r="K4407" s="55">
        <v>46205</v>
      </c>
      <c r="L4407" s="3"/>
      <c r="M4407" s="3"/>
      <c r="N4407" s="3"/>
      <c r="O4407" s="119" t="s">
        <v>10</v>
      </c>
      <c r="P4407" s="55">
        <v>46175</v>
      </c>
      <c r="Q4407" s="167"/>
      <c r="R4407" s="1"/>
    </row>
    <row r="4408" spans="1:18">
      <c r="A4408" s="188" t="s">
        <v>2005</v>
      </c>
      <c r="B4408" s="377"/>
      <c r="C4408" s="41">
        <v>148609330</v>
      </c>
      <c r="F4408" s="29" t="s">
        <v>121</v>
      </c>
      <c r="G4408" s="3" t="s">
        <v>16</v>
      </c>
      <c r="H4408" s="3" t="s">
        <v>1947</v>
      </c>
      <c r="I4408" s="55">
        <v>46171</v>
      </c>
      <c r="J4408" s="55">
        <v>46174</v>
      </c>
      <c r="K4408" s="55">
        <v>46202</v>
      </c>
      <c r="L4408" s="3"/>
      <c r="M4408" s="3"/>
      <c r="N4408" s="3"/>
      <c r="O4408" s="119" t="s">
        <v>10</v>
      </c>
      <c r="P4408" s="55">
        <v>46169</v>
      </c>
      <c r="Q4408" s="167"/>
      <c r="R4408" s="2"/>
    </row>
    <row r="4409" spans="1:18">
      <c r="A4409" s="188" t="s">
        <v>2005</v>
      </c>
      <c r="B4409" s="377"/>
      <c r="C4409" s="41">
        <v>148609386</v>
      </c>
      <c r="F4409" s="29" t="s">
        <v>121</v>
      </c>
      <c r="G4409" s="3" t="s">
        <v>16</v>
      </c>
      <c r="H4409" s="3" t="s">
        <v>1947</v>
      </c>
      <c r="I4409" s="55">
        <v>46171</v>
      </c>
      <c r="J4409" s="55">
        <v>46174</v>
      </c>
      <c r="K4409" s="55">
        <v>46202</v>
      </c>
      <c r="L4409" s="3"/>
      <c r="M4409" s="3"/>
      <c r="N4409" s="3"/>
      <c r="O4409" s="119" t="s">
        <v>10</v>
      </c>
      <c r="P4409" s="55">
        <v>46169</v>
      </c>
      <c r="Q4409" s="167"/>
      <c r="R4409" s="2"/>
    </row>
    <row r="4410" spans="1:18">
      <c r="A4410" s="188" t="s">
        <v>2005</v>
      </c>
      <c r="B4410" s="377"/>
      <c r="C4410" s="41">
        <v>148609395</v>
      </c>
      <c r="F4410" s="29" t="s">
        <v>121</v>
      </c>
      <c r="G4410" s="3" t="s">
        <v>16</v>
      </c>
      <c r="H4410" s="3" t="s">
        <v>1947</v>
      </c>
      <c r="I4410" s="55">
        <v>46171</v>
      </c>
      <c r="J4410" s="55">
        <v>46174</v>
      </c>
      <c r="K4410" s="55">
        <v>46202</v>
      </c>
      <c r="L4410" s="3"/>
      <c r="M4410" s="3"/>
      <c r="N4410" s="3"/>
      <c r="O4410" s="119" t="s">
        <v>10</v>
      </c>
      <c r="P4410" s="55">
        <v>46169</v>
      </c>
      <c r="Q4410" s="167"/>
      <c r="R4410" s="2"/>
    </row>
    <row r="4411" spans="1:18">
      <c r="A4411" s="188" t="s">
        <v>2005</v>
      </c>
      <c r="B4411" s="377"/>
      <c r="C4411" s="41">
        <v>148609406</v>
      </c>
      <c r="F4411" s="29" t="s">
        <v>121</v>
      </c>
      <c r="G4411" s="3" t="s">
        <v>16</v>
      </c>
      <c r="H4411" s="3" t="s">
        <v>1947</v>
      </c>
      <c r="I4411" s="55">
        <v>46171</v>
      </c>
      <c r="J4411" s="55">
        <v>46174</v>
      </c>
      <c r="K4411" s="55">
        <v>46202</v>
      </c>
      <c r="L4411" s="3"/>
      <c r="M4411" s="3"/>
      <c r="N4411" s="3"/>
      <c r="O4411" s="119" t="s">
        <v>10</v>
      </c>
      <c r="P4411" s="55">
        <v>46169</v>
      </c>
      <c r="Q4411" s="167"/>
      <c r="R4411" s="2"/>
    </row>
    <row r="4412" spans="1:18">
      <c r="A4412" s="188" t="s">
        <v>2005</v>
      </c>
      <c r="B4412" s="377"/>
      <c r="C4412" s="41">
        <v>148609409</v>
      </c>
      <c r="F4412" s="29" t="s">
        <v>121</v>
      </c>
      <c r="G4412" s="3" t="s">
        <v>16</v>
      </c>
      <c r="H4412" s="3" t="s">
        <v>1947</v>
      </c>
      <c r="I4412" s="55">
        <v>46171</v>
      </c>
      <c r="J4412" s="55">
        <v>46174</v>
      </c>
      <c r="K4412" s="55">
        <v>46202</v>
      </c>
      <c r="L4412" s="3"/>
      <c r="M4412" s="3"/>
      <c r="N4412" s="3"/>
      <c r="O4412" s="119" t="s">
        <v>10</v>
      </c>
      <c r="P4412" s="55">
        <v>46169</v>
      </c>
      <c r="Q4412" s="167"/>
      <c r="R4412" s="2"/>
    </row>
    <row r="4413" spans="1:18">
      <c r="A4413" s="189" t="s">
        <v>2019</v>
      </c>
      <c r="B4413" s="30" t="s">
        <v>2020</v>
      </c>
      <c r="C4413" s="378">
        <v>121600011</v>
      </c>
      <c r="D4413" s="88"/>
      <c r="F4413" s="29" t="s">
        <v>278</v>
      </c>
      <c r="G4413" s="3" t="s">
        <v>80</v>
      </c>
      <c r="H4413" s="3" t="s">
        <v>1988</v>
      </c>
      <c r="I4413" s="55">
        <v>46143</v>
      </c>
      <c r="J4413" s="55">
        <v>46146</v>
      </c>
      <c r="K4413" s="55">
        <v>46178</v>
      </c>
      <c r="L4413" s="55"/>
      <c r="M4413" s="55"/>
      <c r="N4413" s="3"/>
      <c r="O4413" s="119" t="s">
        <v>10</v>
      </c>
      <c r="P4413" s="55">
        <v>46163</v>
      </c>
      <c r="Q4413" s="167"/>
      <c r="R4413" s="2"/>
    </row>
    <row r="4414" spans="1:18">
      <c r="A4414" s="189" t="s">
        <v>2019</v>
      </c>
      <c r="B4414" s="30" t="s">
        <v>2020</v>
      </c>
      <c r="C4414" s="378">
        <v>121600014</v>
      </c>
      <c r="D4414" s="88"/>
      <c r="F4414" s="29" t="s">
        <v>278</v>
      </c>
      <c r="G4414" s="3" t="s">
        <v>80</v>
      </c>
      <c r="H4414" s="3" t="s">
        <v>1988</v>
      </c>
      <c r="I4414" s="55">
        <v>46143</v>
      </c>
      <c r="J4414" s="55">
        <v>46146</v>
      </c>
      <c r="K4414" s="55">
        <v>46178</v>
      </c>
      <c r="L4414" s="55"/>
      <c r="M4414" s="55"/>
      <c r="N4414" s="3"/>
      <c r="O4414" s="119" t="s">
        <v>10</v>
      </c>
      <c r="P4414" s="55">
        <v>46163</v>
      </c>
      <c r="Q4414" s="167"/>
      <c r="R4414" s="2"/>
    </row>
    <row r="4415" spans="1:18">
      <c r="A4415" s="189" t="s">
        <v>2019</v>
      </c>
      <c r="B4415" s="30" t="s">
        <v>2020</v>
      </c>
      <c r="C4415" s="378">
        <v>121600018</v>
      </c>
      <c r="D4415" s="88"/>
      <c r="F4415" s="29" t="s">
        <v>278</v>
      </c>
      <c r="G4415" s="3" t="s">
        <v>80</v>
      </c>
      <c r="H4415" s="3" t="s">
        <v>1988</v>
      </c>
      <c r="I4415" s="55">
        <v>46143</v>
      </c>
      <c r="J4415" s="55">
        <v>46146</v>
      </c>
      <c r="K4415" s="55">
        <v>46178</v>
      </c>
      <c r="L4415" s="55"/>
      <c r="M4415" s="55"/>
      <c r="N4415" s="3"/>
      <c r="O4415" s="119" t="s">
        <v>10</v>
      </c>
      <c r="P4415" s="55">
        <v>46163</v>
      </c>
      <c r="Q4415" s="167"/>
      <c r="R4415" s="2"/>
    </row>
    <row r="4416" spans="1:18">
      <c r="A4416" s="189" t="s">
        <v>2019</v>
      </c>
      <c r="B4416" s="30" t="s">
        <v>2020</v>
      </c>
      <c r="C4416" s="378">
        <v>121600019</v>
      </c>
      <c r="D4416" s="88"/>
      <c r="F4416" s="29" t="s">
        <v>278</v>
      </c>
      <c r="G4416" s="3" t="s">
        <v>80</v>
      </c>
      <c r="H4416" s="3" t="s">
        <v>1988</v>
      </c>
      <c r="I4416" s="55">
        <v>46143</v>
      </c>
      <c r="J4416" s="55">
        <v>46146</v>
      </c>
      <c r="K4416" s="55">
        <v>46178</v>
      </c>
      <c r="L4416" s="55"/>
      <c r="M4416" s="55"/>
      <c r="N4416" s="3"/>
      <c r="O4416" s="119" t="s">
        <v>10</v>
      </c>
      <c r="P4416" s="55">
        <v>46163</v>
      </c>
      <c r="Q4416" s="167"/>
      <c r="R4416" s="2"/>
    </row>
    <row r="4417" spans="1:18">
      <c r="A4417" s="189" t="s">
        <v>2019</v>
      </c>
      <c r="B4417" s="30" t="s">
        <v>2020</v>
      </c>
      <c r="C4417" s="378">
        <v>121600023</v>
      </c>
      <c r="D4417" s="88"/>
      <c r="F4417" s="29" t="s">
        <v>278</v>
      </c>
      <c r="G4417" s="3" t="s">
        <v>80</v>
      </c>
      <c r="H4417" s="3" t="s">
        <v>1988</v>
      </c>
      <c r="I4417" s="55">
        <v>46143</v>
      </c>
      <c r="J4417" s="55">
        <v>46146</v>
      </c>
      <c r="K4417" s="55">
        <v>46178</v>
      </c>
      <c r="L4417" s="55"/>
      <c r="M4417" s="55"/>
      <c r="N4417" s="3"/>
      <c r="O4417" s="119" t="s">
        <v>10</v>
      </c>
      <c r="P4417" s="55">
        <v>46163</v>
      </c>
      <c r="Q4417" s="167"/>
      <c r="R4417" s="1"/>
    </row>
    <row r="4418" spans="1:18">
      <c r="A4418" s="189" t="s">
        <v>2019</v>
      </c>
      <c r="B4418" s="30" t="s">
        <v>2020</v>
      </c>
      <c r="C4418" s="378">
        <v>121600024</v>
      </c>
      <c r="D4418" s="88"/>
      <c r="F4418" s="29" t="s">
        <v>278</v>
      </c>
      <c r="G4418" s="3" t="s">
        <v>80</v>
      </c>
      <c r="H4418" s="3" t="s">
        <v>1988</v>
      </c>
      <c r="I4418" s="55">
        <v>46143</v>
      </c>
      <c r="J4418" s="55">
        <v>46146</v>
      </c>
      <c r="K4418" s="55">
        <v>46178</v>
      </c>
      <c r="L4418" s="55"/>
      <c r="M4418" s="55"/>
      <c r="N4418" s="3"/>
      <c r="O4418" s="119" t="s">
        <v>10</v>
      </c>
      <c r="P4418" s="55">
        <v>46163</v>
      </c>
      <c r="Q4418" s="167"/>
      <c r="R4418" s="1"/>
    </row>
    <row r="4419" spans="1:18">
      <c r="A4419" s="189" t="s">
        <v>2019</v>
      </c>
      <c r="B4419" s="30" t="s">
        <v>2020</v>
      </c>
      <c r="C4419" s="378">
        <v>121600026</v>
      </c>
      <c r="D4419" s="88"/>
      <c r="F4419" s="29" t="s">
        <v>278</v>
      </c>
      <c r="G4419" s="3" t="s">
        <v>80</v>
      </c>
      <c r="H4419" s="3" t="s">
        <v>1988</v>
      </c>
      <c r="I4419" s="55">
        <v>46143</v>
      </c>
      <c r="J4419" s="55">
        <v>46146</v>
      </c>
      <c r="K4419" s="55">
        <v>46178</v>
      </c>
      <c r="L4419" s="55"/>
      <c r="M4419" s="55"/>
      <c r="N4419" s="3"/>
      <c r="O4419" s="119" t="s">
        <v>10</v>
      </c>
      <c r="P4419" s="55">
        <v>46163</v>
      </c>
      <c r="Q4419" s="167"/>
      <c r="R4419" s="1"/>
    </row>
    <row r="4420" spans="1:18">
      <c r="A4420" s="189" t="s">
        <v>2019</v>
      </c>
      <c r="B4420" s="30" t="s">
        <v>2020</v>
      </c>
      <c r="C4420" s="378">
        <v>121600029</v>
      </c>
      <c r="D4420" s="88"/>
      <c r="F4420" s="29" t="s">
        <v>278</v>
      </c>
      <c r="G4420" s="3" t="s">
        <v>80</v>
      </c>
      <c r="H4420" s="3" t="s">
        <v>1988</v>
      </c>
      <c r="I4420" s="55">
        <v>46143</v>
      </c>
      <c r="J4420" s="55">
        <v>46146</v>
      </c>
      <c r="K4420" s="55">
        <v>46178</v>
      </c>
      <c r="L4420" s="55"/>
      <c r="M4420" s="55"/>
      <c r="N4420" s="3"/>
      <c r="O4420" s="119" t="s">
        <v>10</v>
      </c>
      <c r="P4420" s="55">
        <v>46163</v>
      </c>
      <c r="Q4420" s="167"/>
      <c r="R4420" s="1"/>
    </row>
    <row r="4421" spans="1:18">
      <c r="A4421" s="189" t="s">
        <v>2023</v>
      </c>
      <c r="B4421" s="30" t="s">
        <v>2024</v>
      </c>
      <c r="C4421" s="378">
        <v>134609381</v>
      </c>
      <c r="D4421" s="88"/>
      <c r="F4421" s="29" t="s">
        <v>278</v>
      </c>
      <c r="G4421" s="3" t="s">
        <v>80</v>
      </c>
      <c r="H4421" s="3" t="s">
        <v>1988</v>
      </c>
      <c r="I4421" s="55">
        <v>46156</v>
      </c>
      <c r="J4421" s="55">
        <v>46160</v>
      </c>
      <c r="K4421" s="55">
        <v>46188</v>
      </c>
      <c r="L4421" s="55"/>
      <c r="M4421" s="55"/>
      <c r="N4421" s="3"/>
      <c r="O4421" s="119" t="s">
        <v>10</v>
      </c>
      <c r="P4421" s="55">
        <v>46161</v>
      </c>
      <c r="Q4421" s="167"/>
      <c r="R4421" s="1"/>
    </row>
    <row r="4422" spans="1:18">
      <c r="A4422" s="189" t="s">
        <v>2023</v>
      </c>
      <c r="B4422" s="30" t="s">
        <v>2024</v>
      </c>
      <c r="C4422" s="378">
        <v>134609384</v>
      </c>
      <c r="D4422" s="88"/>
      <c r="F4422" s="29" t="s">
        <v>278</v>
      </c>
      <c r="G4422" s="3" t="s">
        <v>80</v>
      </c>
      <c r="H4422" s="3" t="s">
        <v>1988</v>
      </c>
      <c r="I4422" s="55">
        <v>46156</v>
      </c>
      <c r="J4422" s="55">
        <v>46160</v>
      </c>
      <c r="K4422" s="55">
        <v>46188</v>
      </c>
      <c r="L4422" s="55"/>
      <c r="M4422" s="55"/>
      <c r="N4422" s="3"/>
      <c r="O4422" s="119" t="s">
        <v>10</v>
      </c>
      <c r="P4422" s="55">
        <v>46161</v>
      </c>
      <c r="Q4422" s="167"/>
      <c r="R4422" s="1"/>
    </row>
    <row r="4423" spans="1:18">
      <c r="A4423" s="189" t="s">
        <v>2023</v>
      </c>
      <c r="B4423" s="30" t="s">
        <v>2024</v>
      </c>
      <c r="C4423" s="378">
        <v>134609389</v>
      </c>
      <c r="D4423" s="88"/>
      <c r="F4423" s="29" t="s">
        <v>278</v>
      </c>
      <c r="G4423" s="3" t="s">
        <v>80</v>
      </c>
      <c r="H4423" s="3" t="s">
        <v>1988</v>
      </c>
      <c r="I4423" s="55">
        <v>46156</v>
      </c>
      <c r="J4423" s="55">
        <v>46160</v>
      </c>
      <c r="K4423" s="55">
        <v>46188</v>
      </c>
      <c r="L4423" s="55"/>
      <c r="M4423" s="55"/>
      <c r="N4423" s="3"/>
      <c r="O4423" s="119" t="s">
        <v>10</v>
      </c>
      <c r="P4423" s="55">
        <v>46161</v>
      </c>
      <c r="Q4423" s="167"/>
      <c r="R4423" s="1"/>
    </row>
    <row r="4424" spans="1:18">
      <c r="A4424" s="189" t="s">
        <v>2023</v>
      </c>
      <c r="B4424" s="30" t="s">
        <v>2024</v>
      </c>
      <c r="C4424" s="378">
        <v>134609392</v>
      </c>
      <c r="D4424" s="88"/>
      <c r="F4424" s="29" t="s">
        <v>278</v>
      </c>
      <c r="G4424" s="3" t="s">
        <v>80</v>
      </c>
      <c r="H4424" s="3" t="s">
        <v>1988</v>
      </c>
      <c r="I4424" s="55">
        <v>46156</v>
      </c>
      <c r="J4424" s="55">
        <v>46160</v>
      </c>
      <c r="K4424" s="55">
        <v>46188</v>
      </c>
      <c r="L4424" s="55"/>
      <c r="M4424" s="55"/>
      <c r="N4424" s="3"/>
      <c r="O4424" s="119" t="s">
        <v>10</v>
      </c>
      <c r="P4424" s="55">
        <v>46161</v>
      </c>
      <c r="Q4424" s="167"/>
      <c r="R4424" s="1"/>
    </row>
    <row r="4425" spans="1:18">
      <c r="A4425" s="189" t="s">
        <v>2023</v>
      </c>
      <c r="B4425" s="30" t="s">
        <v>2024</v>
      </c>
      <c r="C4425" s="378">
        <v>134609397</v>
      </c>
      <c r="D4425" s="88"/>
      <c r="F4425" s="29" t="s">
        <v>278</v>
      </c>
      <c r="G4425" s="3" t="s">
        <v>80</v>
      </c>
      <c r="H4425" s="3" t="s">
        <v>1988</v>
      </c>
      <c r="I4425" s="55">
        <v>46156</v>
      </c>
      <c r="J4425" s="55">
        <v>46160</v>
      </c>
      <c r="K4425" s="55">
        <v>46188</v>
      </c>
      <c r="L4425" s="55"/>
      <c r="M4425" s="55"/>
      <c r="N4425" s="3"/>
      <c r="O4425" s="119" t="s">
        <v>10</v>
      </c>
      <c r="P4425" s="55">
        <v>46161</v>
      </c>
      <c r="Q4425" s="167"/>
      <c r="R4425" s="1"/>
    </row>
    <row r="4426" spans="1:18">
      <c r="A4426" s="189" t="s">
        <v>2023</v>
      </c>
      <c r="B4426" s="30" t="s">
        <v>2024</v>
      </c>
      <c r="C4426" s="378">
        <v>134609401</v>
      </c>
      <c r="D4426" s="88"/>
      <c r="F4426" s="29" t="s">
        <v>278</v>
      </c>
      <c r="G4426" s="3" t="s">
        <v>80</v>
      </c>
      <c r="H4426" s="3" t="s">
        <v>1988</v>
      </c>
      <c r="I4426" s="55">
        <v>46156</v>
      </c>
      <c r="J4426" s="55">
        <v>46160</v>
      </c>
      <c r="K4426" s="55">
        <v>46188</v>
      </c>
      <c r="L4426" s="55"/>
      <c r="M4426" s="55"/>
      <c r="N4426" s="3"/>
      <c r="O4426" s="119" t="s">
        <v>10</v>
      </c>
      <c r="P4426" s="55">
        <v>46161</v>
      </c>
      <c r="Q4426" s="167"/>
      <c r="R4426" s="1"/>
    </row>
    <row r="4427" spans="1:18">
      <c r="A4427" s="189" t="s">
        <v>2023</v>
      </c>
      <c r="B4427" s="30" t="s">
        <v>2024</v>
      </c>
      <c r="C4427" s="378">
        <v>135600005</v>
      </c>
      <c r="D4427" s="88"/>
      <c r="F4427" s="29" t="s">
        <v>278</v>
      </c>
      <c r="G4427" s="3" t="s">
        <v>80</v>
      </c>
      <c r="H4427" s="3" t="s">
        <v>1988</v>
      </c>
      <c r="I4427" s="55">
        <v>46156</v>
      </c>
      <c r="J4427" s="55">
        <v>46160</v>
      </c>
      <c r="K4427" s="55">
        <v>46188</v>
      </c>
      <c r="L4427" s="55"/>
      <c r="M4427" s="55"/>
      <c r="N4427" s="3"/>
      <c r="O4427" s="119" t="s">
        <v>10</v>
      </c>
      <c r="P4427" s="55">
        <v>46161</v>
      </c>
      <c r="Q4427" s="167"/>
      <c r="R4427" s="1"/>
    </row>
    <row r="4428" spans="1:18">
      <c r="A4428" s="189" t="s">
        <v>2028</v>
      </c>
      <c r="B4428" s="383" t="s">
        <v>2029</v>
      </c>
      <c r="C4428" s="378">
        <v>151600798</v>
      </c>
      <c r="D4428" s="88"/>
      <c r="F4428" s="29" t="s">
        <v>165</v>
      </c>
      <c r="G4428" s="3" t="s">
        <v>2027</v>
      </c>
      <c r="H4428" s="3" t="s">
        <v>279</v>
      </c>
      <c r="I4428" s="55">
        <v>46175</v>
      </c>
      <c r="J4428" s="55">
        <v>46178</v>
      </c>
      <c r="K4428" s="55">
        <v>46205</v>
      </c>
      <c r="L4428" s="3"/>
      <c r="M4428" s="3"/>
      <c r="N4428" s="3"/>
      <c r="O4428" s="119" t="s">
        <v>10</v>
      </c>
      <c r="P4428" s="55">
        <v>46181</v>
      </c>
      <c r="Q4428" s="167"/>
      <c r="R4428" s="1"/>
    </row>
    <row r="4429" spans="1:18">
      <c r="A4429" s="189" t="s">
        <v>2028</v>
      </c>
      <c r="B4429" s="383" t="s">
        <v>2029</v>
      </c>
      <c r="C4429" s="378">
        <v>151600788</v>
      </c>
      <c r="D4429" s="88"/>
      <c r="F4429" s="29" t="s">
        <v>165</v>
      </c>
      <c r="G4429" s="3" t="s">
        <v>2027</v>
      </c>
      <c r="H4429" s="3" t="s">
        <v>279</v>
      </c>
      <c r="I4429" s="55">
        <v>46175</v>
      </c>
      <c r="J4429" s="55">
        <v>46178</v>
      </c>
      <c r="K4429" s="55">
        <v>46205</v>
      </c>
      <c r="L4429" s="3"/>
      <c r="M4429" s="3"/>
      <c r="N4429" s="3"/>
      <c r="O4429" s="119" t="s">
        <v>10</v>
      </c>
      <c r="P4429" s="55">
        <v>46181</v>
      </c>
      <c r="Q4429" s="167"/>
      <c r="R4429" s="1"/>
    </row>
    <row r="4430" spans="1:18">
      <c r="A4430" s="189" t="s">
        <v>2028</v>
      </c>
      <c r="B4430" s="383" t="s">
        <v>2029</v>
      </c>
      <c r="C4430" s="378">
        <v>151600787</v>
      </c>
      <c r="D4430" s="88"/>
      <c r="F4430" s="29" t="s">
        <v>165</v>
      </c>
      <c r="G4430" s="3" t="s">
        <v>2027</v>
      </c>
      <c r="H4430" s="3" t="s">
        <v>279</v>
      </c>
      <c r="I4430" s="55">
        <v>46175</v>
      </c>
      <c r="J4430" s="55">
        <v>46178</v>
      </c>
      <c r="K4430" s="55">
        <v>46205</v>
      </c>
      <c r="L4430" s="3"/>
      <c r="M4430" s="3"/>
      <c r="N4430" s="3"/>
      <c r="O4430" s="119" t="s">
        <v>10</v>
      </c>
      <c r="P4430" s="55">
        <v>46181</v>
      </c>
      <c r="Q4430" s="167"/>
      <c r="R4430" s="1"/>
    </row>
    <row r="4431" spans="1:18">
      <c r="A4431" s="189" t="s">
        <v>2028</v>
      </c>
      <c r="B4431" s="383" t="s">
        <v>2029</v>
      </c>
      <c r="C4431" s="378">
        <v>151600781</v>
      </c>
      <c r="D4431" s="88"/>
      <c r="F4431" s="29" t="s">
        <v>165</v>
      </c>
      <c r="G4431" s="3" t="s">
        <v>2027</v>
      </c>
      <c r="H4431" s="3" t="s">
        <v>279</v>
      </c>
      <c r="I4431" s="55">
        <v>46175</v>
      </c>
      <c r="J4431" s="55">
        <v>46178</v>
      </c>
      <c r="K4431" s="55">
        <v>46205</v>
      </c>
      <c r="L4431" s="3"/>
      <c r="M4431" s="3"/>
      <c r="N4431" s="3"/>
      <c r="O4431" s="119" t="s">
        <v>10</v>
      </c>
      <c r="P4431" s="55">
        <v>46181</v>
      </c>
      <c r="Q4431" s="167"/>
      <c r="R4431" s="1"/>
    </row>
    <row r="4432" spans="1:18">
      <c r="A4432" s="189" t="s">
        <v>2028</v>
      </c>
      <c r="B4432" s="383" t="s">
        <v>2029</v>
      </c>
      <c r="C4432" s="378">
        <v>151600779</v>
      </c>
      <c r="D4432" s="88"/>
      <c r="F4432" s="29" t="s">
        <v>165</v>
      </c>
      <c r="G4432" s="3" t="s">
        <v>2027</v>
      </c>
      <c r="H4432" s="3" t="s">
        <v>279</v>
      </c>
      <c r="I4432" s="55">
        <v>46175</v>
      </c>
      <c r="J4432" s="55">
        <v>46178</v>
      </c>
      <c r="K4432" s="55">
        <v>46205</v>
      </c>
      <c r="L4432" s="3"/>
      <c r="M4432" s="3"/>
      <c r="N4432" s="3"/>
      <c r="O4432" s="119" t="s">
        <v>10</v>
      </c>
      <c r="P4432" s="55">
        <v>46181</v>
      </c>
      <c r="Q4432" s="167"/>
      <c r="R4432" s="1"/>
    </row>
    <row r="4433" spans="1:18">
      <c r="A4433" s="189" t="s">
        <v>2023</v>
      </c>
      <c r="B4433" s="383" t="s">
        <v>2024</v>
      </c>
      <c r="C4433" s="378">
        <v>135600005</v>
      </c>
      <c r="D4433" s="88"/>
      <c r="F4433" s="29" t="s">
        <v>165</v>
      </c>
      <c r="G4433" s="3" t="s">
        <v>2027</v>
      </c>
      <c r="H4433" s="3" t="s">
        <v>279</v>
      </c>
      <c r="I4433" s="55">
        <v>46175</v>
      </c>
      <c r="J4433" s="55">
        <v>46178</v>
      </c>
      <c r="K4433" s="55">
        <v>46205</v>
      </c>
      <c r="L4433" s="3"/>
      <c r="M4433" s="3"/>
      <c r="N4433" s="3"/>
      <c r="O4433" s="119" t="s">
        <v>10</v>
      </c>
      <c r="P4433" s="55">
        <v>46181</v>
      </c>
      <c r="Q4433" s="167"/>
      <c r="R4433" s="1"/>
    </row>
    <row r="4434" spans="1:18">
      <c r="A4434" s="189" t="s">
        <v>2021</v>
      </c>
      <c r="B4434" s="383" t="s">
        <v>2022</v>
      </c>
      <c r="C4434" s="378">
        <v>134609213</v>
      </c>
      <c r="D4434" s="88"/>
      <c r="F4434" s="29" t="s">
        <v>165</v>
      </c>
      <c r="G4434" s="3" t="s">
        <v>2027</v>
      </c>
      <c r="H4434" s="3" t="s">
        <v>279</v>
      </c>
      <c r="I4434" s="55">
        <v>46175</v>
      </c>
      <c r="J4434" s="55">
        <v>46178</v>
      </c>
      <c r="K4434" s="55">
        <v>46205</v>
      </c>
      <c r="L4434" s="3"/>
      <c r="M4434" s="3"/>
      <c r="N4434" s="3"/>
      <c r="O4434" s="119" t="s">
        <v>10</v>
      </c>
      <c r="P4434" s="55">
        <v>46175</v>
      </c>
      <c r="Q4434" s="167"/>
      <c r="R4434" s="1"/>
    </row>
    <row r="4435" spans="1:18">
      <c r="A4435" s="189" t="s">
        <v>2021</v>
      </c>
      <c r="B4435" s="383" t="s">
        <v>2022</v>
      </c>
      <c r="C4435" s="378">
        <v>134609207</v>
      </c>
      <c r="D4435" s="88"/>
      <c r="F4435" s="29" t="s">
        <v>165</v>
      </c>
      <c r="G4435" s="3" t="s">
        <v>2027</v>
      </c>
      <c r="H4435" s="3" t="s">
        <v>279</v>
      </c>
      <c r="I4435" s="55">
        <v>46175</v>
      </c>
      <c r="J4435" s="55">
        <v>46178</v>
      </c>
      <c r="K4435" s="55">
        <v>46205</v>
      </c>
      <c r="L4435" s="3"/>
      <c r="M4435" s="3"/>
      <c r="N4435" s="3"/>
      <c r="O4435" s="119" t="s">
        <v>10</v>
      </c>
      <c r="P4435" s="55">
        <v>46175</v>
      </c>
      <c r="Q4435" s="167"/>
      <c r="R4435" s="1"/>
    </row>
    <row r="4436" spans="1:18">
      <c r="A4436" s="189" t="s">
        <v>2021</v>
      </c>
      <c r="B4436" s="383" t="s">
        <v>2022</v>
      </c>
      <c r="C4436" s="378">
        <v>134609201</v>
      </c>
      <c r="D4436" s="88"/>
      <c r="F4436" s="29" t="s">
        <v>165</v>
      </c>
      <c r="G4436" s="3" t="s">
        <v>2027</v>
      </c>
      <c r="H4436" s="3" t="s">
        <v>279</v>
      </c>
      <c r="I4436" s="55">
        <v>46175</v>
      </c>
      <c r="J4436" s="55">
        <v>46178</v>
      </c>
      <c r="K4436" s="55">
        <v>46205</v>
      </c>
      <c r="L4436" s="3"/>
      <c r="M4436" s="3"/>
      <c r="N4436" s="3"/>
      <c r="O4436" s="119" t="s">
        <v>10</v>
      </c>
      <c r="P4436" s="55">
        <v>46175</v>
      </c>
      <c r="Q4436" s="167"/>
      <c r="R4436" s="1"/>
    </row>
    <row r="4437" spans="1:18">
      <c r="A4437" s="189" t="s">
        <v>2021</v>
      </c>
      <c r="B4437" s="383" t="s">
        <v>2022</v>
      </c>
      <c r="C4437" s="378">
        <v>134609195</v>
      </c>
      <c r="D4437" s="88"/>
      <c r="F4437" s="29" t="s">
        <v>165</v>
      </c>
      <c r="G4437" s="3" t="s">
        <v>2027</v>
      </c>
      <c r="H4437" s="3" t="s">
        <v>279</v>
      </c>
      <c r="I4437" s="55">
        <v>46175</v>
      </c>
      <c r="J4437" s="55">
        <v>46178</v>
      </c>
      <c r="K4437" s="55">
        <v>46205</v>
      </c>
      <c r="L4437" s="3"/>
      <c r="M4437" s="3"/>
      <c r="N4437" s="3"/>
      <c r="O4437" s="119" t="s">
        <v>10</v>
      </c>
      <c r="P4437" s="55">
        <v>46175</v>
      </c>
      <c r="Q4437" s="167"/>
      <c r="R4437" s="1"/>
    </row>
    <row r="4438" spans="1:18">
      <c r="A4438" s="189" t="s">
        <v>2021</v>
      </c>
      <c r="B4438" s="383" t="s">
        <v>2022</v>
      </c>
      <c r="C4438" s="378">
        <v>134609183</v>
      </c>
      <c r="D4438" s="88"/>
      <c r="F4438" s="29" t="s">
        <v>165</v>
      </c>
      <c r="G4438" s="3" t="s">
        <v>2027</v>
      </c>
      <c r="H4438" s="3" t="s">
        <v>279</v>
      </c>
      <c r="I4438" s="55">
        <v>46175</v>
      </c>
      <c r="J4438" s="55">
        <v>46178</v>
      </c>
      <c r="K4438" s="55">
        <v>46205</v>
      </c>
      <c r="L4438" s="3"/>
      <c r="M4438" s="3"/>
      <c r="N4438" s="3"/>
      <c r="O4438" s="119" t="s">
        <v>10</v>
      </c>
      <c r="P4438" s="55">
        <v>46175</v>
      </c>
      <c r="Q4438" s="167"/>
      <c r="R4438" s="1"/>
    </row>
    <row r="4439" spans="1:18">
      <c r="A4439" s="189" t="s">
        <v>2021</v>
      </c>
      <c r="B4439" s="383" t="s">
        <v>2022</v>
      </c>
      <c r="C4439" s="378">
        <v>134609180</v>
      </c>
      <c r="D4439" s="88"/>
      <c r="F4439" s="29" t="s">
        <v>165</v>
      </c>
      <c r="G4439" s="3" t="s">
        <v>2027</v>
      </c>
      <c r="H4439" s="3" t="s">
        <v>279</v>
      </c>
      <c r="I4439" s="55">
        <v>46175</v>
      </c>
      <c r="J4439" s="55">
        <v>46178</v>
      </c>
      <c r="K4439" s="55">
        <v>46205</v>
      </c>
      <c r="L4439" s="3"/>
      <c r="M4439" s="3"/>
      <c r="N4439" s="3"/>
      <c r="O4439" s="119" t="s">
        <v>10</v>
      </c>
      <c r="P4439" s="55">
        <v>46175</v>
      </c>
      <c r="Q4439" s="167"/>
      <c r="R4439" s="1"/>
    </row>
    <row r="4440" spans="1:18">
      <c r="A4440" s="189" t="s">
        <v>2021</v>
      </c>
      <c r="B4440" s="383" t="s">
        <v>2022</v>
      </c>
      <c r="C4440" s="378">
        <v>134609155</v>
      </c>
      <c r="D4440" s="88"/>
      <c r="F4440" s="29" t="s">
        <v>165</v>
      </c>
      <c r="G4440" s="3" t="s">
        <v>2027</v>
      </c>
      <c r="H4440" s="3" t="s">
        <v>279</v>
      </c>
      <c r="I4440" s="55">
        <v>46175</v>
      </c>
      <c r="J4440" s="55">
        <v>46178</v>
      </c>
      <c r="K4440" s="55">
        <v>46205</v>
      </c>
      <c r="L4440" s="3"/>
      <c r="M4440" s="3"/>
      <c r="N4440" s="3"/>
      <c r="O4440" s="119" t="s">
        <v>10</v>
      </c>
      <c r="P4440" s="55">
        <v>46175</v>
      </c>
      <c r="Q4440" s="167"/>
      <c r="R4440" s="1"/>
    </row>
    <row r="4441" spans="1:18">
      <c r="A4441" s="189" t="s">
        <v>2021</v>
      </c>
      <c r="B4441" s="383" t="s">
        <v>2022</v>
      </c>
      <c r="C4441" s="378">
        <v>134609137</v>
      </c>
      <c r="D4441" s="88"/>
      <c r="F4441" s="29" t="s">
        <v>165</v>
      </c>
      <c r="G4441" s="3" t="s">
        <v>2027</v>
      </c>
      <c r="H4441" s="3" t="s">
        <v>279</v>
      </c>
      <c r="I4441" s="55">
        <v>46175</v>
      </c>
      <c r="J4441" s="55">
        <v>46178</v>
      </c>
      <c r="K4441" s="55">
        <v>46205</v>
      </c>
      <c r="L4441" s="3"/>
      <c r="M4441" s="3"/>
      <c r="N4441" s="3"/>
      <c r="O4441" s="119" t="s">
        <v>10</v>
      </c>
      <c r="P4441" s="55">
        <v>46175</v>
      </c>
      <c r="Q4441" s="167"/>
      <c r="R4441" s="1"/>
    </row>
    <row r="4442" spans="1:18">
      <c r="A4442" s="166" t="s">
        <v>164</v>
      </c>
      <c r="B4442" s="30" t="s">
        <v>2017</v>
      </c>
      <c r="C4442" s="378">
        <v>176600042</v>
      </c>
      <c r="D4442" s="88"/>
      <c r="F4442" s="29" t="s">
        <v>2071</v>
      </c>
      <c r="G4442" s="3" t="s">
        <v>80</v>
      </c>
      <c r="H4442" s="3" t="s">
        <v>1988</v>
      </c>
      <c r="I4442" s="55">
        <v>46198</v>
      </c>
      <c r="J4442" s="55">
        <v>46202</v>
      </c>
      <c r="K4442" s="55">
        <v>46227</v>
      </c>
      <c r="L4442" s="55"/>
      <c r="M4442" s="55"/>
      <c r="N4442" s="3"/>
      <c r="O4442" s="119" t="s">
        <v>10</v>
      </c>
      <c r="P4442" s="55"/>
      <c r="Q4442" s="167"/>
      <c r="R4442" s="1"/>
    </row>
    <row r="4443" spans="1:18">
      <c r="A4443" s="166" t="s">
        <v>164</v>
      </c>
      <c r="B4443" s="30" t="s">
        <v>2017</v>
      </c>
      <c r="C4443" s="378">
        <v>176600026</v>
      </c>
      <c r="D4443" s="88"/>
      <c r="F4443" s="29" t="s">
        <v>2071</v>
      </c>
      <c r="G4443" s="3" t="s">
        <v>80</v>
      </c>
      <c r="H4443" s="3" t="s">
        <v>1988</v>
      </c>
      <c r="I4443" s="55">
        <v>46198</v>
      </c>
      <c r="J4443" s="55">
        <v>46202</v>
      </c>
      <c r="K4443" s="55">
        <v>46227</v>
      </c>
      <c r="L4443" s="55"/>
      <c r="M4443" s="55"/>
      <c r="N4443" s="3"/>
      <c r="O4443" s="119" t="s">
        <v>10</v>
      </c>
      <c r="P4443" s="55"/>
      <c r="Q4443" s="167"/>
      <c r="R4443" s="1"/>
    </row>
    <row r="4444" spans="1:18">
      <c r="A4444" s="166" t="s">
        <v>164</v>
      </c>
      <c r="B4444" s="30" t="s">
        <v>2017</v>
      </c>
      <c r="C4444" s="378">
        <v>176600022</v>
      </c>
      <c r="D4444" s="88"/>
      <c r="F4444" s="29" t="s">
        <v>2071</v>
      </c>
      <c r="G4444" s="3" t="s">
        <v>80</v>
      </c>
      <c r="H4444" s="3" t="s">
        <v>1988</v>
      </c>
      <c r="I4444" s="55">
        <v>46198</v>
      </c>
      <c r="J4444" s="55">
        <v>46202</v>
      </c>
      <c r="K4444" s="55">
        <v>46227</v>
      </c>
      <c r="L4444" s="55"/>
      <c r="M4444" s="55"/>
      <c r="N4444" s="3"/>
      <c r="O4444" s="119" t="s">
        <v>10</v>
      </c>
      <c r="P4444" s="55"/>
      <c r="Q4444" s="167"/>
      <c r="R4444" s="1"/>
    </row>
    <row r="4445" spans="1:18">
      <c r="A4445" s="166" t="s">
        <v>164</v>
      </c>
      <c r="B4445" s="30" t="s">
        <v>2017</v>
      </c>
      <c r="C4445" s="378">
        <v>176600016</v>
      </c>
      <c r="D4445" s="88"/>
      <c r="F4445" s="29" t="s">
        <v>2071</v>
      </c>
      <c r="G4445" s="3" t="s">
        <v>80</v>
      </c>
      <c r="H4445" s="3" t="s">
        <v>1988</v>
      </c>
      <c r="I4445" s="55">
        <v>46198</v>
      </c>
      <c r="J4445" s="55">
        <v>46202</v>
      </c>
      <c r="K4445" s="55">
        <v>46227</v>
      </c>
      <c r="L4445" s="55"/>
      <c r="M4445" s="55"/>
      <c r="N4445" s="3"/>
      <c r="O4445" s="119" t="s">
        <v>10</v>
      </c>
      <c r="P4445" s="55"/>
      <c r="Q4445" s="167"/>
      <c r="R4445" s="1"/>
    </row>
    <row r="4446" spans="1:18">
      <c r="A4446" s="166" t="s">
        <v>164</v>
      </c>
      <c r="B4446" s="30" t="s">
        <v>2017</v>
      </c>
      <c r="C4446" s="378">
        <v>176600014</v>
      </c>
      <c r="D4446" s="88"/>
      <c r="F4446" s="29" t="s">
        <v>2071</v>
      </c>
      <c r="G4446" s="3" t="s">
        <v>80</v>
      </c>
      <c r="H4446" s="3" t="s">
        <v>1988</v>
      </c>
      <c r="I4446" s="55">
        <v>46198</v>
      </c>
      <c r="J4446" s="55">
        <v>46202</v>
      </c>
      <c r="K4446" s="55">
        <v>46227</v>
      </c>
      <c r="L4446" s="55"/>
      <c r="M4446" s="55"/>
      <c r="N4446" s="3"/>
      <c r="O4446" s="119" t="s">
        <v>10</v>
      </c>
      <c r="P4446" s="55"/>
      <c r="Q4446" s="167"/>
      <c r="R4446" s="1"/>
    </row>
    <row r="4447" spans="1:18">
      <c r="A4447" s="166" t="s">
        <v>164</v>
      </c>
      <c r="B4447" s="30" t="s">
        <v>2017</v>
      </c>
      <c r="C4447" s="378">
        <v>176600010</v>
      </c>
      <c r="D4447" s="88"/>
      <c r="F4447" s="29" t="s">
        <v>2071</v>
      </c>
      <c r="G4447" s="3" t="s">
        <v>80</v>
      </c>
      <c r="H4447" s="3" t="s">
        <v>1988</v>
      </c>
      <c r="I4447" s="55">
        <v>46198</v>
      </c>
      <c r="J4447" s="55">
        <v>46202</v>
      </c>
      <c r="K4447" s="55">
        <v>46227</v>
      </c>
      <c r="L4447" s="55"/>
      <c r="M4447" s="55"/>
      <c r="N4447" s="3"/>
      <c r="O4447" s="119" t="s">
        <v>10</v>
      </c>
      <c r="P4447" s="55"/>
      <c r="Q4447" s="167"/>
      <c r="R4447" s="1"/>
    </row>
    <row r="4448" spans="1:18">
      <c r="A4448" s="166" t="s">
        <v>164</v>
      </c>
      <c r="B4448" s="30" t="s">
        <v>2017</v>
      </c>
      <c r="C4448" s="378">
        <v>175609915</v>
      </c>
      <c r="D4448" s="88"/>
      <c r="F4448" s="29" t="s">
        <v>2071</v>
      </c>
      <c r="G4448" s="3" t="s">
        <v>80</v>
      </c>
      <c r="H4448" s="3" t="s">
        <v>1988</v>
      </c>
      <c r="I4448" s="55">
        <v>46198</v>
      </c>
      <c r="J4448" s="55">
        <v>46202</v>
      </c>
      <c r="K4448" s="55">
        <v>46227</v>
      </c>
      <c r="L4448" s="55"/>
      <c r="M4448" s="55"/>
      <c r="N4448" s="3"/>
      <c r="O4448" s="119" t="s">
        <v>10</v>
      </c>
      <c r="P4448" s="55"/>
      <c r="Q4448" s="167"/>
      <c r="R4448" s="1"/>
    </row>
    <row r="4449" spans="1:121">
      <c r="A4449" s="166" t="s">
        <v>164</v>
      </c>
      <c r="B4449" s="30" t="s">
        <v>2017</v>
      </c>
      <c r="C4449" s="378">
        <v>175609910</v>
      </c>
      <c r="D4449" s="88"/>
      <c r="F4449" s="29" t="s">
        <v>2071</v>
      </c>
      <c r="G4449" s="3" t="s">
        <v>80</v>
      </c>
      <c r="H4449" s="3" t="s">
        <v>1988</v>
      </c>
      <c r="I4449" s="55">
        <v>46198</v>
      </c>
      <c r="J4449" s="55">
        <v>46202</v>
      </c>
      <c r="K4449" s="55">
        <v>46227</v>
      </c>
      <c r="L4449" s="55"/>
      <c r="M4449" s="55"/>
      <c r="N4449" s="3"/>
      <c r="O4449" s="119" t="s">
        <v>10</v>
      </c>
      <c r="P4449" s="55"/>
      <c r="Q4449" s="167"/>
      <c r="R4449" s="1"/>
    </row>
    <row r="4450" spans="1:121">
      <c r="A4450" s="166" t="s">
        <v>164</v>
      </c>
      <c r="B4450" s="30" t="s">
        <v>2017</v>
      </c>
      <c r="C4450" s="378">
        <v>175609903</v>
      </c>
      <c r="D4450" s="88"/>
      <c r="F4450" s="29" t="s">
        <v>2071</v>
      </c>
      <c r="G4450" s="3" t="s">
        <v>80</v>
      </c>
      <c r="H4450" s="3" t="s">
        <v>1988</v>
      </c>
      <c r="I4450" s="55">
        <v>46198</v>
      </c>
      <c r="J4450" s="55">
        <v>46202</v>
      </c>
      <c r="K4450" s="55">
        <v>46227</v>
      </c>
      <c r="L4450" s="55"/>
      <c r="M4450" s="55"/>
      <c r="N4450" s="3"/>
      <c r="O4450" s="119" t="s">
        <v>10</v>
      </c>
      <c r="P4450" s="55"/>
      <c r="Q4450" s="167"/>
      <c r="R4450" s="1"/>
    </row>
    <row r="4451" spans="1:121">
      <c r="A4451" s="166" t="s">
        <v>164</v>
      </c>
      <c r="B4451" s="30" t="s">
        <v>2017</v>
      </c>
      <c r="C4451" s="378">
        <v>175609896</v>
      </c>
      <c r="D4451" s="88"/>
      <c r="F4451" s="29" t="s">
        <v>2071</v>
      </c>
      <c r="G4451" s="3" t="s">
        <v>80</v>
      </c>
      <c r="H4451" s="3" t="s">
        <v>1988</v>
      </c>
      <c r="I4451" s="55">
        <v>46198</v>
      </c>
      <c r="J4451" s="55">
        <v>46202</v>
      </c>
      <c r="K4451" s="55">
        <v>46227</v>
      </c>
      <c r="L4451" s="55"/>
      <c r="M4451" s="55"/>
      <c r="N4451" s="3"/>
      <c r="O4451" s="119" t="s">
        <v>10</v>
      </c>
      <c r="P4451" s="55"/>
      <c r="Q4451" s="167"/>
      <c r="R4451" s="1"/>
    </row>
    <row r="4452" spans="1:121">
      <c r="A4452" s="166" t="s">
        <v>164</v>
      </c>
      <c r="B4452" s="30" t="s">
        <v>2017</v>
      </c>
      <c r="C4452" s="378">
        <v>175609890</v>
      </c>
      <c r="D4452" s="88"/>
      <c r="F4452" s="29" t="s">
        <v>2071</v>
      </c>
      <c r="G4452" s="3" t="s">
        <v>80</v>
      </c>
      <c r="H4452" s="3" t="s">
        <v>1988</v>
      </c>
      <c r="I4452" s="55">
        <v>46198</v>
      </c>
      <c r="J4452" s="55">
        <v>46202</v>
      </c>
      <c r="K4452" s="55">
        <v>46227</v>
      </c>
      <c r="L4452" s="55"/>
      <c r="M4452" s="55"/>
      <c r="N4452" s="3"/>
      <c r="O4452" s="119" t="s">
        <v>10</v>
      </c>
      <c r="P4452" s="55"/>
      <c r="Q4452" s="167"/>
      <c r="R4452" s="1"/>
    </row>
    <row r="4453" spans="1:121">
      <c r="A4453" s="166" t="s">
        <v>164</v>
      </c>
      <c r="B4453" s="30" t="s">
        <v>2017</v>
      </c>
      <c r="C4453" s="378">
        <v>175609887</v>
      </c>
      <c r="D4453" s="88"/>
      <c r="F4453" s="29" t="s">
        <v>2071</v>
      </c>
      <c r="G4453" s="3" t="s">
        <v>80</v>
      </c>
      <c r="H4453" s="3" t="s">
        <v>1988</v>
      </c>
      <c r="I4453" s="55">
        <v>46198</v>
      </c>
      <c r="J4453" s="55">
        <v>46202</v>
      </c>
      <c r="K4453" s="55">
        <v>46227</v>
      </c>
      <c r="L4453" s="55"/>
      <c r="M4453" s="55"/>
      <c r="N4453" s="3"/>
      <c r="O4453" s="119" t="s">
        <v>10</v>
      </c>
      <c r="P4453" s="3"/>
      <c r="Q4453" s="167"/>
      <c r="R4453" s="1"/>
    </row>
    <row r="4454" spans="1:121">
      <c r="A4454" s="166" t="s">
        <v>164</v>
      </c>
      <c r="B4454" s="30" t="s">
        <v>2017</v>
      </c>
      <c r="C4454" s="378">
        <v>176600031</v>
      </c>
      <c r="D4454" s="88"/>
      <c r="F4454" s="29" t="s">
        <v>2071</v>
      </c>
      <c r="G4454" s="3" t="s">
        <v>80</v>
      </c>
      <c r="H4454" s="3" t="s">
        <v>1988</v>
      </c>
      <c r="I4454" s="55">
        <v>46198</v>
      </c>
      <c r="J4454" s="55">
        <v>46202</v>
      </c>
      <c r="K4454" s="55">
        <v>46227</v>
      </c>
      <c r="L4454" s="55"/>
      <c r="M4454" s="55"/>
      <c r="N4454" s="3"/>
      <c r="O4454" s="119" t="s">
        <v>10</v>
      </c>
      <c r="P4454" s="3"/>
      <c r="Q4454" s="167"/>
      <c r="R4454" s="1"/>
    </row>
    <row r="4455" spans="1:121">
      <c r="A4455" s="172" t="s">
        <v>2072</v>
      </c>
      <c r="B4455" s="30" t="s">
        <v>2073</v>
      </c>
      <c r="C4455" s="378">
        <v>154601048</v>
      </c>
      <c r="D4455" s="88"/>
      <c r="F4455" s="29" t="s">
        <v>99</v>
      </c>
      <c r="G4455" s="3" t="s">
        <v>60</v>
      </c>
      <c r="H4455" s="3" t="s">
        <v>200</v>
      </c>
      <c r="I4455" s="55">
        <v>46176</v>
      </c>
      <c r="J4455" s="55">
        <v>46179</v>
      </c>
      <c r="K4455" s="55">
        <v>46206</v>
      </c>
      <c r="L4455" s="3"/>
      <c r="M4455" s="3"/>
      <c r="N4455" s="3"/>
      <c r="O4455" s="119" t="s">
        <v>15</v>
      </c>
      <c r="P4455" s="3"/>
      <c r="Q4455" s="167"/>
      <c r="R4455" s="176"/>
      <c r="S4455" s="1"/>
      <c r="T4455" s="1"/>
      <c r="U4455" s="1"/>
      <c r="V4455" s="1"/>
      <c r="W4455" s="1"/>
      <c r="X4455" s="1"/>
      <c r="Y4455" s="1"/>
      <c r="Z4455" s="1"/>
      <c r="AA4455" s="1"/>
      <c r="AB4455" s="1"/>
      <c r="AC4455" s="1"/>
      <c r="AD4455" s="1"/>
      <c r="AE4455" s="1"/>
      <c r="AF4455" s="1"/>
      <c r="AG4455" s="1"/>
      <c r="AH4455" s="1"/>
      <c r="AI4455" s="1"/>
      <c r="AJ4455" s="1"/>
      <c r="AK4455" s="1"/>
      <c r="AL4455" s="1"/>
      <c r="AM4455" s="1"/>
      <c r="AN4455" s="1"/>
      <c r="AO4455" s="1"/>
      <c r="AP4455" s="1"/>
      <c r="AQ4455" s="1"/>
      <c r="AR4455" s="1"/>
      <c r="AS4455" s="1"/>
      <c r="AT4455" s="1"/>
      <c r="AU4455" s="1"/>
      <c r="AV4455" s="1"/>
      <c r="AW4455" s="1"/>
      <c r="AX4455" s="1"/>
      <c r="AY4455" s="1"/>
      <c r="AZ4455" s="1"/>
      <c r="BA4455" s="1"/>
      <c r="BB4455" s="1"/>
      <c r="BC4455" s="1"/>
      <c r="BD4455" s="1"/>
      <c r="BE4455" s="1"/>
      <c r="BF4455" s="1"/>
      <c r="BG4455" s="1"/>
      <c r="BH4455" s="1"/>
      <c r="BI4455" s="1"/>
      <c r="BJ4455" s="1"/>
      <c r="BK4455" s="1"/>
      <c r="BL4455" s="1"/>
      <c r="BM4455" s="1"/>
      <c r="BN4455" s="1"/>
      <c r="BO4455" s="1"/>
      <c r="BP4455" s="1"/>
      <c r="BQ4455" s="1"/>
      <c r="BR4455" s="1"/>
      <c r="BS4455" s="1"/>
      <c r="BT4455" s="1"/>
      <c r="BU4455" s="1"/>
      <c r="BV4455" s="1"/>
      <c r="BW4455" s="1"/>
      <c r="BX4455" s="1"/>
      <c r="BY4455" s="1"/>
      <c r="BZ4455" s="1"/>
      <c r="CA4455" s="1"/>
      <c r="CB4455" s="1"/>
      <c r="CC4455" s="1"/>
      <c r="CD4455" s="1"/>
      <c r="CE4455" s="1"/>
      <c r="CF4455" s="1"/>
      <c r="CG4455" s="1"/>
      <c r="CH4455" s="1"/>
      <c r="CI4455" s="1"/>
      <c r="CJ4455" s="1"/>
      <c r="CK4455" s="1"/>
      <c r="CL4455" s="1"/>
      <c r="CM4455" s="1"/>
      <c r="CN4455" s="1"/>
      <c r="CO4455" s="1"/>
      <c r="CP4455" s="1"/>
      <c r="CQ4455" s="1"/>
      <c r="CR4455" s="1"/>
      <c r="CS4455" s="1"/>
      <c r="CT4455" s="1"/>
      <c r="CU4455" s="1"/>
      <c r="CV4455" s="1"/>
      <c r="CW4455" s="1"/>
      <c r="CX4455" s="1"/>
      <c r="CY4455" s="1"/>
      <c r="CZ4455" s="1"/>
      <c r="DA4455" s="1"/>
      <c r="DB4455" s="1"/>
      <c r="DC4455" s="1"/>
      <c r="DD4455" s="1"/>
      <c r="DE4455" s="1"/>
      <c r="DF4455" s="1"/>
      <c r="DG4455" s="1"/>
      <c r="DH4455" s="1"/>
      <c r="DI4455" s="1"/>
      <c r="DJ4455" s="1"/>
      <c r="DK4455" s="1"/>
      <c r="DL4455" s="1"/>
      <c r="DM4455" s="1"/>
      <c r="DN4455" s="1"/>
      <c r="DO4455" s="1"/>
      <c r="DP4455" s="1"/>
      <c r="DQ4455" s="1"/>
    </row>
    <row r="4456" spans="1:121">
      <c r="A4456" s="172" t="s">
        <v>2072</v>
      </c>
      <c r="B4456" s="30" t="s">
        <v>2073</v>
      </c>
      <c r="C4456" s="378">
        <v>154601119</v>
      </c>
      <c r="D4456" s="88"/>
      <c r="F4456" s="29" t="s">
        <v>99</v>
      </c>
      <c r="G4456" s="3" t="s">
        <v>60</v>
      </c>
      <c r="H4456" s="3" t="s">
        <v>200</v>
      </c>
      <c r="I4456" s="55">
        <v>46176</v>
      </c>
      <c r="J4456" s="55">
        <v>46179</v>
      </c>
      <c r="K4456" s="55">
        <v>46206</v>
      </c>
      <c r="L4456" s="3"/>
      <c r="M4456" s="3"/>
      <c r="N4456" s="3"/>
      <c r="O4456" s="119" t="s">
        <v>15</v>
      </c>
      <c r="P4456" s="3"/>
      <c r="Q4456" s="167"/>
      <c r="R4456" s="176"/>
      <c r="S4456" s="1"/>
      <c r="T4456" s="1"/>
      <c r="U4456" s="1"/>
      <c r="V4456" s="1"/>
      <c r="W4456" s="1"/>
      <c r="X4456" s="1"/>
      <c r="Y4456" s="1"/>
      <c r="Z4456" s="1"/>
      <c r="AA4456" s="1"/>
      <c r="AB4456" s="1"/>
      <c r="AC4456" s="1"/>
      <c r="AD4456" s="1"/>
      <c r="AE4456" s="1"/>
      <c r="AF4456" s="1"/>
      <c r="AG4456" s="1"/>
      <c r="AH4456" s="1"/>
      <c r="AI4456" s="1"/>
      <c r="AJ4456" s="1"/>
      <c r="AK4456" s="1"/>
      <c r="AL4456" s="1"/>
      <c r="AM4456" s="1"/>
      <c r="AN4456" s="1"/>
      <c r="AO4456" s="1"/>
      <c r="AP4456" s="1"/>
      <c r="AQ4456" s="1"/>
      <c r="AR4456" s="1"/>
      <c r="AS4456" s="1"/>
      <c r="AT4456" s="1"/>
      <c r="AU4456" s="1"/>
      <c r="AV4456" s="1"/>
      <c r="AW4456" s="1"/>
      <c r="AX4456" s="1"/>
      <c r="AY4456" s="1"/>
      <c r="AZ4456" s="1"/>
      <c r="BA4456" s="1"/>
      <c r="BB4456" s="1"/>
      <c r="BC4456" s="1"/>
      <c r="BD4456" s="1"/>
      <c r="BE4456" s="1"/>
      <c r="BF4456" s="1"/>
      <c r="BG4456" s="1"/>
      <c r="BH4456" s="1"/>
      <c r="BI4456" s="1"/>
      <c r="BJ4456" s="1"/>
      <c r="BK4456" s="1"/>
      <c r="BL4456" s="1"/>
      <c r="BM4456" s="1"/>
      <c r="BN4456" s="1"/>
      <c r="BO4456" s="1"/>
      <c r="BP4456" s="1"/>
      <c r="BQ4456" s="1"/>
      <c r="BR4456" s="1"/>
      <c r="BS4456" s="1"/>
      <c r="BT4456" s="1"/>
      <c r="BU4456" s="1"/>
      <c r="BV4456" s="1"/>
      <c r="BW4456" s="1"/>
      <c r="BX4456" s="1"/>
      <c r="BY4456" s="1"/>
      <c r="BZ4456" s="1"/>
      <c r="CA4456" s="1"/>
      <c r="CB4456" s="1"/>
      <c r="CC4456" s="1"/>
      <c r="CD4456" s="1"/>
      <c r="CE4456" s="1"/>
      <c r="CF4456" s="1"/>
      <c r="CG4456" s="1"/>
      <c r="CH4456" s="1"/>
      <c r="CI4456" s="1"/>
      <c r="CJ4456" s="1"/>
      <c r="CK4456" s="1"/>
      <c r="CL4456" s="1"/>
      <c r="CM4456" s="1"/>
      <c r="CN4456" s="1"/>
      <c r="CO4456" s="1"/>
      <c r="CP4456" s="1"/>
      <c r="CQ4456" s="1"/>
      <c r="CR4456" s="1"/>
      <c r="CS4456" s="1"/>
      <c r="CT4456" s="1"/>
      <c r="CU4456" s="1"/>
      <c r="CV4456" s="1"/>
      <c r="CW4456" s="1"/>
      <c r="CX4456" s="1"/>
      <c r="CY4456" s="1"/>
      <c r="CZ4456" s="1"/>
      <c r="DA4456" s="1"/>
      <c r="DB4456" s="1"/>
      <c r="DC4456" s="1"/>
      <c r="DD4456" s="1"/>
      <c r="DE4456" s="1"/>
      <c r="DF4456" s="1"/>
      <c r="DG4456" s="1"/>
      <c r="DH4456" s="1"/>
      <c r="DI4456" s="1"/>
      <c r="DJ4456" s="1"/>
      <c r="DK4456" s="1"/>
      <c r="DL4456" s="1"/>
      <c r="DM4456" s="1"/>
      <c r="DN4456" s="1"/>
      <c r="DO4456" s="1"/>
      <c r="DP4456" s="1"/>
      <c r="DQ4456" s="1"/>
    </row>
    <row r="4457" spans="1:121">
      <c r="A4457" s="172" t="s">
        <v>2072</v>
      </c>
      <c r="B4457" s="30" t="s">
        <v>2073</v>
      </c>
      <c r="C4457" s="378">
        <v>154601168</v>
      </c>
      <c r="D4457" s="88"/>
      <c r="F4457" s="29" t="s">
        <v>99</v>
      </c>
      <c r="G4457" s="3" t="s">
        <v>60</v>
      </c>
      <c r="H4457" s="3" t="s">
        <v>200</v>
      </c>
      <c r="I4457" s="55">
        <v>46176</v>
      </c>
      <c r="J4457" s="55">
        <v>46179</v>
      </c>
      <c r="K4457" s="55">
        <v>46206</v>
      </c>
      <c r="L4457" s="3"/>
      <c r="M4457" s="3"/>
      <c r="N4457" s="3"/>
      <c r="O4457" s="119" t="s">
        <v>15</v>
      </c>
      <c r="P4457" s="3"/>
      <c r="Q4457" s="167"/>
      <c r="R4457" s="176"/>
      <c r="S4457" s="1"/>
      <c r="T4457" s="1"/>
      <c r="U4457" s="1"/>
      <c r="V4457" s="1"/>
      <c r="W4457" s="1"/>
      <c r="X4457" s="1"/>
      <c r="Y4457" s="1"/>
      <c r="Z4457" s="1"/>
      <c r="AA4457" s="1"/>
      <c r="AB4457" s="1"/>
      <c r="AC4457" s="1"/>
      <c r="AD4457" s="1"/>
      <c r="AE4457" s="1"/>
      <c r="AF4457" s="1"/>
      <c r="AG4457" s="1"/>
      <c r="AH4457" s="1"/>
      <c r="AI4457" s="1"/>
      <c r="AJ4457" s="1"/>
      <c r="AK4457" s="1"/>
      <c r="AL4457" s="1"/>
      <c r="AM4457" s="1"/>
      <c r="AN4457" s="1"/>
      <c r="AO4457" s="1"/>
      <c r="AP4457" s="1"/>
      <c r="AQ4457" s="1"/>
      <c r="AR4457" s="1"/>
      <c r="AS4457" s="1"/>
      <c r="AT4457" s="1"/>
      <c r="AU4457" s="1"/>
      <c r="AV4457" s="1"/>
      <c r="AW4457" s="1"/>
      <c r="AX4457" s="1"/>
      <c r="AY4457" s="1"/>
      <c r="AZ4457" s="1"/>
      <c r="BA4457" s="1"/>
      <c r="BB4457" s="1"/>
      <c r="BC4457" s="1"/>
      <c r="BD4457" s="1"/>
      <c r="BE4457" s="1"/>
      <c r="BF4457" s="1"/>
      <c r="BG4457" s="1"/>
      <c r="BH4457" s="1"/>
      <c r="BI4457" s="1"/>
      <c r="BJ4457" s="1"/>
      <c r="BK4457" s="1"/>
      <c r="BL4457" s="1"/>
      <c r="BM4457" s="1"/>
      <c r="BN4457" s="1"/>
      <c r="BO4457" s="1"/>
      <c r="BP4457" s="1"/>
      <c r="BQ4457" s="1"/>
      <c r="BR4457" s="1"/>
      <c r="BS4457" s="1"/>
      <c r="BT4457" s="1"/>
      <c r="BU4457" s="1"/>
      <c r="BV4457" s="1"/>
      <c r="BW4457" s="1"/>
      <c r="BX4457" s="1"/>
      <c r="BY4457" s="1"/>
      <c r="BZ4457" s="1"/>
      <c r="CA4457" s="1"/>
      <c r="CB4457" s="1"/>
      <c r="CC4457" s="1"/>
      <c r="CD4457" s="1"/>
      <c r="CE4457" s="1"/>
      <c r="CF4457" s="1"/>
      <c r="CG4457" s="1"/>
      <c r="CH4457" s="1"/>
      <c r="CI4457" s="1"/>
      <c r="CJ4457" s="1"/>
      <c r="CK4457" s="1"/>
      <c r="CL4457" s="1"/>
      <c r="CM4457" s="1"/>
      <c r="CN4457" s="1"/>
      <c r="CO4457" s="1"/>
      <c r="CP4457" s="1"/>
      <c r="CQ4457" s="1"/>
      <c r="CR4457" s="1"/>
      <c r="CS4457" s="1"/>
      <c r="CT4457" s="1"/>
      <c r="CU4457" s="1"/>
      <c r="CV4457" s="1"/>
      <c r="CW4457" s="1"/>
      <c r="CX4457" s="1"/>
      <c r="CY4457" s="1"/>
      <c r="CZ4457" s="1"/>
      <c r="DA4457" s="1"/>
      <c r="DB4457" s="1"/>
      <c r="DC4457" s="1"/>
      <c r="DD4457" s="1"/>
      <c r="DE4457" s="1"/>
      <c r="DF4457" s="1"/>
      <c r="DG4457" s="1"/>
      <c r="DH4457" s="1"/>
      <c r="DI4457" s="1"/>
      <c r="DJ4457" s="1"/>
      <c r="DK4457" s="1"/>
      <c r="DL4457" s="1"/>
      <c r="DM4457" s="1"/>
      <c r="DN4457" s="1"/>
      <c r="DO4457" s="1"/>
      <c r="DP4457" s="1"/>
      <c r="DQ4457" s="1"/>
    </row>
    <row r="4458" spans="1:121">
      <c r="A4458" s="172" t="s">
        <v>2072</v>
      </c>
      <c r="B4458" s="30" t="s">
        <v>2073</v>
      </c>
      <c r="C4458" s="378">
        <v>154601187</v>
      </c>
      <c r="D4458" s="88"/>
      <c r="F4458" s="29" t="s">
        <v>99</v>
      </c>
      <c r="G4458" s="3" t="s">
        <v>60</v>
      </c>
      <c r="H4458" s="3" t="s">
        <v>200</v>
      </c>
      <c r="I4458" s="55">
        <v>46176</v>
      </c>
      <c r="J4458" s="55">
        <v>46179</v>
      </c>
      <c r="K4458" s="55">
        <v>46206</v>
      </c>
      <c r="L4458" s="3"/>
      <c r="M4458" s="3"/>
      <c r="N4458" s="3"/>
      <c r="O4458" s="119" t="s">
        <v>15</v>
      </c>
      <c r="P4458" s="3"/>
      <c r="Q4458" s="167"/>
      <c r="R4458" s="176"/>
      <c r="S4458" s="1"/>
      <c r="T4458" s="1"/>
      <c r="U4458" s="1"/>
      <c r="V4458" s="1"/>
      <c r="W4458" s="1"/>
      <c r="X4458" s="1"/>
      <c r="Y4458" s="1"/>
      <c r="Z4458" s="1"/>
      <c r="AA4458" s="1"/>
      <c r="AB4458" s="1"/>
      <c r="AC4458" s="1"/>
      <c r="AD4458" s="1"/>
      <c r="AE4458" s="1"/>
      <c r="AF4458" s="1"/>
      <c r="AG4458" s="1"/>
      <c r="AH4458" s="1"/>
      <c r="AI4458" s="1"/>
      <c r="AJ4458" s="1"/>
      <c r="AK4458" s="1"/>
      <c r="AL4458" s="1"/>
      <c r="AM4458" s="1"/>
      <c r="AN4458" s="1"/>
      <c r="AO4458" s="1"/>
      <c r="AP4458" s="1"/>
      <c r="AQ4458" s="1"/>
      <c r="AR4458" s="1"/>
      <c r="AS4458" s="1"/>
      <c r="AT4458" s="1"/>
      <c r="AU4458" s="1"/>
      <c r="AV4458" s="1"/>
      <c r="AW4458" s="1"/>
      <c r="AX4458" s="1"/>
      <c r="AY4458" s="1"/>
      <c r="AZ4458" s="1"/>
      <c r="BA4458" s="1"/>
      <c r="BB4458" s="1"/>
      <c r="BC4458" s="1"/>
      <c r="BD4458" s="1"/>
      <c r="BE4458" s="1"/>
      <c r="BF4458" s="1"/>
      <c r="BG4458" s="1"/>
      <c r="BH4458" s="1"/>
      <c r="BI4458" s="1"/>
      <c r="BJ4458" s="1"/>
      <c r="BK4458" s="1"/>
      <c r="BL4458" s="1"/>
      <c r="BM4458" s="1"/>
      <c r="BN4458" s="1"/>
      <c r="BO4458" s="1"/>
      <c r="BP4458" s="1"/>
      <c r="BQ4458" s="1"/>
      <c r="BR4458" s="1"/>
      <c r="BS4458" s="1"/>
      <c r="BT4458" s="1"/>
      <c r="BU4458" s="1"/>
      <c r="BV4458" s="1"/>
      <c r="BW4458" s="1"/>
      <c r="BX4458" s="1"/>
      <c r="BY4458" s="1"/>
      <c r="BZ4458" s="1"/>
      <c r="CA4458" s="1"/>
      <c r="CB4458" s="1"/>
      <c r="CC4458" s="1"/>
      <c r="CD4458" s="1"/>
      <c r="CE4458" s="1"/>
      <c r="CF4458" s="1"/>
      <c r="CG4458" s="1"/>
      <c r="CH4458" s="1"/>
      <c r="CI4458" s="1"/>
      <c r="CJ4458" s="1"/>
      <c r="CK4458" s="1"/>
      <c r="CL4458" s="1"/>
      <c r="CM4458" s="1"/>
      <c r="CN4458" s="1"/>
      <c r="CO4458" s="1"/>
      <c r="CP4458" s="1"/>
      <c r="CQ4458" s="1"/>
      <c r="CR4458" s="1"/>
      <c r="CS4458" s="1"/>
      <c r="CT4458" s="1"/>
      <c r="CU4458" s="1"/>
      <c r="CV4458" s="1"/>
      <c r="CW4458" s="1"/>
      <c r="CX4458" s="1"/>
      <c r="CY4458" s="1"/>
      <c r="CZ4458" s="1"/>
      <c r="DA4458" s="1"/>
      <c r="DB4458" s="1"/>
      <c r="DC4458" s="1"/>
      <c r="DD4458" s="1"/>
      <c r="DE4458" s="1"/>
      <c r="DF4458" s="1"/>
      <c r="DG4458" s="1"/>
      <c r="DH4458" s="1"/>
      <c r="DI4458" s="1"/>
      <c r="DJ4458" s="1"/>
      <c r="DK4458" s="1"/>
      <c r="DL4458" s="1"/>
      <c r="DM4458" s="1"/>
      <c r="DN4458" s="1"/>
      <c r="DO4458" s="1"/>
      <c r="DP4458" s="1"/>
      <c r="DQ4458" s="1"/>
    </row>
    <row r="4459" spans="1:121">
      <c r="A4459" s="172" t="s">
        <v>2072</v>
      </c>
      <c r="B4459" s="30" t="s">
        <v>2073</v>
      </c>
      <c r="C4459" s="378">
        <v>154601241</v>
      </c>
      <c r="D4459" s="88"/>
      <c r="F4459" s="29" t="s">
        <v>99</v>
      </c>
      <c r="G4459" s="3" t="s">
        <v>60</v>
      </c>
      <c r="H4459" s="3" t="s">
        <v>200</v>
      </c>
      <c r="I4459" s="55">
        <v>46176</v>
      </c>
      <c r="J4459" s="55">
        <v>46179</v>
      </c>
      <c r="K4459" s="55">
        <v>46206</v>
      </c>
      <c r="L4459" s="3"/>
      <c r="M4459" s="3"/>
      <c r="N4459" s="3"/>
      <c r="O4459" s="119" t="s">
        <v>15</v>
      </c>
      <c r="P4459" s="3"/>
      <c r="Q4459" s="167"/>
      <c r="R4459" s="176"/>
      <c r="S4459" s="1"/>
      <c r="T4459" s="1"/>
      <c r="U4459" s="1"/>
      <c r="V4459" s="1"/>
      <c r="W4459" s="1"/>
      <c r="X4459" s="1"/>
      <c r="Y4459" s="1"/>
      <c r="Z4459" s="1"/>
      <c r="AA4459" s="1"/>
      <c r="AB4459" s="1"/>
      <c r="AC4459" s="1"/>
      <c r="AD4459" s="1"/>
      <c r="AE4459" s="1"/>
      <c r="AF4459" s="1"/>
      <c r="AG4459" s="1"/>
      <c r="AH4459" s="1"/>
      <c r="AI4459" s="1"/>
      <c r="AJ4459" s="1"/>
      <c r="AK4459" s="1"/>
      <c r="AL4459" s="1"/>
      <c r="AM4459" s="1"/>
      <c r="AN4459" s="1"/>
      <c r="AO4459" s="1"/>
      <c r="AP4459" s="1"/>
      <c r="AQ4459" s="1"/>
      <c r="AR4459" s="1"/>
      <c r="AS4459" s="1"/>
      <c r="AT4459" s="1"/>
      <c r="AU4459" s="1"/>
      <c r="AV4459" s="1"/>
      <c r="AW4459" s="1"/>
      <c r="AX4459" s="1"/>
      <c r="AY4459" s="1"/>
      <c r="AZ4459" s="1"/>
      <c r="BA4459" s="1"/>
      <c r="BB4459" s="1"/>
      <c r="BC4459" s="1"/>
      <c r="BD4459" s="1"/>
      <c r="BE4459" s="1"/>
      <c r="BF4459" s="1"/>
      <c r="BG4459" s="1"/>
      <c r="BH4459" s="1"/>
      <c r="BI4459" s="1"/>
      <c r="BJ4459" s="1"/>
      <c r="BK4459" s="1"/>
      <c r="BL4459" s="1"/>
      <c r="BM4459" s="1"/>
      <c r="BN4459" s="1"/>
      <c r="BO4459" s="1"/>
      <c r="BP4459" s="1"/>
      <c r="BQ4459" s="1"/>
      <c r="BR4459" s="1"/>
      <c r="BS4459" s="1"/>
      <c r="BT4459" s="1"/>
      <c r="BU4459" s="1"/>
      <c r="BV4459" s="1"/>
      <c r="BW4459" s="1"/>
      <c r="BX4459" s="1"/>
      <c r="BY4459" s="1"/>
      <c r="BZ4459" s="1"/>
      <c r="CA4459" s="1"/>
      <c r="CB4459" s="1"/>
      <c r="CC4459" s="1"/>
      <c r="CD4459" s="1"/>
      <c r="CE4459" s="1"/>
      <c r="CF4459" s="1"/>
      <c r="CG4459" s="1"/>
      <c r="CH4459" s="1"/>
      <c r="CI4459" s="1"/>
      <c r="CJ4459" s="1"/>
      <c r="CK4459" s="1"/>
      <c r="CL4459" s="1"/>
      <c r="CM4459" s="1"/>
      <c r="CN4459" s="1"/>
      <c r="CO4459" s="1"/>
      <c r="CP4459" s="1"/>
      <c r="CQ4459" s="1"/>
      <c r="CR4459" s="1"/>
      <c r="CS4459" s="1"/>
      <c r="CT4459" s="1"/>
      <c r="CU4459" s="1"/>
      <c r="CV4459" s="1"/>
      <c r="CW4459" s="1"/>
      <c r="CX4459" s="1"/>
      <c r="CY4459" s="1"/>
      <c r="CZ4459" s="1"/>
      <c r="DA4459" s="1"/>
      <c r="DB4459" s="1"/>
      <c r="DC4459" s="1"/>
      <c r="DD4459" s="1"/>
      <c r="DE4459" s="1"/>
      <c r="DF4459" s="1"/>
      <c r="DG4459" s="1"/>
      <c r="DH4459" s="1"/>
      <c r="DI4459" s="1"/>
      <c r="DJ4459" s="1"/>
      <c r="DK4459" s="1"/>
      <c r="DL4459" s="1"/>
      <c r="DM4459" s="1"/>
      <c r="DN4459" s="1"/>
      <c r="DO4459" s="1"/>
      <c r="DP4459" s="1"/>
      <c r="DQ4459" s="1"/>
    </row>
    <row r="4460" spans="1:121">
      <c r="A4460" s="172" t="s">
        <v>2072</v>
      </c>
      <c r="B4460" s="30" t="s">
        <v>2073</v>
      </c>
      <c r="C4460" s="378">
        <v>154601267</v>
      </c>
      <c r="D4460" s="88"/>
      <c r="F4460" s="29" t="s">
        <v>99</v>
      </c>
      <c r="G4460" s="3" t="s">
        <v>60</v>
      </c>
      <c r="H4460" s="3" t="s">
        <v>200</v>
      </c>
      <c r="I4460" s="55">
        <v>46176</v>
      </c>
      <c r="J4460" s="55">
        <v>46179</v>
      </c>
      <c r="K4460" s="55">
        <v>46206</v>
      </c>
      <c r="L4460" s="3"/>
      <c r="M4460" s="3"/>
      <c r="N4460" s="3"/>
      <c r="O4460" s="119" t="s">
        <v>15</v>
      </c>
      <c r="P4460" s="3"/>
      <c r="Q4460" s="167"/>
      <c r="R4460" s="176"/>
      <c r="S4460" s="1"/>
      <c r="T4460" s="1"/>
      <c r="U4460" s="1"/>
      <c r="V4460" s="1"/>
      <c r="W4460" s="1"/>
      <c r="X4460" s="1"/>
      <c r="Y4460" s="1"/>
      <c r="Z4460" s="1"/>
      <c r="AA4460" s="1"/>
      <c r="AB4460" s="1"/>
      <c r="AC4460" s="1"/>
      <c r="AD4460" s="1"/>
      <c r="AE4460" s="1"/>
      <c r="AF4460" s="1"/>
      <c r="AG4460" s="1"/>
      <c r="AH4460" s="1"/>
      <c r="AI4460" s="1"/>
      <c r="AJ4460" s="1"/>
      <c r="AK4460" s="1"/>
      <c r="AL4460" s="1"/>
      <c r="AM4460" s="1"/>
      <c r="AN4460" s="1"/>
      <c r="AO4460" s="1"/>
      <c r="AP4460" s="1"/>
      <c r="AQ4460" s="1"/>
      <c r="AR4460" s="1"/>
      <c r="AS4460" s="1"/>
      <c r="AT4460" s="1"/>
      <c r="AU4460" s="1"/>
      <c r="AV4460" s="1"/>
      <c r="AW4460" s="1"/>
      <c r="AX4460" s="1"/>
      <c r="AY4460" s="1"/>
      <c r="AZ4460" s="1"/>
      <c r="BA4460" s="1"/>
      <c r="BB4460" s="1"/>
      <c r="BC4460" s="1"/>
      <c r="BD4460" s="1"/>
      <c r="BE4460" s="1"/>
      <c r="BF4460" s="1"/>
      <c r="BG4460" s="1"/>
      <c r="BH4460" s="1"/>
      <c r="BI4460" s="1"/>
      <c r="BJ4460" s="1"/>
      <c r="BK4460" s="1"/>
      <c r="BL4460" s="1"/>
      <c r="BM4460" s="1"/>
      <c r="BN4460" s="1"/>
      <c r="BO4460" s="1"/>
      <c r="BP4460" s="1"/>
      <c r="BQ4460" s="1"/>
      <c r="BR4460" s="1"/>
      <c r="BS4460" s="1"/>
      <c r="BT4460" s="1"/>
      <c r="BU4460" s="1"/>
      <c r="BV4460" s="1"/>
      <c r="BW4460" s="1"/>
      <c r="BX4460" s="1"/>
      <c r="BY4460" s="1"/>
      <c r="BZ4460" s="1"/>
      <c r="CA4460" s="1"/>
      <c r="CB4460" s="1"/>
      <c r="CC4460" s="1"/>
      <c r="CD4460" s="1"/>
      <c r="CE4460" s="1"/>
      <c r="CF4460" s="1"/>
      <c r="CG4460" s="1"/>
      <c r="CH4460" s="1"/>
      <c r="CI4460" s="1"/>
      <c r="CJ4460" s="1"/>
      <c r="CK4460" s="1"/>
      <c r="CL4460" s="1"/>
      <c r="CM4460" s="1"/>
      <c r="CN4460" s="1"/>
      <c r="CO4460" s="1"/>
      <c r="CP4460" s="1"/>
      <c r="CQ4460" s="1"/>
      <c r="CR4460" s="1"/>
      <c r="CS4460" s="1"/>
      <c r="CT4460" s="1"/>
      <c r="CU4460" s="1"/>
      <c r="CV4460" s="1"/>
      <c r="CW4460" s="1"/>
      <c r="CX4460" s="1"/>
      <c r="CY4460" s="1"/>
      <c r="CZ4460" s="1"/>
      <c r="DA4460" s="1"/>
      <c r="DB4460" s="1"/>
      <c r="DC4460" s="1"/>
      <c r="DD4460" s="1"/>
      <c r="DE4460" s="1"/>
      <c r="DF4460" s="1"/>
      <c r="DG4460" s="1"/>
      <c r="DH4460" s="1"/>
      <c r="DI4460" s="1"/>
      <c r="DJ4460" s="1"/>
      <c r="DK4460" s="1"/>
      <c r="DL4460" s="1"/>
      <c r="DM4460" s="1"/>
      <c r="DN4460" s="1"/>
      <c r="DO4460" s="1"/>
      <c r="DP4460" s="1"/>
      <c r="DQ4460" s="1"/>
    </row>
    <row r="4461" spans="1:121">
      <c r="A4461" s="172" t="s">
        <v>2072</v>
      </c>
      <c r="B4461" s="30" t="s">
        <v>2073</v>
      </c>
      <c r="C4461" s="378">
        <v>154601307</v>
      </c>
      <c r="D4461" s="88"/>
      <c r="F4461" s="29" t="s">
        <v>99</v>
      </c>
      <c r="G4461" s="3" t="s">
        <v>60</v>
      </c>
      <c r="H4461" s="3" t="s">
        <v>200</v>
      </c>
      <c r="I4461" s="55">
        <v>46176</v>
      </c>
      <c r="J4461" s="55">
        <v>46179</v>
      </c>
      <c r="K4461" s="55">
        <v>46206</v>
      </c>
      <c r="L4461" s="3"/>
      <c r="M4461" s="3"/>
      <c r="N4461" s="3"/>
      <c r="O4461" s="119" t="s">
        <v>15</v>
      </c>
      <c r="P4461" s="3"/>
      <c r="Q4461" s="167"/>
      <c r="R4461" s="176"/>
      <c r="S4461" s="1"/>
      <c r="T4461" s="1"/>
      <c r="U4461" s="1"/>
      <c r="V4461" s="1"/>
      <c r="W4461" s="1"/>
      <c r="X4461" s="1"/>
      <c r="Y4461" s="1"/>
      <c r="Z4461" s="1"/>
      <c r="AA4461" s="1"/>
      <c r="AB4461" s="1"/>
      <c r="AC4461" s="1"/>
      <c r="AD4461" s="1"/>
      <c r="AE4461" s="1"/>
      <c r="AF4461" s="1"/>
      <c r="AG4461" s="1"/>
      <c r="AH4461" s="1"/>
      <c r="AI4461" s="1"/>
      <c r="AJ4461" s="1"/>
      <c r="AK4461" s="1"/>
      <c r="AL4461" s="1"/>
      <c r="AM4461" s="1"/>
      <c r="AN4461" s="1"/>
      <c r="AO4461" s="1"/>
      <c r="AP4461" s="1"/>
      <c r="AQ4461" s="1"/>
      <c r="AR4461" s="1"/>
      <c r="AS4461" s="1"/>
      <c r="AT4461" s="1"/>
      <c r="AU4461" s="1"/>
      <c r="AV4461" s="1"/>
      <c r="AW4461" s="1"/>
      <c r="AX4461" s="1"/>
      <c r="AY4461" s="1"/>
      <c r="AZ4461" s="1"/>
      <c r="BA4461" s="1"/>
      <c r="BB4461" s="1"/>
      <c r="BC4461" s="1"/>
      <c r="BD4461" s="1"/>
      <c r="BE4461" s="1"/>
      <c r="BF4461" s="1"/>
      <c r="BG4461" s="1"/>
      <c r="BH4461" s="1"/>
      <c r="BI4461" s="1"/>
      <c r="BJ4461" s="1"/>
      <c r="BK4461" s="1"/>
      <c r="BL4461" s="1"/>
      <c r="BM4461" s="1"/>
      <c r="BN4461" s="1"/>
      <c r="BO4461" s="1"/>
      <c r="BP4461" s="1"/>
      <c r="BQ4461" s="1"/>
      <c r="BR4461" s="1"/>
      <c r="BS4461" s="1"/>
      <c r="BT4461" s="1"/>
      <c r="BU4461" s="1"/>
      <c r="BV4461" s="1"/>
      <c r="BW4461" s="1"/>
      <c r="BX4461" s="1"/>
      <c r="BY4461" s="1"/>
      <c r="BZ4461" s="1"/>
      <c r="CA4461" s="1"/>
      <c r="CB4461" s="1"/>
      <c r="CC4461" s="1"/>
      <c r="CD4461" s="1"/>
      <c r="CE4461" s="1"/>
      <c r="CF4461" s="1"/>
      <c r="CG4461" s="1"/>
      <c r="CH4461" s="1"/>
      <c r="CI4461" s="1"/>
      <c r="CJ4461" s="1"/>
      <c r="CK4461" s="1"/>
      <c r="CL4461" s="1"/>
      <c r="CM4461" s="1"/>
      <c r="CN4461" s="1"/>
      <c r="CO4461" s="1"/>
      <c r="CP4461" s="1"/>
      <c r="CQ4461" s="1"/>
      <c r="CR4461" s="1"/>
      <c r="CS4461" s="1"/>
      <c r="CT4461" s="1"/>
      <c r="CU4461" s="1"/>
      <c r="CV4461" s="1"/>
      <c r="CW4461" s="1"/>
      <c r="CX4461" s="1"/>
      <c r="CY4461" s="1"/>
      <c r="CZ4461" s="1"/>
      <c r="DA4461" s="1"/>
      <c r="DB4461" s="1"/>
      <c r="DC4461" s="1"/>
      <c r="DD4461" s="1"/>
      <c r="DE4461" s="1"/>
      <c r="DF4461" s="1"/>
      <c r="DG4461" s="1"/>
      <c r="DH4461" s="1"/>
      <c r="DI4461" s="1"/>
      <c r="DJ4461" s="1"/>
      <c r="DK4461" s="1"/>
      <c r="DL4461" s="1"/>
      <c r="DM4461" s="1"/>
      <c r="DN4461" s="1"/>
      <c r="DO4461" s="1"/>
      <c r="DP4461" s="1"/>
      <c r="DQ4461" s="1"/>
    </row>
    <row r="4462" spans="1:121">
      <c r="A4462" s="172" t="s">
        <v>2072</v>
      </c>
      <c r="B4462" s="30" t="s">
        <v>2073</v>
      </c>
      <c r="C4462" s="378">
        <v>154601333</v>
      </c>
      <c r="D4462" s="88"/>
      <c r="F4462" s="29" t="s">
        <v>99</v>
      </c>
      <c r="G4462" s="3" t="s">
        <v>60</v>
      </c>
      <c r="H4462" s="3" t="s">
        <v>200</v>
      </c>
      <c r="I4462" s="55">
        <v>46176</v>
      </c>
      <c r="J4462" s="55">
        <v>46179</v>
      </c>
      <c r="K4462" s="55">
        <v>46206</v>
      </c>
      <c r="L4462" s="3"/>
      <c r="M4462" s="3"/>
      <c r="N4462" s="3"/>
      <c r="O4462" s="119" t="s">
        <v>15</v>
      </c>
      <c r="P4462" s="3"/>
      <c r="Q4462" s="167"/>
      <c r="R4462" s="176"/>
      <c r="S4462" s="1"/>
      <c r="T4462" s="1"/>
      <c r="U4462" s="1"/>
      <c r="V4462" s="1"/>
      <c r="W4462" s="1"/>
      <c r="X4462" s="1"/>
      <c r="Y4462" s="1"/>
      <c r="Z4462" s="1"/>
      <c r="AA4462" s="1"/>
      <c r="AB4462" s="1"/>
      <c r="AC4462" s="1"/>
      <c r="AD4462" s="1"/>
      <c r="AE4462" s="1"/>
      <c r="AF4462" s="1"/>
      <c r="AG4462" s="1"/>
      <c r="AH4462" s="1"/>
      <c r="AI4462" s="1"/>
      <c r="AJ4462" s="1"/>
      <c r="AK4462" s="1"/>
      <c r="AL4462" s="1"/>
      <c r="AM4462" s="1"/>
      <c r="AN4462" s="1"/>
      <c r="AO4462" s="1"/>
      <c r="AP4462" s="1"/>
      <c r="AQ4462" s="1"/>
      <c r="AR4462" s="1"/>
      <c r="AS4462" s="1"/>
      <c r="AT4462" s="1"/>
      <c r="AU4462" s="1"/>
      <c r="AV4462" s="1"/>
      <c r="AW4462" s="1"/>
      <c r="AX4462" s="1"/>
      <c r="AY4462" s="1"/>
      <c r="AZ4462" s="1"/>
      <c r="BA4462" s="1"/>
      <c r="BB4462" s="1"/>
      <c r="BC4462" s="1"/>
      <c r="BD4462" s="1"/>
      <c r="BE4462" s="1"/>
      <c r="BF4462" s="1"/>
      <c r="BG4462" s="1"/>
      <c r="BH4462" s="1"/>
      <c r="BI4462" s="1"/>
      <c r="BJ4462" s="1"/>
      <c r="BK4462" s="1"/>
      <c r="BL4462" s="1"/>
      <c r="BM4462" s="1"/>
      <c r="BN4462" s="1"/>
      <c r="BO4462" s="1"/>
      <c r="BP4462" s="1"/>
      <c r="BQ4462" s="1"/>
      <c r="BR4462" s="1"/>
      <c r="BS4462" s="1"/>
      <c r="BT4462" s="1"/>
      <c r="BU4462" s="1"/>
      <c r="BV4462" s="1"/>
      <c r="BW4462" s="1"/>
      <c r="BX4462" s="1"/>
      <c r="BY4462" s="1"/>
      <c r="BZ4462" s="1"/>
      <c r="CA4462" s="1"/>
      <c r="CB4462" s="1"/>
      <c r="CC4462" s="1"/>
      <c r="CD4462" s="1"/>
      <c r="CE4462" s="1"/>
      <c r="CF4462" s="1"/>
      <c r="CG4462" s="1"/>
      <c r="CH4462" s="1"/>
      <c r="CI4462" s="1"/>
      <c r="CJ4462" s="1"/>
      <c r="CK4462" s="1"/>
      <c r="CL4462" s="1"/>
      <c r="CM4462" s="1"/>
      <c r="CN4462" s="1"/>
      <c r="CO4462" s="1"/>
      <c r="CP4462" s="1"/>
      <c r="CQ4462" s="1"/>
      <c r="CR4462" s="1"/>
      <c r="CS4462" s="1"/>
      <c r="CT4462" s="1"/>
      <c r="CU4462" s="1"/>
      <c r="CV4462" s="1"/>
      <c r="CW4462" s="1"/>
      <c r="CX4462" s="1"/>
      <c r="CY4462" s="1"/>
      <c r="CZ4462" s="1"/>
      <c r="DA4462" s="1"/>
      <c r="DB4462" s="1"/>
      <c r="DC4462" s="1"/>
      <c r="DD4462" s="1"/>
      <c r="DE4462" s="1"/>
      <c r="DF4462" s="1"/>
      <c r="DG4462" s="1"/>
      <c r="DH4462" s="1"/>
      <c r="DI4462" s="1"/>
      <c r="DJ4462" s="1"/>
      <c r="DK4462" s="1"/>
      <c r="DL4462" s="1"/>
      <c r="DM4462" s="1"/>
      <c r="DN4462" s="1"/>
      <c r="DO4462" s="1"/>
      <c r="DP4462" s="1"/>
      <c r="DQ4462" s="1"/>
    </row>
    <row r="4463" spans="1:121">
      <c r="A4463" s="172" t="s">
        <v>2072</v>
      </c>
      <c r="B4463" s="30" t="s">
        <v>2073</v>
      </c>
      <c r="C4463" s="378">
        <v>154601621</v>
      </c>
      <c r="D4463" s="88"/>
      <c r="F4463" s="29" t="s">
        <v>99</v>
      </c>
      <c r="G4463" s="3" t="s">
        <v>60</v>
      </c>
      <c r="H4463" s="3" t="s">
        <v>200</v>
      </c>
      <c r="I4463" s="55">
        <v>46176</v>
      </c>
      <c r="J4463" s="55">
        <v>46179</v>
      </c>
      <c r="K4463" s="55">
        <v>46206</v>
      </c>
      <c r="L4463" s="3"/>
      <c r="M4463" s="3"/>
      <c r="N4463" s="3"/>
      <c r="O4463" s="119" t="s">
        <v>15</v>
      </c>
      <c r="P4463" s="3"/>
      <c r="Q4463" s="167"/>
      <c r="R4463" s="176"/>
      <c r="S4463" s="1"/>
      <c r="T4463" s="1"/>
      <c r="U4463" s="1"/>
      <c r="V4463" s="1"/>
      <c r="W4463" s="1"/>
      <c r="X4463" s="1"/>
      <c r="Y4463" s="1"/>
      <c r="Z4463" s="1"/>
      <c r="AA4463" s="1"/>
      <c r="AB4463" s="1"/>
      <c r="AC4463" s="1"/>
      <c r="AD4463" s="1"/>
      <c r="AE4463" s="1"/>
      <c r="AF4463" s="1"/>
      <c r="AG4463" s="1"/>
      <c r="AH4463" s="1"/>
      <c r="AI4463" s="1"/>
      <c r="AJ4463" s="1"/>
      <c r="AK4463" s="1"/>
      <c r="AL4463" s="1"/>
      <c r="AM4463" s="1"/>
      <c r="AN4463" s="1"/>
      <c r="AO4463" s="1"/>
      <c r="AP4463" s="1"/>
      <c r="AQ4463" s="1"/>
      <c r="AR4463" s="1"/>
      <c r="AS4463" s="1"/>
      <c r="AT4463" s="1"/>
      <c r="AU4463" s="1"/>
      <c r="AV4463" s="1"/>
      <c r="AW4463" s="1"/>
      <c r="AX4463" s="1"/>
      <c r="AY4463" s="1"/>
      <c r="AZ4463" s="1"/>
      <c r="BA4463" s="1"/>
      <c r="BB4463" s="1"/>
      <c r="BC4463" s="1"/>
      <c r="BD4463" s="1"/>
      <c r="BE4463" s="1"/>
      <c r="BF4463" s="1"/>
      <c r="BG4463" s="1"/>
      <c r="BH4463" s="1"/>
      <c r="BI4463" s="1"/>
      <c r="BJ4463" s="1"/>
      <c r="BK4463" s="1"/>
      <c r="BL4463" s="1"/>
      <c r="BM4463" s="1"/>
      <c r="BN4463" s="1"/>
      <c r="BO4463" s="1"/>
      <c r="BP4463" s="1"/>
      <c r="BQ4463" s="1"/>
      <c r="BR4463" s="1"/>
      <c r="BS4463" s="1"/>
      <c r="BT4463" s="1"/>
      <c r="BU4463" s="1"/>
      <c r="BV4463" s="1"/>
      <c r="BW4463" s="1"/>
      <c r="BX4463" s="1"/>
      <c r="BY4463" s="1"/>
      <c r="BZ4463" s="1"/>
      <c r="CA4463" s="1"/>
      <c r="CB4463" s="1"/>
      <c r="CC4463" s="1"/>
      <c r="CD4463" s="1"/>
      <c r="CE4463" s="1"/>
      <c r="CF4463" s="1"/>
      <c r="CG4463" s="1"/>
      <c r="CH4463" s="1"/>
      <c r="CI4463" s="1"/>
      <c r="CJ4463" s="1"/>
      <c r="CK4463" s="1"/>
      <c r="CL4463" s="1"/>
      <c r="CM4463" s="1"/>
      <c r="CN4463" s="1"/>
      <c r="CO4463" s="1"/>
      <c r="CP4463" s="1"/>
      <c r="CQ4463" s="1"/>
      <c r="CR4463" s="1"/>
      <c r="CS4463" s="1"/>
      <c r="CT4463" s="1"/>
      <c r="CU4463" s="1"/>
      <c r="CV4463" s="1"/>
      <c r="CW4463" s="1"/>
      <c r="CX4463" s="1"/>
      <c r="CY4463" s="1"/>
      <c r="CZ4463" s="1"/>
      <c r="DA4463" s="1"/>
      <c r="DB4463" s="1"/>
      <c r="DC4463" s="1"/>
      <c r="DD4463" s="1"/>
      <c r="DE4463" s="1"/>
      <c r="DF4463" s="1"/>
      <c r="DG4463" s="1"/>
      <c r="DH4463" s="1"/>
      <c r="DI4463" s="1"/>
      <c r="DJ4463" s="1"/>
      <c r="DK4463" s="1"/>
      <c r="DL4463" s="1"/>
      <c r="DM4463" s="1"/>
      <c r="DN4463" s="1"/>
      <c r="DO4463" s="1"/>
      <c r="DP4463" s="1"/>
      <c r="DQ4463" s="1"/>
    </row>
    <row r="4464" spans="1:121">
      <c r="A4464" s="172" t="s">
        <v>2072</v>
      </c>
      <c r="B4464" s="30" t="s">
        <v>2073</v>
      </c>
      <c r="C4464" s="378">
        <v>154601655</v>
      </c>
      <c r="D4464" s="88"/>
      <c r="F4464" s="29" t="s">
        <v>99</v>
      </c>
      <c r="G4464" s="3" t="s">
        <v>60</v>
      </c>
      <c r="H4464" s="3" t="s">
        <v>200</v>
      </c>
      <c r="I4464" s="55">
        <v>46176</v>
      </c>
      <c r="J4464" s="55">
        <v>46179</v>
      </c>
      <c r="K4464" s="55">
        <v>46206</v>
      </c>
      <c r="L4464" s="3"/>
      <c r="M4464" s="3"/>
      <c r="N4464" s="3"/>
      <c r="O4464" s="119" t="s">
        <v>15</v>
      </c>
      <c r="P4464" s="3"/>
      <c r="Q4464" s="167"/>
      <c r="R4464" s="176"/>
      <c r="S4464" s="1"/>
      <c r="T4464" s="1"/>
      <c r="U4464" s="1"/>
      <c r="V4464" s="1"/>
      <c r="W4464" s="1"/>
      <c r="X4464" s="1"/>
      <c r="Y4464" s="1"/>
      <c r="Z4464" s="1"/>
      <c r="AA4464" s="1"/>
      <c r="AB4464" s="1"/>
      <c r="AC4464" s="1"/>
      <c r="AD4464" s="1"/>
      <c r="AE4464" s="1"/>
      <c r="AF4464" s="1"/>
      <c r="AG4464" s="1"/>
      <c r="AH4464" s="1"/>
      <c r="AI4464" s="1"/>
      <c r="AJ4464" s="1"/>
      <c r="AK4464" s="1"/>
      <c r="AL4464" s="1"/>
      <c r="AM4464" s="1"/>
      <c r="AN4464" s="1"/>
      <c r="AO4464" s="1"/>
      <c r="AP4464" s="1"/>
      <c r="AQ4464" s="1"/>
      <c r="AR4464" s="1"/>
      <c r="AS4464" s="1"/>
      <c r="AT4464" s="1"/>
      <c r="AU4464" s="1"/>
      <c r="AV4464" s="1"/>
      <c r="AW4464" s="1"/>
      <c r="AX4464" s="1"/>
      <c r="AY4464" s="1"/>
      <c r="AZ4464" s="1"/>
      <c r="BA4464" s="1"/>
      <c r="BB4464" s="1"/>
      <c r="BC4464" s="1"/>
      <c r="BD4464" s="1"/>
      <c r="BE4464" s="1"/>
      <c r="BF4464" s="1"/>
      <c r="BG4464" s="1"/>
      <c r="BH4464" s="1"/>
      <c r="BI4464" s="1"/>
      <c r="BJ4464" s="1"/>
      <c r="BK4464" s="1"/>
      <c r="BL4464" s="1"/>
      <c r="BM4464" s="1"/>
      <c r="BN4464" s="1"/>
      <c r="BO4464" s="1"/>
      <c r="BP4464" s="1"/>
      <c r="BQ4464" s="1"/>
      <c r="BR4464" s="1"/>
      <c r="BS4464" s="1"/>
      <c r="BT4464" s="1"/>
      <c r="BU4464" s="1"/>
      <c r="BV4464" s="1"/>
      <c r="BW4464" s="1"/>
      <c r="BX4464" s="1"/>
      <c r="BY4464" s="1"/>
      <c r="BZ4464" s="1"/>
      <c r="CA4464" s="1"/>
      <c r="CB4464" s="1"/>
      <c r="CC4464" s="1"/>
      <c r="CD4464" s="1"/>
      <c r="CE4464" s="1"/>
      <c r="CF4464" s="1"/>
      <c r="CG4464" s="1"/>
      <c r="CH4464" s="1"/>
      <c r="CI4464" s="1"/>
      <c r="CJ4464" s="1"/>
      <c r="CK4464" s="1"/>
      <c r="CL4464" s="1"/>
      <c r="CM4464" s="1"/>
      <c r="CN4464" s="1"/>
      <c r="CO4464" s="1"/>
      <c r="CP4464" s="1"/>
      <c r="CQ4464" s="1"/>
      <c r="CR4464" s="1"/>
      <c r="CS4464" s="1"/>
      <c r="CT4464" s="1"/>
      <c r="CU4464" s="1"/>
      <c r="CV4464" s="1"/>
      <c r="CW4464" s="1"/>
      <c r="CX4464" s="1"/>
      <c r="CY4464" s="1"/>
      <c r="CZ4464" s="1"/>
      <c r="DA4464" s="1"/>
      <c r="DB4464" s="1"/>
      <c r="DC4464" s="1"/>
      <c r="DD4464" s="1"/>
      <c r="DE4464" s="1"/>
      <c r="DF4464" s="1"/>
      <c r="DG4464" s="1"/>
      <c r="DH4464" s="1"/>
      <c r="DI4464" s="1"/>
      <c r="DJ4464" s="1"/>
      <c r="DK4464" s="1"/>
      <c r="DL4464" s="1"/>
      <c r="DM4464" s="1"/>
      <c r="DN4464" s="1"/>
      <c r="DO4464" s="1"/>
      <c r="DP4464" s="1"/>
      <c r="DQ4464" s="1"/>
    </row>
    <row r="4465" spans="1:121">
      <c r="A4465" s="172" t="s">
        <v>2072</v>
      </c>
      <c r="B4465" s="30" t="s">
        <v>2073</v>
      </c>
      <c r="C4465" s="378">
        <v>154601680</v>
      </c>
      <c r="D4465" s="88"/>
      <c r="F4465" s="29" t="s">
        <v>99</v>
      </c>
      <c r="G4465" s="3" t="s">
        <v>60</v>
      </c>
      <c r="H4465" s="3" t="s">
        <v>200</v>
      </c>
      <c r="I4465" s="55">
        <v>46176</v>
      </c>
      <c r="J4465" s="55">
        <v>46179</v>
      </c>
      <c r="K4465" s="55">
        <v>46206</v>
      </c>
      <c r="L4465" s="3"/>
      <c r="M4465" s="3"/>
      <c r="N4465" s="3"/>
      <c r="O4465" s="119" t="s">
        <v>15</v>
      </c>
      <c r="P4465" s="3"/>
      <c r="Q4465" s="167"/>
      <c r="R4465" s="176"/>
      <c r="S4465" s="1"/>
      <c r="T4465" s="1"/>
      <c r="U4465" s="1"/>
      <c r="V4465" s="1"/>
      <c r="W4465" s="1"/>
      <c r="X4465" s="1"/>
      <c r="Y4465" s="1"/>
      <c r="Z4465" s="1"/>
      <c r="AA4465" s="1"/>
      <c r="AB4465" s="1"/>
      <c r="AC4465" s="1"/>
      <c r="AD4465" s="1"/>
      <c r="AE4465" s="1"/>
      <c r="AF4465" s="1"/>
      <c r="AG4465" s="1"/>
      <c r="AH4465" s="1"/>
      <c r="AI4465" s="1"/>
      <c r="AJ4465" s="1"/>
      <c r="AK4465" s="1"/>
      <c r="AL4465" s="1"/>
      <c r="AM4465" s="1"/>
      <c r="AN4465" s="1"/>
      <c r="AO4465" s="1"/>
      <c r="AP4465" s="1"/>
      <c r="AQ4465" s="1"/>
      <c r="AR4465" s="1"/>
      <c r="AS4465" s="1"/>
      <c r="AT4465" s="1"/>
      <c r="AU4465" s="1"/>
      <c r="AV4465" s="1"/>
      <c r="AW4465" s="1"/>
      <c r="AX4465" s="1"/>
      <c r="AY4465" s="1"/>
      <c r="AZ4465" s="1"/>
      <c r="BA4465" s="1"/>
      <c r="BB4465" s="1"/>
      <c r="BC4465" s="1"/>
      <c r="BD4465" s="1"/>
      <c r="BE4465" s="1"/>
      <c r="BF4465" s="1"/>
      <c r="BG4465" s="1"/>
      <c r="BH4465" s="1"/>
      <c r="BI4465" s="1"/>
      <c r="BJ4465" s="1"/>
      <c r="BK4465" s="1"/>
      <c r="BL4465" s="1"/>
      <c r="BM4465" s="1"/>
      <c r="BN4465" s="1"/>
      <c r="BO4465" s="1"/>
      <c r="BP4465" s="1"/>
      <c r="BQ4465" s="1"/>
      <c r="BR4465" s="1"/>
      <c r="BS4465" s="1"/>
      <c r="BT4465" s="1"/>
      <c r="BU4465" s="1"/>
      <c r="BV4465" s="1"/>
      <c r="BW4465" s="1"/>
      <c r="BX4465" s="1"/>
      <c r="BY4465" s="1"/>
      <c r="BZ4465" s="1"/>
      <c r="CA4465" s="1"/>
      <c r="CB4465" s="1"/>
      <c r="CC4465" s="1"/>
      <c r="CD4465" s="1"/>
      <c r="CE4465" s="1"/>
      <c r="CF4465" s="1"/>
      <c r="CG4465" s="1"/>
      <c r="CH4465" s="1"/>
      <c r="CI4465" s="1"/>
      <c r="CJ4465" s="1"/>
      <c r="CK4465" s="1"/>
      <c r="CL4465" s="1"/>
      <c r="CM4465" s="1"/>
      <c r="CN4465" s="1"/>
      <c r="CO4465" s="1"/>
      <c r="CP4465" s="1"/>
      <c r="CQ4465" s="1"/>
      <c r="CR4465" s="1"/>
      <c r="CS4465" s="1"/>
      <c r="CT4465" s="1"/>
      <c r="CU4465" s="1"/>
      <c r="CV4465" s="1"/>
      <c r="CW4465" s="1"/>
      <c r="CX4465" s="1"/>
      <c r="CY4465" s="1"/>
      <c r="CZ4465" s="1"/>
      <c r="DA4465" s="1"/>
      <c r="DB4465" s="1"/>
      <c r="DC4465" s="1"/>
      <c r="DD4465" s="1"/>
      <c r="DE4465" s="1"/>
      <c r="DF4465" s="1"/>
      <c r="DG4465" s="1"/>
      <c r="DH4465" s="1"/>
      <c r="DI4465" s="1"/>
      <c r="DJ4465" s="1"/>
      <c r="DK4465" s="1"/>
      <c r="DL4465" s="1"/>
      <c r="DM4465" s="1"/>
      <c r="DN4465" s="1"/>
      <c r="DO4465" s="1"/>
      <c r="DP4465" s="1"/>
      <c r="DQ4465" s="1"/>
    </row>
    <row r="4466" spans="1:121">
      <c r="A4466" s="172" t="s">
        <v>2074</v>
      </c>
      <c r="B4466" s="30" t="s">
        <v>2075</v>
      </c>
      <c r="C4466" s="378">
        <v>154601794</v>
      </c>
      <c r="D4466" s="88"/>
      <c r="F4466" s="29" t="s">
        <v>99</v>
      </c>
      <c r="G4466" s="3" t="s">
        <v>60</v>
      </c>
      <c r="H4466" s="3" t="s">
        <v>200</v>
      </c>
      <c r="I4466" s="55">
        <v>46176</v>
      </c>
      <c r="J4466" s="55">
        <v>46179</v>
      </c>
      <c r="K4466" s="55">
        <v>46206</v>
      </c>
      <c r="L4466" s="3"/>
      <c r="M4466" s="3"/>
      <c r="N4466" s="3"/>
      <c r="O4466" s="119" t="s">
        <v>15</v>
      </c>
      <c r="P4466" s="3"/>
      <c r="Q4466" s="167"/>
      <c r="R4466" s="176"/>
      <c r="S4466" s="1"/>
      <c r="T4466" s="1"/>
      <c r="U4466" s="1"/>
      <c r="V4466" s="1"/>
      <c r="W4466" s="1"/>
      <c r="X4466" s="1"/>
      <c r="Y4466" s="1"/>
      <c r="Z4466" s="1"/>
      <c r="AA4466" s="1"/>
      <c r="AB4466" s="1"/>
      <c r="AC4466" s="1"/>
      <c r="AD4466" s="1"/>
      <c r="AE4466" s="1"/>
      <c r="AF4466" s="1"/>
      <c r="AG4466" s="1"/>
      <c r="AH4466" s="1"/>
      <c r="AI4466" s="1"/>
      <c r="AJ4466" s="1"/>
      <c r="AK4466" s="1"/>
      <c r="AL4466" s="1"/>
      <c r="AM4466" s="1"/>
      <c r="AN4466" s="1"/>
      <c r="AO4466" s="1"/>
      <c r="AP4466" s="1"/>
      <c r="AQ4466" s="1"/>
      <c r="AR4466" s="1"/>
      <c r="AS4466" s="1"/>
      <c r="AT4466" s="1"/>
      <c r="AU4466" s="1"/>
      <c r="AV4466" s="1"/>
      <c r="AW4466" s="1"/>
      <c r="AX4466" s="1"/>
      <c r="AY4466" s="1"/>
      <c r="AZ4466" s="1"/>
      <c r="BA4466" s="1"/>
      <c r="BB4466" s="1"/>
      <c r="BC4466" s="1"/>
      <c r="BD4466" s="1"/>
      <c r="BE4466" s="1"/>
      <c r="BF4466" s="1"/>
      <c r="BG4466" s="1"/>
      <c r="BH4466" s="1"/>
      <c r="BI4466" s="1"/>
      <c r="BJ4466" s="1"/>
      <c r="BK4466" s="1"/>
      <c r="BL4466" s="1"/>
      <c r="BM4466" s="1"/>
      <c r="BN4466" s="1"/>
      <c r="BO4466" s="1"/>
      <c r="BP4466" s="1"/>
      <c r="BQ4466" s="1"/>
      <c r="BR4466" s="1"/>
      <c r="BS4466" s="1"/>
      <c r="BT4466" s="1"/>
      <c r="BU4466" s="1"/>
      <c r="BV4466" s="1"/>
      <c r="BW4466" s="1"/>
      <c r="BX4466" s="1"/>
      <c r="BY4466" s="1"/>
      <c r="BZ4466" s="1"/>
      <c r="CA4466" s="1"/>
      <c r="CB4466" s="1"/>
      <c r="CC4466" s="1"/>
      <c r="CD4466" s="1"/>
      <c r="CE4466" s="1"/>
      <c r="CF4466" s="1"/>
      <c r="CG4466" s="1"/>
      <c r="CH4466" s="1"/>
      <c r="CI4466" s="1"/>
      <c r="CJ4466" s="1"/>
      <c r="CK4466" s="1"/>
      <c r="CL4466" s="1"/>
      <c r="CM4466" s="1"/>
      <c r="CN4466" s="1"/>
      <c r="CO4466" s="1"/>
      <c r="CP4466" s="1"/>
      <c r="CQ4466" s="1"/>
      <c r="CR4466" s="1"/>
      <c r="CS4466" s="1"/>
      <c r="CT4466" s="1"/>
      <c r="CU4466" s="1"/>
      <c r="CV4466" s="1"/>
      <c r="CW4466" s="1"/>
      <c r="CX4466" s="1"/>
      <c r="CY4466" s="1"/>
      <c r="CZ4466" s="1"/>
      <c r="DA4466" s="1"/>
      <c r="DB4466" s="1"/>
      <c r="DC4466" s="1"/>
      <c r="DD4466" s="1"/>
      <c r="DE4466" s="1"/>
      <c r="DF4466" s="1"/>
      <c r="DG4466" s="1"/>
      <c r="DH4466" s="1"/>
      <c r="DI4466" s="1"/>
      <c r="DJ4466" s="1"/>
      <c r="DK4466" s="1"/>
      <c r="DL4466" s="1"/>
      <c r="DM4466" s="1"/>
      <c r="DN4466" s="1"/>
      <c r="DO4466" s="1"/>
      <c r="DP4466" s="1"/>
      <c r="DQ4466" s="1"/>
    </row>
    <row r="4467" spans="1:121">
      <c r="A4467" s="172" t="s">
        <v>2074</v>
      </c>
      <c r="B4467" s="30" t="s">
        <v>2075</v>
      </c>
      <c r="C4467" s="378">
        <v>154601884</v>
      </c>
      <c r="D4467" s="88"/>
      <c r="F4467" s="29" t="s">
        <v>99</v>
      </c>
      <c r="G4467" s="3" t="s">
        <v>60</v>
      </c>
      <c r="H4467" s="3" t="s">
        <v>200</v>
      </c>
      <c r="I4467" s="55">
        <v>46176</v>
      </c>
      <c r="J4467" s="55">
        <v>46179</v>
      </c>
      <c r="K4467" s="55">
        <v>46206</v>
      </c>
      <c r="L4467" s="3"/>
      <c r="M4467" s="3"/>
      <c r="N4467" s="3"/>
      <c r="O4467" s="119" t="s">
        <v>15</v>
      </c>
      <c r="P4467" s="3"/>
      <c r="Q4467" s="167"/>
      <c r="R4467" s="176"/>
      <c r="S4467" s="1"/>
      <c r="T4467" s="1"/>
      <c r="U4467" s="1"/>
      <c r="V4467" s="1"/>
      <c r="W4467" s="1"/>
      <c r="X4467" s="1"/>
      <c r="Y4467" s="1"/>
      <c r="Z4467" s="1"/>
      <c r="AA4467" s="1"/>
      <c r="AB4467" s="1"/>
      <c r="AC4467" s="1"/>
      <c r="AD4467" s="1"/>
      <c r="AE4467" s="1"/>
      <c r="AF4467" s="1"/>
      <c r="AG4467" s="1"/>
      <c r="AH4467" s="1"/>
      <c r="AI4467" s="1"/>
      <c r="AJ4467" s="1"/>
      <c r="AK4467" s="1"/>
      <c r="AL4467" s="1"/>
      <c r="AM4467" s="1"/>
      <c r="AN4467" s="1"/>
      <c r="AO4467" s="1"/>
      <c r="AP4467" s="1"/>
      <c r="AQ4467" s="1"/>
      <c r="AR4467" s="1"/>
      <c r="AS4467" s="1"/>
      <c r="AT4467" s="1"/>
      <c r="AU4467" s="1"/>
      <c r="AV4467" s="1"/>
      <c r="AW4467" s="1"/>
      <c r="AX4467" s="1"/>
      <c r="AY4467" s="1"/>
      <c r="AZ4467" s="1"/>
      <c r="BA4467" s="1"/>
      <c r="BB4467" s="1"/>
      <c r="BC4467" s="1"/>
      <c r="BD4467" s="1"/>
      <c r="BE4467" s="1"/>
      <c r="BF4467" s="1"/>
      <c r="BG4467" s="1"/>
      <c r="BH4467" s="1"/>
      <c r="BI4467" s="1"/>
      <c r="BJ4467" s="1"/>
      <c r="BK4467" s="1"/>
      <c r="BL4467" s="1"/>
      <c r="BM4467" s="1"/>
      <c r="BN4467" s="1"/>
      <c r="BO4467" s="1"/>
      <c r="BP4467" s="1"/>
      <c r="BQ4467" s="1"/>
      <c r="BR4467" s="1"/>
      <c r="BS4467" s="1"/>
      <c r="BT4467" s="1"/>
      <c r="BU4467" s="1"/>
      <c r="BV4467" s="1"/>
      <c r="BW4467" s="1"/>
      <c r="BX4467" s="1"/>
      <c r="BY4467" s="1"/>
      <c r="BZ4467" s="1"/>
      <c r="CA4467" s="1"/>
      <c r="CB4467" s="1"/>
      <c r="CC4467" s="1"/>
      <c r="CD4467" s="1"/>
      <c r="CE4467" s="1"/>
      <c r="CF4467" s="1"/>
      <c r="CG4467" s="1"/>
      <c r="CH4467" s="1"/>
      <c r="CI4467" s="1"/>
      <c r="CJ4467" s="1"/>
      <c r="CK4467" s="1"/>
      <c r="CL4467" s="1"/>
      <c r="CM4467" s="1"/>
      <c r="CN4467" s="1"/>
      <c r="CO4467" s="1"/>
      <c r="CP4467" s="1"/>
      <c r="CQ4467" s="1"/>
      <c r="CR4467" s="1"/>
      <c r="CS4467" s="1"/>
      <c r="CT4467" s="1"/>
      <c r="CU4467" s="1"/>
      <c r="CV4467" s="1"/>
      <c r="CW4467" s="1"/>
      <c r="CX4467" s="1"/>
      <c r="CY4467" s="1"/>
      <c r="CZ4467" s="1"/>
      <c r="DA4467" s="1"/>
      <c r="DB4467" s="1"/>
      <c r="DC4467" s="1"/>
      <c r="DD4467" s="1"/>
      <c r="DE4467" s="1"/>
      <c r="DF4467" s="1"/>
      <c r="DG4467" s="1"/>
      <c r="DH4467" s="1"/>
      <c r="DI4467" s="1"/>
      <c r="DJ4467" s="1"/>
      <c r="DK4467" s="1"/>
      <c r="DL4467" s="1"/>
      <c r="DM4467" s="1"/>
      <c r="DN4467" s="1"/>
      <c r="DO4467" s="1"/>
      <c r="DP4467" s="1"/>
      <c r="DQ4467" s="1"/>
    </row>
    <row r="4468" spans="1:121">
      <c r="A4468" s="172" t="s">
        <v>2074</v>
      </c>
      <c r="B4468" s="30" t="s">
        <v>2075</v>
      </c>
      <c r="C4468" s="378">
        <v>154601907</v>
      </c>
      <c r="D4468" s="88"/>
      <c r="F4468" s="29" t="s">
        <v>99</v>
      </c>
      <c r="G4468" s="3" t="s">
        <v>60</v>
      </c>
      <c r="H4468" s="3" t="s">
        <v>200</v>
      </c>
      <c r="I4468" s="55">
        <v>46176</v>
      </c>
      <c r="J4468" s="55">
        <v>46179</v>
      </c>
      <c r="K4468" s="55">
        <v>46206</v>
      </c>
      <c r="L4468" s="3"/>
      <c r="M4468" s="3"/>
      <c r="N4468" s="3"/>
      <c r="O4468" s="119" t="s">
        <v>15</v>
      </c>
      <c r="P4468" s="3"/>
      <c r="Q4468" s="167"/>
      <c r="R4468" s="176"/>
      <c r="S4468" s="1"/>
      <c r="T4468" s="1"/>
      <c r="U4468" s="1"/>
      <c r="V4468" s="1"/>
      <c r="W4468" s="1"/>
      <c r="X4468" s="1"/>
      <c r="Y4468" s="1"/>
      <c r="Z4468" s="1"/>
      <c r="AA4468" s="1"/>
      <c r="AB4468" s="1"/>
      <c r="AC4468" s="1"/>
      <c r="AD4468" s="1"/>
      <c r="AE4468" s="1"/>
      <c r="AF4468" s="1"/>
      <c r="AG4468" s="1"/>
      <c r="AH4468" s="1"/>
      <c r="AI4468" s="1"/>
      <c r="AJ4468" s="1"/>
      <c r="AK4468" s="1"/>
      <c r="AL4468" s="1"/>
      <c r="AM4468" s="1"/>
      <c r="AN4468" s="1"/>
      <c r="AO4468" s="1"/>
      <c r="AP4468" s="1"/>
      <c r="AQ4468" s="1"/>
      <c r="AR4468" s="1"/>
      <c r="AS4468" s="1"/>
      <c r="AT4468" s="1"/>
      <c r="AU4468" s="1"/>
      <c r="AV4468" s="1"/>
      <c r="AW4468" s="1"/>
      <c r="AX4468" s="1"/>
      <c r="AY4468" s="1"/>
      <c r="AZ4468" s="1"/>
      <c r="BA4468" s="1"/>
      <c r="BB4468" s="1"/>
      <c r="BC4468" s="1"/>
      <c r="BD4468" s="1"/>
      <c r="BE4468" s="1"/>
      <c r="BF4468" s="1"/>
      <c r="BG4468" s="1"/>
      <c r="BH4468" s="1"/>
      <c r="BI4468" s="1"/>
      <c r="BJ4468" s="1"/>
      <c r="BK4468" s="1"/>
      <c r="BL4468" s="1"/>
      <c r="BM4468" s="1"/>
      <c r="BN4468" s="1"/>
      <c r="BO4468" s="1"/>
      <c r="BP4468" s="1"/>
      <c r="BQ4468" s="1"/>
      <c r="BR4468" s="1"/>
      <c r="BS4468" s="1"/>
      <c r="BT4468" s="1"/>
      <c r="BU4468" s="1"/>
      <c r="BV4468" s="1"/>
      <c r="BW4468" s="1"/>
      <c r="BX4468" s="1"/>
      <c r="BY4468" s="1"/>
      <c r="BZ4468" s="1"/>
      <c r="CA4468" s="1"/>
      <c r="CB4468" s="1"/>
      <c r="CC4468" s="1"/>
      <c r="CD4468" s="1"/>
      <c r="CE4468" s="1"/>
      <c r="CF4468" s="1"/>
      <c r="CG4468" s="1"/>
      <c r="CH4468" s="1"/>
      <c r="CI4468" s="1"/>
      <c r="CJ4468" s="1"/>
      <c r="CK4468" s="1"/>
      <c r="CL4468" s="1"/>
      <c r="CM4468" s="1"/>
      <c r="CN4468" s="1"/>
      <c r="CO4468" s="1"/>
      <c r="CP4468" s="1"/>
      <c r="CQ4468" s="1"/>
      <c r="CR4468" s="1"/>
      <c r="CS4468" s="1"/>
      <c r="CT4468" s="1"/>
      <c r="CU4468" s="1"/>
      <c r="CV4468" s="1"/>
      <c r="CW4468" s="1"/>
      <c r="CX4468" s="1"/>
      <c r="CY4468" s="1"/>
      <c r="CZ4468" s="1"/>
      <c r="DA4468" s="1"/>
      <c r="DB4468" s="1"/>
      <c r="DC4468" s="1"/>
      <c r="DD4468" s="1"/>
      <c r="DE4468" s="1"/>
      <c r="DF4468" s="1"/>
      <c r="DG4468" s="1"/>
      <c r="DH4468" s="1"/>
      <c r="DI4468" s="1"/>
      <c r="DJ4468" s="1"/>
      <c r="DK4468" s="1"/>
      <c r="DL4468" s="1"/>
      <c r="DM4468" s="1"/>
      <c r="DN4468" s="1"/>
      <c r="DO4468" s="1"/>
      <c r="DP4468" s="1"/>
      <c r="DQ4468" s="1"/>
    </row>
    <row r="4469" spans="1:121">
      <c r="A4469" s="172" t="s">
        <v>2074</v>
      </c>
      <c r="B4469" s="30" t="s">
        <v>2075</v>
      </c>
      <c r="C4469" s="378">
        <v>154601923</v>
      </c>
      <c r="D4469" s="88"/>
      <c r="F4469" s="29" t="s">
        <v>99</v>
      </c>
      <c r="G4469" s="3" t="s">
        <v>60</v>
      </c>
      <c r="H4469" s="3" t="s">
        <v>200</v>
      </c>
      <c r="I4469" s="55">
        <v>46176</v>
      </c>
      <c r="J4469" s="55">
        <v>46179</v>
      </c>
      <c r="K4469" s="55">
        <v>46206</v>
      </c>
      <c r="L4469" s="3"/>
      <c r="M4469" s="3"/>
      <c r="N4469" s="3"/>
      <c r="O4469" s="119" t="s">
        <v>15</v>
      </c>
      <c r="P4469" s="3"/>
      <c r="Q4469" s="167"/>
      <c r="R4469" s="176"/>
      <c r="S4469" s="1"/>
      <c r="T4469" s="1"/>
      <c r="U4469" s="1"/>
      <c r="V4469" s="1"/>
      <c r="W4469" s="1"/>
      <c r="X4469" s="1"/>
      <c r="Y4469" s="1"/>
      <c r="Z4469" s="1"/>
      <c r="AA4469" s="1"/>
      <c r="AB4469" s="1"/>
      <c r="AC4469" s="1"/>
      <c r="AD4469" s="1"/>
      <c r="AE4469" s="1"/>
      <c r="AF4469" s="1"/>
      <c r="AG4469" s="1"/>
      <c r="AH4469" s="1"/>
      <c r="AI4469" s="1"/>
      <c r="AJ4469" s="1"/>
      <c r="AK4469" s="1"/>
      <c r="AL4469" s="1"/>
      <c r="AM4469" s="1"/>
      <c r="AN4469" s="1"/>
      <c r="AO4469" s="1"/>
      <c r="AP4469" s="1"/>
      <c r="AQ4469" s="1"/>
      <c r="AR4469" s="1"/>
      <c r="AS4469" s="1"/>
      <c r="AT4469" s="1"/>
      <c r="AU4469" s="1"/>
      <c r="AV4469" s="1"/>
      <c r="AW4469" s="1"/>
      <c r="AX4469" s="1"/>
      <c r="AY4469" s="1"/>
      <c r="AZ4469" s="1"/>
      <c r="BA4469" s="1"/>
      <c r="BB4469" s="1"/>
      <c r="BC4469" s="1"/>
      <c r="BD4469" s="1"/>
      <c r="BE4469" s="1"/>
      <c r="BF4469" s="1"/>
      <c r="BG4469" s="1"/>
      <c r="BH4469" s="1"/>
      <c r="BI4469" s="1"/>
      <c r="BJ4469" s="1"/>
      <c r="BK4469" s="1"/>
      <c r="BL4469" s="1"/>
      <c r="BM4469" s="1"/>
      <c r="BN4469" s="1"/>
      <c r="BO4469" s="1"/>
      <c r="BP4469" s="1"/>
      <c r="BQ4469" s="1"/>
      <c r="BR4469" s="1"/>
      <c r="BS4469" s="1"/>
      <c r="BT4469" s="1"/>
      <c r="BU4469" s="1"/>
      <c r="BV4469" s="1"/>
      <c r="BW4469" s="1"/>
      <c r="BX4469" s="1"/>
      <c r="BY4469" s="1"/>
      <c r="BZ4469" s="1"/>
      <c r="CA4469" s="1"/>
      <c r="CB4469" s="1"/>
      <c r="CC4469" s="1"/>
      <c r="CD4469" s="1"/>
      <c r="CE4469" s="1"/>
      <c r="CF4469" s="1"/>
      <c r="CG4469" s="1"/>
      <c r="CH4469" s="1"/>
      <c r="CI4469" s="1"/>
      <c r="CJ4469" s="1"/>
      <c r="CK4469" s="1"/>
      <c r="CL4469" s="1"/>
      <c r="CM4469" s="1"/>
      <c r="CN4469" s="1"/>
      <c r="CO4469" s="1"/>
      <c r="CP4469" s="1"/>
      <c r="CQ4469" s="1"/>
      <c r="CR4469" s="1"/>
      <c r="CS4469" s="1"/>
      <c r="CT4469" s="1"/>
      <c r="CU4469" s="1"/>
      <c r="CV4469" s="1"/>
      <c r="CW4469" s="1"/>
      <c r="CX4469" s="1"/>
      <c r="CY4469" s="1"/>
      <c r="CZ4469" s="1"/>
      <c r="DA4469" s="1"/>
      <c r="DB4469" s="1"/>
      <c r="DC4469" s="1"/>
      <c r="DD4469" s="1"/>
      <c r="DE4469" s="1"/>
      <c r="DF4469" s="1"/>
      <c r="DG4469" s="1"/>
      <c r="DH4469" s="1"/>
      <c r="DI4469" s="1"/>
      <c r="DJ4469" s="1"/>
      <c r="DK4469" s="1"/>
      <c r="DL4469" s="1"/>
      <c r="DM4469" s="1"/>
      <c r="DN4469" s="1"/>
      <c r="DO4469" s="1"/>
      <c r="DP4469" s="1"/>
      <c r="DQ4469" s="1"/>
    </row>
    <row r="4470" spans="1:121">
      <c r="A4470" s="172" t="s">
        <v>2074</v>
      </c>
      <c r="B4470" s="30" t="s">
        <v>2075</v>
      </c>
      <c r="C4470" s="378">
        <v>154601944</v>
      </c>
      <c r="D4470" s="88"/>
      <c r="F4470" s="29" t="s">
        <v>99</v>
      </c>
      <c r="G4470" s="3" t="s">
        <v>60</v>
      </c>
      <c r="H4470" s="3" t="s">
        <v>200</v>
      </c>
      <c r="I4470" s="55">
        <v>46176</v>
      </c>
      <c r="J4470" s="55">
        <v>46179</v>
      </c>
      <c r="K4470" s="55">
        <v>46206</v>
      </c>
      <c r="L4470" s="3"/>
      <c r="M4470" s="3"/>
      <c r="N4470" s="3"/>
      <c r="O4470" s="119" t="s">
        <v>15</v>
      </c>
      <c r="P4470" s="3"/>
      <c r="Q4470" s="167"/>
      <c r="R4470" s="176"/>
      <c r="S4470" s="1"/>
      <c r="T4470" s="1"/>
      <c r="U4470" s="1"/>
      <c r="V4470" s="1"/>
      <c r="W4470" s="1"/>
      <c r="X4470" s="1"/>
      <c r="Y4470" s="1"/>
      <c r="Z4470" s="1"/>
      <c r="AA4470" s="1"/>
      <c r="AB4470" s="1"/>
      <c r="AC4470" s="1"/>
      <c r="AD4470" s="1"/>
      <c r="AE4470" s="1"/>
      <c r="AF4470" s="1"/>
      <c r="AG4470" s="1"/>
      <c r="AH4470" s="1"/>
      <c r="AI4470" s="1"/>
      <c r="AJ4470" s="1"/>
      <c r="AK4470" s="1"/>
      <c r="AL4470" s="1"/>
      <c r="AM4470" s="1"/>
      <c r="AN4470" s="1"/>
      <c r="AO4470" s="1"/>
      <c r="AP4470" s="1"/>
      <c r="AQ4470" s="1"/>
      <c r="AR4470" s="1"/>
      <c r="AS4470" s="1"/>
      <c r="AT4470" s="1"/>
      <c r="AU4470" s="1"/>
      <c r="AV4470" s="1"/>
      <c r="AW4470" s="1"/>
      <c r="AX4470" s="1"/>
      <c r="AY4470" s="1"/>
      <c r="AZ4470" s="1"/>
      <c r="BA4470" s="1"/>
      <c r="BB4470" s="1"/>
      <c r="BC4470" s="1"/>
      <c r="BD4470" s="1"/>
      <c r="BE4470" s="1"/>
      <c r="BF4470" s="1"/>
      <c r="BG4470" s="1"/>
      <c r="BH4470" s="1"/>
      <c r="BI4470" s="1"/>
      <c r="BJ4470" s="1"/>
      <c r="BK4470" s="1"/>
      <c r="BL4470" s="1"/>
      <c r="BM4470" s="1"/>
      <c r="BN4470" s="1"/>
      <c r="BO4470" s="1"/>
      <c r="BP4470" s="1"/>
      <c r="BQ4470" s="1"/>
      <c r="BR4470" s="1"/>
      <c r="BS4470" s="1"/>
      <c r="BT4470" s="1"/>
      <c r="BU4470" s="1"/>
      <c r="BV4470" s="1"/>
      <c r="BW4470" s="1"/>
      <c r="BX4470" s="1"/>
      <c r="BY4470" s="1"/>
      <c r="BZ4470" s="1"/>
      <c r="CA4470" s="1"/>
      <c r="CB4470" s="1"/>
      <c r="CC4470" s="1"/>
      <c r="CD4470" s="1"/>
      <c r="CE4470" s="1"/>
      <c r="CF4470" s="1"/>
      <c r="CG4470" s="1"/>
      <c r="CH4470" s="1"/>
      <c r="CI4470" s="1"/>
      <c r="CJ4470" s="1"/>
      <c r="CK4470" s="1"/>
      <c r="CL4470" s="1"/>
      <c r="CM4470" s="1"/>
      <c r="CN4470" s="1"/>
      <c r="CO4470" s="1"/>
      <c r="CP4470" s="1"/>
      <c r="CQ4470" s="1"/>
      <c r="CR4470" s="1"/>
      <c r="CS4470" s="1"/>
      <c r="CT4470" s="1"/>
      <c r="CU4470" s="1"/>
      <c r="CV4470" s="1"/>
      <c r="CW4470" s="1"/>
      <c r="CX4470" s="1"/>
      <c r="CY4470" s="1"/>
      <c r="CZ4470" s="1"/>
      <c r="DA4470" s="1"/>
      <c r="DB4470" s="1"/>
      <c r="DC4470" s="1"/>
      <c r="DD4470" s="1"/>
      <c r="DE4470" s="1"/>
      <c r="DF4470" s="1"/>
      <c r="DG4470" s="1"/>
      <c r="DH4470" s="1"/>
      <c r="DI4470" s="1"/>
      <c r="DJ4470" s="1"/>
      <c r="DK4470" s="1"/>
      <c r="DL4470" s="1"/>
      <c r="DM4470" s="1"/>
      <c r="DN4470" s="1"/>
      <c r="DO4470" s="1"/>
      <c r="DP4470" s="1"/>
      <c r="DQ4470" s="1"/>
    </row>
    <row r="4471" spans="1:121">
      <c r="A4471" s="172" t="s">
        <v>2074</v>
      </c>
      <c r="B4471" s="30" t="s">
        <v>2075</v>
      </c>
      <c r="C4471" s="378">
        <v>154601971</v>
      </c>
      <c r="D4471" s="88"/>
      <c r="F4471" s="29" t="s">
        <v>99</v>
      </c>
      <c r="G4471" s="3" t="s">
        <v>60</v>
      </c>
      <c r="H4471" s="3" t="s">
        <v>200</v>
      </c>
      <c r="I4471" s="55">
        <v>46176</v>
      </c>
      <c r="J4471" s="55">
        <v>46179</v>
      </c>
      <c r="K4471" s="55">
        <v>46206</v>
      </c>
      <c r="L4471" s="3"/>
      <c r="M4471" s="3"/>
      <c r="N4471" s="3"/>
      <c r="O4471" s="119" t="s">
        <v>15</v>
      </c>
      <c r="P4471" s="3"/>
      <c r="Q4471" s="167"/>
      <c r="R4471" s="176"/>
      <c r="S4471" s="1"/>
      <c r="T4471" s="1"/>
      <c r="U4471" s="1"/>
      <c r="V4471" s="1"/>
      <c r="W4471" s="1"/>
      <c r="X4471" s="1"/>
      <c r="Y4471" s="1"/>
      <c r="Z4471" s="1"/>
      <c r="AA4471" s="1"/>
      <c r="AB4471" s="1"/>
      <c r="AC4471" s="1"/>
      <c r="AD4471" s="1"/>
      <c r="AE4471" s="1"/>
      <c r="AF4471" s="1"/>
      <c r="AG4471" s="1"/>
      <c r="AH4471" s="1"/>
      <c r="AI4471" s="1"/>
      <c r="AJ4471" s="1"/>
      <c r="AK4471" s="1"/>
      <c r="AL4471" s="1"/>
      <c r="AM4471" s="1"/>
      <c r="AN4471" s="1"/>
      <c r="AO4471" s="1"/>
      <c r="AP4471" s="1"/>
      <c r="AQ4471" s="1"/>
      <c r="AR4471" s="1"/>
      <c r="AS4471" s="1"/>
      <c r="AT4471" s="1"/>
      <c r="AU4471" s="1"/>
      <c r="AV4471" s="1"/>
      <c r="AW4471" s="1"/>
      <c r="AX4471" s="1"/>
      <c r="AY4471" s="1"/>
      <c r="AZ4471" s="1"/>
      <c r="BA4471" s="1"/>
      <c r="BB4471" s="1"/>
      <c r="BC4471" s="1"/>
      <c r="BD4471" s="1"/>
      <c r="BE4471" s="1"/>
      <c r="BF4471" s="1"/>
      <c r="BG4471" s="1"/>
      <c r="BH4471" s="1"/>
      <c r="BI4471" s="1"/>
      <c r="BJ4471" s="1"/>
      <c r="BK4471" s="1"/>
      <c r="BL4471" s="1"/>
      <c r="BM4471" s="1"/>
      <c r="BN4471" s="1"/>
      <c r="BO4471" s="1"/>
      <c r="BP4471" s="1"/>
      <c r="BQ4471" s="1"/>
      <c r="BR4471" s="1"/>
      <c r="BS4471" s="1"/>
      <c r="BT4471" s="1"/>
      <c r="BU4471" s="1"/>
      <c r="BV4471" s="1"/>
      <c r="BW4471" s="1"/>
      <c r="BX4471" s="1"/>
      <c r="BY4471" s="1"/>
      <c r="BZ4471" s="1"/>
      <c r="CA4471" s="1"/>
      <c r="CB4471" s="1"/>
      <c r="CC4471" s="1"/>
      <c r="CD4471" s="1"/>
      <c r="CE4471" s="1"/>
      <c r="CF4471" s="1"/>
      <c r="CG4471" s="1"/>
      <c r="CH4471" s="1"/>
      <c r="CI4471" s="1"/>
      <c r="CJ4471" s="1"/>
      <c r="CK4471" s="1"/>
      <c r="CL4471" s="1"/>
      <c r="CM4471" s="1"/>
      <c r="CN4471" s="1"/>
      <c r="CO4471" s="1"/>
      <c r="CP4471" s="1"/>
      <c r="CQ4471" s="1"/>
      <c r="CR4471" s="1"/>
      <c r="CS4471" s="1"/>
      <c r="CT4471" s="1"/>
      <c r="CU4471" s="1"/>
      <c r="CV4471" s="1"/>
      <c r="CW4471" s="1"/>
      <c r="CX4471" s="1"/>
      <c r="CY4471" s="1"/>
      <c r="CZ4471" s="1"/>
      <c r="DA4471" s="1"/>
      <c r="DB4471" s="1"/>
      <c r="DC4471" s="1"/>
      <c r="DD4471" s="1"/>
      <c r="DE4471" s="1"/>
      <c r="DF4471" s="1"/>
      <c r="DG4471" s="1"/>
      <c r="DH4471" s="1"/>
      <c r="DI4471" s="1"/>
      <c r="DJ4471" s="1"/>
      <c r="DK4471" s="1"/>
      <c r="DL4471" s="1"/>
      <c r="DM4471" s="1"/>
      <c r="DN4471" s="1"/>
      <c r="DO4471" s="1"/>
      <c r="DP4471" s="1"/>
      <c r="DQ4471" s="1"/>
    </row>
    <row r="4472" spans="1:121">
      <c r="A4472" s="172" t="s">
        <v>2074</v>
      </c>
      <c r="B4472" s="30" t="s">
        <v>2075</v>
      </c>
      <c r="C4472" s="378">
        <v>154601994</v>
      </c>
      <c r="D4472" s="88"/>
      <c r="F4472" s="29" t="s">
        <v>99</v>
      </c>
      <c r="G4472" s="3" t="s">
        <v>60</v>
      </c>
      <c r="H4472" s="3" t="s">
        <v>200</v>
      </c>
      <c r="I4472" s="55">
        <v>46176</v>
      </c>
      <c r="J4472" s="55">
        <v>46179</v>
      </c>
      <c r="K4472" s="55">
        <v>46206</v>
      </c>
      <c r="L4472" s="3"/>
      <c r="M4472" s="3"/>
      <c r="N4472" s="3"/>
      <c r="O4472" s="119" t="s">
        <v>15</v>
      </c>
      <c r="P4472" s="3"/>
      <c r="Q4472" s="167"/>
      <c r="R4472" s="176"/>
      <c r="S4472" s="1"/>
      <c r="T4472" s="1"/>
      <c r="U4472" s="1"/>
      <c r="V4472" s="1"/>
      <c r="W4472" s="1"/>
      <c r="X4472" s="1"/>
      <c r="Y4472" s="1"/>
      <c r="Z4472" s="1"/>
      <c r="AA4472" s="1"/>
      <c r="AB4472" s="1"/>
      <c r="AC4472" s="1"/>
      <c r="AD4472" s="1"/>
      <c r="AE4472" s="1"/>
      <c r="AF4472" s="1"/>
      <c r="AG4472" s="1"/>
      <c r="AH4472" s="1"/>
      <c r="AI4472" s="1"/>
      <c r="AJ4472" s="1"/>
      <c r="AK4472" s="1"/>
      <c r="AL4472" s="1"/>
      <c r="AM4472" s="1"/>
      <c r="AN4472" s="1"/>
      <c r="AO4472" s="1"/>
      <c r="AP4472" s="1"/>
      <c r="AQ4472" s="1"/>
      <c r="AR4472" s="1"/>
      <c r="AS4472" s="1"/>
      <c r="AT4472" s="1"/>
      <c r="AU4472" s="1"/>
      <c r="AV4472" s="1"/>
      <c r="AW4472" s="1"/>
      <c r="AX4472" s="1"/>
      <c r="AY4472" s="1"/>
      <c r="AZ4472" s="1"/>
      <c r="BA4472" s="1"/>
      <c r="BB4472" s="1"/>
      <c r="BC4472" s="1"/>
      <c r="BD4472" s="1"/>
      <c r="BE4472" s="1"/>
      <c r="BF4472" s="1"/>
      <c r="BG4472" s="1"/>
      <c r="BH4472" s="1"/>
      <c r="BI4472" s="1"/>
      <c r="BJ4472" s="1"/>
      <c r="BK4472" s="1"/>
      <c r="BL4472" s="1"/>
      <c r="BM4472" s="1"/>
      <c r="BN4472" s="1"/>
      <c r="BO4472" s="1"/>
      <c r="BP4472" s="1"/>
      <c r="BQ4472" s="1"/>
      <c r="BR4472" s="1"/>
      <c r="BS4472" s="1"/>
      <c r="BT4472" s="1"/>
      <c r="BU4472" s="1"/>
      <c r="BV4472" s="1"/>
      <c r="BW4472" s="1"/>
      <c r="BX4472" s="1"/>
      <c r="BY4472" s="1"/>
      <c r="BZ4472" s="1"/>
      <c r="CA4472" s="1"/>
      <c r="CB4472" s="1"/>
      <c r="CC4472" s="1"/>
      <c r="CD4472" s="1"/>
      <c r="CE4472" s="1"/>
      <c r="CF4472" s="1"/>
      <c r="CG4472" s="1"/>
      <c r="CH4472" s="1"/>
      <c r="CI4472" s="1"/>
      <c r="CJ4472" s="1"/>
      <c r="CK4472" s="1"/>
      <c r="CL4472" s="1"/>
      <c r="CM4472" s="1"/>
      <c r="CN4472" s="1"/>
      <c r="CO4472" s="1"/>
      <c r="CP4472" s="1"/>
      <c r="CQ4472" s="1"/>
      <c r="CR4472" s="1"/>
      <c r="CS4472" s="1"/>
      <c r="CT4472" s="1"/>
      <c r="CU4472" s="1"/>
      <c r="CV4472" s="1"/>
      <c r="CW4472" s="1"/>
      <c r="CX4472" s="1"/>
      <c r="CY4472" s="1"/>
      <c r="CZ4472" s="1"/>
      <c r="DA4472" s="1"/>
      <c r="DB4472" s="1"/>
      <c r="DC4472" s="1"/>
      <c r="DD4472" s="1"/>
      <c r="DE4472" s="1"/>
      <c r="DF4472" s="1"/>
      <c r="DG4472" s="1"/>
      <c r="DH4472" s="1"/>
      <c r="DI4472" s="1"/>
      <c r="DJ4472" s="1"/>
      <c r="DK4472" s="1"/>
      <c r="DL4472" s="1"/>
      <c r="DM4472" s="1"/>
      <c r="DN4472" s="1"/>
      <c r="DO4472" s="1"/>
      <c r="DP4472" s="1"/>
      <c r="DQ4472" s="1"/>
    </row>
    <row r="4473" spans="1:121">
      <c r="A4473" s="172" t="s">
        <v>2074</v>
      </c>
      <c r="B4473" s="30" t="s">
        <v>2075</v>
      </c>
      <c r="C4473" s="378">
        <v>154602019</v>
      </c>
      <c r="D4473" s="88"/>
      <c r="F4473" s="29" t="s">
        <v>99</v>
      </c>
      <c r="G4473" s="3" t="s">
        <v>60</v>
      </c>
      <c r="H4473" s="3" t="s">
        <v>200</v>
      </c>
      <c r="I4473" s="55">
        <v>46176</v>
      </c>
      <c r="J4473" s="55">
        <v>46179</v>
      </c>
      <c r="K4473" s="55">
        <v>46206</v>
      </c>
      <c r="L4473" s="3"/>
      <c r="M4473" s="3"/>
      <c r="N4473" s="3"/>
      <c r="O4473" s="119" t="s">
        <v>15</v>
      </c>
      <c r="P4473" s="3"/>
      <c r="Q4473" s="167"/>
      <c r="R4473" s="176"/>
      <c r="S4473" s="1"/>
      <c r="T4473" s="1"/>
      <c r="U4473" s="1"/>
      <c r="V4473" s="1"/>
      <c r="W4473" s="1"/>
      <c r="X4473" s="1"/>
      <c r="Y4473" s="1"/>
      <c r="Z4473" s="1"/>
      <c r="AA4473" s="1"/>
      <c r="AB4473" s="1"/>
      <c r="AC4473" s="1"/>
      <c r="AD4473" s="1"/>
      <c r="AE4473" s="1"/>
      <c r="AF4473" s="1"/>
      <c r="AG4473" s="1"/>
      <c r="AH4473" s="1"/>
      <c r="AI4473" s="1"/>
      <c r="AJ4473" s="1"/>
      <c r="AK4473" s="1"/>
      <c r="AL4473" s="1"/>
      <c r="AM4473" s="1"/>
      <c r="AN4473" s="1"/>
      <c r="AO4473" s="1"/>
      <c r="AP4473" s="1"/>
      <c r="AQ4473" s="1"/>
      <c r="AR4473" s="1"/>
      <c r="AS4473" s="1"/>
      <c r="AT4473" s="1"/>
      <c r="AU4473" s="1"/>
      <c r="AV4473" s="1"/>
      <c r="AW4473" s="1"/>
      <c r="AX4473" s="1"/>
      <c r="AY4473" s="1"/>
      <c r="AZ4473" s="1"/>
      <c r="BA4473" s="1"/>
      <c r="BB4473" s="1"/>
      <c r="BC4473" s="1"/>
      <c r="BD4473" s="1"/>
      <c r="BE4473" s="1"/>
      <c r="BF4473" s="1"/>
      <c r="BG4473" s="1"/>
      <c r="BH4473" s="1"/>
      <c r="BI4473" s="1"/>
      <c r="BJ4473" s="1"/>
      <c r="BK4473" s="1"/>
      <c r="BL4473" s="1"/>
      <c r="BM4473" s="1"/>
      <c r="BN4473" s="1"/>
      <c r="BO4473" s="1"/>
      <c r="BP4473" s="1"/>
      <c r="BQ4473" s="1"/>
      <c r="BR4473" s="1"/>
      <c r="BS4473" s="1"/>
      <c r="BT4473" s="1"/>
      <c r="BU4473" s="1"/>
      <c r="BV4473" s="1"/>
      <c r="BW4473" s="1"/>
      <c r="BX4473" s="1"/>
      <c r="BY4473" s="1"/>
      <c r="BZ4473" s="1"/>
      <c r="CA4473" s="1"/>
      <c r="CB4473" s="1"/>
      <c r="CC4473" s="1"/>
      <c r="CD4473" s="1"/>
      <c r="CE4473" s="1"/>
      <c r="CF4473" s="1"/>
      <c r="CG4473" s="1"/>
      <c r="CH4473" s="1"/>
      <c r="CI4473" s="1"/>
      <c r="CJ4473" s="1"/>
      <c r="CK4473" s="1"/>
      <c r="CL4473" s="1"/>
      <c r="CM4473" s="1"/>
      <c r="CN4473" s="1"/>
      <c r="CO4473" s="1"/>
      <c r="CP4473" s="1"/>
      <c r="CQ4473" s="1"/>
      <c r="CR4473" s="1"/>
      <c r="CS4473" s="1"/>
      <c r="CT4473" s="1"/>
      <c r="CU4473" s="1"/>
      <c r="CV4473" s="1"/>
      <c r="CW4473" s="1"/>
      <c r="CX4473" s="1"/>
      <c r="CY4473" s="1"/>
      <c r="CZ4473" s="1"/>
      <c r="DA4473" s="1"/>
      <c r="DB4473" s="1"/>
      <c r="DC4473" s="1"/>
      <c r="DD4473" s="1"/>
      <c r="DE4473" s="1"/>
      <c r="DF4473" s="1"/>
      <c r="DG4473" s="1"/>
      <c r="DH4473" s="1"/>
      <c r="DI4473" s="1"/>
      <c r="DJ4473" s="1"/>
      <c r="DK4473" s="1"/>
      <c r="DL4473" s="1"/>
      <c r="DM4473" s="1"/>
      <c r="DN4473" s="1"/>
      <c r="DO4473" s="1"/>
      <c r="DP4473" s="1"/>
      <c r="DQ4473" s="1"/>
    </row>
    <row r="4474" spans="1:121">
      <c r="A4474" s="172" t="s">
        <v>2074</v>
      </c>
      <c r="B4474" s="30" t="s">
        <v>2075</v>
      </c>
      <c r="C4474" s="378">
        <v>154602039</v>
      </c>
      <c r="D4474" s="88"/>
      <c r="F4474" s="29" t="s">
        <v>99</v>
      </c>
      <c r="G4474" s="3" t="s">
        <v>60</v>
      </c>
      <c r="H4474" s="3" t="s">
        <v>200</v>
      </c>
      <c r="I4474" s="55">
        <v>46176</v>
      </c>
      <c r="J4474" s="55">
        <v>46179</v>
      </c>
      <c r="K4474" s="55">
        <v>46206</v>
      </c>
      <c r="L4474" s="3"/>
      <c r="M4474" s="3"/>
      <c r="N4474" s="3"/>
      <c r="O4474" s="119" t="s">
        <v>15</v>
      </c>
      <c r="P4474" s="3"/>
      <c r="Q4474" s="167"/>
      <c r="R4474" s="176"/>
      <c r="S4474" s="1"/>
      <c r="T4474" s="1"/>
      <c r="U4474" s="1"/>
      <c r="V4474" s="1"/>
      <c r="W4474" s="1"/>
      <c r="X4474" s="1"/>
      <c r="Y4474" s="1"/>
      <c r="Z4474" s="1"/>
      <c r="AA4474" s="1"/>
      <c r="AB4474" s="1"/>
      <c r="AC4474" s="1"/>
      <c r="AD4474" s="1"/>
      <c r="AE4474" s="1"/>
      <c r="AF4474" s="1"/>
      <c r="AG4474" s="1"/>
      <c r="AH4474" s="1"/>
      <c r="AI4474" s="1"/>
      <c r="AJ4474" s="1"/>
      <c r="AK4474" s="1"/>
      <c r="AL4474" s="1"/>
      <c r="AM4474" s="1"/>
      <c r="AN4474" s="1"/>
      <c r="AO4474" s="1"/>
      <c r="AP4474" s="1"/>
      <c r="AQ4474" s="1"/>
      <c r="AR4474" s="1"/>
      <c r="AS4474" s="1"/>
      <c r="AT4474" s="1"/>
      <c r="AU4474" s="1"/>
      <c r="AV4474" s="1"/>
      <c r="AW4474" s="1"/>
      <c r="AX4474" s="1"/>
      <c r="AY4474" s="1"/>
      <c r="AZ4474" s="1"/>
      <c r="BA4474" s="1"/>
      <c r="BB4474" s="1"/>
      <c r="BC4474" s="1"/>
      <c r="BD4474" s="1"/>
      <c r="BE4474" s="1"/>
      <c r="BF4474" s="1"/>
      <c r="BG4474" s="1"/>
      <c r="BH4474" s="1"/>
      <c r="BI4474" s="1"/>
      <c r="BJ4474" s="1"/>
      <c r="BK4474" s="1"/>
      <c r="BL4474" s="1"/>
      <c r="BM4474" s="1"/>
      <c r="BN4474" s="1"/>
      <c r="BO4474" s="1"/>
      <c r="BP4474" s="1"/>
      <c r="BQ4474" s="1"/>
      <c r="BR4474" s="1"/>
      <c r="BS4474" s="1"/>
      <c r="BT4474" s="1"/>
      <c r="BU4474" s="1"/>
      <c r="BV4474" s="1"/>
      <c r="BW4474" s="1"/>
      <c r="BX4474" s="1"/>
      <c r="BY4474" s="1"/>
      <c r="BZ4474" s="1"/>
      <c r="CA4474" s="1"/>
      <c r="CB4474" s="1"/>
      <c r="CC4474" s="1"/>
      <c r="CD4474" s="1"/>
      <c r="CE4474" s="1"/>
      <c r="CF4474" s="1"/>
      <c r="CG4474" s="1"/>
      <c r="CH4474" s="1"/>
      <c r="CI4474" s="1"/>
      <c r="CJ4474" s="1"/>
      <c r="CK4474" s="1"/>
      <c r="CL4474" s="1"/>
      <c r="CM4474" s="1"/>
      <c r="CN4474" s="1"/>
      <c r="CO4474" s="1"/>
      <c r="CP4474" s="1"/>
      <c r="CQ4474" s="1"/>
      <c r="CR4474" s="1"/>
      <c r="CS4474" s="1"/>
      <c r="CT4474" s="1"/>
      <c r="CU4474" s="1"/>
      <c r="CV4474" s="1"/>
      <c r="CW4474" s="1"/>
      <c r="CX4474" s="1"/>
      <c r="CY4474" s="1"/>
      <c r="CZ4474" s="1"/>
      <c r="DA4474" s="1"/>
      <c r="DB4474" s="1"/>
      <c r="DC4474" s="1"/>
      <c r="DD4474" s="1"/>
      <c r="DE4474" s="1"/>
      <c r="DF4474" s="1"/>
      <c r="DG4474" s="1"/>
      <c r="DH4474" s="1"/>
      <c r="DI4474" s="1"/>
      <c r="DJ4474" s="1"/>
      <c r="DK4474" s="1"/>
      <c r="DL4474" s="1"/>
      <c r="DM4474" s="1"/>
      <c r="DN4474" s="1"/>
      <c r="DO4474" s="1"/>
      <c r="DP4474" s="1"/>
      <c r="DQ4474" s="1"/>
    </row>
    <row r="4475" spans="1:121">
      <c r="A4475" s="172" t="s">
        <v>2074</v>
      </c>
      <c r="B4475" s="30" t="s">
        <v>2075</v>
      </c>
      <c r="C4475" s="378">
        <v>154602070</v>
      </c>
      <c r="D4475" s="88"/>
      <c r="F4475" s="29" t="s">
        <v>99</v>
      </c>
      <c r="G4475" s="3" t="s">
        <v>60</v>
      </c>
      <c r="H4475" s="3" t="s">
        <v>200</v>
      </c>
      <c r="I4475" s="55">
        <v>46176</v>
      </c>
      <c r="J4475" s="55">
        <v>46179</v>
      </c>
      <c r="K4475" s="55">
        <v>46206</v>
      </c>
      <c r="L4475" s="3"/>
      <c r="M4475" s="3"/>
      <c r="N4475" s="3"/>
      <c r="O4475" s="119" t="s">
        <v>15</v>
      </c>
      <c r="P4475" s="3"/>
      <c r="Q4475" s="167"/>
      <c r="R4475" s="176"/>
      <c r="S4475" s="1"/>
      <c r="T4475" s="1"/>
      <c r="U4475" s="1"/>
      <c r="V4475" s="1"/>
      <c r="W4475" s="1"/>
      <c r="X4475" s="1"/>
      <c r="Y4475" s="1"/>
      <c r="Z4475" s="1"/>
      <c r="AA4475" s="1"/>
      <c r="AB4475" s="1"/>
      <c r="AC4475" s="1"/>
      <c r="AD4475" s="1"/>
      <c r="AE4475" s="1"/>
      <c r="AF4475" s="1"/>
      <c r="AG4475" s="1"/>
      <c r="AH4475" s="1"/>
      <c r="AI4475" s="1"/>
      <c r="AJ4475" s="1"/>
      <c r="AK4475" s="1"/>
      <c r="AL4475" s="1"/>
      <c r="AM4475" s="1"/>
      <c r="AN4475" s="1"/>
      <c r="AO4475" s="1"/>
      <c r="AP4475" s="1"/>
      <c r="AQ4475" s="1"/>
      <c r="AR4475" s="1"/>
      <c r="AS4475" s="1"/>
      <c r="AT4475" s="1"/>
      <c r="AU4475" s="1"/>
      <c r="AV4475" s="1"/>
      <c r="AW4475" s="1"/>
      <c r="AX4475" s="1"/>
      <c r="AY4475" s="1"/>
      <c r="AZ4475" s="1"/>
      <c r="BA4475" s="1"/>
      <c r="BB4475" s="1"/>
      <c r="BC4475" s="1"/>
      <c r="BD4475" s="1"/>
      <c r="BE4475" s="1"/>
      <c r="BF4475" s="1"/>
      <c r="BG4475" s="1"/>
      <c r="BH4475" s="1"/>
      <c r="BI4475" s="1"/>
      <c r="BJ4475" s="1"/>
      <c r="BK4475" s="1"/>
      <c r="BL4475" s="1"/>
      <c r="BM4475" s="1"/>
      <c r="BN4475" s="1"/>
      <c r="BO4475" s="1"/>
      <c r="BP4475" s="1"/>
      <c r="BQ4475" s="1"/>
      <c r="BR4475" s="1"/>
      <c r="BS4475" s="1"/>
      <c r="BT4475" s="1"/>
      <c r="BU4475" s="1"/>
      <c r="BV4475" s="1"/>
      <c r="BW4475" s="1"/>
      <c r="BX4475" s="1"/>
      <c r="BY4475" s="1"/>
      <c r="BZ4475" s="1"/>
      <c r="CA4475" s="1"/>
      <c r="CB4475" s="1"/>
      <c r="CC4475" s="1"/>
      <c r="CD4475" s="1"/>
      <c r="CE4475" s="1"/>
      <c r="CF4475" s="1"/>
      <c r="CG4475" s="1"/>
      <c r="CH4475" s="1"/>
      <c r="CI4475" s="1"/>
      <c r="CJ4475" s="1"/>
      <c r="CK4475" s="1"/>
      <c r="CL4475" s="1"/>
      <c r="CM4475" s="1"/>
      <c r="CN4475" s="1"/>
      <c r="CO4475" s="1"/>
      <c r="CP4475" s="1"/>
      <c r="CQ4475" s="1"/>
      <c r="CR4475" s="1"/>
      <c r="CS4475" s="1"/>
      <c r="CT4475" s="1"/>
      <c r="CU4475" s="1"/>
      <c r="CV4475" s="1"/>
      <c r="CW4475" s="1"/>
      <c r="CX4475" s="1"/>
      <c r="CY4475" s="1"/>
      <c r="CZ4475" s="1"/>
      <c r="DA4475" s="1"/>
      <c r="DB4475" s="1"/>
      <c r="DC4475" s="1"/>
      <c r="DD4475" s="1"/>
      <c r="DE4475" s="1"/>
      <c r="DF4475" s="1"/>
      <c r="DG4475" s="1"/>
      <c r="DH4475" s="1"/>
      <c r="DI4475" s="1"/>
      <c r="DJ4475" s="1"/>
      <c r="DK4475" s="1"/>
      <c r="DL4475" s="1"/>
      <c r="DM4475" s="1"/>
      <c r="DN4475" s="1"/>
      <c r="DO4475" s="1"/>
      <c r="DP4475" s="1"/>
      <c r="DQ4475" s="1"/>
    </row>
    <row r="4476" spans="1:121">
      <c r="A4476" s="172" t="s">
        <v>2074</v>
      </c>
      <c r="B4476" s="30" t="s">
        <v>2075</v>
      </c>
      <c r="C4476" s="378">
        <v>154602111</v>
      </c>
      <c r="D4476" s="88"/>
      <c r="F4476" s="29" t="s">
        <v>99</v>
      </c>
      <c r="G4476" s="3" t="s">
        <v>60</v>
      </c>
      <c r="H4476" s="3" t="s">
        <v>200</v>
      </c>
      <c r="I4476" s="55">
        <v>46176</v>
      </c>
      <c r="J4476" s="55">
        <v>46179</v>
      </c>
      <c r="K4476" s="55">
        <v>46206</v>
      </c>
      <c r="L4476" s="3"/>
      <c r="M4476" s="3"/>
      <c r="N4476" s="3"/>
      <c r="O4476" s="119" t="s">
        <v>15</v>
      </c>
      <c r="P4476" s="3"/>
      <c r="Q4476" s="167"/>
      <c r="R4476" s="176"/>
      <c r="S4476" s="1"/>
      <c r="T4476" s="1"/>
      <c r="U4476" s="1"/>
      <c r="V4476" s="1"/>
      <c r="W4476" s="1"/>
      <c r="X4476" s="1"/>
      <c r="Y4476" s="1"/>
      <c r="Z4476" s="1"/>
      <c r="AA4476" s="1"/>
      <c r="AB4476" s="1"/>
      <c r="AC4476" s="1"/>
      <c r="AD4476" s="1"/>
      <c r="AE4476" s="1"/>
      <c r="AF4476" s="1"/>
      <c r="AG4476" s="1"/>
      <c r="AH4476" s="1"/>
      <c r="AI4476" s="1"/>
      <c r="AJ4476" s="1"/>
      <c r="AK4476" s="1"/>
      <c r="AL4476" s="1"/>
      <c r="AM4476" s="1"/>
      <c r="AN4476" s="1"/>
      <c r="AO4476" s="1"/>
      <c r="AP4476" s="1"/>
      <c r="AQ4476" s="1"/>
      <c r="AR4476" s="1"/>
      <c r="AS4476" s="1"/>
      <c r="AT4476" s="1"/>
      <c r="AU4476" s="1"/>
      <c r="AV4476" s="1"/>
      <c r="AW4476" s="1"/>
      <c r="AX4476" s="1"/>
      <c r="AY4476" s="1"/>
      <c r="AZ4476" s="1"/>
      <c r="BA4476" s="1"/>
      <c r="BB4476" s="1"/>
      <c r="BC4476" s="1"/>
      <c r="BD4476" s="1"/>
      <c r="BE4476" s="1"/>
      <c r="BF4476" s="1"/>
      <c r="BG4476" s="1"/>
      <c r="BH4476" s="1"/>
      <c r="BI4476" s="1"/>
      <c r="BJ4476" s="1"/>
      <c r="BK4476" s="1"/>
      <c r="BL4476" s="1"/>
      <c r="BM4476" s="1"/>
      <c r="BN4476" s="1"/>
      <c r="BO4476" s="1"/>
      <c r="BP4476" s="1"/>
      <c r="BQ4476" s="1"/>
      <c r="BR4476" s="1"/>
      <c r="BS4476" s="1"/>
      <c r="BT4476" s="1"/>
      <c r="BU4476" s="1"/>
      <c r="BV4476" s="1"/>
      <c r="BW4476" s="1"/>
      <c r="BX4476" s="1"/>
      <c r="BY4476" s="1"/>
      <c r="BZ4476" s="1"/>
      <c r="CA4476" s="1"/>
      <c r="CB4476" s="1"/>
      <c r="CC4476" s="1"/>
      <c r="CD4476" s="1"/>
      <c r="CE4476" s="1"/>
      <c r="CF4476" s="1"/>
      <c r="CG4476" s="1"/>
      <c r="CH4476" s="1"/>
      <c r="CI4476" s="1"/>
      <c r="CJ4476" s="1"/>
      <c r="CK4476" s="1"/>
      <c r="CL4476" s="1"/>
      <c r="CM4476" s="1"/>
      <c r="CN4476" s="1"/>
      <c r="CO4476" s="1"/>
      <c r="CP4476" s="1"/>
      <c r="CQ4476" s="1"/>
      <c r="CR4476" s="1"/>
      <c r="CS4476" s="1"/>
      <c r="CT4476" s="1"/>
      <c r="CU4476" s="1"/>
      <c r="CV4476" s="1"/>
      <c r="CW4476" s="1"/>
      <c r="CX4476" s="1"/>
      <c r="CY4476" s="1"/>
      <c r="CZ4476" s="1"/>
      <c r="DA4476" s="1"/>
      <c r="DB4476" s="1"/>
      <c r="DC4476" s="1"/>
      <c r="DD4476" s="1"/>
      <c r="DE4476" s="1"/>
      <c r="DF4476" s="1"/>
      <c r="DG4476" s="1"/>
      <c r="DH4476" s="1"/>
      <c r="DI4476" s="1"/>
      <c r="DJ4476" s="1"/>
      <c r="DK4476" s="1"/>
      <c r="DL4476" s="1"/>
      <c r="DM4476" s="1"/>
      <c r="DN4476" s="1"/>
      <c r="DO4476" s="1"/>
      <c r="DP4476" s="1"/>
      <c r="DQ4476" s="1"/>
    </row>
    <row r="4477" spans="1:121">
      <c r="A4477" s="172" t="s">
        <v>2076</v>
      </c>
      <c r="B4477" s="30" t="s">
        <v>2057</v>
      </c>
      <c r="C4477" s="378">
        <v>154602163</v>
      </c>
      <c r="D4477" s="88"/>
      <c r="F4477" s="29" t="s">
        <v>99</v>
      </c>
      <c r="G4477" s="3" t="s">
        <v>60</v>
      </c>
      <c r="H4477" s="3" t="s">
        <v>200</v>
      </c>
      <c r="I4477" s="55">
        <v>46176</v>
      </c>
      <c r="J4477" s="55">
        <v>46179</v>
      </c>
      <c r="K4477" s="55">
        <v>46206</v>
      </c>
      <c r="L4477" s="3"/>
      <c r="M4477" s="3"/>
      <c r="N4477" s="3"/>
      <c r="O4477" s="119" t="s">
        <v>15</v>
      </c>
      <c r="P4477" s="3"/>
      <c r="Q4477" s="167"/>
      <c r="R4477" s="176"/>
      <c r="S4477" s="1"/>
      <c r="T4477" s="1"/>
      <c r="U4477" s="1"/>
      <c r="V4477" s="1"/>
      <c r="W4477" s="1"/>
      <c r="X4477" s="1"/>
      <c r="Y4477" s="1"/>
      <c r="Z4477" s="1"/>
      <c r="AA4477" s="1"/>
      <c r="AB4477" s="1"/>
      <c r="AC4477" s="1"/>
      <c r="AD4477" s="1"/>
      <c r="AE4477" s="1"/>
      <c r="AF4477" s="1"/>
      <c r="AG4477" s="1"/>
      <c r="AH4477" s="1"/>
      <c r="AI4477" s="1"/>
      <c r="AJ4477" s="1"/>
      <c r="AK4477" s="1"/>
      <c r="AL4477" s="1"/>
      <c r="AM4477" s="1"/>
      <c r="AN4477" s="1"/>
      <c r="AO4477" s="1"/>
      <c r="AP4477" s="1"/>
      <c r="AQ4477" s="1"/>
      <c r="AR4477" s="1"/>
      <c r="AS4477" s="1"/>
      <c r="AT4477" s="1"/>
      <c r="AU4477" s="1"/>
      <c r="AV4477" s="1"/>
      <c r="AW4477" s="1"/>
      <c r="AX4477" s="1"/>
      <c r="AY4477" s="1"/>
      <c r="AZ4477" s="1"/>
      <c r="BA4477" s="1"/>
      <c r="BB4477" s="1"/>
      <c r="BC4477" s="1"/>
      <c r="BD4477" s="1"/>
      <c r="BE4477" s="1"/>
      <c r="BF4477" s="1"/>
      <c r="BG4477" s="1"/>
      <c r="BH4477" s="1"/>
      <c r="BI4477" s="1"/>
      <c r="BJ4477" s="1"/>
      <c r="BK4477" s="1"/>
      <c r="BL4477" s="1"/>
      <c r="BM4477" s="1"/>
      <c r="BN4477" s="1"/>
      <c r="BO4477" s="1"/>
      <c r="BP4477" s="1"/>
      <c r="BQ4477" s="1"/>
      <c r="BR4477" s="1"/>
      <c r="BS4477" s="1"/>
      <c r="BT4477" s="1"/>
      <c r="BU4477" s="1"/>
      <c r="BV4477" s="1"/>
      <c r="BW4477" s="1"/>
      <c r="BX4477" s="1"/>
      <c r="BY4477" s="1"/>
      <c r="BZ4477" s="1"/>
      <c r="CA4477" s="1"/>
      <c r="CB4477" s="1"/>
      <c r="CC4477" s="1"/>
      <c r="CD4477" s="1"/>
      <c r="CE4477" s="1"/>
      <c r="CF4477" s="1"/>
      <c r="CG4477" s="1"/>
      <c r="CH4477" s="1"/>
      <c r="CI4477" s="1"/>
      <c r="CJ4477" s="1"/>
      <c r="CK4477" s="1"/>
      <c r="CL4477" s="1"/>
      <c r="CM4477" s="1"/>
      <c r="CN4477" s="1"/>
      <c r="CO4477" s="1"/>
      <c r="CP4477" s="1"/>
      <c r="CQ4477" s="1"/>
      <c r="CR4477" s="1"/>
      <c r="CS4477" s="1"/>
      <c r="CT4477" s="1"/>
      <c r="CU4477" s="1"/>
      <c r="CV4477" s="1"/>
      <c r="CW4477" s="1"/>
      <c r="CX4477" s="1"/>
      <c r="CY4477" s="1"/>
      <c r="CZ4477" s="1"/>
      <c r="DA4477" s="1"/>
      <c r="DB4477" s="1"/>
      <c r="DC4477" s="1"/>
      <c r="DD4477" s="1"/>
      <c r="DE4477" s="1"/>
      <c r="DF4477" s="1"/>
      <c r="DG4477" s="1"/>
      <c r="DH4477" s="1"/>
      <c r="DI4477" s="1"/>
      <c r="DJ4477" s="1"/>
      <c r="DK4477" s="1"/>
      <c r="DL4477" s="1"/>
      <c r="DM4477" s="1"/>
      <c r="DN4477" s="1"/>
      <c r="DO4477" s="1"/>
      <c r="DP4477" s="1"/>
      <c r="DQ4477" s="1"/>
    </row>
    <row r="4478" spans="1:121">
      <c r="A4478" s="172" t="s">
        <v>2076</v>
      </c>
      <c r="B4478" s="30" t="s">
        <v>2057</v>
      </c>
      <c r="C4478" s="378">
        <v>154602181</v>
      </c>
      <c r="D4478" s="88"/>
      <c r="F4478" s="29" t="s">
        <v>99</v>
      </c>
      <c r="G4478" s="3" t="s">
        <v>60</v>
      </c>
      <c r="H4478" s="3" t="s">
        <v>200</v>
      </c>
      <c r="I4478" s="55">
        <v>46176</v>
      </c>
      <c r="J4478" s="55">
        <v>46179</v>
      </c>
      <c r="K4478" s="55">
        <v>46206</v>
      </c>
      <c r="L4478" s="3"/>
      <c r="M4478" s="3"/>
      <c r="N4478" s="3"/>
      <c r="O4478" s="119" t="s">
        <v>15</v>
      </c>
      <c r="P4478" s="3"/>
      <c r="Q4478" s="167"/>
      <c r="R4478" s="176"/>
      <c r="S4478" s="1"/>
      <c r="T4478" s="1"/>
      <c r="U4478" s="1"/>
      <c r="V4478" s="1"/>
      <c r="W4478" s="1"/>
      <c r="X4478" s="1"/>
      <c r="Y4478" s="1"/>
      <c r="Z4478" s="1"/>
      <c r="AA4478" s="1"/>
      <c r="AB4478" s="1"/>
      <c r="AC4478" s="1"/>
      <c r="AD4478" s="1"/>
      <c r="AE4478" s="1"/>
      <c r="AF4478" s="1"/>
      <c r="AG4478" s="1"/>
      <c r="AH4478" s="1"/>
      <c r="AI4478" s="1"/>
      <c r="AJ4478" s="1"/>
      <c r="AK4478" s="1"/>
      <c r="AL4478" s="1"/>
      <c r="AM4478" s="1"/>
      <c r="AN4478" s="1"/>
      <c r="AO4478" s="1"/>
      <c r="AP4478" s="1"/>
      <c r="AQ4478" s="1"/>
      <c r="AR4478" s="1"/>
      <c r="AS4478" s="1"/>
      <c r="AT4478" s="1"/>
      <c r="AU4478" s="1"/>
      <c r="AV4478" s="1"/>
      <c r="AW4478" s="1"/>
      <c r="AX4478" s="1"/>
      <c r="AY4478" s="1"/>
      <c r="AZ4478" s="1"/>
      <c r="BA4478" s="1"/>
      <c r="BB4478" s="1"/>
      <c r="BC4478" s="1"/>
      <c r="BD4478" s="1"/>
      <c r="BE4478" s="1"/>
      <c r="BF4478" s="1"/>
      <c r="BG4478" s="1"/>
      <c r="BH4478" s="1"/>
      <c r="BI4478" s="1"/>
      <c r="BJ4478" s="1"/>
      <c r="BK4478" s="1"/>
      <c r="BL4478" s="1"/>
      <c r="BM4478" s="1"/>
      <c r="BN4478" s="1"/>
      <c r="BO4478" s="1"/>
      <c r="BP4478" s="1"/>
      <c r="BQ4478" s="1"/>
      <c r="BR4478" s="1"/>
      <c r="BS4478" s="1"/>
      <c r="BT4478" s="1"/>
      <c r="BU4478" s="1"/>
      <c r="BV4478" s="1"/>
      <c r="BW4478" s="1"/>
      <c r="BX4478" s="1"/>
      <c r="BY4478" s="1"/>
      <c r="BZ4478" s="1"/>
      <c r="CA4478" s="1"/>
      <c r="CB4478" s="1"/>
      <c r="CC4478" s="1"/>
      <c r="CD4478" s="1"/>
      <c r="CE4478" s="1"/>
      <c r="CF4478" s="1"/>
      <c r="CG4478" s="1"/>
      <c r="CH4478" s="1"/>
      <c r="CI4478" s="1"/>
      <c r="CJ4478" s="1"/>
      <c r="CK4478" s="1"/>
      <c r="CL4478" s="1"/>
      <c r="CM4478" s="1"/>
      <c r="CN4478" s="1"/>
      <c r="CO4478" s="1"/>
      <c r="CP4478" s="1"/>
      <c r="CQ4478" s="1"/>
      <c r="CR4478" s="1"/>
      <c r="CS4478" s="1"/>
      <c r="CT4478" s="1"/>
      <c r="CU4478" s="1"/>
      <c r="CV4478" s="1"/>
      <c r="CW4478" s="1"/>
      <c r="CX4478" s="1"/>
      <c r="CY4478" s="1"/>
      <c r="CZ4478" s="1"/>
      <c r="DA4478" s="1"/>
      <c r="DB4478" s="1"/>
      <c r="DC4478" s="1"/>
      <c r="DD4478" s="1"/>
      <c r="DE4478" s="1"/>
      <c r="DF4478" s="1"/>
      <c r="DG4478" s="1"/>
      <c r="DH4478" s="1"/>
      <c r="DI4478" s="1"/>
      <c r="DJ4478" s="1"/>
      <c r="DK4478" s="1"/>
      <c r="DL4478" s="1"/>
      <c r="DM4478" s="1"/>
      <c r="DN4478" s="1"/>
      <c r="DO4478" s="1"/>
      <c r="DP4478" s="1"/>
      <c r="DQ4478" s="1"/>
    </row>
    <row r="4479" spans="1:121">
      <c r="A4479" s="172" t="s">
        <v>2076</v>
      </c>
      <c r="B4479" s="30" t="s">
        <v>2057</v>
      </c>
      <c r="C4479" s="378">
        <v>154602300</v>
      </c>
      <c r="D4479" s="88"/>
      <c r="F4479" s="29" t="s">
        <v>99</v>
      </c>
      <c r="G4479" s="3" t="s">
        <v>60</v>
      </c>
      <c r="H4479" s="3" t="s">
        <v>200</v>
      </c>
      <c r="I4479" s="55">
        <v>46176</v>
      </c>
      <c r="J4479" s="55">
        <v>46179</v>
      </c>
      <c r="K4479" s="55">
        <v>46206</v>
      </c>
      <c r="L4479" s="3"/>
      <c r="M4479" s="3"/>
      <c r="N4479" s="3"/>
      <c r="O4479" s="119" t="s">
        <v>15</v>
      </c>
      <c r="P4479" s="3"/>
      <c r="Q4479" s="167"/>
      <c r="R4479" s="176"/>
      <c r="S4479" s="1"/>
      <c r="T4479" s="1"/>
      <c r="U4479" s="1"/>
      <c r="V4479" s="1"/>
      <c r="W4479" s="1"/>
      <c r="X4479" s="1"/>
      <c r="Y4479" s="1"/>
      <c r="Z4479" s="1"/>
      <c r="AA4479" s="1"/>
      <c r="AB4479" s="1"/>
      <c r="AC4479" s="1"/>
      <c r="AD4479" s="1"/>
      <c r="AE4479" s="1"/>
      <c r="AF4479" s="1"/>
      <c r="AG4479" s="1"/>
      <c r="AH4479" s="1"/>
      <c r="AI4479" s="1"/>
      <c r="AJ4479" s="1"/>
      <c r="AK4479" s="1"/>
      <c r="AL4479" s="1"/>
      <c r="AM4479" s="1"/>
      <c r="AN4479" s="1"/>
      <c r="AO4479" s="1"/>
      <c r="AP4479" s="1"/>
      <c r="AQ4479" s="1"/>
      <c r="AR4479" s="1"/>
      <c r="AS4479" s="1"/>
      <c r="AT4479" s="1"/>
      <c r="AU4479" s="1"/>
      <c r="AV4479" s="1"/>
      <c r="AW4479" s="1"/>
      <c r="AX4479" s="1"/>
      <c r="AY4479" s="1"/>
      <c r="AZ4479" s="1"/>
      <c r="BA4479" s="1"/>
      <c r="BB4479" s="1"/>
      <c r="BC4479" s="1"/>
      <c r="BD4479" s="1"/>
      <c r="BE4479" s="1"/>
      <c r="BF4479" s="1"/>
      <c r="BG4479" s="1"/>
      <c r="BH4479" s="1"/>
      <c r="BI4479" s="1"/>
      <c r="BJ4479" s="1"/>
      <c r="BK4479" s="1"/>
      <c r="BL4479" s="1"/>
      <c r="BM4479" s="1"/>
      <c r="BN4479" s="1"/>
      <c r="BO4479" s="1"/>
      <c r="BP4479" s="1"/>
      <c r="BQ4479" s="1"/>
      <c r="BR4479" s="1"/>
      <c r="BS4479" s="1"/>
      <c r="BT4479" s="1"/>
      <c r="BU4479" s="1"/>
      <c r="BV4479" s="1"/>
      <c r="BW4479" s="1"/>
      <c r="BX4479" s="1"/>
      <c r="BY4479" s="1"/>
      <c r="BZ4479" s="1"/>
      <c r="CA4479" s="1"/>
      <c r="CB4479" s="1"/>
      <c r="CC4479" s="1"/>
      <c r="CD4479" s="1"/>
      <c r="CE4479" s="1"/>
      <c r="CF4479" s="1"/>
      <c r="CG4479" s="1"/>
      <c r="CH4479" s="1"/>
      <c r="CI4479" s="1"/>
      <c r="CJ4479" s="1"/>
      <c r="CK4479" s="1"/>
      <c r="CL4479" s="1"/>
      <c r="CM4479" s="1"/>
      <c r="CN4479" s="1"/>
      <c r="CO4479" s="1"/>
      <c r="CP4479" s="1"/>
      <c r="CQ4479" s="1"/>
      <c r="CR4479" s="1"/>
      <c r="CS4479" s="1"/>
      <c r="CT4479" s="1"/>
      <c r="CU4479" s="1"/>
      <c r="CV4479" s="1"/>
      <c r="CW4479" s="1"/>
      <c r="CX4479" s="1"/>
      <c r="CY4479" s="1"/>
      <c r="CZ4479" s="1"/>
      <c r="DA4479" s="1"/>
      <c r="DB4479" s="1"/>
      <c r="DC4479" s="1"/>
      <c r="DD4479" s="1"/>
      <c r="DE4479" s="1"/>
      <c r="DF4479" s="1"/>
      <c r="DG4479" s="1"/>
      <c r="DH4479" s="1"/>
      <c r="DI4479" s="1"/>
      <c r="DJ4479" s="1"/>
      <c r="DK4479" s="1"/>
      <c r="DL4479" s="1"/>
      <c r="DM4479" s="1"/>
      <c r="DN4479" s="1"/>
      <c r="DO4479" s="1"/>
      <c r="DP4479" s="1"/>
      <c r="DQ4479" s="1"/>
    </row>
    <row r="4480" spans="1:121">
      <c r="A4480" s="172" t="s">
        <v>2076</v>
      </c>
      <c r="B4480" s="30" t="s">
        <v>2057</v>
      </c>
      <c r="C4480" s="378">
        <v>154602321</v>
      </c>
      <c r="D4480" s="88"/>
      <c r="F4480" s="29" t="s">
        <v>99</v>
      </c>
      <c r="G4480" s="3" t="s">
        <v>60</v>
      </c>
      <c r="H4480" s="3" t="s">
        <v>200</v>
      </c>
      <c r="I4480" s="55">
        <v>46176</v>
      </c>
      <c r="J4480" s="55">
        <v>46179</v>
      </c>
      <c r="K4480" s="55">
        <v>46206</v>
      </c>
      <c r="L4480" s="3"/>
      <c r="M4480" s="3"/>
      <c r="N4480" s="3"/>
      <c r="O4480" s="119" t="s">
        <v>15</v>
      </c>
      <c r="P4480" s="3"/>
      <c r="Q4480" s="167"/>
      <c r="R4480" s="176"/>
      <c r="S4480" s="1"/>
      <c r="T4480" s="1"/>
      <c r="U4480" s="1"/>
      <c r="V4480" s="1"/>
      <c r="W4480" s="1"/>
      <c r="X4480" s="1"/>
      <c r="Y4480" s="1"/>
      <c r="Z4480" s="1"/>
      <c r="AA4480" s="1"/>
      <c r="AB4480" s="1"/>
      <c r="AC4480" s="1"/>
      <c r="AD4480" s="1"/>
      <c r="AE4480" s="1"/>
      <c r="AF4480" s="1"/>
      <c r="AG4480" s="1"/>
      <c r="AH4480" s="1"/>
      <c r="AI4480" s="1"/>
      <c r="AJ4480" s="1"/>
      <c r="AK4480" s="1"/>
      <c r="AL4480" s="1"/>
      <c r="AM4480" s="1"/>
      <c r="AN4480" s="1"/>
      <c r="AO4480" s="1"/>
      <c r="AP4480" s="1"/>
      <c r="AQ4480" s="1"/>
      <c r="AR4480" s="1"/>
      <c r="AS4480" s="1"/>
      <c r="AT4480" s="1"/>
      <c r="AU4480" s="1"/>
      <c r="AV4480" s="1"/>
      <c r="AW4480" s="1"/>
      <c r="AX4480" s="1"/>
      <c r="AY4480" s="1"/>
      <c r="AZ4480" s="1"/>
      <c r="BA4480" s="1"/>
      <c r="BB4480" s="1"/>
      <c r="BC4480" s="1"/>
      <c r="BD4480" s="1"/>
      <c r="BE4480" s="1"/>
      <c r="BF4480" s="1"/>
      <c r="BG4480" s="1"/>
      <c r="BH4480" s="1"/>
      <c r="BI4480" s="1"/>
      <c r="BJ4480" s="1"/>
      <c r="BK4480" s="1"/>
      <c r="BL4480" s="1"/>
      <c r="BM4480" s="1"/>
      <c r="BN4480" s="1"/>
      <c r="BO4480" s="1"/>
      <c r="BP4480" s="1"/>
      <c r="BQ4480" s="1"/>
      <c r="BR4480" s="1"/>
      <c r="BS4480" s="1"/>
      <c r="BT4480" s="1"/>
      <c r="BU4480" s="1"/>
      <c r="BV4480" s="1"/>
      <c r="BW4480" s="1"/>
      <c r="BX4480" s="1"/>
      <c r="BY4480" s="1"/>
      <c r="BZ4480" s="1"/>
      <c r="CA4480" s="1"/>
      <c r="CB4480" s="1"/>
      <c r="CC4480" s="1"/>
      <c r="CD4480" s="1"/>
      <c r="CE4480" s="1"/>
      <c r="CF4480" s="1"/>
      <c r="CG4480" s="1"/>
      <c r="CH4480" s="1"/>
      <c r="CI4480" s="1"/>
      <c r="CJ4480" s="1"/>
      <c r="CK4480" s="1"/>
      <c r="CL4480" s="1"/>
      <c r="CM4480" s="1"/>
      <c r="CN4480" s="1"/>
      <c r="CO4480" s="1"/>
      <c r="CP4480" s="1"/>
      <c r="CQ4480" s="1"/>
      <c r="CR4480" s="1"/>
      <c r="CS4480" s="1"/>
      <c r="CT4480" s="1"/>
      <c r="CU4480" s="1"/>
      <c r="CV4480" s="1"/>
      <c r="CW4480" s="1"/>
      <c r="CX4480" s="1"/>
      <c r="CY4480" s="1"/>
      <c r="CZ4480" s="1"/>
      <c r="DA4480" s="1"/>
      <c r="DB4480" s="1"/>
      <c r="DC4480" s="1"/>
      <c r="DD4480" s="1"/>
      <c r="DE4480" s="1"/>
      <c r="DF4480" s="1"/>
      <c r="DG4480" s="1"/>
      <c r="DH4480" s="1"/>
      <c r="DI4480" s="1"/>
      <c r="DJ4480" s="1"/>
      <c r="DK4480" s="1"/>
      <c r="DL4480" s="1"/>
      <c r="DM4480" s="1"/>
      <c r="DN4480" s="1"/>
      <c r="DO4480" s="1"/>
      <c r="DP4480" s="1"/>
      <c r="DQ4480" s="1"/>
    </row>
    <row r="4481" spans="1:121">
      <c r="A4481" s="172" t="s">
        <v>2076</v>
      </c>
      <c r="B4481" s="30" t="s">
        <v>2057</v>
      </c>
      <c r="C4481" s="378">
        <v>154602375</v>
      </c>
      <c r="D4481" s="88"/>
      <c r="F4481" s="29" t="s">
        <v>99</v>
      </c>
      <c r="G4481" s="3" t="s">
        <v>60</v>
      </c>
      <c r="H4481" s="3" t="s">
        <v>200</v>
      </c>
      <c r="I4481" s="55">
        <v>46176</v>
      </c>
      <c r="J4481" s="55">
        <v>46179</v>
      </c>
      <c r="K4481" s="55">
        <v>46206</v>
      </c>
      <c r="L4481" s="3"/>
      <c r="M4481" s="3"/>
      <c r="N4481" s="3"/>
      <c r="O4481" s="119" t="s">
        <v>15</v>
      </c>
      <c r="P4481" s="3"/>
      <c r="Q4481" s="167"/>
      <c r="R4481" s="176"/>
      <c r="S4481" s="1"/>
      <c r="T4481" s="1"/>
      <c r="U4481" s="1"/>
      <c r="V4481" s="1"/>
      <c r="W4481" s="1"/>
      <c r="X4481" s="1"/>
      <c r="Y4481" s="1"/>
      <c r="Z4481" s="1"/>
      <c r="AA4481" s="1"/>
      <c r="AB4481" s="1"/>
      <c r="AC4481" s="1"/>
      <c r="AD4481" s="1"/>
      <c r="AE4481" s="1"/>
      <c r="AF4481" s="1"/>
      <c r="AG4481" s="1"/>
      <c r="AH4481" s="1"/>
      <c r="AI4481" s="1"/>
      <c r="AJ4481" s="1"/>
      <c r="AK4481" s="1"/>
      <c r="AL4481" s="1"/>
      <c r="AM4481" s="1"/>
      <c r="AN4481" s="1"/>
      <c r="AO4481" s="1"/>
      <c r="AP4481" s="1"/>
      <c r="AQ4481" s="1"/>
      <c r="AR4481" s="1"/>
      <c r="AS4481" s="1"/>
      <c r="AT4481" s="1"/>
      <c r="AU4481" s="1"/>
      <c r="AV4481" s="1"/>
      <c r="AW4481" s="1"/>
      <c r="AX4481" s="1"/>
      <c r="AY4481" s="1"/>
      <c r="AZ4481" s="1"/>
      <c r="BA4481" s="1"/>
      <c r="BB4481" s="1"/>
      <c r="BC4481" s="1"/>
      <c r="BD4481" s="1"/>
      <c r="BE4481" s="1"/>
      <c r="BF4481" s="1"/>
      <c r="BG4481" s="1"/>
      <c r="BH4481" s="1"/>
      <c r="BI4481" s="1"/>
      <c r="BJ4481" s="1"/>
      <c r="BK4481" s="1"/>
      <c r="BL4481" s="1"/>
      <c r="BM4481" s="1"/>
      <c r="BN4481" s="1"/>
      <c r="BO4481" s="1"/>
      <c r="BP4481" s="1"/>
      <c r="BQ4481" s="1"/>
      <c r="BR4481" s="1"/>
      <c r="BS4481" s="1"/>
      <c r="BT4481" s="1"/>
      <c r="BU4481" s="1"/>
      <c r="BV4481" s="1"/>
      <c r="BW4481" s="1"/>
      <c r="BX4481" s="1"/>
      <c r="BY4481" s="1"/>
      <c r="BZ4481" s="1"/>
      <c r="CA4481" s="1"/>
      <c r="CB4481" s="1"/>
      <c r="CC4481" s="1"/>
      <c r="CD4481" s="1"/>
      <c r="CE4481" s="1"/>
      <c r="CF4481" s="1"/>
      <c r="CG4481" s="1"/>
      <c r="CH4481" s="1"/>
      <c r="CI4481" s="1"/>
      <c r="CJ4481" s="1"/>
      <c r="CK4481" s="1"/>
      <c r="CL4481" s="1"/>
      <c r="CM4481" s="1"/>
      <c r="CN4481" s="1"/>
      <c r="CO4481" s="1"/>
      <c r="CP4481" s="1"/>
      <c r="CQ4481" s="1"/>
      <c r="CR4481" s="1"/>
      <c r="CS4481" s="1"/>
      <c r="CT4481" s="1"/>
      <c r="CU4481" s="1"/>
      <c r="CV4481" s="1"/>
      <c r="CW4481" s="1"/>
      <c r="CX4481" s="1"/>
      <c r="CY4481" s="1"/>
      <c r="CZ4481" s="1"/>
      <c r="DA4481" s="1"/>
      <c r="DB4481" s="1"/>
      <c r="DC4481" s="1"/>
      <c r="DD4481" s="1"/>
      <c r="DE4481" s="1"/>
      <c r="DF4481" s="1"/>
      <c r="DG4481" s="1"/>
      <c r="DH4481" s="1"/>
      <c r="DI4481" s="1"/>
      <c r="DJ4481" s="1"/>
      <c r="DK4481" s="1"/>
      <c r="DL4481" s="1"/>
      <c r="DM4481" s="1"/>
      <c r="DN4481" s="1"/>
      <c r="DO4481" s="1"/>
      <c r="DP4481" s="1"/>
      <c r="DQ4481" s="1"/>
    </row>
    <row r="4482" spans="1:121">
      <c r="A4482" s="172" t="s">
        <v>2076</v>
      </c>
      <c r="B4482" s="30" t="s">
        <v>2057</v>
      </c>
      <c r="C4482" s="378">
        <v>154602400</v>
      </c>
      <c r="D4482" s="88"/>
      <c r="F4482" s="29" t="s">
        <v>99</v>
      </c>
      <c r="G4482" s="3" t="s">
        <v>60</v>
      </c>
      <c r="H4482" s="3" t="s">
        <v>200</v>
      </c>
      <c r="I4482" s="55">
        <v>46176</v>
      </c>
      <c r="J4482" s="55">
        <v>46179</v>
      </c>
      <c r="K4482" s="55">
        <v>46206</v>
      </c>
      <c r="L4482" s="3"/>
      <c r="M4482" s="3"/>
      <c r="N4482" s="3"/>
      <c r="O4482" s="119" t="s">
        <v>15</v>
      </c>
      <c r="P4482" s="3"/>
      <c r="Q4482" s="167"/>
      <c r="R4482" s="176"/>
      <c r="S4482" s="1"/>
      <c r="T4482" s="1"/>
      <c r="U4482" s="1"/>
      <c r="V4482" s="1"/>
      <c r="W4482" s="1"/>
      <c r="X4482" s="1"/>
      <c r="Y4482" s="1"/>
      <c r="Z4482" s="1"/>
      <c r="AA4482" s="1"/>
      <c r="AB4482" s="1"/>
      <c r="AC4482" s="1"/>
      <c r="AD4482" s="1"/>
      <c r="AE4482" s="1"/>
      <c r="AF4482" s="1"/>
      <c r="AG4482" s="1"/>
      <c r="AH4482" s="1"/>
      <c r="AI4482" s="1"/>
      <c r="AJ4482" s="1"/>
      <c r="AK4482" s="1"/>
      <c r="AL4482" s="1"/>
      <c r="AM4482" s="1"/>
      <c r="AN4482" s="1"/>
      <c r="AO4482" s="1"/>
      <c r="AP4482" s="1"/>
      <c r="AQ4482" s="1"/>
      <c r="AR4482" s="1"/>
      <c r="AS4482" s="1"/>
      <c r="AT4482" s="1"/>
      <c r="AU4482" s="1"/>
      <c r="AV4482" s="1"/>
      <c r="AW4482" s="1"/>
      <c r="AX4482" s="1"/>
      <c r="AY4482" s="1"/>
      <c r="AZ4482" s="1"/>
      <c r="BA4482" s="1"/>
      <c r="BB4482" s="1"/>
      <c r="BC4482" s="1"/>
      <c r="BD4482" s="1"/>
      <c r="BE4482" s="1"/>
      <c r="BF4482" s="1"/>
      <c r="BG4482" s="1"/>
      <c r="BH4482" s="1"/>
      <c r="BI4482" s="1"/>
      <c r="BJ4482" s="1"/>
      <c r="BK4482" s="1"/>
      <c r="BL4482" s="1"/>
      <c r="BM4482" s="1"/>
      <c r="BN4482" s="1"/>
      <c r="BO4482" s="1"/>
      <c r="BP4482" s="1"/>
      <c r="BQ4482" s="1"/>
      <c r="BR4482" s="1"/>
      <c r="BS4482" s="1"/>
      <c r="BT4482" s="1"/>
      <c r="BU4482" s="1"/>
      <c r="BV4482" s="1"/>
      <c r="BW4482" s="1"/>
      <c r="BX4482" s="1"/>
      <c r="BY4482" s="1"/>
      <c r="BZ4482" s="1"/>
      <c r="CA4482" s="1"/>
      <c r="CB4482" s="1"/>
      <c r="CC4482" s="1"/>
      <c r="CD4482" s="1"/>
      <c r="CE4482" s="1"/>
      <c r="CF4482" s="1"/>
      <c r="CG4482" s="1"/>
      <c r="CH4482" s="1"/>
      <c r="CI4482" s="1"/>
      <c r="CJ4482" s="1"/>
      <c r="CK4482" s="1"/>
      <c r="CL4482" s="1"/>
      <c r="CM4482" s="1"/>
      <c r="CN4482" s="1"/>
      <c r="CO4482" s="1"/>
      <c r="CP4482" s="1"/>
      <c r="CQ4482" s="1"/>
      <c r="CR4482" s="1"/>
      <c r="CS4482" s="1"/>
      <c r="CT4482" s="1"/>
      <c r="CU4482" s="1"/>
      <c r="CV4482" s="1"/>
      <c r="CW4482" s="1"/>
      <c r="CX4482" s="1"/>
      <c r="CY4482" s="1"/>
      <c r="CZ4482" s="1"/>
      <c r="DA4482" s="1"/>
      <c r="DB4482" s="1"/>
      <c r="DC4482" s="1"/>
      <c r="DD4482" s="1"/>
      <c r="DE4482" s="1"/>
      <c r="DF4482" s="1"/>
      <c r="DG4482" s="1"/>
      <c r="DH4482" s="1"/>
      <c r="DI4482" s="1"/>
      <c r="DJ4482" s="1"/>
      <c r="DK4482" s="1"/>
      <c r="DL4482" s="1"/>
      <c r="DM4482" s="1"/>
      <c r="DN4482" s="1"/>
      <c r="DO4482" s="1"/>
      <c r="DP4482" s="1"/>
      <c r="DQ4482" s="1"/>
    </row>
    <row r="4483" spans="1:121">
      <c r="A4483" s="172" t="s">
        <v>2076</v>
      </c>
      <c r="B4483" s="30" t="s">
        <v>2057</v>
      </c>
      <c r="C4483" s="378">
        <v>154602427</v>
      </c>
      <c r="D4483" s="88"/>
      <c r="F4483" s="29" t="s">
        <v>99</v>
      </c>
      <c r="G4483" s="3" t="s">
        <v>60</v>
      </c>
      <c r="H4483" s="3" t="s">
        <v>200</v>
      </c>
      <c r="I4483" s="55">
        <v>46176</v>
      </c>
      <c r="J4483" s="55">
        <v>46179</v>
      </c>
      <c r="K4483" s="55">
        <v>46206</v>
      </c>
      <c r="L4483" s="3"/>
      <c r="M4483" s="3"/>
      <c r="N4483" s="3"/>
      <c r="O4483" s="119" t="s">
        <v>15</v>
      </c>
      <c r="P4483" s="3"/>
      <c r="Q4483" s="167"/>
      <c r="R4483" s="176"/>
      <c r="S4483" s="1"/>
      <c r="T4483" s="1"/>
      <c r="U4483" s="1"/>
      <c r="V4483" s="1"/>
      <c r="W4483" s="1"/>
      <c r="X4483" s="1"/>
      <c r="Y4483" s="1"/>
      <c r="Z4483" s="1"/>
      <c r="AA4483" s="1"/>
      <c r="AB4483" s="1"/>
      <c r="AC4483" s="1"/>
      <c r="AD4483" s="1"/>
      <c r="AE4483" s="1"/>
      <c r="AF4483" s="1"/>
      <c r="AG4483" s="1"/>
      <c r="AH4483" s="1"/>
      <c r="AI4483" s="1"/>
      <c r="AJ4483" s="1"/>
      <c r="AK4483" s="1"/>
      <c r="AL4483" s="1"/>
      <c r="AM4483" s="1"/>
      <c r="AN4483" s="1"/>
      <c r="AO4483" s="1"/>
      <c r="AP4483" s="1"/>
      <c r="AQ4483" s="1"/>
      <c r="AR4483" s="1"/>
      <c r="AS4483" s="1"/>
      <c r="AT4483" s="1"/>
      <c r="AU4483" s="1"/>
      <c r="AV4483" s="1"/>
      <c r="AW4483" s="1"/>
      <c r="AX4483" s="1"/>
      <c r="AY4483" s="1"/>
      <c r="AZ4483" s="1"/>
      <c r="BA4483" s="1"/>
      <c r="BB4483" s="1"/>
      <c r="BC4483" s="1"/>
      <c r="BD4483" s="1"/>
      <c r="BE4483" s="1"/>
      <c r="BF4483" s="1"/>
      <c r="BG4483" s="1"/>
      <c r="BH4483" s="1"/>
      <c r="BI4483" s="1"/>
      <c r="BJ4483" s="1"/>
      <c r="BK4483" s="1"/>
      <c r="BL4483" s="1"/>
      <c r="BM4483" s="1"/>
      <c r="BN4483" s="1"/>
      <c r="BO4483" s="1"/>
      <c r="BP4483" s="1"/>
      <c r="BQ4483" s="1"/>
      <c r="BR4483" s="1"/>
      <c r="BS4483" s="1"/>
      <c r="BT4483" s="1"/>
      <c r="BU4483" s="1"/>
      <c r="BV4483" s="1"/>
      <c r="BW4483" s="1"/>
      <c r="BX4483" s="1"/>
      <c r="BY4483" s="1"/>
      <c r="BZ4483" s="1"/>
      <c r="CA4483" s="1"/>
      <c r="CB4483" s="1"/>
      <c r="CC4483" s="1"/>
      <c r="CD4483" s="1"/>
      <c r="CE4483" s="1"/>
      <c r="CF4483" s="1"/>
      <c r="CG4483" s="1"/>
      <c r="CH4483" s="1"/>
      <c r="CI4483" s="1"/>
      <c r="CJ4483" s="1"/>
      <c r="CK4483" s="1"/>
      <c r="CL4483" s="1"/>
      <c r="CM4483" s="1"/>
      <c r="CN4483" s="1"/>
      <c r="CO4483" s="1"/>
      <c r="CP4483" s="1"/>
      <c r="CQ4483" s="1"/>
      <c r="CR4483" s="1"/>
      <c r="CS4483" s="1"/>
      <c r="CT4483" s="1"/>
      <c r="CU4483" s="1"/>
      <c r="CV4483" s="1"/>
      <c r="CW4483" s="1"/>
      <c r="CX4483" s="1"/>
      <c r="CY4483" s="1"/>
      <c r="CZ4483" s="1"/>
      <c r="DA4483" s="1"/>
      <c r="DB4483" s="1"/>
      <c r="DC4483" s="1"/>
      <c r="DD4483" s="1"/>
      <c r="DE4483" s="1"/>
      <c r="DF4483" s="1"/>
      <c r="DG4483" s="1"/>
      <c r="DH4483" s="1"/>
      <c r="DI4483" s="1"/>
      <c r="DJ4483" s="1"/>
      <c r="DK4483" s="1"/>
      <c r="DL4483" s="1"/>
      <c r="DM4483" s="1"/>
      <c r="DN4483" s="1"/>
      <c r="DO4483" s="1"/>
      <c r="DP4483" s="1"/>
      <c r="DQ4483" s="1"/>
    </row>
    <row r="4484" spans="1:121">
      <c r="A4484" s="172" t="s">
        <v>2076</v>
      </c>
      <c r="B4484" s="30" t="s">
        <v>2057</v>
      </c>
      <c r="C4484" s="378">
        <v>154602446</v>
      </c>
      <c r="D4484" s="88"/>
      <c r="F4484" s="29" t="s">
        <v>99</v>
      </c>
      <c r="G4484" s="3" t="s">
        <v>60</v>
      </c>
      <c r="H4484" s="3" t="s">
        <v>200</v>
      </c>
      <c r="I4484" s="55">
        <v>46176</v>
      </c>
      <c r="J4484" s="55">
        <v>46179</v>
      </c>
      <c r="K4484" s="55">
        <v>46206</v>
      </c>
      <c r="L4484" s="3"/>
      <c r="M4484" s="3"/>
      <c r="N4484" s="3"/>
      <c r="O4484" s="119" t="s">
        <v>15</v>
      </c>
      <c r="P4484" s="3"/>
      <c r="Q4484" s="167"/>
      <c r="R4484" s="176"/>
      <c r="S4484" s="1"/>
      <c r="T4484" s="1"/>
      <c r="U4484" s="1"/>
      <c r="V4484" s="1"/>
      <c r="W4484" s="1"/>
      <c r="X4484" s="1"/>
      <c r="Y4484" s="1"/>
      <c r="Z4484" s="1"/>
      <c r="AA4484" s="1"/>
      <c r="AB4484" s="1"/>
      <c r="AC4484" s="1"/>
      <c r="AD4484" s="1"/>
      <c r="AE4484" s="1"/>
      <c r="AF4484" s="1"/>
      <c r="AG4484" s="1"/>
      <c r="AH4484" s="1"/>
      <c r="AI4484" s="1"/>
      <c r="AJ4484" s="1"/>
      <c r="AK4484" s="1"/>
      <c r="AL4484" s="1"/>
      <c r="AM4484" s="1"/>
      <c r="AN4484" s="1"/>
      <c r="AO4484" s="1"/>
      <c r="AP4484" s="1"/>
      <c r="AQ4484" s="1"/>
      <c r="AR4484" s="1"/>
      <c r="AS4484" s="1"/>
      <c r="AT4484" s="1"/>
      <c r="AU4484" s="1"/>
      <c r="AV4484" s="1"/>
      <c r="AW4484" s="1"/>
      <c r="AX4484" s="1"/>
      <c r="AY4484" s="1"/>
      <c r="AZ4484" s="1"/>
      <c r="BA4484" s="1"/>
      <c r="BB4484" s="1"/>
      <c r="BC4484" s="1"/>
      <c r="BD4484" s="1"/>
      <c r="BE4484" s="1"/>
      <c r="BF4484" s="1"/>
      <c r="BG4484" s="1"/>
      <c r="BH4484" s="1"/>
      <c r="BI4484" s="1"/>
      <c r="BJ4484" s="1"/>
      <c r="BK4484" s="1"/>
      <c r="BL4484" s="1"/>
      <c r="BM4484" s="1"/>
      <c r="BN4484" s="1"/>
      <c r="BO4484" s="1"/>
      <c r="BP4484" s="1"/>
      <c r="BQ4484" s="1"/>
      <c r="BR4484" s="1"/>
      <c r="BS4484" s="1"/>
      <c r="BT4484" s="1"/>
      <c r="BU4484" s="1"/>
      <c r="BV4484" s="1"/>
      <c r="BW4484" s="1"/>
      <c r="BX4484" s="1"/>
      <c r="BY4484" s="1"/>
      <c r="BZ4484" s="1"/>
      <c r="CA4484" s="1"/>
      <c r="CB4484" s="1"/>
      <c r="CC4484" s="1"/>
      <c r="CD4484" s="1"/>
      <c r="CE4484" s="1"/>
      <c r="CF4484" s="1"/>
      <c r="CG4484" s="1"/>
      <c r="CH4484" s="1"/>
      <c r="CI4484" s="1"/>
      <c r="CJ4484" s="1"/>
      <c r="CK4484" s="1"/>
      <c r="CL4484" s="1"/>
      <c r="CM4484" s="1"/>
      <c r="CN4484" s="1"/>
      <c r="CO4484" s="1"/>
      <c r="CP4484" s="1"/>
      <c r="CQ4484" s="1"/>
      <c r="CR4484" s="1"/>
      <c r="CS4484" s="1"/>
      <c r="CT4484" s="1"/>
      <c r="CU4484" s="1"/>
      <c r="CV4484" s="1"/>
      <c r="CW4484" s="1"/>
      <c r="CX4484" s="1"/>
      <c r="CY4484" s="1"/>
      <c r="CZ4484" s="1"/>
      <c r="DA4484" s="1"/>
      <c r="DB4484" s="1"/>
      <c r="DC4484" s="1"/>
      <c r="DD4484" s="1"/>
      <c r="DE4484" s="1"/>
      <c r="DF4484" s="1"/>
      <c r="DG4484" s="1"/>
      <c r="DH4484" s="1"/>
      <c r="DI4484" s="1"/>
      <c r="DJ4484" s="1"/>
      <c r="DK4484" s="1"/>
      <c r="DL4484" s="1"/>
      <c r="DM4484" s="1"/>
      <c r="DN4484" s="1"/>
      <c r="DO4484" s="1"/>
      <c r="DP4484" s="1"/>
      <c r="DQ4484" s="1"/>
    </row>
    <row r="4485" spans="1:121">
      <c r="A4485" s="172" t="s">
        <v>2076</v>
      </c>
      <c r="B4485" s="30" t="s">
        <v>2057</v>
      </c>
      <c r="C4485" s="378">
        <v>154602469</v>
      </c>
      <c r="D4485" s="88"/>
      <c r="F4485" s="29" t="s">
        <v>99</v>
      </c>
      <c r="G4485" s="3" t="s">
        <v>60</v>
      </c>
      <c r="H4485" s="3" t="s">
        <v>200</v>
      </c>
      <c r="I4485" s="55">
        <v>46176</v>
      </c>
      <c r="J4485" s="55">
        <v>46179</v>
      </c>
      <c r="K4485" s="55">
        <v>46206</v>
      </c>
      <c r="L4485" s="3"/>
      <c r="M4485" s="3"/>
      <c r="N4485" s="3"/>
      <c r="O4485" s="119" t="s">
        <v>15</v>
      </c>
      <c r="P4485" s="3"/>
      <c r="Q4485" s="167"/>
      <c r="R4485" s="176"/>
      <c r="S4485" s="1"/>
      <c r="T4485" s="1"/>
      <c r="U4485" s="1"/>
      <c r="V4485" s="1"/>
      <c r="W4485" s="1"/>
      <c r="X4485" s="1"/>
      <c r="Y4485" s="1"/>
      <c r="Z4485" s="1"/>
      <c r="AA4485" s="1"/>
      <c r="AB4485" s="1"/>
      <c r="AC4485" s="1"/>
      <c r="AD4485" s="1"/>
      <c r="AE4485" s="1"/>
      <c r="AF4485" s="1"/>
      <c r="AG4485" s="1"/>
      <c r="AH4485" s="1"/>
      <c r="AI4485" s="1"/>
      <c r="AJ4485" s="1"/>
      <c r="AK4485" s="1"/>
      <c r="AL4485" s="1"/>
      <c r="AM4485" s="1"/>
      <c r="AN4485" s="1"/>
      <c r="AO4485" s="1"/>
      <c r="AP4485" s="1"/>
      <c r="AQ4485" s="1"/>
      <c r="AR4485" s="1"/>
      <c r="AS4485" s="1"/>
      <c r="AT4485" s="1"/>
      <c r="AU4485" s="1"/>
      <c r="AV4485" s="1"/>
      <c r="AW4485" s="1"/>
      <c r="AX4485" s="1"/>
      <c r="AY4485" s="1"/>
      <c r="AZ4485" s="1"/>
      <c r="BA4485" s="1"/>
      <c r="BB4485" s="1"/>
      <c r="BC4485" s="1"/>
      <c r="BD4485" s="1"/>
      <c r="BE4485" s="1"/>
      <c r="BF4485" s="1"/>
      <c r="BG4485" s="1"/>
      <c r="BH4485" s="1"/>
      <c r="BI4485" s="1"/>
      <c r="BJ4485" s="1"/>
      <c r="BK4485" s="1"/>
      <c r="BL4485" s="1"/>
      <c r="BM4485" s="1"/>
      <c r="BN4485" s="1"/>
      <c r="BO4485" s="1"/>
      <c r="BP4485" s="1"/>
      <c r="BQ4485" s="1"/>
      <c r="BR4485" s="1"/>
      <c r="BS4485" s="1"/>
      <c r="BT4485" s="1"/>
      <c r="BU4485" s="1"/>
      <c r="BV4485" s="1"/>
      <c r="BW4485" s="1"/>
      <c r="BX4485" s="1"/>
      <c r="BY4485" s="1"/>
      <c r="BZ4485" s="1"/>
      <c r="CA4485" s="1"/>
      <c r="CB4485" s="1"/>
      <c r="CC4485" s="1"/>
      <c r="CD4485" s="1"/>
      <c r="CE4485" s="1"/>
      <c r="CF4485" s="1"/>
      <c r="CG4485" s="1"/>
      <c r="CH4485" s="1"/>
      <c r="CI4485" s="1"/>
      <c r="CJ4485" s="1"/>
      <c r="CK4485" s="1"/>
      <c r="CL4485" s="1"/>
      <c r="CM4485" s="1"/>
      <c r="CN4485" s="1"/>
      <c r="CO4485" s="1"/>
      <c r="CP4485" s="1"/>
      <c r="CQ4485" s="1"/>
      <c r="CR4485" s="1"/>
      <c r="CS4485" s="1"/>
      <c r="CT4485" s="1"/>
      <c r="CU4485" s="1"/>
      <c r="CV4485" s="1"/>
      <c r="CW4485" s="1"/>
      <c r="CX4485" s="1"/>
      <c r="CY4485" s="1"/>
      <c r="CZ4485" s="1"/>
      <c r="DA4485" s="1"/>
      <c r="DB4485" s="1"/>
      <c r="DC4485" s="1"/>
      <c r="DD4485" s="1"/>
      <c r="DE4485" s="1"/>
      <c r="DF4485" s="1"/>
      <c r="DG4485" s="1"/>
      <c r="DH4485" s="1"/>
      <c r="DI4485" s="1"/>
      <c r="DJ4485" s="1"/>
      <c r="DK4485" s="1"/>
      <c r="DL4485" s="1"/>
      <c r="DM4485" s="1"/>
      <c r="DN4485" s="1"/>
      <c r="DO4485" s="1"/>
      <c r="DP4485" s="1"/>
      <c r="DQ4485" s="1"/>
    </row>
    <row r="4486" spans="1:121">
      <c r="A4486" s="172" t="s">
        <v>2076</v>
      </c>
      <c r="B4486" s="30" t="s">
        <v>2057</v>
      </c>
      <c r="C4486" s="378">
        <v>154602532</v>
      </c>
      <c r="D4486" s="88"/>
      <c r="F4486" s="29" t="s">
        <v>99</v>
      </c>
      <c r="G4486" s="3" t="s">
        <v>60</v>
      </c>
      <c r="H4486" s="3" t="s">
        <v>200</v>
      </c>
      <c r="I4486" s="55">
        <v>46176</v>
      </c>
      <c r="J4486" s="55">
        <v>46179</v>
      </c>
      <c r="K4486" s="55">
        <v>46206</v>
      </c>
      <c r="L4486" s="3"/>
      <c r="M4486" s="3"/>
      <c r="N4486" s="3"/>
      <c r="O4486" s="119" t="s">
        <v>15</v>
      </c>
      <c r="P4486" s="3"/>
      <c r="Q4486" s="167"/>
      <c r="R4486" s="176"/>
      <c r="S4486" s="1"/>
      <c r="T4486" s="1"/>
      <c r="U4486" s="1"/>
      <c r="V4486" s="1"/>
      <c r="W4486" s="1"/>
      <c r="X4486" s="1"/>
      <c r="Y4486" s="1"/>
      <c r="Z4486" s="1"/>
      <c r="AA4486" s="1"/>
      <c r="AB4486" s="1"/>
      <c r="AC4486" s="1"/>
      <c r="AD4486" s="1"/>
      <c r="AE4486" s="1"/>
      <c r="AF4486" s="1"/>
      <c r="AG4486" s="1"/>
      <c r="AH4486" s="1"/>
      <c r="AI4486" s="1"/>
      <c r="AJ4486" s="1"/>
      <c r="AK4486" s="1"/>
      <c r="AL4486" s="1"/>
      <c r="AM4486" s="1"/>
      <c r="AN4486" s="1"/>
      <c r="AO4486" s="1"/>
      <c r="AP4486" s="1"/>
      <c r="AQ4486" s="1"/>
      <c r="AR4486" s="1"/>
      <c r="AS4486" s="1"/>
      <c r="AT4486" s="1"/>
      <c r="AU4486" s="1"/>
      <c r="AV4486" s="1"/>
      <c r="AW4486" s="1"/>
      <c r="AX4486" s="1"/>
      <c r="AY4486" s="1"/>
      <c r="AZ4486" s="1"/>
      <c r="BA4486" s="1"/>
      <c r="BB4486" s="1"/>
      <c r="BC4486" s="1"/>
      <c r="BD4486" s="1"/>
      <c r="BE4486" s="1"/>
      <c r="BF4486" s="1"/>
      <c r="BG4486" s="1"/>
      <c r="BH4486" s="1"/>
      <c r="BI4486" s="1"/>
      <c r="BJ4486" s="1"/>
      <c r="BK4486" s="1"/>
      <c r="BL4486" s="1"/>
      <c r="BM4486" s="1"/>
      <c r="BN4486" s="1"/>
      <c r="BO4486" s="1"/>
      <c r="BP4486" s="1"/>
      <c r="BQ4486" s="1"/>
      <c r="BR4486" s="1"/>
      <c r="BS4486" s="1"/>
      <c r="BT4486" s="1"/>
      <c r="BU4486" s="1"/>
      <c r="BV4486" s="1"/>
      <c r="BW4486" s="1"/>
      <c r="BX4486" s="1"/>
      <c r="BY4486" s="1"/>
      <c r="BZ4486" s="1"/>
      <c r="CA4486" s="1"/>
      <c r="CB4486" s="1"/>
      <c r="CC4486" s="1"/>
      <c r="CD4486" s="1"/>
      <c r="CE4486" s="1"/>
      <c r="CF4486" s="1"/>
      <c r="CG4486" s="1"/>
      <c r="CH4486" s="1"/>
      <c r="CI4486" s="1"/>
      <c r="CJ4486" s="1"/>
      <c r="CK4486" s="1"/>
      <c r="CL4486" s="1"/>
      <c r="CM4486" s="1"/>
      <c r="CN4486" s="1"/>
      <c r="CO4486" s="1"/>
      <c r="CP4486" s="1"/>
      <c r="CQ4486" s="1"/>
      <c r="CR4486" s="1"/>
      <c r="CS4486" s="1"/>
      <c r="CT4486" s="1"/>
      <c r="CU4486" s="1"/>
      <c r="CV4486" s="1"/>
      <c r="CW4486" s="1"/>
      <c r="CX4486" s="1"/>
      <c r="CY4486" s="1"/>
      <c r="CZ4486" s="1"/>
      <c r="DA4486" s="1"/>
      <c r="DB4486" s="1"/>
      <c r="DC4486" s="1"/>
      <c r="DD4486" s="1"/>
      <c r="DE4486" s="1"/>
      <c r="DF4486" s="1"/>
      <c r="DG4486" s="1"/>
      <c r="DH4486" s="1"/>
      <c r="DI4486" s="1"/>
      <c r="DJ4486" s="1"/>
      <c r="DK4486" s="1"/>
      <c r="DL4486" s="1"/>
      <c r="DM4486" s="1"/>
      <c r="DN4486" s="1"/>
      <c r="DO4486" s="1"/>
      <c r="DP4486" s="1"/>
      <c r="DQ4486" s="1"/>
    </row>
    <row r="4487" spans="1:121">
      <c r="A4487" s="172" t="s">
        <v>2076</v>
      </c>
      <c r="B4487" s="30" t="s">
        <v>2057</v>
      </c>
      <c r="C4487" s="378">
        <v>154602585</v>
      </c>
      <c r="D4487" s="88"/>
      <c r="F4487" s="29" t="s">
        <v>99</v>
      </c>
      <c r="G4487" s="3" t="s">
        <v>60</v>
      </c>
      <c r="H4487" s="3" t="s">
        <v>200</v>
      </c>
      <c r="I4487" s="55">
        <v>46176</v>
      </c>
      <c r="J4487" s="55">
        <v>46179</v>
      </c>
      <c r="K4487" s="55">
        <v>46206</v>
      </c>
      <c r="L4487" s="3"/>
      <c r="M4487" s="3"/>
      <c r="N4487" s="3"/>
      <c r="O4487" s="119" t="s">
        <v>15</v>
      </c>
      <c r="P4487" s="3"/>
      <c r="Q4487" s="167"/>
      <c r="R4487" s="176"/>
      <c r="S4487" s="1"/>
      <c r="T4487" s="1"/>
      <c r="U4487" s="1"/>
      <c r="V4487" s="1"/>
      <c r="W4487" s="1"/>
      <c r="X4487" s="1"/>
      <c r="Y4487" s="1"/>
      <c r="Z4487" s="1"/>
      <c r="AA4487" s="1"/>
      <c r="AB4487" s="1"/>
      <c r="AC4487" s="1"/>
      <c r="AD4487" s="1"/>
      <c r="AE4487" s="1"/>
      <c r="AF4487" s="1"/>
      <c r="AG4487" s="1"/>
      <c r="AH4487" s="1"/>
      <c r="AI4487" s="1"/>
      <c r="AJ4487" s="1"/>
      <c r="AK4487" s="1"/>
      <c r="AL4487" s="1"/>
      <c r="AM4487" s="1"/>
      <c r="AN4487" s="1"/>
      <c r="AO4487" s="1"/>
      <c r="AP4487" s="1"/>
      <c r="AQ4487" s="1"/>
      <c r="AR4487" s="1"/>
      <c r="AS4487" s="1"/>
      <c r="AT4487" s="1"/>
      <c r="AU4487" s="1"/>
      <c r="AV4487" s="1"/>
      <c r="AW4487" s="1"/>
      <c r="AX4487" s="1"/>
      <c r="AY4487" s="1"/>
      <c r="AZ4487" s="1"/>
      <c r="BA4487" s="1"/>
      <c r="BB4487" s="1"/>
      <c r="BC4487" s="1"/>
      <c r="BD4487" s="1"/>
      <c r="BE4487" s="1"/>
      <c r="BF4487" s="1"/>
      <c r="BG4487" s="1"/>
      <c r="BH4487" s="1"/>
      <c r="BI4487" s="1"/>
      <c r="BJ4487" s="1"/>
      <c r="BK4487" s="1"/>
      <c r="BL4487" s="1"/>
      <c r="BM4487" s="1"/>
      <c r="BN4487" s="1"/>
      <c r="BO4487" s="1"/>
      <c r="BP4487" s="1"/>
      <c r="BQ4487" s="1"/>
      <c r="BR4487" s="1"/>
      <c r="BS4487" s="1"/>
      <c r="BT4487" s="1"/>
      <c r="BU4487" s="1"/>
      <c r="BV4487" s="1"/>
      <c r="BW4487" s="1"/>
      <c r="BX4487" s="1"/>
      <c r="BY4487" s="1"/>
      <c r="BZ4487" s="1"/>
      <c r="CA4487" s="1"/>
      <c r="CB4487" s="1"/>
      <c r="CC4487" s="1"/>
      <c r="CD4487" s="1"/>
      <c r="CE4487" s="1"/>
      <c r="CF4487" s="1"/>
      <c r="CG4487" s="1"/>
      <c r="CH4487" s="1"/>
      <c r="CI4487" s="1"/>
      <c r="CJ4487" s="1"/>
      <c r="CK4487" s="1"/>
      <c r="CL4487" s="1"/>
      <c r="CM4487" s="1"/>
      <c r="CN4487" s="1"/>
      <c r="CO4487" s="1"/>
      <c r="CP4487" s="1"/>
      <c r="CQ4487" s="1"/>
      <c r="CR4487" s="1"/>
      <c r="CS4487" s="1"/>
      <c r="CT4487" s="1"/>
      <c r="CU4487" s="1"/>
      <c r="CV4487" s="1"/>
      <c r="CW4487" s="1"/>
      <c r="CX4487" s="1"/>
      <c r="CY4487" s="1"/>
      <c r="CZ4487" s="1"/>
      <c r="DA4487" s="1"/>
      <c r="DB4487" s="1"/>
      <c r="DC4487" s="1"/>
      <c r="DD4487" s="1"/>
      <c r="DE4487" s="1"/>
      <c r="DF4487" s="1"/>
      <c r="DG4487" s="1"/>
      <c r="DH4487" s="1"/>
      <c r="DI4487" s="1"/>
      <c r="DJ4487" s="1"/>
      <c r="DK4487" s="1"/>
      <c r="DL4487" s="1"/>
      <c r="DM4487" s="1"/>
      <c r="DN4487" s="1"/>
      <c r="DO4487" s="1"/>
      <c r="DP4487" s="1"/>
      <c r="DQ4487" s="1"/>
    </row>
    <row r="4488" spans="1:121">
      <c r="A4488" s="172" t="s">
        <v>2076</v>
      </c>
      <c r="B4488" s="30" t="s">
        <v>2057</v>
      </c>
      <c r="C4488" s="378">
        <v>154602624</v>
      </c>
      <c r="D4488" s="88"/>
      <c r="F4488" s="29" t="s">
        <v>99</v>
      </c>
      <c r="G4488" s="3" t="s">
        <v>60</v>
      </c>
      <c r="H4488" s="3" t="s">
        <v>200</v>
      </c>
      <c r="I4488" s="55">
        <v>46176</v>
      </c>
      <c r="J4488" s="55">
        <v>46179</v>
      </c>
      <c r="K4488" s="55">
        <v>46206</v>
      </c>
      <c r="L4488" s="3"/>
      <c r="M4488" s="3"/>
      <c r="N4488" s="3"/>
      <c r="O4488" s="119" t="s">
        <v>15</v>
      </c>
      <c r="P4488" s="3"/>
      <c r="Q4488" s="167"/>
      <c r="R4488" s="176"/>
      <c r="S4488" s="1"/>
      <c r="T4488" s="1"/>
      <c r="U4488" s="1"/>
      <c r="V4488" s="1"/>
      <c r="W4488" s="1"/>
      <c r="X4488" s="1"/>
      <c r="Y4488" s="1"/>
      <c r="Z4488" s="1"/>
      <c r="AA4488" s="1"/>
      <c r="AB4488" s="1"/>
      <c r="AC4488" s="1"/>
      <c r="AD4488" s="1"/>
      <c r="AE4488" s="1"/>
      <c r="AF4488" s="1"/>
      <c r="AG4488" s="1"/>
      <c r="AH4488" s="1"/>
      <c r="AI4488" s="1"/>
      <c r="AJ4488" s="1"/>
      <c r="AK4488" s="1"/>
      <c r="AL4488" s="1"/>
      <c r="AM4488" s="1"/>
      <c r="AN4488" s="1"/>
      <c r="AO4488" s="1"/>
      <c r="AP4488" s="1"/>
      <c r="AQ4488" s="1"/>
      <c r="AR4488" s="1"/>
      <c r="AS4488" s="1"/>
      <c r="AT4488" s="1"/>
      <c r="AU4488" s="1"/>
      <c r="AV4488" s="1"/>
      <c r="AW4488" s="1"/>
      <c r="AX4488" s="1"/>
      <c r="AY4488" s="1"/>
      <c r="AZ4488" s="1"/>
      <c r="BA4488" s="1"/>
      <c r="BB4488" s="1"/>
      <c r="BC4488" s="1"/>
      <c r="BD4488" s="1"/>
      <c r="BE4488" s="1"/>
      <c r="BF4488" s="1"/>
      <c r="BG4488" s="1"/>
      <c r="BH4488" s="1"/>
      <c r="BI4488" s="1"/>
      <c r="BJ4488" s="1"/>
      <c r="BK4488" s="1"/>
      <c r="BL4488" s="1"/>
      <c r="BM4488" s="1"/>
      <c r="BN4488" s="1"/>
      <c r="BO4488" s="1"/>
      <c r="BP4488" s="1"/>
      <c r="BQ4488" s="1"/>
      <c r="BR4488" s="1"/>
      <c r="BS4488" s="1"/>
      <c r="BT4488" s="1"/>
      <c r="BU4488" s="1"/>
      <c r="BV4488" s="1"/>
      <c r="BW4488" s="1"/>
      <c r="BX4488" s="1"/>
      <c r="BY4488" s="1"/>
      <c r="BZ4488" s="1"/>
      <c r="CA4488" s="1"/>
      <c r="CB4488" s="1"/>
      <c r="CC4488" s="1"/>
      <c r="CD4488" s="1"/>
      <c r="CE4488" s="1"/>
      <c r="CF4488" s="1"/>
      <c r="CG4488" s="1"/>
      <c r="CH4488" s="1"/>
      <c r="CI4488" s="1"/>
      <c r="CJ4488" s="1"/>
      <c r="CK4488" s="1"/>
      <c r="CL4488" s="1"/>
      <c r="CM4488" s="1"/>
      <c r="CN4488" s="1"/>
      <c r="CO4488" s="1"/>
      <c r="CP4488" s="1"/>
      <c r="CQ4488" s="1"/>
      <c r="CR4488" s="1"/>
      <c r="CS4488" s="1"/>
      <c r="CT4488" s="1"/>
      <c r="CU4488" s="1"/>
      <c r="CV4488" s="1"/>
      <c r="CW4488" s="1"/>
      <c r="CX4488" s="1"/>
      <c r="CY4488" s="1"/>
      <c r="CZ4488" s="1"/>
      <c r="DA4488" s="1"/>
      <c r="DB4488" s="1"/>
      <c r="DC4488" s="1"/>
      <c r="DD4488" s="1"/>
      <c r="DE4488" s="1"/>
      <c r="DF4488" s="1"/>
      <c r="DG4488" s="1"/>
      <c r="DH4488" s="1"/>
      <c r="DI4488" s="1"/>
      <c r="DJ4488" s="1"/>
      <c r="DK4488" s="1"/>
      <c r="DL4488" s="1"/>
      <c r="DM4488" s="1"/>
      <c r="DN4488" s="1"/>
      <c r="DO4488" s="1"/>
      <c r="DP4488" s="1"/>
      <c r="DQ4488" s="1"/>
    </row>
    <row r="4489" spans="1:121">
      <c r="A4489" s="172" t="s">
        <v>2076</v>
      </c>
      <c r="B4489" s="30" t="s">
        <v>2057</v>
      </c>
      <c r="C4489" s="378">
        <v>154602668</v>
      </c>
      <c r="D4489" s="88"/>
      <c r="F4489" s="29" t="s">
        <v>99</v>
      </c>
      <c r="G4489" s="3" t="s">
        <v>60</v>
      </c>
      <c r="H4489" s="3" t="s">
        <v>200</v>
      </c>
      <c r="I4489" s="55">
        <v>46176</v>
      </c>
      <c r="J4489" s="55">
        <v>46179</v>
      </c>
      <c r="K4489" s="55">
        <v>46206</v>
      </c>
      <c r="L4489" s="3"/>
      <c r="M4489" s="3"/>
      <c r="N4489" s="3"/>
      <c r="O4489" s="119" t="s">
        <v>15</v>
      </c>
      <c r="P4489" s="3"/>
      <c r="Q4489" s="167"/>
      <c r="R4489" s="176"/>
      <c r="S4489" s="1"/>
      <c r="T4489" s="1"/>
      <c r="U4489" s="1"/>
      <c r="V4489" s="1"/>
      <c r="W4489" s="1"/>
      <c r="X4489" s="1"/>
      <c r="Y4489" s="1"/>
      <c r="Z4489" s="1"/>
      <c r="AA4489" s="1"/>
      <c r="AB4489" s="1"/>
      <c r="AC4489" s="1"/>
      <c r="AD4489" s="1"/>
      <c r="AE4489" s="1"/>
      <c r="AF4489" s="1"/>
      <c r="AG4489" s="1"/>
      <c r="AH4489" s="1"/>
      <c r="AI4489" s="1"/>
      <c r="AJ4489" s="1"/>
      <c r="AK4489" s="1"/>
      <c r="AL4489" s="1"/>
      <c r="AM4489" s="1"/>
      <c r="AN4489" s="1"/>
      <c r="AO4489" s="1"/>
      <c r="AP4489" s="1"/>
      <c r="AQ4489" s="1"/>
      <c r="AR4489" s="1"/>
      <c r="AS4489" s="1"/>
      <c r="AT4489" s="1"/>
      <c r="AU4489" s="1"/>
      <c r="AV4489" s="1"/>
      <c r="AW4489" s="1"/>
      <c r="AX4489" s="1"/>
      <c r="AY4489" s="1"/>
      <c r="AZ4489" s="1"/>
      <c r="BA4489" s="1"/>
      <c r="BB4489" s="1"/>
      <c r="BC4489" s="1"/>
      <c r="BD4489" s="1"/>
      <c r="BE4489" s="1"/>
      <c r="BF4489" s="1"/>
      <c r="BG4489" s="1"/>
      <c r="BH4489" s="1"/>
      <c r="BI4489" s="1"/>
      <c r="BJ4489" s="1"/>
      <c r="BK4489" s="1"/>
      <c r="BL4489" s="1"/>
      <c r="BM4489" s="1"/>
      <c r="BN4489" s="1"/>
      <c r="BO4489" s="1"/>
      <c r="BP4489" s="1"/>
      <c r="BQ4489" s="1"/>
      <c r="BR4489" s="1"/>
      <c r="BS4489" s="1"/>
      <c r="BT4489" s="1"/>
      <c r="BU4489" s="1"/>
      <c r="BV4489" s="1"/>
      <c r="BW4489" s="1"/>
      <c r="BX4489" s="1"/>
      <c r="BY4489" s="1"/>
      <c r="BZ4489" s="1"/>
      <c r="CA4489" s="1"/>
      <c r="CB4489" s="1"/>
      <c r="CC4489" s="1"/>
      <c r="CD4489" s="1"/>
      <c r="CE4489" s="1"/>
      <c r="CF4489" s="1"/>
      <c r="CG4489" s="1"/>
      <c r="CH4489" s="1"/>
      <c r="CI4489" s="1"/>
      <c r="CJ4489" s="1"/>
      <c r="CK4489" s="1"/>
      <c r="CL4489" s="1"/>
      <c r="CM4489" s="1"/>
      <c r="CN4489" s="1"/>
      <c r="CO4489" s="1"/>
      <c r="CP4489" s="1"/>
      <c r="CQ4489" s="1"/>
      <c r="CR4489" s="1"/>
      <c r="CS4489" s="1"/>
      <c r="CT4489" s="1"/>
      <c r="CU4489" s="1"/>
      <c r="CV4489" s="1"/>
      <c r="CW4489" s="1"/>
      <c r="CX4489" s="1"/>
      <c r="CY4489" s="1"/>
      <c r="CZ4489" s="1"/>
      <c r="DA4489" s="1"/>
      <c r="DB4489" s="1"/>
      <c r="DC4489" s="1"/>
      <c r="DD4489" s="1"/>
      <c r="DE4489" s="1"/>
      <c r="DF4489" s="1"/>
      <c r="DG4489" s="1"/>
      <c r="DH4489" s="1"/>
      <c r="DI4489" s="1"/>
      <c r="DJ4489" s="1"/>
      <c r="DK4489" s="1"/>
      <c r="DL4489" s="1"/>
      <c r="DM4489" s="1"/>
      <c r="DN4489" s="1"/>
      <c r="DO4489" s="1"/>
      <c r="DP4489" s="1"/>
      <c r="DQ4489" s="1"/>
    </row>
    <row r="4490" spans="1:121">
      <c r="A4490" s="172" t="s">
        <v>2077</v>
      </c>
      <c r="B4490" s="30" t="s">
        <v>2078</v>
      </c>
      <c r="C4490" s="378">
        <v>154608232</v>
      </c>
      <c r="D4490" s="88"/>
      <c r="F4490" s="29" t="s">
        <v>99</v>
      </c>
      <c r="G4490" s="3" t="s">
        <v>60</v>
      </c>
      <c r="H4490" s="3" t="s">
        <v>200</v>
      </c>
      <c r="I4490" s="55">
        <v>46176</v>
      </c>
      <c r="J4490" s="55">
        <v>46179</v>
      </c>
      <c r="K4490" s="55">
        <v>46206</v>
      </c>
      <c r="L4490" s="3"/>
      <c r="M4490" s="3"/>
      <c r="N4490" s="3"/>
      <c r="O4490" s="119" t="s">
        <v>15</v>
      </c>
      <c r="P4490" s="3"/>
      <c r="Q4490" s="167"/>
      <c r="R4490" s="176"/>
      <c r="S4490" s="1"/>
      <c r="T4490" s="1"/>
      <c r="U4490" s="1"/>
      <c r="V4490" s="1"/>
      <c r="W4490" s="1"/>
      <c r="X4490" s="1"/>
      <c r="Y4490" s="1"/>
      <c r="Z4490" s="1"/>
      <c r="AA4490" s="1"/>
      <c r="AB4490" s="1"/>
      <c r="AC4490" s="1"/>
      <c r="AD4490" s="1"/>
      <c r="AE4490" s="1"/>
      <c r="AF4490" s="1"/>
      <c r="AG4490" s="1"/>
      <c r="AH4490" s="1"/>
      <c r="AI4490" s="1"/>
      <c r="AJ4490" s="1"/>
      <c r="AK4490" s="1"/>
      <c r="AL4490" s="1"/>
      <c r="AM4490" s="1"/>
      <c r="AN4490" s="1"/>
      <c r="AO4490" s="1"/>
      <c r="AP4490" s="1"/>
      <c r="AQ4490" s="1"/>
      <c r="AR4490" s="1"/>
      <c r="AS4490" s="1"/>
      <c r="AT4490" s="1"/>
      <c r="AU4490" s="1"/>
      <c r="AV4490" s="1"/>
      <c r="AW4490" s="1"/>
      <c r="AX4490" s="1"/>
      <c r="AY4490" s="1"/>
      <c r="AZ4490" s="1"/>
      <c r="BA4490" s="1"/>
      <c r="BB4490" s="1"/>
      <c r="BC4490" s="1"/>
      <c r="BD4490" s="1"/>
      <c r="BE4490" s="1"/>
      <c r="BF4490" s="1"/>
      <c r="BG4490" s="1"/>
      <c r="BH4490" s="1"/>
      <c r="BI4490" s="1"/>
      <c r="BJ4490" s="1"/>
      <c r="BK4490" s="1"/>
      <c r="BL4490" s="1"/>
      <c r="BM4490" s="1"/>
      <c r="BN4490" s="1"/>
      <c r="BO4490" s="1"/>
      <c r="BP4490" s="1"/>
      <c r="BQ4490" s="1"/>
      <c r="BR4490" s="1"/>
      <c r="BS4490" s="1"/>
      <c r="BT4490" s="1"/>
      <c r="BU4490" s="1"/>
      <c r="BV4490" s="1"/>
      <c r="BW4490" s="1"/>
      <c r="BX4490" s="1"/>
      <c r="BY4490" s="1"/>
      <c r="BZ4490" s="1"/>
      <c r="CA4490" s="1"/>
      <c r="CB4490" s="1"/>
      <c r="CC4490" s="1"/>
      <c r="CD4490" s="1"/>
      <c r="CE4490" s="1"/>
      <c r="CF4490" s="1"/>
      <c r="CG4490" s="1"/>
      <c r="CH4490" s="1"/>
      <c r="CI4490" s="1"/>
      <c r="CJ4490" s="1"/>
      <c r="CK4490" s="1"/>
      <c r="CL4490" s="1"/>
      <c r="CM4490" s="1"/>
      <c r="CN4490" s="1"/>
      <c r="CO4490" s="1"/>
      <c r="CP4490" s="1"/>
      <c r="CQ4490" s="1"/>
      <c r="CR4490" s="1"/>
      <c r="CS4490" s="1"/>
      <c r="CT4490" s="1"/>
      <c r="CU4490" s="1"/>
      <c r="CV4490" s="1"/>
      <c r="CW4490" s="1"/>
      <c r="CX4490" s="1"/>
      <c r="CY4490" s="1"/>
      <c r="CZ4490" s="1"/>
      <c r="DA4490" s="1"/>
      <c r="DB4490" s="1"/>
      <c r="DC4490" s="1"/>
      <c r="DD4490" s="1"/>
      <c r="DE4490" s="1"/>
      <c r="DF4490" s="1"/>
      <c r="DG4490" s="1"/>
      <c r="DH4490" s="1"/>
      <c r="DI4490" s="1"/>
      <c r="DJ4490" s="1"/>
      <c r="DK4490" s="1"/>
      <c r="DL4490" s="1"/>
      <c r="DM4490" s="1"/>
      <c r="DN4490" s="1"/>
      <c r="DO4490" s="1"/>
      <c r="DP4490" s="1"/>
      <c r="DQ4490" s="1"/>
    </row>
    <row r="4491" spans="1:121">
      <c r="A4491" s="172" t="s">
        <v>2077</v>
      </c>
      <c r="B4491" s="30" t="s">
        <v>2078</v>
      </c>
      <c r="C4491" s="378">
        <v>154607886</v>
      </c>
      <c r="D4491" s="88"/>
      <c r="F4491" s="29" t="s">
        <v>99</v>
      </c>
      <c r="G4491" s="3" t="s">
        <v>60</v>
      </c>
      <c r="H4491" s="3" t="s">
        <v>200</v>
      </c>
      <c r="I4491" s="55">
        <v>46176</v>
      </c>
      <c r="J4491" s="55">
        <v>46179</v>
      </c>
      <c r="K4491" s="55">
        <v>46206</v>
      </c>
      <c r="L4491" s="3"/>
      <c r="M4491" s="3"/>
      <c r="N4491" s="3"/>
      <c r="O4491" s="119" t="s">
        <v>15</v>
      </c>
      <c r="P4491" s="3"/>
      <c r="Q4491" s="167"/>
      <c r="R4491" s="176"/>
      <c r="S4491" s="1"/>
      <c r="T4491" s="1"/>
      <c r="U4491" s="1"/>
      <c r="V4491" s="1"/>
      <c r="W4491" s="1"/>
      <c r="X4491" s="1"/>
      <c r="Y4491" s="1"/>
      <c r="Z4491" s="1"/>
      <c r="AA4491" s="1"/>
      <c r="AB4491" s="1"/>
      <c r="AC4491" s="1"/>
      <c r="AD4491" s="1"/>
      <c r="AE4491" s="1"/>
      <c r="AF4491" s="1"/>
      <c r="AG4491" s="1"/>
      <c r="AH4491" s="1"/>
      <c r="AI4491" s="1"/>
      <c r="AJ4491" s="1"/>
      <c r="AK4491" s="1"/>
      <c r="AL4491" s="1"/>
      <c r="AM4491" s="1"/>
      <c r="AN4491" s="1"/>
      <c r="AO4491" s="1"/>
      <c r="AP4491" s="1"/>
      <c r="AQ4491" s="1"/>
      <c r="AR4491" s="1"/>
      <c r="AS4491" s="1"/>
      <c r="AT4491" s="1"/>
      <c r="AU4491" s="1"/>
      <c r="AV4491" s="1"/>
      <c r="AW4491" s="1"/>
      <c r="AX4491" s="1"/>
      <c r="AY4491" s="1"/>
      <c r="AZ4491" s="1"/>
      <c r="BA4491" s="1"/>
      <c r="BB4491" s="1"/>
      <c r="BC4491" s="1"/>
      <c r="BD4491" s="1"/>
      <c r="BE4491" s="1"/>
      <c r="BF4491" s="1"/>
      <c r="BG4491" s="1"/>
      <c r="BH4491" s="1"/>
      <c r="BI4491" s="1"/>
      <c r="BJ4491" s="1"/>
      <c r="BK4491" s="1"/>
      <c r="BL4491" s="1"/>
      <c r="BM4491" s="1"/>
      <c r="BN4491" s="1"/>
      <c r="BO4491" s="1"/>
      <c r="BP4491" s="1"/>
      <c r="BQ4491" s="1"/>
      <c r="BR4491" s="1"/>
      <c r="BS4491" s="1"/>
      <c r="BT4491" s="1"/>
      <c r="BU4491" s="1"/>
      <c r="BV4491" s="1"/>
      <c r="BW4491" s="1"/>
      <c r="BX4491" s="1"/>
      <c r="BY4491" s="1"/>
      <c r="BZ4491" s="1"/>
      <c r="CA4491" s="1"/>
      <c r="CB4491" s="1"/>
      <c r="CC4491" s="1"/>
      <c r="CD4491" s="1"/>
      <c r="CE4491" s="1"/>
      <c r="CF4491" s="1"/>
      <c r="CG4491" s="1"/>
      <c r="CH4491" s="1"/>
      <c r="CI4491" s="1"/>
      <c r="CJ4491" s="1"/>
      <c r="CK4491" s="1"/>
      <c r="CL4491" s="1"/>
      <c r="CM4491" s="1"/>
      <c r="CN4491" s="1"/>
      <c r="CO4491" s="1"/>
      <c r="CP4491" s="1"/>
      <c r="CQ4491" s="1"/>
      <c r="CR4491" s="1"/>
      <c r="CS4491" s="1"/>
      <c r="CT4491" s="1"/>
      <c r="CU4491" s="1"/>
      <c r="CV4491" s="1"/>
      <c r="CW4491" s="1"/>
      <c r="CX4491" s="1"/>
      <c r="CY4491" s="1"/>
      <c r="CZ4491" s="1"/>
      <c r="DA4491" s="1"/>
      <c r="DB4491" s="1"/>
      <c r="DC4491" s="1"/>
      <c r="DD4491" s="1"/>
      <c r="DE4491" s="1"/>
      <c r="DF4491" s="1"/>
      <c r="DG4491" s="1"/>
      <c r="DH4491" s="1"/>
      <c r="DI4491" s="1"/>
      <c r="DJ4491" s="1"/>
      <c r="DK4491" s="1"/>
      <c r="DL4491" s="1"/>
      <c r="DM4491" s="1"/>
      <c r="DN4491" s="1"/>
      <c r="DO4491" s="1"/>
      <c r="DP4491" s="1"/>
      <c r="DQ4491" s="1"/>
    </row>
    <row r="4492" spans="1:121">
      <c r="A4492" s="172" t="s">
        <v>2077</v>
      </c>
      <c r="B4492" s="30" t="s">
        <v>2078</v>
      </c>
      <c r="C4492" s="378">
        <v>154607798</v>
      </c>
      <c r="D4492" s="88"/>
      <c r="F4492" s="29" t="s">
        <v>99</v>
      </c>
      <c r="G4492" s="3" t="s">
        <v>60</v>
      </c>
      <c r="H4492" s="3" t="s">
        <v>200</v>
      </c>
      <c r="I4492" s="55">
        <v>46176</v>
      </c>
      <c r="J4492" s="55">
        <v>46179</v>
      </c>
      <c r="K4492" s="55">
        <v>46206</v>
      </c>
      <c r="L4492" s="3"/>
      <c r="M4492" s="3"/>
      <c r="N4492" s="3"/>
      <c r="O4492" s="119" t="s">
        <v>15</v>
      </c>
      <c r="P4492" s="3"/>
      <c r="Q4492" s="167"/>
      <c r="R4492" s="176"/>
      <c r="S4492" s="1"/>
      <c r="T4492" s="1"/>
      <c r="U4492" s="1"/>
      <c r="V4492" s="1"/>
      <c r="W4492" s="1"/>
      <c r="X4492" s="1"/>
      <c r="Y4492" s="1"/>
      <c r="Z4492" s="1"/>
      <c r="AA4492" s="1"/>
      <c r="AB4492" s="1"/>
      <c r="AC4492" s="1"/>
      <c r="AD4492" s="1"/>
      <c r="AE4492" s="1"/>
      <c r="AF4492" s="1"/>
      <c r="AG4492" s="1"/>
      <c r="AH4492" s="1"/>
      <c r="AI4492" s="1"/>
      <c r="AJ4492" s="1"/>
      <c r="AK4492" s="1"/>
      <c r="AL4492" s="1"/>
      <c r="AM4492" s="1"/>
      <c r="AN4492" s="1"/>
      <c r="AO4492" s="1"/>
      <c r="AP4492" s="1"/>
      <c r="AQ4492" s="1"/>
      <c r="AR4492" s="1"/>
      <c r="AS4492" s="1"/>
      <c r="AT4492" s="1"/>
      <c r="AU4492" s="1"/>
      <c r="AV4492" s="1"/>
      <c r="AW4492" s="1"/>
      <c r="AX4492" s="1"/>
      <c r="AY4492" s="1"/>
      <c r="AZ4492" s="1"/>
      <c r="BA4492" s="1"/>
      <c r="BB4492" s="1"/>
      <c r="BC4492" s="1"/>
      <c r="BD4492" s="1"/>
      <c r="BE4492" s="1"/>
      <c r="BF4492" s="1"/>
      <c r="BG4492" s="1"/>
      <c r="BH4492" s="1"/>
      <c r="BI4492" s="1"/>
      <c r="BJ4492" s="1"/>
      <c r="BK4492" s="1"/>
      <c r="BL4492" s="1"/>
      <c r="BM4492" s="1"/>
      <c r="BN4492" s="1"/>
      <c r="BO4492" s="1"/>
      <c r="BP4492" s="1"/>
      <c r="BQ4492" s="1"/>
      <c r="BR4492" s="1"/>
      <c r="BS4492" s="1"/>
      <c r="BT4492" s="1"/>
      <c r="BU4492" s="1"/>
      <c r="BV4492" s="1"/>
      <c r="BW4492" s="1"/>
      <c r="BX4492" s="1"/>
      <c r="BY4492" s="1"/>
      <c r="BZ4492" s="1"/>
      <c r="CA4492" s="1"/>
      <c r="CB4492" s="1"/>
      <c r="CC4492" s="1"/>
      <c r="CD4492" s="1"/>
      <c r="CE4492" s="1"/>
      <c r="CF4492" s="1"/>
      <c r="CG4492" s="1"/>
      <c r="CH4492" s="1"/>
      <c r="CI4492" s="1"/>
      <c r="CJ4492" s="1"/>
      <c r="CK4492" s="1"/>
      <c r="CL4492" s="1"/>
      <c r="CM4492" s="1"/>
      <c r="CN4492" s="1"/>
      <c r="CO4492" s="1"/>
      <c r="CP4492" s="1"/>
      <c r="CQ4492" s="1"/>
      <c r="CR4492" s="1"/>
      <c r="CS4492" s="1"/>
      <c r="CT4492" s="1"/>
      <c r="CU4492" s="1"/>
      <c r="CV4492" s="1"/>
      <c r="CW4492" s="1"/>
      <c r="CX4492" s="1"/>
      <c r="CY4492" s="1"/>
      <c r="CZ4492" s="1"/>
      <c r="DA4492" s="1"/>
      <c r="DB4492" s="1"/>
      <c r="DC4492" s="1"/>
      <c r="DD4492" s="1"/>
      <c r="DE4492" s="1"/>
      <c r="DF4492" s="1"/>
      <c r="DG4492" s="1"/>
      <c r="DH4492" s="1"/>
      <c r="DI4492" s="1"/>
      <c r="DJ4492" s="1"/>
      <c r="DK4492" s="1"/>
      <c r="DL4492" s="1"/>
      <c r="DM4492" s="1"/>
      <c r="DN4492" s="1"/>
      <c r="DO4492" s="1"/>
      <c r="DP4492" s="1"/>
      <c r="DQ4492" s="1"/>
    </row>
    <row r="4493" spans="1:121">
      <c r="A4493" s="172" t="s">
        <v>2077</v>
      </c>
      <c r="B4493" s="30" t="s">
        <v>2078</v>
      </c>
      <c r="C4493" s="378">
        <v>154607775</v>
      </c>
      <c r="D4493" s="88"/>
      <c r="F4493" s="29" t="s">
        <v>99</v>
      </c>
      <c r="G4493" s="3" t="s">
        <v>60</v>
      </c>
      <c r="H4493" s="3" t="s">
        <v>200</v>
      </c>
      <c r="I4493" s="55">
        <v>46176</v>
      </c>
      <c r="J4493" s="55">
        <v>46179</v>
      </c>
      <c r="K4493" s="55">
        <v>46206</v>
      </c>
      <c r="L4493" s="3"/>
      <c r="M4493" s="3"/>
      <c r="N4493" s="3"/>
      <c r="O4493" s="119" t="s">
        <v>15</v>
      </c>
      <c r="P4493" s="3"/>
      <c r="Q4493" s="167"/>
      <c r="R4493" s="176"/>
      <c r="S4493" s="1"/>
      <c r="T4493" s="1"/>
      <c r="U4493" s="1"/>
      <c r="V4493" s="1"/>
      <c r="W4493" s="1"/>
      <c r="X4493" s="1"/>
      <c r="Y4493" s="1"/>
      <c r="Z4493" s="1"/>
      <c r="AA4493" s="1"/>
      <c r="AB4493" s="1"/>
      <c r="AC4493" s="1"/>
      <c r="AD4493" s="1"/>
      <c r="AE4493" s="1"/>
      <c r="AF4493" s="1"/>
      <c r="AG4493" s="1"/>
      <c r="AH4493" s="1"/>
      <c r="AI4493" s="1"/>
      <c r="AJ4493" s="1"/>
      <c r="AK4493" s="1"/>
      <c r="AL4493" s="1"/>
      <c r="AM4493" s="1"/>
      <c r="AN4493" s="1"/>
      <c r="AO4493" s="1"/>
      <c r="AP4493" s="1"/>
      <c r="AQ4493" s="1"/>
      <c r="AR4493" s="1"/>
      <c r="AS4493" s="1"/>
      <c r="AT4493" s="1"/>
      <c r="AU4493" s="1"/>
      <c r="AV4493" s="1"/>
      <c r="AW4493" s="1"/>
      <c r="AX4493" s="1"/>
      <c r="AY4493" s="1"/>
      <c r="AZ4493" s="1"/>
      <c r="BA4493" s="1"/>
      <c r="BB4493" s="1"/>
      <c r="BC4493" s="1"/>
      <c r="BD4493" s="1"/>
      <c r="BE4493" s="1"/>
      <c r="BF4493" s="1"/>
      <c r="BG4493" s="1"/>
      <c r="BH4493" s="1"/>
      <c r="BI4493" s="1"/>
      <c r="BJ4493" s="1"/>
      <c r="BK4493" s="1"/>
      <c r="BL4493" s="1"/>
      <c r="BM4493" s="1"/>
      <c r="BN4493" s="1"/>
      <c r="BO4493" s="1"/>
      <c r="BP4493" s="1"/>
      <c r="BQ4493" s="1"/>
      <c r="BR4493" s="1"/>
      <c r="BS4493" s="1"/>
      <c r="BT4493" s="1"/>
      <c r="BU4493" s="1"/>
      <c r="BV4493" s="1"/>
      <c r="BW4493" s="1"/>
      <c r="BX4493" s="1"/>
      <c r="BY4493" s="1"/>
      <c r="BZ4493" s="1"/>
      <c r="CA4493" s="1"/>
      <c r="CB4493" s="1"/>
      <c r="CC4493" s="1"/>
      <c r="CD4493" s="1"/>
      <c r="CE4493" s="1"/>
      <c r="CF4493" s="1"/>
      <c r="CG4493" s="1"/>
      <c r="CH4493" s="1"/>
      <c r="CI4493" s="1"/>
      <c r="CJ4493" s="1"/>
      <c r="CK4493" s="1"/>
      <c r="CL4493" s="1"/>
      <c r="CM4493" s="1"/>
      <c r="CN4493" s="1"/>
      <c r="CO4493" s="1"/>
      <c r="CP4493" s="1"/>
      <c r="CQ4493" s="1"/>
      <c r="CR4493" s="1"/>
      <c r="CS4493" s="1"/>
      <c r="CT4493" s="1"/>
      <c r="CU4493" s="1"/>
      <c r="CV4493" s="1"/>
      <c r="CW4493" s="1"/>
      <c r="CX4493" s="1"/>
      <c r="CY4493" s="1"/>
      <c r="CZ4493" s="1"/>
      <c r="DA4493" s="1"/>
      <c r="DB4493" s="1"/>
      <c r="DC4493" s="1"/>
      <c r="DD4493" s="1"/>
      <c r="DE4493" s="1"/>
      <c r="DF4493" s="1"/>
      <c r="DG4493" s="1"/>
      <c r="DH4493" s="1"/>
      <c r="DI4493" s="1"/>
      <c r="DJ4493" s="1"/>
      <c r="DK4493" s="1"/>
      <c r="DL4493" s="1"/>
      <c r="DM4493" s="1"/>
      <c r="DN4493" s="1"/>
      <c r="DO4493" s="1"/>
      <c r="DP4493" s="1"/>
      <c r="DQ4493" s="1"/>
    </row>
    <row r="4494" spans="1:121">
      <c r="A4494" s="172" t="s">
        <v>2077</v>
      </c>
      <c r="B4494" s="30" t="s">
        <v>2078</v>
      </c>
      <c r="C4494" s="378">
        <v>154607734</v>
      </c>
      <c r="D4494" s="88"/>
      <c r="F4494" s="29" t="s">
        <v>99</v>
      </c>
      <c r="G4494" s="3" t="s">
        <v>60</v>
      </c>
      <c r="H4494" s="3" t="s">
        <v>200</v>
      </c>
      <c r="I4494" s="55">
        <v>46176</v>
      </c>
      <c r="J4494" s="55">
        <v>46179</v>
      </c>
      <c r="K4494" s="55">
        <v>46206</v>
      </c>
      <c r="L4494" s="3"/>
      <c r="M4494" s="3"/>
      <c r="N4494" s="3"/>
      <c r="O4494" s="119" t="s">
        <v>15</v>
      </c>
      <c r="P4494" s="3"/>
      <c r="Q4494" s="167"/>
      <c r="R4494" s="176"/>
      <c r="S4494" s="1"/>
      <c r="T4494" s="1"/>
      <c r="U4494" s="1"/>
      <c r="V4494" s="1"/>
      <c r="W4494" s="1"/>
      <c r="X4494" s="1"/>
      <c r="Y4494" s="1"/>
      <c r="Z4494" s="1"/>
      <c r="AA4494" s="1"/>
      <c r="AB4494" s="1"/>
      <c r="AC4494" s="1"/>
      <c r="AD4494" s="1"/>
      <c r="AE4494" s="1"/>
      <c r="AF4494" s="1"/>
      <c r="AG4494" s="1"/>
      <c r="AH4494" s="1"/>
      <c r="AI4494" s="1"/>
      <c r="AJ4494" s="1"/>
      <c r="AK4494" s="1"/>
      <c r="AL4494" s="1"/>
      <c r="AM4494" s="1"/>
      <c r="AN4494" s="1"/>
      <c r="AO4494" s="1"/>
      <c r="AP4494" s="1"/>
      <c r="AQ4494" s="1"/>
      <c r="AR4494" s="1"/>
      <c r="AS4494" s="1"/>
      <c r="AT4494" s="1"/>
      <c r="AU4494" s="1"/>
      <c r="AV4494" s="1"/>
      <c r="AW4494" s="1"/>
      <c r="AX4494" s="1"/>
      <c r="AY4494" s="1"/>
      <c r="AZ4494" s="1"/>
      <c r="BA4494" s="1"/>
      <c r="BB4494" s="1"/>
      <c r="BC4494" s="1"/>
      <c r="BD4494" s="1"/>
      <c r="BE4494" s="1"/>
      <c r="BF4494" s="1"/>
      <c r="BG4494" s="1"/>
      <c r="BH4494" s="1"/>
      <c r="BI4494" s="1"/>
      <c r="BJ4494" s="1"/>
      <c r="BK4494" s="1"/>
      <c r="BL4494" s="1"/>
      <c r="BM4494" s="1"/>
      <c r="BN4494" s="1"/>
      <c r="BO4494" s="1"/>
      <c r="BP4494" s="1"/>
      <c r="BQ4494" s="1"/>
      <c r="BR4494" s="1"/>
      <c r="BS4494" s="1"/>
      <c r="BT4494" s="1"/>
      <c r="BU4494" s="1"/>
      <c r="BV4494" s="1"/>
      <c r="BW4494" s="1"/>
      <c r="BX4494" s="1"/>
      <c r="BY4494" s="1"/>
      <c r="BZ4494" s="1"/>
      <c r="CA4494" s="1"/>
      <c r="CB4494" s="1"/>
      <c r="CC4494" s="1"/>
      <c r="CD4494" s="1"/>
      <c r="CE4494" s="1"/>
      <c r="CF4494" s="1"/>
      <c r="CG4494" s="1"/>
      <c r="CH4494" s="1"/>
      <c r="CI4494" s="1"/>
      <c r="CJ4494" s="1"/>
      <c r="CK4494" s="1"/>
      <c r="CL4494" s="1"/>
      <c r="CM4494" s="1"/>
      <c r="CN4494" s="1"/>
      <c r="CO4494" s="1"/>
      <c r="CP4494" s="1"/>
      <c r="CQ4494" s="1"/>
      <c r="CR4494" s="1"/>
      <c r="CS4494" s="1"/>
      <c r="CT4494" s="1"/>
      <c r="CU4494" s="1"/>
      <c r="CV4494" s="1"/>
      <c r="CW4494" s="1"/>
      <c r="CX4494" s="1"/>
      <c r="CY4494" s="1"/>
      <c r="CZ4494" s="1"/>
      <c r="DA4494" s="1"/>
      <c r="DB4494" s="1"/>
      <c r="DC4494" s="1"/>
      <c r="DD4494" s="1"/>
      <c r="DE4494" s="1"/>
      <c r="DF4494" s="1"/>
      <c r="DG4494" s="1"/>
      <c r="DH4494" s="1"/>
      <c r="DI4494" s="1"/>
      <c r="DJ4494" s="1"/>
      <c r="DK4494" s="1"/>
      <c r="DL4494" s="1"/>
      <c r="DM4494" s="1"/>
      <c r="DN4494" s="1"/>
      <c r="DO4494" s="1"/>
      <c r="DP4494" s="1"/>
      <c r="DQ4494" s="1"/>
    </row>
    <row r="4495" spans="1:121">
      <c r="A4495" s="172" t="s">
        <v>2077</v>
      </c>
      <c r="B4495" s="30" t="s">
        <v>2078</v>
      </c>
      <c r="C4495" s="378">
        <v>154607525</v>
      </c>
      <c r="D4495" s="88"/>
      <c r="F4495" s="29" t="s">
        <v>99</v>
      </c>
      <c r="G4495" s="3" t="s">
        <v>60</v>
      </c>
      <c r="H4495" s="3" t="s">
        <v>200</v>
      </c>
      <c r="I4495" s="55">
        <v>46176</v>
      </c>
      <c r="J4495" s="55">
        <v>46179</v>
      </c>
      <c r="K4495" s="55">
        <v>46206</v>
      </c>
      <c r="L4495" s="3"/>
      <c r="M4495" s="3"/>
      <c r="N4495" s="3"/>
      <c r="O4495" s="119" t="s">
        <v>15</v>
      </c>
      <c r="P4495" s="3"/>
      <c r="Q4495" s="167"/>
      <c r="R4495" s="176"/>
      <c r="S4495" s="1"/>
      <c r="T4495" s="1"/>
      <c r="U4495" s="1"/>
      <c r="V4495" s="1"/>
      <c r="W4495" s="1"/>
      <c r="X4495" s="1"/>
      <c r="Y4495" s="1"/>
      <c r="Z4495" s="1"/>
      <c r="AA4495" s="1"/>
      <c r="AB4495" s="1"/>
      <c r="AC4495" s="1"/>
      <c r="AD4495" s="1"/>
      <c r="AE4495" s="1"/>
      <c r="AF4495" s="1"/>
      <c r="AG4495" s="1"/>
      <c r="AH4495" s="1"/>
      <c r="AI4495" s="1"/>
      <c r="AJ4495" s="1"/>
      <c r="AK4495" s="1"/>
      <c r="AL4495" s="1"/>
      <c r="AM4495" s="1"/>
      <c r="AN4495" s="1"/>
      <c r="AO4495" s="1"/>
      <c r="AP4495" s="1"/>
      <c r="AQ4495" s="1"/>
      <c r="AR4495" s="1"/>
      <c r="AS4495" s="1"/>
      <c r="AT4495" s="1"/>
      <c r="AU4495" s="1"/>
      <c r="AV4495" s="1"/>
      <c r="AW4495" s="1"/>
      <c r="AX4495" s="1"/>
      <c r="AY4495" s="1"/>
      <c r="AZ4495" s="1"/>
      <c r="BA4495" s="1"/>
      <c r="BB4495" s="1"/>
      <c r="BC4495" s="1"/>
      <c r="BD4495" s="1"/>
      <c r="BE4495" s="1"/>
      <c r="BF4495" s="1"/>
      <c r="BG4495" s="1"/>
      <c r="BH4495" s="1"/>
      <c r="BI4495" s="1"/>
      <c r="BJ4495" s="1"/>
      <c r="BK4495" s="1"/>
      <c r="BL4495" s="1"/>
      <c r="BM4495" s="1"/>
      <c r="BN4495" s="1"/>
      <c r="BO4495" s="1"/>
      <c r="BP4495" s="1"/>
      <c r="BQ4495" s="1"/>
      <c r="BR4495" s="1"/>
      <c r="BS4495" s="1"/>
      <c r="BT4495" s="1"/>
      <c r="BU4495" s="1"/>
      <c r="BV4495" s="1"/>
      <c r="BW4495" s="1"/>
      <c r="BX4495" s="1"/>
      <c r="BY4495" s="1"/>
      <c r="BZ4495" s="1"/>
      <c r="CA4495" s="1"/>
      <c r="CB4495" s="1"/>
      <c r="CC4495" s="1"/>
      <c r="CD4495" s="1"/>
      <c r="CE4495" s="1"/>
      <c r="CF4495" s="1"/>
      <c r="CG4495" s="1"/>
      <c r="CH4495" s="1"/>
      <c r="CI4495" s="1"/>
      <c r="CJ4495" s="1"/>
      <c r="CK4495" s="1"/>
      <c r="CL4495" s="1"/>
      <c r="CM4495" s="1"/>
      <c r="CN4495" s="1"/>
      <c r="CO4495" s="1"/>
      <c r="CP4495" s="1"/>
      <c r="CQ4495" s="1"/>
      <c r="CR4495" s="1"/>
      <c r="CS4495" s="1"/>
      <c r="CT4495" s="1"/>
      <c r="CU4495" s="1"/>
      <c r="CV4495" s="1"/>
      <c r="CW4495" s="1"/>
      <c r="CX4495" s="1"/>
      <c r="CY4495" s="1"/>
      <c r="CZ4495" s="1"/>
      <c r="DA4495" s="1"/>
      <c r="DB4495" s="1"/>
      <c r="DC4495" s="1"/>
      <c r="DD4495" s="1"/>
      <c r="DE4495" s="1"/>
      <c r="DF4495" s="1"/>
      <c r="DG4495" s="1"/>
      <c r="DH4495" s="1"/>
      <c r="DI4495" s="1"/>
      <c r="DJ4495" s="1"/>
      <c r="DK4495" s="1"/>
      <c r="DL4495" s="1"/>
      <c r="DM4495" s="1"/>
      <c r="DN4495" s="1"/>
      <c r="DO4495" s="1"/>
      <c r="DP4495" s="1"/>
      <c r="DQ4495" s="1"/>
    </row>
    <row r="4496" spans="1:121">
      <c r="A4496" s="172" t="s">
        <v>2077</v>
      </c>
      <c r="B4496" s="30" t="s">
        <v>2078</v>
      </c>
      <c r="C4496" s="378">
        <v>152610727</v>
      </c>
      <c r="D4496" s="88"/>
      <c r="F4496" s="29" t="s">
        <v>99</v>
      </c>
      <c r="G4496" s="3" t="s">
        <v>60</v>
      </c>
      <c r="H4496" s="3" t="s">
        <v>200</v>
      </c>
      <c r="I4496" s="55">
        <v>46176</v>
      </c>
      <c r="J4496" s="55">
        <v>46179</v>
      </c>
      <c r="K4496" s="55">
        <v>46206</v>
      </c>
      <c r="L4496" s="3"/>
      <c r="M4496" s="3"/>
      <c r="N4496" s="3"/>
      <c r="O4496" s="119" t="s">
        <v>15</v>
      </c>
      <c r="P4496" s="3"/>
      <c r="Q4496" s="167"/>
      <c r="R4496" s="176"/>
      <c r="S4496" s="1"/>
      <c r="T4496" s="1"/>
      <c r="U4496" s="1"/>
      <c r="V4496" s="1"/>
      <c r="W4496" s="1"/>
      <c r="X4496" s="1"/>
      <c r="Y4496" s="1"/>
      <c r="Z4496" s="1"/>
      <c r="AA4496" s="1"/>
      <c r="AB4496" s="1"/>
      <c r="AC4496" s="1"/>
      <c r="AD4496" s="1"/>
      <c r="AE4496" s="1"/>
      <c r="AF4496" s="1"/>
      <c r="AG4496" s="1"/>
      <c r="AH4496" s="1"/>
      <c r="AI4496" s="1"/>
      <c r="AJ4496" s="1"/>
      <c r="AK4496" s="1"/>
      <c r="AL4496" s="1"/>
      <c r="AM4496" s="1"/>
      <c r="AN4496" s="1"/>
      <c r="AO4496" s="1"/>
      <c r="AP4496" s="1"/>
      <c r="AQ4496" s="1"/>
      <c r="AR4496" s="1"/>
      <c r="AS4496" s="1"/>
      <c r="AT4496" s="1"/>
      <c r="AU4496" s="1"/>
      <c r="AV4496" s="1"/>
      <c r="AW4496" s="1"/>
      <c r="AX4496" s="1"/>
      <c r="AY4496" s="1"/>
      <c r="AZ4496" s="1"/>
      <c r="BA4496" s="1"/>
      <c r="BB4496" s="1"/>
      <c r="BC4496" s="1"/>
      <c r="BD4496" s="1"/>
      <c r="BE4496" s="1"/>
      <c r="BF4496" s="1"/>
      <c r="BG4496" s="1"/>
      <c r="BH4496" s="1"/>
      <c r="BI4496" s="1"/>
      <c r="BJ4496" s="1"/>
      <c r="BK4496" s="1"/>
      <c r="BL4496" s="1"/>
      <c r="BM4496" s="1"/>
      <c r="BN4496" s="1"/>
      <c r="BO4496" s="1"/>
      <c r="BP4496" s="1"/>
      <c r="BQ4496" s="1"/>
      <c r="BR4496" s="1"/>
      <c r="BS4496" s="1"/>
      <c r="BT4496" s="1"/>
      <c r="BU4496" s="1"/>
      <c r="BV4496" s="1"/>
      <c r="BW4496" s="1"/>
      <c r="BX4496" s="1"/>
      <c r="BY4496" s="1"/>
      <c r="BZ4496" s="1"/>
      <c r="CA4496" s="1"/>
      <c r="CB4496" s="1"/>
      <c r="CC4496" s="1"/>
      <c r="CD4496" s="1"/>
      <c r="CE4496" s="1"/>
      <c r="CF4496" s="1"/>
      <c r="CG4496" s="1"/>
      <c r="CH4496" s="1"/>
      <c r="CI4496" s="1"/>
      <c r="CJ4496" s="1"/>
      <c r="CK4496" s="1"/>
      <c r="CL4496" s="1"/>
      <c r="CM4496" s="1"/>
      <c r="CN4496" s="1"/>
      <c r="CO4496" s="1"/>
      <c r="CP4496" s="1"/>
      <c r="CQ4496" s="1"/>
      <c r="CR4496" s="1"/>
      <c r="CS4496" s="1"/>
      <c r="CT4496" s="1"/>
      <c r="CU4496" s="1"/>
      <c r="CV4496" s="1"/>
      <c r="CW4496" s="1"/>
      <c r="CX4496" s="1"/>
      <c r="CY4496" s="1"/>
      <c r="CZ4496" s="1"/>
      <c r="DA4496" s="1"/>
      <c r="DB4496" s="1"/>
      <c r="DC4496" s="1"/>
      <c r="DD4496" s="1"/>
      <c r="DE4496" s="1"/>
      <c r="DF4496" s="1"/>
      <c r="DG4496" s="1"/>
      <c r="DH4496" s="1"/>
      <c r="DI4496" s="1"/>
      <c r="DJ4496" s="1"/>
      <c r="DK4496" s="1"/>
      <c r="DL4496" s="1"/>
      <c r="DM4496" s="1"/>
      <c r="DN4496" s="1"/>
      <c r="DO4496" s="1"/>
      <c r="DP4496" s="1"/>
      <c r="DQ4496" s="1"/>
    </row>
    <row r="4497" spans="1:121">
      <c r="A4497" s="172" t="s">
        <v>2079</v>
      </c>
      <c r="B4497" s="30" t="s">
        <v>2080</v>
      </c>
      <c r="C4497" s="378">
        <v>156601125</v>
      </c>
      <c r="D4497" s="88"/>
      <c r="F4497" s="29" t="s">
        <v>99</v>
      </c>
      <c r="G4497" s="3" t="s">
        <v>60</v>
      </c>
      <c r="H4497" s="3" t="s">
        <v>200</v>
      </c>
      <c r="I4497" s="55">
        <v>46178</v>
      </c>
      <c r="J4497" s="55">
        <v>46182</v>
      </c>
      <c r="K4497" s="55">
        <v>46209</v>
      </c>
      <c r="L4497" s="3"/>
      <c r="M4497" s="3"/>
      <c r="N4497" s="3"/>
      <c r="O4497" s="119" t="s">
        <v>15</v>
      </c>
      <c r="P4497" s="3"/>
      <c r="Q4497" s="167"/>
      <c r="R4497" s="176"/>
      <c r="S4497" s="1"/>
      <c r="T4497" s="1"/>
      <c r="U4497" s="1"/>
      <c r="V4497" s="1"/>
      <c r="W4497" s="1"/>
      <c r="X4497" s="1"/>
      <c r="Y4497" s="1"/>
      <c r="Z4497" s="1"/>
      <c r="AA4497" s="1"/>
      <c r="AB4497" s="1"/>
      <c r="AC4497" s="1"/>
      <c r="AD4497" s="1"/>
      <c r="AE4497" s="1"/>
      <c r="AF4497" s="1"/>
      <c r="AG4497" s="1"/>
      <c r="AH4497" s="1"/>
      <c r="AI4497" s="1"/>
      <c r="AJ4497" s="1"/>
      <c r="AK4497" s="1"/>
      <c r="AL4497" s="1"/>
      <c r="AM4497" s="1"/>
      <c r="AN4497" s="1"/>
      <c r="AO4497" s="1"/>
      <c r="AP4497" s="1"/>
      <c r="AQ4497" s="1"/>
      <c r="AR4497" s="1"/>
      <c r="AS4497" s="1"/>
      <c r="AT4497" s="1"/>
      <c r="AU4497" s="1"/>
      <c r="AV4497" s="1"/>
      <c r="AW4497" s="1"/>
      <c r="AX4497" s="1"/>
      <c r="AY4497" s="1"/>
      <c r="AZ4497" s="1"/>
      <c r="BA4497" s="1"/>
      <c r="BB4497" s="1"/>
      <c r="BC4497" s="1"/>
      <c r="BD4497" s="1"/>
      <c r="BE4497" s="1"/>
      <c r="BF4497" s="1"/>
      <c r="BG4497" s="1"/>
      <c r="BH4497" s="1"/>
      <c r="BI4497" s="1"/>
      <c r="BJ4497" s="1"/>
      <c r="BK4497" s="1"/>
      <c r="BL4497" s="1"/>
      <c r="BM4497" s="1"/>
      <c r="BN4497" s="1"/>
      <c r="BO4497" s="1"/>
      <c r="BP4497" s="1"/>
      <c r="BQ4497" s="1"/>
      <c r="BR4497" s="1"/>
      <c r="BS4497" s="1"/>
      <c r="BT4497" s="1"/>
      <c r="BU4497" s="1"/>
      <c r="BV4497" s="1"/>
      <c r="BW4497" s="1"/>
      <c r="BX4497" s="1"/>
      <c r="BY4497" s="1"/>
      <c r="BZ4497" s="1"/>
      <c r="CA4497" s="1"/>
      <c r="CB4497" s="1"/>
      <c r="CC4497" s="1"/>
      <c r="CD4497" s="1"/>
      <c r="CE4497" s="1"/>
      <c r="CF4497" s="1"/>
      <c r="CG4497" s="1"/>
      <c r="CH4497" s="1"/>
      <c r="CI4497" s="1"/>
      <c r="CJ4497" s="1"/>
      <c r="CK4497" s="1"/>
      <c r="CL4497" s="1"/>
      <c r="CM4497" s="1"/>
      <c r="CN4497" s="1"/>
      <c r="CO4497" s="1"/>
      <c r="CP4497" s="1"/>
      <c r="CQ4497" s="1"/>
      <c r="CR4497" s="1"/>
      <c r="CS4497" s="1"/>
      <c r="CT4497" s="1"/>
      <c r="CU4497" s="1"/>
      <c r="CV4497" s="1"/>
      <c r="CW4497" s="1"/>
      <c r="CX4497" s="1"/>
      <c r="CY4497" s="1"/>
      <c r="CZ4497" s="1"/>
      <c r="DA4497" s="1"/>
      <c r="DB4497" s="1"/>
      <c r="DC4497" s="1"/>
      <c r="DD4497" s="1"/>
      <c r="DE4497" s="1"/>
      <c r="DF4497" s="1"/>
      <c r="DG4497" s="1"/>
      <c r="DH4497" s="1"/>
      <c r="DI4497" s="1"/>
      <c r="DJ4497" s="1"/>
      <c r="DK4497" s="1"/>
      <c r="DL4497" s="1"/>
      <c r="DM4497" s="1"/>
      <c r="DN4497" s="1"/>
      <c r="DO4497" s="1"/>
      <c r="DP4497" s="1"/>
      <c r="DQ4497" s="1"/>
    </row>
    <row r="4498" spans="1:121">
      <c r="A4498" s="172" t="s">
        <v>2079</v>
      </c>
      <c r="B4498" s="30" t="s">
        <v>2080</v>
      </c>
      <c r="C4498" s="378">
        <v>156601175</v>
      </c>
      <c r="D4498" s="88"/>
      <c r="F4498" s="29" t="s">
        <v>99</v>
      </c>
      <c r="G4498" s="3" t="s">
        <v>60</v>
      </c>
      <c r="H4498" s="3" t="s">
        <v>200</v>
      </c>
      <c r="I4498" s="55">
        <v>46178</v>
      </c>
      <c r="J4498" s="55">
        <v>46182</v>
      </c>
      <c r="K4498" s="55">
        <v>46209</v>
      </c>
      <c r="L4498" s="3"/>
      <c r="M4498" s="3"/>
      <c r="N4498" s="3"/>
      <c r="O4498" s="119" t="s">
        <v>15</v>
      </c>
      <c r="P4498" s="3"/>
      <c r="Q4498" s="167"/>
      <c r="R4498" s="176"/>
      <c r="S4498" s="1"/>
      <c r="T4498" s="1"/>
      <c r="U4498" s="1"/>
      <c r="V4498" s="1"/>
      <c r="W4498" s="1"/>
      <c r="X4498" s="1"/>
      <c r="Y4498" s="1"/>
      <c r="Z4498" s="1"/>
      <c r="AA4498" s="1"/>
      <c r="AB4498" s="1"/>
      <c r="AC4498" s="1"/>
      <c r="AD4498" s="1"/>
      <c r="AE4498" s="1"/>
      <c r="AF4498" s="1"/>
      <c r="AG4498" s="1"/>
      <c r="AH4498" s="1"/>
      <c r="AI4498" s="1"/>
      <c r="AJ4498" s="1"/>
      <c r="AK4498" s="1"/>
      <c r="AL4498" s="1"/>
      <c r="AM4498" s="1"/>
      <c r="AN4498" s="1"/>
      <c r="AO4498" s="1"/>
      <c r="AP4498" s="1"/>
      <c r="AQ4498" s="1"/>
      <c r="AR4498" s="1"/>
      <c r="AS4498" s="1"/>
      <c r="AT4498" s="1"/>
      <c r="AU4498" s="1"/>
      <c r="AV4498" s="1"/>
      <c r="AW4498" s="1"/>
      <c r="AX4498" s="1"/>
      <c r="AY4498" s="1"/>
      <c r="AZ4498" s="1"/>
      <c r="BA4498" s="1"/>
      <c r="BB4498" s="1"/>
      <c r="BC4498" s="1"/>
      <c r="BD4498" s="1"/>
      <c r="BE4498" s="1"/>
      <c r="BF4498" s="1"/>
      <c r="BG4498" s="1"/>
      <c r="BH4498" s="1"/>
      <c r="BI4498" s="1"/>
      <c r="BJ4498" s="1"/>
      <c r="BK4498" s="1"/>
      <c r="BL4498" s="1"/>
      <c r="BM4498" s="1"/>
      <c r="BN4498" s="1"/>
      <c r="BO4498" s="1"/>
      <c r="BP4498" s="1"/>
      <c r="BQ4498" s="1"/>
      <c r="BR4498" s="1"/>
      <c r="BS4498" s="1"/>
      <c r="BT4498" s="1"/>
      <c r="BU4498" s="1"/>
      <c r="BV4498" s="1"/>
      <c r="BW4498" s="1"/>
      <c r="BX4498" s="1"/>
      <c r="BY4498" s="1"/>
      <c r="BZ4498" s="1"/>
      <c r="CA4498" s="1"/>
      <c r="CB4498" s="1"/>
      <c r="CC4498" s="1"/>
      <c r="CD4498" s="1"/>
      <c r="CE4498" s="1"/>
      <c r="CF4498" s="1"/>
      <c r="CG4498" s="1"/>
      <c r="CH4498" s="1"/>
      <c r="CI4498" s="1"/>
      <c r="CJ4498" s="1"/>
      <c r="CK4498" s="1"/>
      <c r="CL4498" s="1"/>
      <c r="CM4498" s="1"/>
      <c r="CN4498" s="1"/>
      <c r="CO4498" s="1"/>
      <c r="CP4498" s="1"/>
      <c r="CQ4498" s="1"/>
      <c r="CR4498" s="1"/>
      <c r="CS4498" s="1"/>
      <c r="CT4498" s="1"/>
      <c r="CU4498" s="1"/>
      <c r="CV4498" s="1"/>
      <c r="CW4498" s="1"/>
      <c r="CX4498" s="1"/>
      <c r="CY4498" s="1"/>
      <c r="CZ4498" s="1"/>
      <c r="DA4498" s="1"/>
      <c r="DB4498" s="1"/>
      <c r="DC4498" s="1"/>
      <c r="DD4498" s="1"/>
      <c r="DE4498" s="1"/>
      <c r="DF4498" s="1"/>
      <c r="DG4498" s="1"/>
      <c r="DH4498" s="1"/>
      <c r="DI4498" s="1"/>
      <c r="DJ4498" s="1"/>
      <c r="DK4498" s="1"/>
      <c r="DL4498" s="1"/>
      <c r="DM4498" s="1"/>
      <c r="DN4498" s="1"/>
      <c r="DO4498" s="1"/>
      <c r="DP4498" s="1"/>
      <c r="DQ4498" s="1"/>
    </row>
    <row r="4499" spans="1:121">
      <c r="A4499" s="172" t="s">
        <v>2079</v>
      </c>
      <c r="B4499" s="30" t="s">
        <v>2080</v>
      </c>
      <c r="C4499" s="378">
        <v>156601251</v>
      </c>
      <c r="D4499" s="88"/>
      <c r="F4499" s="29" t="s">
        <v>99</v>
      </c>
      <c r="G4499" s="3" t="s">
        <v>60</v>
      </c>
      <c r="H4499" s="3" t="s">
        <v>200</v>
      </c>
      <c r="I4499" s="55">
        <v>46178</v>
      </c>
      <c r="J4499" s="55">
        <v>46182</v>
      </c>
      <c r="K4499" s="55">
        <v>46209</v>
      </c>
      <c r="L4499" s="3"/>
      <c r="M4499" s="3"/>
      <c r="N4499" s="3"/>
      <c r="O4499" s="119" t="s">
        <v>15</v>
      </c>
      <c r="P4499" s="3"/>
      <c r="Q4499" s="167"/>
      <c r="R4499" s="176"/>
      <c r="S4499" s="1"/>
      <c r="T4499" s="1"/>
      <c r="U4499" s="1"/>
      <c r="V4499" s="1"/>
      <c r="W4499" s="1"/>
      <c r="X4499" s="1"/>
      <c r="Y4499" s="1"/>
      <c r="Z4499" s="1"/>
      <c r="AA4499" s="1"/>
      <c r="AB4499" s="1"/>
      <c r="AC4499" s="1"/>
      <c r="AD4499" s="1"/>
      <c r="AE4499" s="1"/>
      <c r="AF4499" s="1"/>
      <c r="AG4499" s="1"/>
      <c r="AH4499" s="1"/>
      <c r="AI4499" s="1"/>
      <c r="AJ4499" s="1"/>
      <c r="AK4499" s="1"/>
      <c r="AL4499" s="1"/>
      <c r="AM4499" s="1"/>
      <c r="AN4499" s="1"/>
      <c r="AO4499" s="1"/>
      <c r="AP4499" s="1"/>
      <c r="AQ4499" s="1"/>
      <c r="AR4499" s="1"/>
      <c r="AS4499" s="1"/>
      <c r="AT4499" s="1"/>
      <c r="AU4499" s="1"/>
      <c r="AV4499" s="1"/>
      <c r="AW4499" s="1"/>
      <c r="AX4499" s="1"/>
      <c r="AY4499" s="1"/>
      <c r="AZ4499" s="1"/>
      <c r="BA4499" s="1"/>
      <c r="BB4499" s="1"/>
      <c r="BC4499" s="1"/>
      <c r="BD4499" s="1"/>
      <c r="BE4499" s="1"/>
      <c r="BF4499" s="1"/>
      <c r="BG4499" s="1"/>
      <c r="BH4499" s="1"/>
      <c r="BI4499" s="1"/>
      <c r="BJ4499" s="1"/>
      <c r="BK4499" s="1"/>
      <c r="BL4499" s="1"/>
      <c r="BM4499" s="1"/>
      <c r="BN4499" s="1"/>
      <c r="BO4499" s="1"/>
      <c r="BP4499" s="1"/>
      <c r="BQ4499" s="1"/>
      <c r="BR4499" s="1"/>
      <c r="BS4499" s="1"/>
      <c r="BT4499" s="1"/>
      <c r="BU4499" s="1"/>
      <c r="BV4499" s="1"/>
      <c r="BW4499" s="1"/>
      <c r="BX4499" s="1"/>
      <c r="BY4499" s="1"/>
      <c r="BZ4499" s="1"/>
      <c r="CA4499" s="1"/>
      <c r="CB4499" s="1"/>
      <c r="CC4499" s="1"/>
      <c r="CD4499" s="1"/>
      <c r="CE4499" s="1"/>
      <c r="CF4499" s="1"/>
      <c r="CG4499" s="1"/>
      <c r="CH4499" s="1"/>
      <c r="CI4499" s="1"/>
      <c r="CJ4499" s="1"/>
      <c r="CK4499" s="1"/>
      <c r="CL4499" s="1"/>
      <c r="CM4499" s="1"/>
      <c r="CN4499" s="1"/>
      <c r="CO4499" s="1"/>
      <c r="CP4499" s="1"/>
      <c r="CQ4499" s="1"/>
      <c r="CR4499" s="1"/>
      <c r="CS4499" s="1"/>
      <c r="CT4499" s="1"/>
      <c r="CU4499" s="1"/>
      <c r="CV4499" s="1"/>
      <c r="CW4499" s="1"/>
      <c r="CX4499" s="1"/>
      <c r="CY4499" s="1"/>
      <c r="CZ4499" s="1"/>
      <c r="DA4499" s="1"/>
      <c r="DB4499" s="1"/>
      <c r="DC4499" s="1"/>
      <c r="DD4499" s="1"/>
      <c r="DE4499" s="1"/>
      <c r="DF4499" s="1"/>
      <c r="DG4499" s="1"/>
      <c r="DH4499" s="1"/>
      <c r="DI4499" s="1"/>
      <c r="DJ4499" s="1"/>
      <c r="DK4499" s="1"/>
      <c r="DL4499" s="1"/>
      <c r="DM4499" s="1"/>
      <c r="DN4499" s="1"/>
      <c r="DO4499" s="1"/>
      <c r="DP4499" s="1"/>
      <c r="DQ4499" s="1"/>
    </row>
    <row r="4500" spans="1:121">
      <c r="A4500" s="172" t="s">
        <v>2079</v>
      </c>
      <c r="B4500" s="30" t="s">
        <v>2080</v>
      </c>
      <c r="C4500" s="378">
        <v>156601350</v>
      </c>
      <c r="D4500" s="88"/>
      <c r="F4500" s="29" t="s">
        <v>99</v>
      </c>
      <c r="G4500" s="3" t="s">
        <v>60</v>
      </c>
      <c r="H4500" s="3" t="s">
        <v>200</v>
      </c>
      <c r="I4500" s="55">
        <v>46178</v>
      </c>
      <c r="J4500" s="55">
        <v>46182</v>
      </c>
      <c r="K4500" s="55">
        <v>46209</v>
      </c>
      <c r="L4500" s="3"/>
      <c r="M4500" s="3"/>
      <c r="N4500" s="3"/>
      <c r="O4500" s="119" t="s">
        <v>15</v>
      </c>
      <c r="P4500" s="3"/>
      <c r="Q4500" s="167"/>
      <c r="R4500" s="176"/>
      <c r="S4500" s="1"/>
      <c r="T4500" s="1"/>
      <c r="U4500" s="1"/>
      <c r="V4500" s="1"/>
      <c r="W4500" s="1"/>
      <c r="X4500" s="1"/>
      <c r="Y4500" s="1"/>
      <c r="Z4500" s="1"/>
      <c r="AA4500" s="1"/>
      <c r="AB4500" s="1"/>
      <c r="AC4500" s="1"/>
      <c r="AD4500" s="1"/>
      <c r="AE4500" s="1"/>
      <c r="AF4500" s="1"/>
      <c r="AG4500" s="1"/>
      <c r="AH4500" s="1"/>
      <c r="AI4500" s="1"/>
      <c r="AJ4500" s="1"/>
      <c r="AK4500" s="1"/>
      <c r="AL4500" s="1"/>
      <c r="AM4500" s="1"/>
      <c r="AN4500" s="1"/>
      <c r="AO4500" s="1"/>
      <c r="AP4500" s="1"/>
      <c r="AQ4500" s="1"/>
      <c r="AR4500" s="1"/>
      <c r="AS4500" s="1"/>
      <c r="AT4500" s="1"/>
      <c r="AU4500" s="1"/>
      <c r="AV4500" s="1"/>
      <c r="AW4500" s="1"/>
      <c r="AX4500" s="1"/>
      <c r="AY4500" s="1"/>
      <c r="AZ4500" s="1"/>
      <c r="BA4500" s="1"/>
      <c r="BB4500" s="1"/>
      <c r="BC4500" s="1"/>
      <c r="BD4500" s="1"/>
      <c r="BE4500" s="1"/>
      <c r="BF4500" s="1"/>
      <c r="BG4500" s="1"/>
      <c r="BH4500" s="1"/>
      <c r="BI4500" s="1"/>
      <c r="BJ4500" s="1"/>
      <c r="BK4500" s="1"/>
      <c r="BL4500" s="1"/>
      <c r="BM4500" s="1"/>
      <c r="BN4500" s="1"/>
      <c r="BO4500" s="1"/>
      <c r="BP4500" s="1"/>
      <c r="BQ4500" s="1"/>
      <c r="BR4500" s="1"/>
      <c r="BS4500" s="1"/>
      <c r="BT4500" s="1"/>
      <c r="BU4500" s="1"/>
      <c r="BV4500" s="1"/>
      <c r="BW4500" s="1"/>
      <c r="BX4500" s="1"/>
      <c r="BY4500" s="1"/>
      <c r="BZ4500" s="1"/>
      <c r="CA4500" s="1"/>
      <c r="CB4500" s="1"/>
      <c r="CC4500" s="1"/>
      <c r="CD4500" s="1"/>
      <c r="CE4500" s="1"/>
      <c r="CF4500" s="1"/>
      <c r="CG4500" s="1"/>
      <c r="CH4500" s="1"/>
      <c r="CI4500" s="1"/>
      <c r="CJ4500" s="1"/>
      <c r="CK4500" s="1"/>
      <c r="CL4500" s="1"/>
      <c r="CM4500" s="1"/>
      <c r="CN4500" s="1"/>
      <c r="CO4500" s="1"/>
      <c r="CP4500" s="1"/>
      <c r="CQ4500" s="1"/>
      <c r="CR4500" s="1"/>
      <c r="CS4500" s="1"/>
      <c r="CT4500" s="1"/>
      <c r="CU4500" s="1"/>
      <c r="CV4500" s="1"/>
      <c r="CW4500" s="1"/>
      <c r="CX4500" s="1"/>
      <c r="CY4500" s="1"/>
      <c r="CZ4500" s="1"/>
      <c r="DA4500" s="1"/>
      <c r="DB4500" s="1"/>
      <c r="DC4500" s="1"/>
      <c r="DD4500" s="1"/>
      <c r="DE4500" s="1"/>
      <c r="DF4500" s="1"/>
      <c r="DG4500" s="1"/>
      <c r="DH4500" s="1"/>
      <c r="DI4500" s="1"/>
      <c r="DJ4500" s="1"/>
      <c r="DK4500" s="1"/>
      <c r="DL4500" s="1"/>
      <c r="DM4500" s="1"/>
      <c r="DN4500" s="1"/>
      <c r="DO4500" s="1"/>
      <c r="DP4500" s="1"/>
      <c r="DQ4500" s="1"/>
    </row>
    <row r="4501" spans="1:121">
      <c r="A4501" s="172" t="s">
        <v>2079</v>
      </c>
      <c r="B4501" s="30" t="s">
        <v>2080</v>
      </c>
      <c r="C4501" s="378">
        <v>156601416</v>
      </c>
      <c r="D4501" s="88"/>
      <c r="F4501" s="29" t="s">
        <v>99</v>
      </c>
      <c r="G4501" s="3" t="s">
        <v>60</v>
      </c>
      <c r="H4501" s="3" t="s">
        <v>200</v>
      </c>
      <c r="I4501" s="55">
        <v>46178</v>
      </c>
      <c r="J4501" s="55">
        <v>46182</v>
      </c>
      <c r="K4501" s="55">
        <v>46209</v>
      </c>
      <c r="L4501" s="3"/>
      <c r="M4501" s="3"/>
      <c r="N4501" s="3"/>
      <c r="O4501" s="119" t="s">
        <v>15</v>
      </c>
      <c r="P4501" s="3"/>
      <c r="Q4501" s="167"/>
      <c r="R4501" s="176"/>
      <c r="S4501" s="1"/>
      <c r="T4501" s="1"/>
      <c r="U4501" s="1"/>
      <c r="V4501" s="1"/>
      <c r="W4501" s="1"/>
      <c r="X4501" s="1"/>
      <c r="Y4501" s="1"/>
      <c r="Z4501" s="1"/>
      <c r="AA4501" s="1"/>
      <c r="AB4501" s="1"/>
      <c r="AC4501" s="1"/>
      <c r="AD4501" s="1"/>
      <c r="AE4501" s="1"/>
      <c r="AF4501" s="1"/>
      <c r="AG4501" s="1"/>
      <c r="AH4501" s="1"/>
      <c r="AI4501" s="1"/>
      <c r="AJ4501" s="1"/>
      <c r="AK4501" s="1"/>
      <c r="AL4501" s="1"/>
      <c r="AM4501" s="1"/>
      <c r="AN4501" s="1"/>
      <c r="AO4501" s="1"/>
      <c r="AP4501" s="1"/>
      <c r="AQ4501" s="1"/>
      <c r="AR4501" s="1"/>
      <c r="AS4501" s="1"/>
      <c r="AT4501" s="1"/>
      <c r="AU4501" s="1"/>
      <c r="AV4501" s="1"/>
      <c r="AW4501" s="1"/>
      <c r="AX4501" s="1"/>
      <c r="AY4501" s="1"/>
      <c r="AZ4501" s="1"/>
      <c r="BA4501" s="1"/>
      <c r="BB4501" s="1"/>
      <c r="BC4501" s="1"/>
      <c r="BD4501" s="1"/>
      <c r="BE4501" s="1"/>
      <c r="BF4501" s="1"/>
      <c r="BG4501" s="1"/>
      <c r="BH4501" s="1"/>
      <c r="BI4501" s="1"/>
      <c r="BJ4501" s="1"/>
      <c r="BK4501" s="1"/>
      <c r="BL4501" s="1"/>
      <c r="BM4501" s="1"/>
      <c r="BN4501" s="1"/>
      <c r="BO4501" s="1"/>
      <c r="BP4501" s="1"/>
      <c r="BQ4501" s="1"/>
      <c r="BR4501" s="1"/>
      <c r="BS4501" s="1"/>
      <c r="BT4501" s="1"/>
      <c r="BU4501" s="1"/>
      <c r="BV4501" s="1"/>
      <c r="BW4501" s="1"/>
      <c r="BX4501" s="1"/>
      <c r="BY4501" s="1"/>
      <c r="BZ4501" s="1"/>
      <c r="CA4501" s="1"/>
      <c r="CB4501" s="1"/>
      <c r="CC4501" s="1"/>
      <c r="CD4501" s="1"/>
      <c r="CE4501" s="1"/>
      <c r="CF4501" s="1"/>
      <c r="CG4501" s="1"/>
      <c r="CH4501" s="1"/>
      <c r="CI4501" s="1"/>
      <c r="CJ4501" s="1"/>
      <c r="CK4501" s="1"/>
      <c r="CL4501" s="1"/>
      <c r="CM4501" s="1"/>
      <c r="CN4501" s="1"/>
      <c r="CO4501" s="1"/>
      <c r="CP4501" s="1"/>
      <c r="CQ4501" s="1"/>
      <c r="CR4501" s="1"/>
      <c r="CS4501" s="1"/>
      <c r="CT4501" s="1"/>
      <c r="CU4501" s="1"/>
      <c r="CV4501" s="1"/>
      <c r="CW4501" s="1"/>
      <c r="CX4501" s="1"/>
      <c r="CY4501" s="1"/>
      <c r="CZ4501" s="1"/>
      <c r="DA4501" s="1"/>
      <c r="DB4501" s="1"/>
      <c r="DC4501" s="1"/>
      <c r="DD4501" s="1"/>
      <c r="DE4501" s="1"/>
      <c r="DF4501" s="1"/>
      <c r="DG4501" s="1"/>
      <c r="DH4501" s="1"/>
      <c r="DI4501" s="1"/>
      <c r="DJ4501" s="1"/>
      <c r="DK4501" s="1"/>
      <c r="DL4501" s="1"/>
      <c r="DM4501" s="1"/>
      <c r="DN4501" s="1"/>
      <c r="DO4501" s="1"/>
      <c r="DP4501" s="1"/>
      <c r="DQ4501" s="1"/>
    </row>
    <row r="4502" spans="1:121">
      <c r="A4502" s="172" t="s">
        <v>2079</v>
      </c>
      <c r="B4502" s="30" t="s">
        <v>2080</v>
      </c>
      <c r="C4502" s="378">
        <v>156601549</v>
      </c>
      <c r="D4502" s="88"/>
      <c r="F4502" s="29" t="s">
        <v>99</v>
      </c>
      <c r="G4502" s="3" t="s">
        <v>60</v>
      </c>
      <c r="H4502" s="3" t="s">
        <v>200</v>
      </c>
      <c r="I4502" s="55">
        <v>46178</v>
      </c>
      <c r="J4502" s="55">
        <v>46182</v>
      </c>
      <c r="K4502" s="55">
        <v>46209</v>
      </c>
      <c r="L4502" s="3"/>
      <c r="M4502" s="3"/>
      <c r="N4502" s="3"/>
      <c r="O4502" s="119" t="s">
        <v>15</v>
      </c>
      <c r="P4502" s="3"/>
      <c r="Q4502" s="167"/>
      <c r="R4502" s="176"/>
      <c r="S4502" s="1"/>
      <c r="T4502" s="1"/>
      <c r="U4502" s="1"/>
      <c r="V4502" s="1"/>
      <c r="W4502" s="1"/>
      <c r="X4502" s="1"/>
      <c r="Y4502" s="1"/>
      <c r="Z4502" s="1"/>
      <c r="AA4502" s="1"/>
      <c r="AB4502" s="1"/>
      <c r="AC4502" s="1"/>
      <c r="AD4502" s="1"/>
      <c r="AE4502" s="1"/>
      <c r="AF4502" s="1"/>
      <c r="AG4502" s="1"/>
      <c r="AH4502" s="1"/>
      <c r="AI4502" s="1"/>
      <c r="AJ4502" s="1"/>
      <c r="AK4502" s="1"/>
      <c r="AL4502" s="1"/>
      <c r="AM4502" s="1"/>
      <c r="AN4502" s="1"/>
      <c r="AO4502" s="1"/>
      <c r="AP4502" s="1"/>
      <c r="AQ4502" s="1"/>
      <c r="AR4502" s="1"/>
      <c r="AS4502" s="1"/>
      <c r="AT4502" s="1"/>
      <c r="AU4502" s="1"/>
      <c r="AV4502" s="1"/>
      <c r="AW4502" s="1"/>
      <c r="AX4502" s="1"/>
      <c r="AY4502" s="1"/>
      <c r="AZ4502" s="1"/>
      <c r="BA4502" s="1"/>
      <c r="BB4502" s="1"/>
      <c r="BC4502" s="1"/>
      <c r="BD4502" s="1"/>
      <c r="BE4502" s="1"/>
      <c r="BF4502" s="1"/>
      <c r="BG4502" s="1"/>
      <c r="BH4502" s="1"/>
      <c r="BI4502" s="1"/>
      <c r="BJ4502" s="1"/>
      <c r="BK4502" s="1"/>
      <c r="BL4502" s="1"/>
      <c r="BM4502" s="1"/>
      <c r="BN4502" s="1"/>
      <c r="BO4502" s="1"/>
      <c r="BP4502" s="1"/>
      <c r="BQ4502" s="1"/>
      <c r="BR4502" s="1"/>
      <c r="BS4502" s="1"/>
      <c r="BT4502" s="1"/>
      <c r="BU4502" s="1"/>
      <c r="BV4502" s="1"/>
      <c r="BW4502" s="1"/>
      <c r="BX4502" s="1"/>
      <c r="BY4502" s="1"/>
      <c r="BZ4502" s="1"/>
      <c r="CA4502" s="1"/>
      <c r="CB4502" s="1"/>
      <c r="CC4502" s="1"/>
      <c r="CD4502" s="1"/>
      <c r="CE4502" s="1"/>
      <c r="CF4502" s="1"/>
      <c r="CG4502" s="1"/>
      <c r="CH4502" s="1"/>
      <c r="CI4502" s="1"/>
      <c r="CJ4502" s="1"/>
      <c r="CK4502" s="1"/>
      <c r="CL4502" s="1"/>
      <c r="CM4502" s="1"/>
      <c r="CN4502" s="1"/>
      <c r="CO4502" s="1"/>
      <c r="CP4502" s="1"/>
      <c r="CQ4502" s="1"/>
      <c r="CR4502" s="1"/>
      <c r="CS4502" s="1"/>
      <c r="CT4502" s="1"/>
      <c r="CU4502" s="1"/>
      <c r="CV4502" s="1"/>
      <c r="CW4502" s="1"/>
      <c r="CX4502" s="1"/>
      <c r="CY4502" s="1"/>
      <c r="CZ4502" s="1"/>
      <c r="DA4502" s="1"/>
      <c r="DB4502" s="1"/>
      <c r="DC4502" s="1"/>
      <c r="DD4502" s="1"/>
      <c r="DE4502" s="1"/>
      <c r="DF4502" s="1"/>
      <c r="DG4502" s="1"/>
      <c r="DH4502" s="1"/>
      <c r="DI4502" s="1"/>
      <c r="DJ4502" s="1"/>
      <c r="DK4502" s="1"/>
      <c r="DL4502" s="1"/>
      <c r="DM4502" s="1"/>
      <c r="DN4502" s="1"/>
      <c r="DO4502" s="1"/>
      <c r="DP4502" s="1"/>
      <c r="DQ4502" s="1"/>
    </row>
    <row r="4503" spans="1:121">
      <c r="A4503" s="172" t="s">
        <v>2079</v>
      </c>
      <c r="B4503" s="30" t="s">
        <v>2080</v>
      </c>
      <c r="C4503" s="378">
        <v>156601694</v>
      </c>
      <c r="D4503" s="88"/>
      <c r="F4503" s="29" t="s">
        <v>99</v>
      </c>
      <c r="G4503" s="3" t="s">
        <v>60</v>
      </c>
      <c r="H4503" s="3" t="s">
        <v>200</v>
      </c>
      <c r="I4503" s="55">
        <v>46178</v>
      </c>
      <c r="J4503" s="55">
        <v>46182</v>
      </c>
      <c r="K4503" s="55">
        <v>46209</v>
      </c>
      <c r="L4503" s="3"/>
      <c r="M4503" s="3"/>
      <c r="N4503" s="3"/>
      <c r="O4503" s="119" t="s">
        <v>15</v>
      </c>
      <c r="P4503" s="3"/>
      <c r="Q4503" s="167"/>
      <c r="R4503" s="176"/>
      <c r="S4503" s="1"/>
      <c r="T4503" s="1"/>
      <c r="U4503" s="1"/>
      <c r="V4503" s="1"/>
      <c r="W4503" s="1"/>
      <c r="X4503" s="1"/>
      <c r="Y4503" s="1"/>
      <c r="Z4503" s="1"/>
      <c r="AA4503" s="1"/>
      <c r="AB4503" s="1"/>
      <c r="AC4503" s="1"/>
      <c r="AD4503" s="1"/>
      <c r="AE4503" s="1"/>
      <c r="AF4503" s="1"/>
      <c r="AG4503" s="1"/>
      <c r="AH4503" s="1"/>
      <c r="AI4503" s="1"/>
      <c r="AJ4503" s="1"/>
      <c r="AK4503" s="1"/>
      <c r="AL4503" s="1"/>
      <c r="AM4503" s="1"/>
      <c r="AN4503" s="1"/>
      <c r="AO4503" s="1"/>
      <c r="AP4503" s="1"/>
      <c r="AQ4503" s="1"/>
      <c r="AR4503" s="1"/>
      <c r="AS4503" s="1"/>
      <c r="AT4503" s="1"/>
      <c r="AU4503" s="1"/>
      <c r="AV4503" s="1"/>
      <c r="AW4503" s="1"/>
      <c r="AX4503" s="1"/>
      <c r="AY4503" s="1"/>
      <c r="AZ4503" s="1"/>
      <c r="BA4503" s="1"/>
      <c r="BB4503" s="1"/>
      <c r="BC4503" s="1"/>
      <c r="BD4503" s="1"/>
      <c r="BE4503" s="1"/>
      <c r="BF4503" s="1"/>
      <c r="BG4503" s="1"/>
      <c r="BH4503" s="1"/>
      <c r="BI4503" s="1"/>
      <c r="BJ4503" s="1"/>
      <c r="BK4503" s="1"/>
      <c r="BL4503" s="1"/>
      <c r="BM4503" s="1"/>
      <c r="BN4503" s="1"/>
      <c r="BO4503" s="1"/>
      <c r="BP4503" s="1"/>
      <c r="BQ4503" s="1"/>
      <c r="BR4503" s="1"/>
      <c r="BS4503" s="1"/>
      <c r="BT4503" s="1"/>
      <c r="BU4503" s="1"/>
      <c r="BV4503" s="1"/>
      <c r="BW4503" s="1"/>
      <c r="BX4503" s="1"/>
      <c r="BY4503" s="1"/>
      <c r="BZ4503" s="1"/>
      <c r="CA4503" s="1"/>
      <c r="CB4503" s="1"/>
      <c r="CC4503" s="1"/>
      <c r="CD4503" s="1"/>
      <c r="CE4503" s="1"/>
      <c r="CF4503" s="1"/>
      <c r="CG4503" s="1"/>
      <c r="CH4503" s="1"/>
      <c r="CI4503" s="1"/>
      <c r="CJ4503" s="1"/>
      <c r="CK4503" s="1"/>
      <c r="CL4503" s="1"/>
      <c r="CM4503" s="1"/>
      <c r="CN4503" s="1"/>
      <c r="CO4503" s="1"/>
      <c r="CP4503" s="1"/>
      <c r="CQ4503" s="1"/>
      <c r="CR4503" s="1"/>
      <c r="CS4503" s="1"/>
      <c r="CT4503" s="1"/>
      <c r="CU4503" s="1"/>
      <c r="CV4503" s="1"/>
      <c r="CW4503" s="1"/>
      <c r="CX4503" s="1"/>
      <c r="CY4503" s="1"/>
      <c r="CZ4503" s="1"/>
      <c r="DA4503" s="1"/>
      <c r="DB4503" s="1"/>
      <c r="DC4503" s="1"/>
      <c r="DD4503" s="1"/>
      <c r="DE4503" s="1"/>
      <c r="DF4503" s="1"/>
      <c r="DG4503" s="1"/>
      <c r="DH4503" s="1"/>
      <c r="DI4503" s="1"/>
      <c r="DJ4503" s="1"/>
      <c r="DK4503" s="1"/>
      <c r="DL4503" s="1"/>
      <c r="DM4503" s="1"/>
      <c r="DN4503" s="1"/>
      <c r="DO4503" s="1"/>
      <c r="DP4503" s="1"/>
      <c r="DQ4503" s="1"/>
    </row>
    <row r="4504" spans="1:121">
      <c r="A4504" s="172" t="s">
        <v>2079</v>
      </c>
      <c r="B4504" s="30" t="s">
        <v>2080</v>
      </c>
      <c r="C4504" s="378">
        <v>156601628</v>
      </c>
      <c r="D4504" s="88"/>
      <c r="F4504" s="29" t="s">
        <v>99</v>
      </c>
      <c r="G4504" s="3" t="s">
        <v>60</v>
      </c>
      <c r="H4504" s="3" t="s">
        <v>200</v>
      </c>
      <c r="I4504" s="55">
        <v>46178</v>
      </c>
      <c r="J4504" s="55">
        <v>46182</v>
      </c>
      <c r="K4504" s="55">
        <v>46209</v>
      </c>
      <c r="L4504" s="3"/>
      <c r="M4504" s="3"/>
      <c r="N4504" s="3"/>
      <c r="O4504" s="119" t="s">
        <v>15</v>
      </c>
      <c r="P4504" s="3"/>
      <c r="Q4504" s="167"/>
      <c r="R4504" s="176"/>
      <c r="S4504" s="1"/>
      <c r="T4504" s="1"/>
      <c r="U4504" s="1"/>
      <c r="V4504" s="1"/>
      <c r="W4504" s="1"/>
      <c r="X4504" s="1"/>
      <c r="Y4504" s="1"/>
      <c r="Z4504" s="1"/>
      <c r="AA4504" s="1"/>
      <c r="AB4504" s="1"/>
      <c r="AC4504" s="1"/>
      <c r="AD4504" s="1"/>
      <c r="AE4504" s="1"/>
      <c r="AF4504" s="1"/>
      <c r="AG4504" s="1"/>
      <c r="AH4504" s="1"/>
      <c r="AI4504" s="1"/>
      <c r="AJ4504" s="1"/>
      <c r="AK4504" s="1"/>
      <c r="AL4504" s="1"/>
      <c r="AM4504" s="1"/>
      <c r="AN4504" s="1"/>
      <c r="AO4504" s="1"/>
      <c r="AP4504" s="1"/>
      <c r="AQ4504" s="1"/>
      <c r="AR4504" s="1"/>
      <c r="AS4504" s="1"/>
      <c r="AT4504" s="1"/>
      <c r="AU4504" s="1"/>
      <c r="AV4504" s="1"/>
      <c r="AW4504" s="1"/>
      <c r="AX4504" s="1"/>
      <c r="AY4504" s="1"/>
      <c r="AZ4504" s="1"/>
      <c r="BA4504" s="1"/>
      <c r="BB4504" s="1"/>
      <c r="BC4504" s="1"/>
      <c r="BD4504" s="1"/>
      <c r="BE4504" s="1"/>
      <c r="BF4504" s="1"/>
      <c r="BG4504" s="1"/>
      <c r="BH4504" s="1"/>
      <c r="BI4504" s="1"/>
      <c r="BJ4504" s="1"/>
      <c r="BK4504" s="1"/>
      <c r="BL4504" s="1"/>
      <c r="BM4504" s="1"/>
      <c r="BN4504" s="1"/>
      <c r="BO4504" s="1"/>
      <c r="BP4504" s="1"/>
      <c r="BQ4504" s="1"/>
      <c r="BR4504" s="1"/>
      <c r="BS4504" s="1"/>
      <c r="BT4504" s="1"/>
      <c r="BU4504" s="1"/>
      <c r="BV4504" s="1"/>
      <c r="BW4504" s="1"/>
      <c r="BX4504" s="1"/>
      <c r="BY4504" s="1"/>
      <c r="BZ4504" s="1"/>
      <c r="CA4504" s="1"/>
      <c r="CB4504" s="1"/>
      <c r="CC4504" s="1"/>
      <c r="CD4504" s="1"/>
      <c r="CE4504" s="1"/>
      <c r="CF4504" s="1"/>
      <c r="CG4504" s="1"/>
      <c r="CH4504" s="1"/>
      <c r="CI4504" s="1"/>
      <c r="CJ4504" s="1"/>
      <c r="CK4504" s="1"/>
      <c r="CL4504" s="1"/>
      <c r="CM4504" s="1"/>
      <c r="CN4504" s="1"/>
      <c r="CO4504" s="1"/>
      <c r="CP4504" s="1"/>
      <c r="CQ4504" s="1"/>
      <c r="CR4504" s="1"/>
      <c r="CS4504" s="1"/>
      <c r="CT4504" s="1"/>
      <c r="CU4504" s="1"/>
      <c r="CV4504" s="1"/>
      <c r="CW4504" s="1"/>
      <c r="CX4504" s="1"/>
      <c r="CY4504" s="1"/>
      <c r="CZ4504" s="1"/>
      <c r="DA4504" s="1"/>
      <c r="DB4504" s="1"/>
      <c r="DC4504" s="1"/>
      <c r="DD4504" s="1"/>
      <c r="DE4504" s="1"/>
      <c r="DF4504" s="1"/>
      <c r="DG4504" s="1"/>
      <c r="DH4504" s="1"/>
      <c r="DI4504" s="1"/>
      <c r="DJ4504" s="1"/>
      <c r="DK4504" s="1"/>
      <c r="DL4504" s="1"/>
      <c r="DM4504" s="1"/>
      <c r="DN4504" s="1"/>
      <c r="DO4504" s="1"/>
      <c r="DP4504" s="1"/>
      <c r="DQ4504" s="1"/>
    </row>
    <row r="4505" spans="1:121">
      <c r="A4505" s="172" t="s">
        <v>2081</v>
      </c>
      <c r="B4505" s="30" t="s">
        <v>2082</v>
      </c>
      <c r="C4505" s="378">
        <v>155607032</v>
      </c>
      <c r="D4505" s="88"/>
      <c r="F4505" s="29" t="s">
        <v>99</v>
      </c>
      <c r="G4505" s="3" t="s">
        <v>60</v>
      </c>
      <c r="H4505" s="3" t="s">
        <v>200</v>
      </c>
      <c r="I4505" s="55">
        <v>46178</v>
      </c>
      <c r="J4505" s="55">
        <v>46182</v>
      </c>
      <c r="K4505" s="55">
        <v>46209</v>
      </c>
      <c r="L4505" s="3"/>
      <c r="M4505" s="3"/>
      <c r="N4505" s="3"/>
      <c r="O4505" s="119" t="s">
        <v>15</v>
      </c>
      <c r="P4505" s="3"/>
      <c r="Q4505" s="167"/>
      <c r="R4505" s="176"/>
      <c r="S4505" s="1"/>
      <c r="T4505" s="1"/>
      <c r="U4505" s="1"/>
      <c r="V4505" s="1"/>
      <c r="W4505" s="1"/>
      <c r="X4505" s="1"/>
      <c r="Y4505" s="1"/>
      <c r="Z4505" s="1"/>
      <c r="AA4505" s="1"/>
      <c r="AB4505" s="1"/>
      <c r="AC4505" s="1"/>
      <c r="AD4505" s="1"/>
      <c r="AE4505" s="1"/>
      <c r="AF4505" s="1"/>
      <c r="AG4505" s="1"/>
      <c r="AH4505" s="1"/>
      <c r="AI4505" s="1"/>
      <c r="AJ4505" s="1"/>
      <c r="AK4505" s="1"/>
      <c r="AL4505" s="1"/>
      <c r="AM4505" s="1"/>
      <c r="AN4505" s="1"/>
      <c r="AO4505" s="1"/>
      <c r="AP4505" s="1"/>
      <c r="AQ4505" s="1"/>
      <c r="AR4505" s="1"/>
      <c r="AS4505" s="1"/>
      <c r="AT4505" s="1"/>
      <c r="AU4505" s="1"/>
      <c r="AV4505" s="1"/>
      <c r="AW4505" s="1"/>
      <c r="AX4505" s="1"/>
      <c r="AY4505" s="1"/>
      <c r="AZ4505" s="1"/>
      <c r="BA4505" s="1"/>
      <c r="BB4505" s="1"/>
      <c r="BC4505" s="1"/>
      <c r="BD4505" s="1"/>
      <c r="BE4505" s="1"/>
      <c r="BF4505" s="1"/>
      <c r="BG4505" s="1"/>
      <c r="BH4505" s="1"/>
      <c r="BI4505" s="1"/>
      <c r="BJ4505" s="1"/>
      <c r="BK4505" s="1"/>
      <c r="BL4505" s="1"/>
      <c r="BM4505" s="1"/>
      <c r="BN4505" s="1"/>
      <c r="BO4505" s="1"/>
      <c r="BP4505" s="1"/>
      <c r="BQ4505" s="1"/>
      <c r="BR4505" s="1"/>
      <c r="BS4505" s="1"/>
      <c r="BT4505" s="1"/>
      <c r="BU4505" s="1"/>
      <c r="BV4505" s="1"/>
      <c r="BW4505" s="1"/>
      <c r="BX4505" s="1"/>
      <c r="BY4505" s="1"/>
      <c r="BZ4505" s="1"/>
      <c r="CA4505" s="1"/>
      <c r="CB4505" s="1"/>
      <c r="CC4505" s="1"/>
      <c r="CD4505" s="1"/>
      <c r="CE4505" s="1"/>
      <c r="CF4505" s="1"/>
      <c r="CG4505" s="1"/>
      <c r="CH4505" s="1"/>
      <c r="CI4505" s="1"/>
      <c r="CJ4505" s="1"/>
      <c r="CK4505" s="1"/>
      <c r="CL4505" s="1"/>
      <c r="CM4505" s="1"/>
      <c r="CN4505" s="1"/>
      <c r="CO4505" s="1"/>
      <c r="CP4505" s="1"/>
      <c r="CQ4505" s="1"/>
      <c r="CR4505" s="1"/>
      <c r="CS4505" s="1"/>
      <c r="CT4505" s="1"/>
      <c r="CU4505" s="1"/>
      <c r="CV4505" s="1"/>
      <c r="CW4505" s="1"/>
      <c r="CX4505" s="1"/>
      <c r="CY4505" s="1"/>
      <c r="CZ4505" s="1"/>
      <c r="DA4505" s="1"/>
      <c r="DB4505" s="1"/>
      <c r="DC4505" s="1"/>
      <c r="DD4505" s="1"/>
      <c r="DE4505" s="1"/>
      <c r="DF4505" s="1"/>
      <c r="DG4505" s="1"/>
      <c r="DH4505" s="1"/>
      <c r="DI4505" s="1"/>
      <c r="DJ4505" s="1"/>
      <c r="DK4505" s="1"/>
      <c r="DL4505" s="1"/>
      <c r="DM4505" s="1"/>
      <c r="DN4505" s="1"/>
      <c r="DO4505" s="1"/>
      <c r="DP4505" s="1"/>
      <c r="DQ4505" s="1"/>
    </row>
    <row r="4506" spans="1:121">
      <c r="A4506" s="172" t="s">
        <v>2081</v>
      </c>
      <c r="B4506" s="30" t="s">
        <v>2082</v>
      </c>
      <c r="C4506" s="378">
        <v>155607087</v>
      </c>
      <c r="D4506" s="88"/>
      <c r="F4506" s="29" t="s">
        <v>99</v>
      </c>
      <c r="G4506" s="3" t="s">
        <v>60</v>
      </c>
      <c r="H4506" s="3" t="s">
        <v>200</v>
      </c>
      <c r="I4506" s="55">
        <v>46178</v>
      </c>
      <c r="J4506" s="55">
        <v>46182</v>
      </c>
      <c r="K4506" s="55">
        <v>46209</v>
      </c>
      <c r="L4506" s="3"/>
      <c r="M4506" s="3"/>
      <c r="N4506" s="3"/>
      <c r="O4506" s="119" t="s">
        <v>15</v>
      </c>
      <c r="P4506" s="3"/>
      <c r="Q4506" s="167"/>
      <c r="R4506" s="176"/>
      <c r="S4506" s="1"/>
      <c r="T4506" s="1"/>
      <c r="U4506" s="1"/>
      <c r="V4506" s="1"/>
      <c r="W4506" s="1"/>
      <c r="X4506" s="1"/>
      <c r="Y4506" s="1"/>
      <c r="Z4506" s="1"/>
      <c r="AA4506" s="1"/>
      <c r="AB4506" s="1"/>
      <c r="AC4506" s="1"/>
      <c r="AD4506" s="1"/>
      <c r="AE4506" s="1"/>
      <c r="AF4506" s="1"/>
      <c r="AG4506" s="1"/>
      <c r="AH4506" s="1"/>
      <c r="AI4506" s="1"/>
      <c r="AJ4506" s="1"/>
      <c r="AK4506" s="1"/>
      <c r="AL4506" s="1"/>
      <c r="AM4506" s="1"/>
      <c r="AN4506" s="1"/>
      <c r="AO4506" s="1"/>
      <c r="AP4506" s="1"/>
      <c r="AQ4506" s="1"/>
      <c r="AR4506" s="1"/>
      <c r="AS4506" s="1"/>
      <c r="AT4506" s="1"/>
      <c r="AU4506" s="1"/>
      <c r="AV4506" s="1"/>
      <c r="AW4506" s="1"/>
      <c r="AX4506" s="1"/>
      <c r="AY4506" s="1"/>
      <c r="AZ4506" s="1"/>
      <c r="BA4506" s="1"/>
      <c r="BB4506" s="1"/>
      <c r="BC4506" s="1"/>
      <c r="BD4506" s="1"/>
      <c r="BE4506" s="1"/>
      <c r="BF4506" s="1"/>
      <c r="BG4506" s="1"/>
      <c r="BH4506" s="1"/>
      <c r="BI4506" s="1"/>
      <c r="BJ4506" s="1"/>
      <c r="BK4506" s="1"/>
      <c r="BL4506" s="1"/>
      <c r="BM4506" s="1"/>
      <c r="BN4506" s="1"/>
      <c r="BO4506" s="1"/>
      <c r="BP4506" s="1"/>
      <c r="BQ4506" s="1"/>
      <c r="BR4506" s="1"/>
      <c r="BS4506" s="1"/>
      <c r="BT4506" s="1"/>
      <c r="BU4506" s="1"/>
      <c r="BV4506" s="1"/>
      <c r="BW4506" s="1"/>
      <c r="BX4506" s="1"/>
      <c r="BY4506" s="1"/>
      <c r="BZ4506" s="1"/>
      <c r="CA4506" s="1"/>
      <c r="CB4506" s="1"/>
      <c r="CC4506" s="1"/>
      <c r="CD4506" s="1"/>
      <c r="CE4506" s="1"/>
      <c r="CF4506" s="1"/>
      <c r="CG4506" s="1"/>
      <c r="CH4506" s="1"/>
      <c r="CI4506" s="1"/>
      <c r="CJ4506" s="1"/>
      <c r="CK4506" s="1"/>
      <c r="CL4506" s="1"/>
      <c r="CM4506" s="1"/>
      <c r="CN4506" s="1"/>
      <c r="CO4506" s="1"/>
      <c r="CP4506" s="1"/>
      <c r="CQ4506" s="1"/>
      <c r="CR4506" s="1"/>
      <c r="CS4506" s="1"/>
      <c r="CT4506" s="1"/>
      <c r="CU4506" s="1"/>
      <c r="CV4506" s="1"/>
      <c r="CW4506" s="1"/>
      <c r="CX4506" s="1"/>
      <c r="CY4506" s="1"/>
      <c r="CZ4506" s="1"/>
      <c r="DA4506" s="1"/>
      <c r="DB4506" s="1"/>
      <c r="DC4506" s="1"/>
      <c r="DD4506" s="1"/>
      <c r="DE4506" s="1"/>
      <c r="DF4506" s="1"/>
      <c r="DG4506" s="1"/>
      <c r="DH4506" s="1"/>
      <c r="DI4506" s="1"/>
      <c r="DJ4506" s="1"/>
      <c r="DK4506" s="1"/>
      <c r="DL4506" s="1"/>
      <c r="DM4506" s="1"/>
      <c r="DN4506" s="1"/>
      <c r="DO4506" s="1"/>
      <c r="DP4506" s="1"/>
      <c r="DQ4506" s="1"/>
    </row>
    <row r="4507" spans="1:121">
      <c r="A4507" s="172" t="s">
        <v>2081</v>
      </c>
      <c r="B4507" s="30" t="s">
        <v>2082</v>
      </c>
      <c r="C4507" s="378">
        <v>155606943</v>
      </c>
      <c r="D4507" s="88"/>
      <c r="F4507" s="29" t="s">
        <v>99</v>
      </c>
      <c r="G4507" s="3" t="s">
        <v>60</v>
      </c>
      <c r="H4507" s="3" t="s">
        <v>200</v>
      </c>
      <c r="I4507" s="55">
        <v>46178</v>
      </c>
      <c r="J4507" s="55">
        <v>46182</v>
      </c>
      <c r="K4507" s="55">
        <v>46209</v>
      </c>
      <c r="L4507" s="3"/>
      <c r="M4507" s="3"/>
      <c r="N4507" s="3"/>
      <c r="O4507" s="119" t="s">
        <v>15</v>
      </c>
      <c r="P4507" s="3"/>
      <c r="Q4507" s="167"/>
      <c r="R4507" s="176"/>
      <c r="S4507" s="1"/>
      <c r="T4507" s="1"/>
      <c r="U4507" s="1"/>
      <c r="V4507" s="1"/>
      <c r="W4507" s="1"/>
      <c r="X4507" s="1"/>
      <c r="Y4507" s="1"/>
      <c r="Z4507" s="1"/>
      <c r="AA4507" s="1"/>
      <c r="AB4507" s="1"/>
      <c r="AC4507" s="1"/>
      <c r="AD4507" s="1"/>
      <c r="AE4507" s="1"/>
      <c r="AF4507" s="1"/>
      <c r="AG4507" s="1"/>
      <c r="AH4507" s="1"/>
      <c r="AI4507" s="1"/>
      <c r="AJ4507" s="1"/>
      <c r="AK4507" s="1"/>
      <c r="AL4507" s="1"/>
      <c r="AM4507" s="1"/>
      <c r="AN4507" s="1"/>
      <c r="AO4507" s="1"/>
      <c r="AP4507" s="1"/>
      <c r="AQ4507" s="1"/>
      <c r="AR4507" s="1"/>
      <c r="AS4507" s="1"/>
      <c r="AT4507" s="1"/>
      <c r="AU4507" s="1"/>
      <c r="AV4507" s="1"/>
      <c r="AW4507" s="1"/>
      <c r="AX4507" s="1"/>
      <c r="AY4507" s="1"/>
      <c r="AZ4507" s="1"/>
      <c r="BA4507" s="1"/>
      <c r="BB4507" s="1"/>
      <c r="BC4507" s="1"/>
      <c r="BD4507" s="1"/>
      <c r="BE4507" s="1"/>
      <c r="BF4507" s="1"/>
      <c r="BG4507" s="1"/>
      <c r="BH4507" s="1"/>
      <c r="BI4507" s="1"/>
      <c r="BJ4507" s="1"/>
      <c r="BK4507" s="1"/>
      <c r="BL4507" s="1"/>
      <c r="BM4507" s="1"/>
      <c r="BN4507" s="1"/>
      <c r="BO4507" s="1"/>
      <c r="BP4507" s="1"/>
      <c r="BQ4507" s="1"/>
      <c r="BR4507" s="1"/>
      <c r="BS4507" s="1"/>
      <c r="BT4507" s="1"/>
      <c r="BU4507" s="1"/>
      <c r="BV4507" s="1"/>
      <c r="BW4507" s="1"/>
      <c r="BX4507" s="1"/>
      <c r="BY4507" s="1"/>
      <c r="BZ4507" s="1"/>
      <c r="CA4507" s="1"/>
      <c r="CB4507" s="1"/>
      <c r="CC4507" s="1"/>
      <c r="CD4507" s="1"/>
      <c r="CE4507" s="1"/>
      <c r="CF4507" s="1"/>
      <c r="CG4507" s="1"/>
      <c r="CH4507" s="1"/>
      <c r="CI4507" s="1"/>
      <c r="CJ4507" s="1"/>
      <c r="CK4507" s="1"/>
      <c r="CL4507" s="1"/>
      <c r="CM4507" s="1"/>
      <c r="CN4507" s="1"/>
      <c r="CO4507" s="1"/>
      <c r="CP4507" s="1"/>
      <c r="CQ4507" s="1"/>
      <c r="CR4507" s="1"/>
      <c r="CS4507" s="1"/>
      <c r="CT4507" s="1"/>
      <c r="CU4507" s="1"/>
      <c r="CV4507" s="1"/>
      <c r="CW4507" s="1"/>
      <c r="CX4507" s="1"/>
      <c r="CY4507" s="1"/>
      <c r="CZ4507" s="1"/>
      <c r="DA4507" s="1"/>
      <c r="DB4507" s="1"/>
      <c r="DC4507" s="1"/>
      <c r="DD4507" s="1"/>
      <c r="DE4507" s="1"/>
      <c r="DF4507" s="1"/>
      <c r="DG4507" s="1"/>
      <c r="DH4507" s="1"/>
      <c r="DI4507" s="1"/>
      <c r="DJ4507" s="1"/>
      <c r="DK4507" s="1"/>
      <c r="DL4507" s="1"/>
      <c r="DM4507" s="1"/>
      <c r="DN4507" s="1"/>
      <c r="DO4507" s="1"/>
      <c r="DP4507" s="1"/>
      <c r="DQ4507" s="1"/>
    </row>
    <row r="4508" spans="1:121">
      <c r="A4508" s="172" t="s">
        <v>2081</v>
      </c>
      <c r="B4508" s="30" t="s">
        <v>2082</v>
      </c>
      <c r="C4508" s="378">
        <v>155607218</v>
      </c>
      <c r="D4508" s="88"/>
      <c r="F4508" s="29" t="s">
        <v>99</v>
      </c>
      <c r="G4508" s="3" t="s">
        <v>60</v>
      </c>
      <c r="H4508" s="3" t="s">
        <v>200</v>
      </c>
      <c r="I4508" s="55">
        <v>46178</v>
      </c>
      <c r="J4508" s="55">
        <v>46182</v>
      </c>
      <c r="K4508" s="55">
        <v>46209</v>
      </c>
      <c r="L4508" s="3"/>
      <c r="M4508" s="3"/>
      <c r="N4508" s="3"/>
      <c r="O4508" s="119" t="s">
        <v>15</v>
      </c>
      <c r="P4508" s="3"/>
      <c r="Q4508" s="167"/>
      <c r="R4508" s="176"/>
      <c r="S4508" s="1"/>
      <c r="T4508" s="1"/>
      <c r="U4508" s="1"/>
      <c r="V4508" s="1"/>
      <c r="W4508" s="1"/>
      <c r="X4508" s="1"/>
      <c r="Y4508" s="1"/>
      <c r="Z4508" s="1"/>
      <c r="AA4508" s="1"/>
      <c r="AB4508" s="1"/>
      <c r="AC4508" s="1"/>
      <c r="AD4508" s="1"/>
      <c r="AE4508" s="1"/>
      <c r="AF4508" s="1"/>
      <c r="AG4508" s="1"/>
      <c r="AH4508" s="1"/>
      <c r="AI4508" s="1"/>
      <c r="AJ4508" s="1"/>
      <c r="AK4508" s="1"/>
      <c r="AL4508" s="1"/>
      <c r="AM4508" s="1"/>
      <c r="AN4508" s="1"/>
      <c r="AO4508" s="1"/>
      <c r="AP4508" s="1"/>
      <c r="AQ4508" s="1"/>
      <c r="AR4508" s="1"/>
      <c r="AS4508" s="1"/>
      <c r="AT4508" s="1"/>
      <c r="AU4508" s="1"/>
      <c r="AV4508" s="1"/>
      <c r="AW4508" s="1"/>
      <c r="AX4508" s="1"/>
      <c r="AY4508" s="1"/>
      <c r="AZ4508" s="1"/>
      <c r="BA4508" s="1"/>
      <c r="BB4508" s="1"/>
      <c r="BC4508" s="1"/>
      <c r="BD4508" s="1"/>
      <c r="BE4508" s="1"/>
      <c r="BF4508" s="1"/>
      <c r="BG4508" s="1"/>
      <c r="BH4508" s="1"/>
      <c r="BI4508" s="1"/>
      <c r="BJ4508" s="1"/>
      <c r="BK4508" s="1"/>
      <c r="BL4508" s="1"/>
      <c r="BM4508" s="1"/>
      <c r="BN4508" s="1"/>
      <c r="BO4508" s="1"/>
      <c r="BP4508" s="1"/>
      <c r="BQ4508" s="1"/>
      <c r="BR4508" s="1"/>
      <c r="BS4508" s="1"/>
      <c r="BT4508" s="1"/>
      <c r="BU4508" s="1"/>
      <c r="BV4508" s="1"/>
      <c r="BW4508" s="1"/>
      <c r="BX4508" s="1"/>
      <c r="BY4508" s="1"/>
      <c r="BZ4508" s="1"/>
      <c r="CA4508" s="1"/>
      <c r="CB4508" s="1"/>
      <c r="CC4508" s="1"/>
      <c r="CD4508" s="1"/>
      <c r="CE4508" s="1"/>
      <c r="CF4508" s="1"/>
      <c r="CG4508" s="1"/>
      <c r="CH4508" s="1"/>
      <c r="CI4508" s="1"/>
      <c r="CJ4508" s="1"/>
      <c r="CK4508" s="1"/>
      <c r="CL4508" s="1"/>
      <c r="CM4508" s="1"/>
      <c r="CN4508" s="1"/>
      <c r="CO4508" s="1"/>
      <c r="CP4508" s="1"/>
      <c r="CQ4508" s="1"/>
      <c r="CR4508" s="1"/>
      <c r="CS4508" s="1"/>
      <c r="CT4508" s="1"/>
      <c r="CU4508" s="1"/>
      <c r="CV4508" s="1"/>
      <c r="CW4508" s="1"/>
      <c r="CX4508" s="1"/>
      <c r="CY4508" s="1"/>
      <c r="CZ4508" s="1"/>
      <c r="DA4508" s="1"/>
      <c r="DB4508" s="1"/>
      <c r="DC4508" s="1"/>
      <c r="DD4508" s="1"/>
      <c r="DE4508" s="1"/>
      <c r="DF4508" s="1"/>
      <c r="DG4508" s="1"/>
      <c r="DH4508" s="1"/>
      <c r="DI4508" s="1"/>
      <c r="DJ4508" s="1"/>
      <c r="DK4508" s="1"/>
      <c r="DL4508" s="1"/>
      <c r="DM4508" s="1"/>
      <c r="DN4508" s="1"/>
      <c r="DO4508" s="1"/>
      <c r="DP4508" s="1"/>
      <c r="DQ4508" s="1"/>
    </row>
    <row r="4509" spans="1:121">
      <c r="A4509" s="172" t="s">
        <v>2081</v>
      </c>
      <c r="B4509" s="30" t="s">
        <v>2082</v>
      </c>
      <c r="C4509" s="378">
        <v>155607262</v>
      </c>
      <c r="D4509" s="88"/>
      <c r="F4509" s="29" t="s">
        <v>99</v>
      </c>
      <c r="G4509" s="3" t="s">
        <v>60</v>
      </c>
      <c r="H4509" s="3" t="s">
        <v>200</v>
      </c>
      <c r="I4509" s="55">
        <v>46178</v>
      </c>
      <c r="J4509" s="55">
        <v>46182</v>
      </c>
      <c r="K4509" s="55">
        <v>46209</v>
      </c>
      <c r="L4509" s="3"/>
      <c r="M4509" s="3"/>
      <c r="N4509" s="3"/>
      <c r="O4509" s="119" t="s">
        <v>15</v>
      </c>
      <c r="P4509" s="3"/>
      <c r="Q4509" s="167"/>
      <c r="R4509" s="176"/>
      <c r="S4509" s="1"/>
      <c r="T4509" s="1"/>
      <c r="U4509" s="1"/>
      <c r="V4509" s="1"/>
      <c r="W4509" s="1"/>
      <c r="X4509" s="1"/>
      <c r="Y4509" s="1"/>
      <c r="Z4509" s="1"/>
      <c r="AA4509" s="1"/>
      <c r="AB4509" s="1"/>
      <c r="AC4509" s="1"/>
      <c r="AD4509" s="1"/>
      <c r="AE4509" s="1"/>
      <c r="AF4509" s="1"/>
      <c r="AG4509" s="1"/>
      <c r="AH4509" s="1"/>
      <c r="AI4509" s="1"/>
      <c r="AJ4509" s="1"/>
      <c r="AK4509" s="1"/>
      <c r="AL4509" s="1"/>
      <c r="AM4509" s="1"/>
      <c r="AN4509" s="1"/>
      <c r="AO4509" s="1"/>
      <c r="AP4509" s="1"/>
      <c r="AQ4509" s="1"/>
      <c r="AR4509" s="1"/>
      <c r="AS4509" s="1"/>
      <c r="AT4509" s="1"/>
      <c r="AU4509" s="1"/>
      <c r="AV4509" s="1"/>
      <c r="AW4509" s="1"/>
      <c r="AX4509" s="1"/>
      <c r="AY4509" s="1"/>
      <c r="AZ4509" s="1"/>
      <c r="BA4509" s="1"/>
      <c r="BB4509" s="1"/>
      <c r="BC4509" s="1"/>
      <c r="BD4509" s="1"/>
      <c r="BE4509" s="1"/>
      <c r="BF4509" s="1"/>
      <c r="BG4509" s="1"/>
      <c r="BH4509" s="1"/>
      <c r="BI4509" s="1"/>
      <c r="BJ4509" s="1"/>
      <c r="BK4509" s="1"/>
      <c r="BL4509" s="1"/>
      <c r="BM4509" s="1"/>
      <c r="BN4509" s="1"/>
      <c r="BO4509" s="1"/>
      <c r="BP4509" s="1"/>
      <c r="BQ4509" s="1"/>
      <c r="BR4509" s="1"/>
      <c r="BS4509" s="1"/>
      <c r="BT4509" s="1"/>
      <c r="BU4509" s="1"/>
      <c r="BV4509" s="1"/>
      <c r="BW4509" s="1"/>
      <c r="BX4509" s="1"/>
      <c r="BY4509" s="1"/>
      <c r="BZ4509" s="1"/>
      <c r="CA4509" s="1"/>
      <c r="CB4509" s="1"/>
      <c r="CC4509" s="1"/>
      <c r="CD4509" s="1"/>
      <c r="CE4509" s="1"/>
      <c r="CF4509" s="1"/>
      <c r="CG4509" s="1"/>
      <c r="CH4509" s="1"/>
      <c r="CI4509" s="1"/>
      <c r="CJ4509" s="1"/>
      <c r="CK4509" s="1"/>
      <c r="CL4509" s="1"/>
      <c r="CM4509" s="1"/>
      <c r="CN4509" s="1"/>
      <c r="CO4509" s="1"/>
      <c r="CP4509" s="1"/>
      <c r="CQ4509" s="1"/>
      <c r="CR4509" s="1"/>
      <c r="CS4509" s="1"/>
      <c r="CT4509" s="1"/>
      <c r="CU4509" s="1"/>
      <c r="CV4509" s="1"/>
      <c r="CW4509" s="1"/>
      <c r="CX4509" s="1"/>
      <c r="CY4509" s="1"/>
      <c r="CZ4509" s="1"/>
      <c r="DA4509" s="1"/>
      <c r="DB4509" s="1"/>
      <c r="DC4509" s="1"/>
      <c r="DD4509" s="1"/>
      <c r="DE4509" s="1"/>
      <c r="DF4509" s="1"/>
      <c r="DG4509" s="1"/>
      <c r="DH4509" s="1"/>
      <c r="DI4509" s="1"/>
      <c r="DJ4509" s="1"/>
      <c r="DK4509" s="1"/>
      <c r="DL4509" s="1"/>
      <c r="DM4509" s="1"/>
      <c r="DN4509" s="1"/>
      <c r="DO4509" s="1"/>
      <c r="DP4509" s="1"/>
      <c r="DQ4509" s="1"/>
    </row>
    <row r="4510" spans="1:121">
      <c r="A4510" s="172" t="s">
        <v>2081</v>
      </c>
      <c r="B4510" s="30" t="s">
        <v>2082</v>
      </c>
      <c r="C4510" s="378">
        <v>155607293</v>
      </c>
      <c r="D4510" s="88"/>
      <c r="F4510" s="29" t="s">
        <v>99</v>
      </c>
      <c r="G4510" s="3" t="s">
        <v>60</v>
      </c>
      <c r="H4510" s="3" t="s">
        <v>200</v>
      </c>
      <c r="I4510" s="55">
        <v>46178</v>
      </c>
      <c r="J4510" s="55">
        <v>46182</v>
      </c>
      <c r="K4510" s="55">
        <v>46209</v>
      </c>
      <c r="L4510" s="3"/>
      <c r="M4510" s="3"/>
      <c r="N4510" s="3"/>
      <c r="O4510" s="119" t="s">
        <v>15</v>
      </c>
      <c r="P4510" s="3"/>
      <c r="Q4510" s="167"/>
      <c r="R4510" s="176"/>
      <c r="S4510" s="1"/>
      <c r="T4510" s="1"/>
      <c r="U4510" s="1"/>
      <c r="V4510" s="1"/>
      <c r="W4510" s="1"/>
      <c r="X4510" s="1"/>
      <c r="Y4510" s="1"/>
      <c r="Z4510" s="1"/>
      <c r="AA4510" s="1"/>
      <c r="AB4510" s="1"/>
      <c r="AC4510" s="1"/>
      <c r="AD4510" s="1"/>
      <c r="AE4510" s="1"/>
      <c r="AF4510" s="1"/>
      <c r="AG4510" s="1"/>
      <c r="AH4510" s="1"/>
      <c r="AI4510" s="1"/>
      <c r="AJ4510" s="1"/>
      <c r="AK4510" s="1"/>
      <c r="AL4510" s="1"/>
      <c r="AM4510" s="1"/>
      <c r="AN4510" s="1"/>
      <c r="AO4510" s="1"/>
      <c r="AP4510" s="1"/>
      <c r="AQ4510" s="1"/>
      <c r="AR4510" s="1"/>
      <c r="AS4510" s="1"/>
      <c r="AT4510" s="1"/>
      <c r="AU4510" s="1"/>
      <c r="AV4510" s="1"/>
      <c r="AW4510" s="1"/>
      <c r="AX4510" s="1"/>
      <c r="AY4510" s="1"/>
      <c r="AZ4510" s="1"/>
      <c r="BA4510" s="1"/>
      <c r="BB4510" s="1"/>
      <c r="BC4510" s="1"/>
      <c r="BD4510" s="1"/>
      <c r="BE4510" s="1"/>
      <c r="BF4510" s="1"/>
      <c r="BG4510" s="1"/>
      <c r="BH4510" s="1"/>
      <c r="BI4510" s="1"/>
      <c r="BJ4510" s="1"/>
      <c r="BK4510" s="1"/>
      <c r="BL4510" s="1"/>
      <c r="BM4510" s="1"/>
      <c r="BN4510" s="1"/>
      <c r="BO4510" s="1"/>
      <c r="BP4510" s="1"/>
      <c r="BQ4510" s="1"/>
      <c r="BR4510" s="1"/>
      <c r="BS4510" s="1"/>
      <c r="BT4510" s="1"/>
      <c r="BU4510" s="1"/>
      <c r="BV4510" s="1"/>
      <c r="BW4510" s="1"/>
      <c r="BX4510" s="1"/>
      <c r="BY4510" s="1"/>
      <c r="BZ4510" s="1"/>
      <c r="CA4510" s="1"/>
      <c r="CB4510" s="1"/>
      <c r="CC4510" s="1"/>
      <c r="CD4510" s="1"/>
      <c r="CE4510" s="1"/>
      <c r="CF4510" s="1"/>
      <c r="CG4510" s="1"/>
      <c r="CH4510" s="1"/>
      <c r="CI4510" s="1"/>
      <c r="CJ4510" s="1"/>
      <c r="CK4510" s="1"/>
      <c r="CL4510" s="1"/>
      <c r="CM4510" s="1"/>
      <c r="CN4510" s="1"/>
      <c r="CO4510" s="1"/>
      <c r="CP4510" s="1"/>
      <c r="CQ4510" s="1"/>
      <c r="CR4510" s="1"/>
      <c r="CS4510" s="1"/>
      <c r="CT4510" s="1"/>
      <c r="CU4510" s="1"/>
      <c r="CV4510" s="1"/>
      <c r="CW4510" s="1"/>
      <c r="CX4510" s="1"/>
      <c r="CY4510" s="1"/>
      <c r="CZ4510" s="1"/>
      <c r="DA4510" s="1"/>
      <c r="DB4510" s="1"/>
      <c r="DC4510" s="1"/>
      <c r="DD4510" s="1"/>
      <c r="DE4510" s="1"/>
      <c r="DF4510" s="1"/>
      <c r="DG4510" s="1"/>
      <c r="DH4510" s="1"/>
      <c r="DI4510" s="1"/>
      <c r="DJ4510" s="1"/>
      <c r="DK4510" s="1"/>
      <c r="DL4510" s="1"/>
      <c r="DM4510" s="1"/>
      <c r="DN4510" s="1"/>
      <c r="DO4510" s="1"/>
      <c r="DP4510" s="1"/>
      <c r="DQ4510" s="1"/>
    </row>
    <row r="4511" spans="1:121">
      <c r="A4511" s="172" t="s">
        <v>2081</v>
      </c>
      <c r="B4511" s="30" t="s">
        <v>2082</v>
      </c>
      <c r="C4511" s="378">
        <v>155607324</v>
      </c>
      <c r="D4511" s="88"/>
      <c r="F4511" s="29" t="s">
        <v>99</v>
      </c>
      <c r="G4511" s="3" t="s">
        <v>60</v>
      </c>
      <c r="H4511" s="3" t="s">
        <v>200</v>
      </c>
      <c r="I4511" s="55">
        <v>46178</v>
      </c>
      <c r="J4511" s="55">
        <v>46182</v>
      </c>
      <c r="K4511" s="55">
        <v>46209</v>
      </c>
      <c r="L4511" s="3"/>
      <c r="M4511" s="3"/>
      <c r="N4511" s="3"/>
      <c r="O4511" s="119" t="s">
        <v>15</v>
      </c>
      <c r="P4511" s="3"/>
      <c r="Q4511" s="167"/>
      <c r="R4511" s="176"/>
      <c r="S4511" s="1"/>
      <c r="T4511" s="1"/>
      <c r="U4511" s="1"/>
      <c r="V4511" s="1"/>
      <c r="W4511" s="1"/>
      <c r="X4511" s="1"/>
      <c r="Y4511" s="1"/>
      <c r="Z4511" s="1"/>
      <c r="AA4511" s="1"/>
      <c r="AB4511" s="1"/>
      <c r="AC4511" s="1"/>
      <c r="AD4511" s="1"/>
      <c r="AE4511" s="1"/>
      <c r="AF4511" s="1"/>
      <c r="AG4511" s="1"/>
      <c r="AH4511" s="1"/>
      <c r="AI4511" s="1"/>
      <c r="AJ4511" s="1"/>
      <c r="AK4511" s="1"/>
      <c r="AL4511" s="1"/>
      <c r="AM4511" s="1"/>
      <c r="AN4511" s="1"/>
      <c r="AO4511" s="1"/>
      <c r="AP4511" s="1"/>
      <c r="AQ4511" s="1"/>
      <c r="AR4511" s="1"/>
      <c r="AS4511" s="1"/>
      <c r="AT4511" s="1"/>
      <c r="AU4511" s="1"/>
      <c r="AV4511" s="1"/>
      <c r="AW4511" s="1"/>
      <c r="AX4511" s="1"/>
      <c r="AY4511" s="1"/>
      <c r="AZ4511" s="1"/>
      <c r="BA4511" s="1"/>
      <c r="BB4511" s="1"/>
      <c r="BC4511" s="1"/>
      <c r="BD4511" s="1"/>
      <c r="BE4511" s="1"/>
      <c r="BF4511" s="1"/>
      <c r="BG4511" s="1"/>
      <c r="BH4511" s="1"/>
      <c r="BI4511" s="1"/>
      <c r="BJ4511" s="1"/>
      <c r="BK4511" s="1"/>
      <c r="BL4511" s="1"/>
      <c r="BM4511" s="1"/>
      <c r="BN4511" s="1"/>
      <c r="BO4511" s="1"/>
      <c r="BP4511" s="1"/>
      <c r="BQ4511" s="1"/>
      <c r="BR4511" s="1"/>
      <c r="BS4511" s="1"/>
      <c r="BT4511" s="1"/>
      <c r="BU4511" s="1"/>
      <c r="BV4511" s="1"/>
      <c r="BW4511" s="1"/>
      <c r="BX4511" s="1"/>
      <c r="BY4511" s="1"/>
      <c r="BZ4511" s="1"/>
      <c r="CA4511" s="1"/>
      <c r="CB4511" s="1"/>
      <c r="CC4511" s="1"/>
      <c r="CD4511" s="1"/>
      <c r="CE4511" s="1"/>
      <c r="CF4511" s="1"/>
      <c r="CG4511" s="1"/>
      <c r="CH4511" s="1"/>
      <c r="CI4511" s="1"/>
      <c r="CJ4511" s="1"/>
      <c r="CK4511" s="1"/>
      <c r="CL4511" s="1"/>
      <c r="CM4511" s="1"/>
      <c r="CN4511" s="1"/>
      <c r="CO4511" s="1"/>
      <c r="CP4511" s="1"/>
      <c r="CQ4511" s="1"/>
      <c r="CR4511" s="1"/>
      <c r="CS4511" s="1"/>
      <c r="CT4511" s="1"/>
      <c r="CU4511" s="1"/>
      <c r="CV4511" s="1"/>
      <c r="CW4511" s="1"/>
      <c r="CX4511" s="1"/>
      <c r="CY4511" s="1"/>
      <c r="CZ4511" s="1"/>
      <c r="DA4511" s="1"/>
      <c r="DB4511" s="1"/>
      <c r="DC4511" s="1"/>
      <c r="DD4511" s="1"/>
      <c r="DE4511" s="1"/>
      <c r="DF4511" s="1"/>
      <c r="DG4511" s="1"/>
      <c r="DH4511" s="1"/>
      <c r="DI4511" s="1"/>
      <c r="DJ4511" s="1"/>
      <c r="DK4511" s="1"/>
      <c r="DL4511" s="1"/>
      <c r="DM4511" s="1"/>
      <c r="DN4511" s="1"/>
      <c r="DO4511" s="1"/>
      <c r="DP4511" s="1"/>
      <c r="DQ4511" s="1"/>
    </row>
    <row r="4512" spans="1:121">
      <c r="A4512" s="172" t="s">
        <v>2081</v>
      </c>
      <c r="B4512" s="30" t="s">
        <v>2082</v>
      </c>
      <c r="C4512" s="378">
        <v>155607356</v>
      </c>
      <c r="D4512" s="88"/>
      <c r="F4512" s="29" t="s">
        <v>99</v>
      </c>
      <c r="G4512" s="3" t="s">
        <v>60</v>
      </c>
      <c r="H4512" s="3" t="s">
        <v>200</v>
      </c>
      <c r="I4512" s="55">
        <v>46178</v>
      </c>
      <c r="J4512" s="55">
        <v>46182</v>
      </c>
      <c r="K4512" s="55">
        <v>46209</v>
      </c>
      <c r="L4512" s="3"/>
      <c r="M4512" s="3"/>
      <c r="N4512" s="3"/>
      <c r="O4512" s="119" t="s">
        <v>15</v>
      </c>
      <c r="P4512" s="3"/>
      <c r="Q4512" s="167"/>
      <c r="R4512" s="176"/>
      <c r="S4512" s="1"/>
      <c r="T4512" s="1"/>
      <c r="U4512" s="1"/>
      <c r="V4512" s="1"/>
      <c r="W4512" s="1"/>
      <c r="X4512" s="1"/>
      <c r="Y4512" s="1"/>
      <c r="Z4512" s="1"/>
      <c r="AA4512" s="1"/>
      <c r="AB4512" s="1"/>
      <c r="AC4512" s="1"/>
      <c r="AD4512" s="1"/>
      <c r="AE4512" s="1"/>
      <c r="AF4512" s="1"/>
      <c r="AG4512" s="1"/>
      <c r="AH4512" s="1"/>
      <c r="AI4512" s="1"/>
      <c r="AJ4512" s="1"/>
      <c r="AK4512" s="1"/>
      <c r="AL4512" s="1"/>
      <c r="AM4512" s="1"/>
      <c r="AN4512" s="1"/>
      <c r="AO4512" s="1"/>
      <c r="AP4512" s="1"/>
      <c r="AQ4512" s="1"/>
      <c r="AR4512" s="1"/>
      <c r="AS4512" s="1"/>
      <c r="AT4512" s="1"/>
      <c r="AU4512" s="1"/>
      <c r="AV4512" s="1"/>
      <c r="AW4512" s="1"/>
      <c r="AX4512" s="1"/>
      <c r="AY4512" s="1"/>
      <c r="AZ4512" s="1"/>
      <c r="BA4512" s="1"/>
      <c r="BB4512" s="1"/>
      <c r="BC4512" s="1"/>
      <c r="BD4512" s="1"/>
      <c r="BE4512" s="1"/>
      <c r="BF4512" s="1"/>
      <c r="BG4512" s="1"/>
      <c r="BH4512" s="1"/>
      <c r="BI4512" s="1"/>
      <c r="BJ4512" s="1"/>
      <c r="BK4512" s="1"/>
      <c r="BL4512" s="1"/>
      <c r="BM4512" s="1"/>
      <c r="BN4512" s="1"/>
      <c r="BO4512" s="1"/>
      <c r="BP4512" s="1"/>
      <c r="BQ4512" s="1"/>
      <c r="BR4512" s="1"/>
      <c r="BS4512" s="1"/>
      <c r="BT4512" s="1"/>
      <c r="BU4512" s="1"/>
      <c r="BV4512" s="1"/>
      <c r="BW4512" s="1"/>
      <c r="BX4512" s="1"/>
      <c r="BY4512" s="1"/>
      <c r="BZ4512" s="1"/>
      <c r="CA4512" s="1"/>
      <c r="CB4512" s="1"/>
      <c r="CC4512" s="1"/>
      <c r="CD4512" s="1"/>
      <c r="CE4512" s="1"/>
      <c r="CF4512" s="1"/>
      <c r="CG4512" s="1"/>
      <c r="CH4512" s="1"/>
      <c r="CI4512" s="1"/>
      <c r="CJ4512" s="1"/>
      <c r="CK4512" s="1"/>
      <c r="CL4512" s="1"/>
      <c r="CM4512" s="1"/>
      <c r="CN4512" s="1"/>
      <c r="CO4512" s="1"/>
      <c r="CP4512" s="1"/>
      <c r="CQ4512" s="1"/>
      <c r="CR4512" s="1"/>
      <c r="CS4512" s="1"/>
      <c r="CT4512" s="1"/>
      <c r="CU4512" s="1"/>
      <c r="CV4512" s="1"/>
      <c r="CW4512" s="1"/>
      <c r="CX4512" s="1"/>
      <c r="CY4512" s="1"/>
      <c r="CZ4512" s="1"/>
      <c r="DA4512" s="1"/>
      <c r="DB4512" s="1"/>
      <c r="DC4512" s="1"/>
      <c r="DD4512" s="1"/>
      <c r="DE4512" s="1"/>
      <c r="DF4512" s="1"/>
      <c r="DG4512" s="1"/>
      <c r="DH4512" s="1"/>
      <c r="DI4512" s="1"/>
      <c r="DJ4512" s="1"/>
      <c r="DK4512" s="1"/>
      <c r="DL4512" s="1"/>
      <c r="DM4512" s="1"/>
      <c r="DN4512" s="1"/>
      <c r="DO4512" s="1"/>
      <c r="DP4512" s="1"/>
      <c r="DQ4512" s="1"/>
    </row>
    <row r="4513" spans="1:121">
      <c r="A4513" s="172" t="s">
        <v>2054</v>
      </c>
      <c r="B4513" s="30" t="s">
        <v>2055</v>
      </c>
      <c r="C4513" s="378">
        <v>127606213</v>
      </c>
      <c r="D4513" s="88"/>
      <c r="F4513" s="29" t="s">
        <v>133</v>
      </c>
      <c r="G4513" s="3" t="s">
        <v>60</v>
      </c>
      <c r="H4513" s="3" t="s">
        <v>205</v>
      </c>
      <c r="I4513" s="55">
        <v>46149</v>
      </c>
      <c r="J4513" s="55">
        <v>46153</v>
      </c>
      <c r="K4513" s="55">
        <v>46181</v>
      </c>
      <c r="L4513" s="55"/>
      <c r="M4513" s="55"/>
      <c r="N4513" s="3"/>
      <c r="O4513" s="119" t="s">
        <v>105</v>
      </c>
      <c r="P4513" s="3"/>
      <c r="Q4513" s="167"/>
      <c r="R4513" s="176"/>
      <c r="S4513" s="1"/>
      <c r="T4513" s="1"/>
      <c r="U4513" s="1"/>
      <c r="V4513" s="1"/>
      <c r="W4513" s="1"/>
      <c r="X4513" s="1"/>
      <c r="Y4513" s="1"/>
      <c r="Z4513" s="1"/>
      <c r="AA4513" s="1"/>
      <c r="AB4513" s="1"/>
      <c r="AC4513" s="1"/>
      <c r="AD4513" s="1"/>
      <c r="AE4513" s="1"/>
      <c r="AF4513" s="1"/>
      <c r="AG4513" s="1"/>
      <c r="AH4513" s="1"/>
      <c r="AI4513" s="1"/>
      <c r="AJ4513" s="1"/>
      <c r="AK4513" s="1"/>
      <c r="AL4513" s="1"/>
      <c r="AM4513" s="1"/>
      <c r="AN4513" s="1"/>
      <c r="AO4513" s="1"/>
      <c r="AP4513" s="1"/>
      <c r="AQ4513" s="1"/>
      <c r="AR4513" s="1"/>
      <c r="AS4513" s="1"/>
      <c r="AT4513" s="1"/>
      <c r="AU4513" s="1"/>
      <c r="AV4513" s="1"/>
      <c r="AW4513" s="1"/>
      <c r="AX4513" s="1"/>
      <c r="AY4513" s="1"/>
      <c r="AZ4513" s="1"/>
      <c r="BA4513" s="1"/>
      <c r="BB4513" s="1"/>
      <c r="BC4513" s="1"/>
      <c r="BD4513" s="1"/>
      <c r="BE4513" s="1"/>
      <c r="BF4513" s="1"/>
      <c r="BG4513" s="1"/>
      <c r="BH4513" s="1"/>
      <c r="BI4513" s="1"/>
      <c r="BJ4513" s="1"/>
      <c r="BK4513" s="1"/>
      <c r="BL4513" s="1"/>
      <c r="BM4513" s="1"/>
      <c r="BN4513" s="1"/>
      <c r="BO4513" s="1"/>
      <c r="BP4513" s="1"/>
      <c r="BQ4513" s="1"/>
      <c r="BR4513" s="1"/>
      <c r="BS4513" s="1"/>
      <c r="BT4513" s="1"/>
      <c r="BU4513" s="1"/>
      <c r="BV4513" s="1"/>
      <c r="BW4513" s="1"/>
      <c r="BX4513" s="1"/>
      <c r="BY4513" s="1"/>
      <c r="BZ4513" s="1"/>
      <c r="CA4513" s="1"/>
      <c r="CB4513" s="1"/>
      <c r="CC4513" s="1"/>
      <c r="CD4513" s="1"/>
      <c r="CE4513" s="1"/>
      <c r="CF4513" s="1"/>
      <c r="CG4513" s="1"/>
      <c r="CH4513" s="1"/>
      <c r="CI4513" s="1"/>
      <c r="CJ4513" s="1"/>
      <c r="CK4513" s="1"/>
      <c r="CL4513" s="1"/>
      <c r="CM4513" s="1"/>
      <c r="CN4513" s="1"/>
      <c r="CO4513" s="1"/>
      <c r="CP4513" s="1"/>
      <c r="CQ4513" s="1"/>
      <c r="CR4513" s="1"/>
      <c r="CS4513" s="1"/>
      <c r="CT4513" s="1"/>
      <c r="CU4513" s="1"/>
      <c r="CV4513" s="1"/>
      <c r="CW4513" s="1"/>
      <c r="CX4513" s="1"/>
      <c r="CY4513" s="1"/>
      <c r="CZ4513" s="1"/>
      <c r="DA4513" s="1"/>
      <c r="DB4513" s="1"/>
      <c r="DC4513" s="1"/>
      <c r="DD4513" s="1"/>
      <c r="DE4513" s="1"/>
      <c r="DF4513" s="1"/>
      <c r="DG4513" s="1"/>
      <c r="DH4513" s="1"/>
      <c r="DI4513" s="1"/>
      <c r="DJ4513" s="1"/>
      <c r="DK4513" s="1"/>
      <c r="DL4513" s="1"/>
      <c r="DM4513" s="1"/>
      <c r="DN4513" s="1"/>
      <c r="DO4513" s="1"/>
      <c r="DP4513" s="1"/>
      <c r="DQ4513" s="1"/>
    </row>
    <row r="4514" spans="1:121">
      <c r="A4514" s="172" t="s">
        <v>2054</v>
      </c>
      <c r="B4514" s="30" t="s">
        <v>2055</v>
      </c>
      <c r="C4514" s="378">
        <v>127606103</v>
      </c>
      <c r="D4514" s="88"/>
      <c r="F4514" s="29" t="s">
        <v>133</v>
      </c>
      <c r="G4514" s="3" t="s">
        <v>60</v>
      </c>
      <c r="H4514" s="3" t="s">
        <v>205</v>
      </c>
      <c r="I4514" s="55">
        <v>46149</v>
      </c>
      <c r="J4514" s="55">
        <v>46153</v>
      </c>
      <c r="K4514" s="55">
        <v>46181</v>
      </c>
      <c r="L4514" s="55"/>
      <c r="M4514" s="55"/>
      <c r="N4514" s="3"/>
      <c r="O4514" s="119" t="s">
        <v>105</v>
      </c>
      <c r="P4514" s="3"/>
      <c r="Q4514" s="167"/>
      <c r="R4514" s="176"/>
      <c r="S4514" s="1"/>
      <c r="T4514" s="1"/>
      <c r="U4514" s="1"/>
      <c r="V4514" s="1"/>
      <c r="W4514" s="1"/>
      <c r="X4514" s="1"/>
      <c r="Y4514" s="1"/>
      <c r="Z4514" s="1"/>
      <c r="AA4514" s="1"/>
      <c r="AB4514" s="1"/>
      <c r="AC4514" s="1"/>
      <c r="AD4514" s="1"/>
      <c r="AE4514" s="1"/>
      <c r="AF4514" s="1"/>
      <c r="AG4514" s="1"/>
      <c r="AH4514" s="1"/>
      <c r="AI4514" s="1"/>
      <c r="AJ4514" s="1"/>
      <c r="AK4514" s="1"/>
      <c r="AL4514" s="1"/>
      <c r="AM4514" s="1"/>
      <c r="AN4514" s="1"/>
      <c r="AO4514" s="1"/>
      <c r="AP4514" s="1"/>
      <c r="AQ4514" s="1"/>
      <c r="AR4514" s="1"/>
      <c r="AS4514" s="1"/>
      <c r="AT4514" s="1"/>
      <c r="AU4514" s="1"/>
      <c r="AV4514" s="1"/>
      <c r="AW4514" s="1"/>
      <c r="AX4514" s="1"/>
      <c r="AY4514" s="1"/>
      <c r="AZ4514" s="1"/>
      <c r="BA4514" s="1"/>
      <c r="BB4514" s="1"/>
      <c r="BC4514" s="1"/>
      <c r="BD4514" s="1"/>
      <c r="BE4514" s="1"/>
      <c r="BF4514" s="1"/>
      <c r="BG4514" s="1"/>
      <c r="BH4514" s="1"/>
      <c r="BI4514" s="1"/>
      <c r="BJ4514" s="1"/>
      <c r="BK4514" s="1"/>
      <c r="BL4514" s="1"/>
      <c r="BM4514" s="1"/>
      <c r="BN4514" s="1"/>
      <c r="BO4514" s="1"/>
      <c r="BP4514" s="1"/>
      <c r="BQ4514" s="1"/>
      <c r="BR4514" s="1"/>
      <c r="BS4514" s="1"/>
      <c r="BT4514" s="1"/>
      <c r="BU4514" s="1"/>
      <c r="BV4514" s="1"/>
      <c r="BW4514" s="1"/>
      <c r="BX4514" s="1"/>
      <c r="BY4514" s="1"/>
      <c r="BZ4514" s="1"/>
      <c r="CA4514" s="1"/>
      <c r="CB4514" s="1"/>
      <c r="CC4514" s="1"/>
      <c r="CD4514" s="1"/>
      <c r="CE4514" s="1"/>
      <c r="CF4514" s="1"/>
      <c r="CG4514" s="1"/>
      <c r="CH4514" s="1"/>
      <c r="CI4514" s="1"/>
      <c r="CJ4514" s="1"/>
      <c r="CK4514" s="1"/>
      <c r="CL4514" s="1"/>
      <c r="CM4514" s="1"/>
      <c r="CN4514" s="1"/>
      <c r="CO4514" s="1"/>
      <c r="CP4514" s="1"/>
      <c r="CQ4514" s="1"/>
      <c r="CR4514" s="1"/>
      <c r="CS4514" s="1"/>
      <c r="CT4514" s="1"/>
      <c r="CU4514" s="1"/>
      <c r="CV4514" s="1"/>
      <c r="CW4514" s="1"/>
      <c r="CX4514" s="1"/>
      <c r="CY4514" s="1"/>
      <c r="CZ4514" s="1"/>
      <c r="DA4514" s="1"/>
      <c r="DB4514" s="1"/>
      <c r="DC4514" s="1"/>
      <c r="DD4514" s="1"/>
      <c r="DE4514" s="1"/>
      <c r="DF4514" s="1"/>
      <c r="DG4514" s="1"/>
      <c r="DH4514" s="1"/>
      <c r="DI4514" s="1"/>
      <c r="DJ4514" s="1"/>
      <c r="DK4514" s="1"/>
      <c r="DL4514" s="1"/>
      <c r="DM4514" s="1"/>
      <c r="DN4514" s="1"/>
      <c r="DO4514" s="1"/>
      <c r="DP4514" s="1"/>
      <c r="DQ4514" s="1"/>
    </row>
    <row r="4515" spans="1:121">
      <c r="A4515" s="172" t="s">
        <v>2059</v>
      </c>
      <c r="B4515" s="30" t="s">
        <v>2060</v>
      </c>
      <c r="C4515" s="378">
        <v>138607791</v>
      </c>
      <c r="D4515" s="88"/>
      <c r="F4515" s="29" t="s">
        <v>2061</v>
      </c>
      <c r="G4515" s="3" t="s">
        <v>60</v>
      </c>
      <c r="H4515" s="3" t="s">
        <v>2062</v>
      </c>
      <c r="I4515" s="55">
        <v>46160</v>
      </c>
      <c r="J4515" s="55">
        <v>46162</v>
      </c>
      <c r="K4515" s="55">
        <v>46190</v>
      </c>
      <c r="L4515" s="55"/>
      <c r="M4515" s="55"/>
      <c r="N4515" s="3"/>
      <c r="O4515" s="119" t="s">
        <v>15</v>
      </c>
      <c r="P4515" s="3"/>
      <c r="Q4515" s="167"/>
      <c r="R4515" s="176"/>
      <c r="S4515" s="1"/>
      <c r="T4515" s="1"/>
      <c r="U4515" s="1"/>
      <c r="V4515" s="1"/>
      <c r="W4515" s="1"/>
      <c r="X4515" s="1"/>
      <c r="Y4515" s="1"/>
      <c r="Z4515" s="1"/>
      <c r="AA4515" s="1"/>
      <c r="AB4515" s="1"/>
      <c r="AC4515" s="1"/>
      <c r="AD4515" s="1"/>
      <c r="AE4515" s="1"/>
      <c r="AF4515" s="1"/>
      <c r="AG4515" s="1"/>
      <c r="AH4515" s="1"/>
      <c r="AI4515" s="1"/>
      <c r="AJ4515" s="1"/>
      <c r="AK4515" s="1"/>
      <c r="AL4515" s="1"/>
      <c r="AM4515" s="1"/>
      <c r="AN4515" s="1"/>
      <c r="AO4515" s="1"/>
      <c r="AP4515" s="1"/>
      <c r="AQ4515" s="1"/>
      <c r="AR4515" s="1"/>
      <c r="AS4515" s="1"/>
      <c r="AT4515" s="1"/>
      <c r="AU4515" s="1"/>
      <c r="AV4515" s="1"/>
      <c r="AW4515" s="1"/>
      <c r="AX4515" s="1"/>
      <c r="AY4515" s="1"/>
      <c r="AZ4515" s="1"/>
      <c r="BA4515" s="1"/>
      <c r="BB4515" s="1"/>
      <c r="BC4515" s="1"/>
      <c r="BD4515" s="1"/>
      <c r="BE4515" s="1"/>
      <c r="BF4515" s="1"/>
      <c r="BG4515" s="1"/>
      <c r="BH4515" s="1"/>
      <c r="BI4515" s="1"/>
      <c r="BJ4515" s="1"/>
      <c r="BK4515" s="1"/>
      <c r="BL4515" s="1"/>
      <c r="BM4515" s="1"/>
      <c r="BN4515" s="1"/>
      <c r="BO4515" s="1"/>
      <c r="BP4515" s="1"/>
      <c r="BQ4515" s="1"/>
      <c r="BR4515" s="1"/>
      <c r="BS4515" s="1"/>
      <c r="BT4515" s="1"/>
      <c r="BU4515" s="1"/>
      <c r="BV4515" s="1"/>
      <c r="BW4515" s="1"/>
      <c r="BX4515" s="1"/>
      <c r="BY4515" s="1"/>
      <c r="BZ4515" s="1"/>
      <c r="CA4515" s="1"/>
      <c r="CB4515" s="1"/>
      <c r="CC4515" s="1"/>
      <c r="CD4515" s="1"/>
      <c r="CE4515" s="1"/>
      <c r="CF4515" s="1"/>
      <c r="CG4515" s="1"/>
      <c r="CH4515" s="1"/>
      <c r="CI4515" s="1"/>
      <c r="CJ4515" s="1"/>
      <c r="CK4515" s="1"/>
      <c r="CL4515" s="1"/>
      <c r="CM4515" s="1"/>
      <c r="CN4515" s="1"/>
      <c r="CO4515" s="1"/>
      <c r="CP4515" s="1"/>
      <c r="CQ4515" s="1"/>
      <c r="CR4515" s="1"/>
      <c r="CS4515" s="1"/>
      <c r="CT4515" s="1"/>
      <c r="CU4515" s="1"/>
      <c r="CV4515" s="1"/>
      <c r="CW4515" s="1"/>
      <c r="CX4515" s="1"/>
      <c r="CY4515" s="1"/>
      <c r="CZ4515" s="1"/>
      <c r="DA4515" s="1"/>
      <c r="DB4515" s="1"/>
      <c r="DC4515" s="1"/>
      <c r="DD4515" s="1"/>
      <c r="DE4515" s="1"/>
      <c r="DF4515" s="1"/>
      <c r="DG4515" s="1"/>
      <c r="DH4515" s="1"/>
      <c r="DI4515" s="1"/>
      <c r="DJ4515" s="1"/>
      <c r="DK4515" s="1"/>
      <c r="DL4515" s="1"/>
      <c r="DM4515" s="1"/>
      <c r="DN4515" s="1"/>
      <c r="DO4515" s="1"/>
      <c r="DP4515" s="1"/>
      <c r="DQ4515" s="1"/>
    </row>
    <row r="4516" spans="1:121">
      <c r="A4516" s="172" t="s">
        <v>2059</v>
      </c>
      <c r="B4516" s="30" t="s">
        <v>2060</v>
      </c>
      <c r="C4516" s="378">
        <v>138607618</v>
      </c>
      <c r="D4516" s="88"/>
      <c r="F4516" s="29" t="s">
        <v>2061</v>
      </c>
      <c r="G4516" s="3" t="s">
        <v>60</v>
      </c>
      <c r="H4516" s="3" t="s">
        <v>2062</v>
      </c>
      <c r="I4516" s="55">
        <v>46160</v>
      </c>
      <c r="J4516" s="55">
        <v>46162</v>
      </c>
      <c r="K4516" s="55">
        <v>46190</v>
      </c>
      <c r="L4516" s="55"/>
      <c r="M4516" s="55"/>
      <c r="N4516" s="3"/>
      <c r="O4516" s="119" t="s">
        <v>15</v>
      </c>
      <c r="P4516" s="3"/>
      <c r="Q4516" s="167"/>
      <c r="R4516" s="176"/>
      <c r="S4516" s="1"/>
      <c r="T4516" s="1"/>
      <c r="U4516" s="1"/>
      <c r="V4516" s="1"/>
      <c r="W4516" s="1"/>
      <c r="X4516" s="1"/>
      <c r="Y4516" s="1"/>
      <c r="Z4516" s="1"/>
      <c r="AA4516" s="1"/>
      <c r="AB4516" s="1"/>
      <c r="AC4516" s="1"/>
      <c r="AD4516" s="1"/>
      <c r="AE4516" s="1"/>
      <c r="AF4516" s="1"/>
      <c r="AG4516" s="1"/>
      <c r="AH4516" s="1"/>
      <c r="AI4516" s="1"/>
      <c r="AJ4516" s="1"/>
      <c r="AK4516" s="1"/>
      <c r="AL4516" s="1"/>
      <c r="AM4516" s="1"/>
      <c r="AN4516" s="1"/>
      <c r="AO4516" s="1"/>
      <c r="AP4516" s="1"/>
      <c r="AQ4516" s="1"/>
      <c r="AR4516" s="1"/>
      <c r="AS4516" s="1"/>
      <c r="AT4516" s="1"/>
      <c r="AU4516" s="1"/>
      <c r="AV4516" s="1"/>
      <c r="AW4516" s="1"/>
      <c r="AX4516" s="1"/>
      <c r="AY4516" s="1"/>
      <c r="AZ4516" s="1"/>
      <c r="BA4516" s="1"/>
      <c r="BB4516" s="1"/>
      <c r="BC4516" s="1"/>
      <c r="BD4516" s="1"/>
      <c r="BE4516" s="1"/>
      <c r="BF4516" s="1"/>
      <c r="BG4516" s="1"/>
      <c r="BH4516" s="1"/>
      <c r="BI4516" s="1"/>
      <c r="BJ4516" s="1"/>
      <c r="BK4516" s="1"/>
      <c r="BL4516" s="1"/>
      <c r="BM4516" s="1"/>
      <c r="BN4516" s="1"/>
      <c r="BO4516" s="1"/>
      <c r="BP4516" s="1"/>
      <c r="BQ4516" s="1"/>
      <c r="BR4516" s="1"/>
      <c r="BS4516" s="1"/>
      <c r="BT4516" s="1"/>
      <c r="BU4516" s="1"/>
      <c r="BV4516" s="1"/>
      <c r="BW4516" s="1"/>
      <c r="BX4516" s="1"/>
      <c r="BY4516" s="1"/>
      <c r="BZ4516" s="1"/>
      <c r="CA4516" s="1"/>
      <c r="CB4516" s="1"/>
      <c r="CC4516" s="1"/>
      <c r="CD4516" s="1"/>
      <c r="CE4516" s="1"/>
      <c r="CF4516" s="1"/>
      <c r="CG4516" s="1"/>
      <c r="CH4516" s="1"/>
      <c r="CI4516" s="1"/>
      <c r="CJ4516" s="1"/>
      <c r="CK4516" s="1"/>
      <c r="CL4516" s="1"/>
      <c r="CM4516" s="1"/>
      <c r="CN4516" s="1"/>
      <c r="CO4516" s="1"/>
      <c r="CP4516" s="1"/>
      <c r="CQ4516" s="1"/>
      <c r="CR4516" s="1"/>
      <c r="CS4516" s="1"/>
      <c r="CT4516" s="1"/>
      <c r="CU4516" s="1"/>
      <c r="CV4516" s="1"/>
      <c r="CW4516" s="1"/>
      <c r="CX4516" s="1"/>
      <c r="CY4516" s="1"/>
      <c r="CZ4516" s="1"/>
      <c r="DA4516" s="1"/>
      <c r="DB4516" s="1"/>
      <c r="DC4516" s="1"/>
      <c r="DD4516" s="1"/>
      <c r="DE4516" s="1"/>
      <c r="DF4516" s="1"/>
      <c r="DG4516" s="1"/>
      <c r="DH4516" s="1"/>
      <c r="DI4516" s="1"/>
      <c r="DJ4516" s="1"/>
      <c r="DK4516" s="1"/>
      <c r="DL4516" s="1"/>
      <c r="DM4516" s="1"/>
      <c r="DN4516" s="1"/>
      <c r="DO4516" s="1"/>
      <c r="DP4516" s="1"/>
      <c r="DQ4516" s="1"/>
    </row>
    <row r="4517" spans="1:121">
      <c r="A4517" s="178" t="s">
        <v>2083</v>
      </c>
      <c r="B4517" s="381" t="s">
        <v>2084</v>
      </c>
      <c r="C4517" s="378">
        <v>154607232</v>
      </c>
      <c r="D4517" s="88"/>
      <c r="E4517" s="179"/>
      <c r="F4517" s="179" t="s">
        <v>2085</v>
      </c>
      <c r="G4517" s="3" t="s">
        <v>60</v>
      </c>
      <c r="H4517" s="45" t="s">
        <v>2086</v>
      </c>
      <c r="I4517" s="55">
        <v>46176</v>
      </c>
      <c r="J4517" s="59">
        <v>46181</v>
      </c>
      <c r="K4517" s="55">
        <v>46206</v>
      </c>
      <c r="L4517" s="3"/>
      <c r="M4517" s="3"/>
      <c r="N4517" s="3"/>
      <c r="O4517" s="119" t="s">
        <v>15</v>
      </c>
      <c r="P4517" s="3"/>
      <c r="Q4517" s="167"/>
      <c r="R4517" s="176"/>
      <c r="S4517" s="1"/>
      <c r="T4517" s="1"/>
      <c r="U4517" s="1"/>
      <c r="V4517" s="1"/>
      <c r="W4517" s="1"/>
      <c r="X4517" s="1"/>
      <c r="Y4517" s="1"/>
      <c r="Z4517" s="1"/>
      <c r="AA4517" s="1"/>
      <c r="AB4517" s="1"/>
      <c r="AC4517" s="1"/>
      <c r="AD4517" s="1"/>
      <c r="AE4517" s="1"/>
      <c r="AF4517" s="1"/>
      <c r="AG4517" s="1"/>
      <c r="AH4517" s="1"/>
      <c r="AI4517" s="1"/>
      <c r="AJ4517" s="1"/>
      <c r="AK4517" s="1"/>
      <c r="AL4517" s="1"/>
      <c r="AM4517" s="1"/>
      <c r="AN4517" s="1"/>
      <c r="AO4517" s="1"/>
      <c r="AP4517" s="1"/>
      <c r="AQ4517" s="1"/>
      <c r="AR4517" s="1"/>
      <c r="AS4517" s="1"/>
      <c r="AT4517" s="1"/>
      <c r="AU4517" s="1"/>
      <c r="AV4517" s="1"/>
      <c r="AW4517" s="1"/>
      <c r="AX4517" s="1"/>
      <c r="AY4517" s="1"/>
      <c r="AZ4517" s="1"/>
      <c r="BA4517" s="1"/>
      <c r="BB4517" s="1"/>
      <c r="BC4517" s="1"/>
      <c r="BD4517" s="1"/>
      <c r="BE4517" s="1"/>
      <c r="BF4517" s="1"/>
      <c r="BG4517" s="1"/>
      <c r="BH4517" s="1"/>
      <c r="BI4517" s="1"/>
      <c r="BJ4517" s="1"/>
      <c r="BK4517" s="1"/>
      <c r="BL4517" s="1"/>
      <c r="BM4517" s="1"/>
      <c r="BN4517" s="1"/>
      <c r="BO4517" s="1"/>
      <c r="BP4517" s="1"/>
      <c r="BQ4517" s="1"/>
      <c r="BR4517" s="1"/>
      <c r="BS4517" s="1"/>
      <c r="BT4517" s="1"/>
      <c r="BU4517" s="1"/>
      <c r="BV4517" s="1"/>
      <c r="BW4517" s="1"/>
      <c r="BX4517" s="1"/>
      <c r="BY4517" s="1"/>
      <c r="BZ4517" s="1"/>
      <c r="CA4517" s="1"/>
      <c r="CB4517" s="1"/>
      <c r="CC4517" s="1"/>
      <c r="CD4517" s="1"/>
      <c r="CE4517" s="1"/>
      <c r="CF4517" s="1"/>
      <c r="CG4517" s="1"/>
      <c r="CH4517" s="1"/>
      <c r="CI4517" s="1"/>
      <c r="CJ4517" s="1"/>
      <c r="CK4517" s="1"/>
      <c r="CL4517" s="1"/>
      <c r="CM4517" s="1"/>
      <c r="CN4517" s="1"/>
      <c r="CO4517" s="1"/>
      <c r="CP4517" s="1"/>
      <c r="CQ4517" s="1"/>
      <c r="CR4517" s="1"/>
      <c r="CS4517" s="1"/>
      <c r="CT4517" s="1"/>
      <c r="CU4517" s="1"/>
      <c r="CV4517" s="1"/>
      <c r="CW4517" s="1"/>
      <c r="CX4517" s="1"/>
      <c r="CY4517" s="1"/>
      <c r="CZ4517" s="1"/>
      <c r="DA4517" s="1"/>
      <c r="DB4517" s="1"/>
      <c r="DC4517" s="1"/>
      <c r="DD4517" s="1"/>
      <c r="DE4517" s="1"/>
      <c r="DF4517" s="1"/>
      <c r="DG4517" s="1"/>
      <c r="DH4517" s="1"/>
      <c r="DI4517" s="1"/>
      <c r="DJ4517" s="1"/>
      <c r="DK4517" s="1"/>
      <c r="DL4517" s="1"/>
      <c r="DM4517" s="1"/>
      <c r="DN4517" s="1"/>
      <c r="DO4517" s="1"/>
      <c r="DP4517" s="1"/>
      <c r="DQ4517" s="1"/>
    </row>
    <row r="4518" spans="1:121">
      <c r="A4518" s="178" t="s">
        <v>2083</v>
      </c>
      <c r="B4518" s="381" t="s">
        <v>2084</v>
      </c>
      <c r="C4518" s="378">
        <v>154607203</v>
      </c>
      <c r="D4518" s="88"/>
      <c r="E4518" s="179"/>
      <c r="F4518" s="179" t="s">
        <v>2085</v>
      </c>
      <c r="G4518" s="3" t="s">
        <v>60</v>
      </c>
      <c r="H4518" s="45" t="s">
        <v>2086</v>
      </c>
      <c r="I4518" s="55">
        <v>46176</v>
      </c>
      <c r="J4518" s="59">
        <v>46181</v>
      </c>
      <c r="K4518" s="55">
        <v>46206</v>
      </c>
      <c r="L4518" s="3"/>
      <c r="M4518" s="3"/>
      <c r="N4518" s="3"/>
      <c r="O4518" s="119" t="s">
        <v>15</v>
      </c>
      <c r="P4518" s="3"/>
      <c r="Q4518" s="167"/>
      <c r="R4518" s="176"/>
      <c r="S4518" s="1"/>
      <c r="T4518" s="1"/>
      <c r="U4518" s="1"/>
      <c r="V4518" s="1"/>
      <c r="W4518" s="1"/>
      <c r="X4518" s="1"/>
      <c r="Y4518" s="1"/>
      <c r="Z4518" s="1"/>
      <c r="AA4518" s="1"/>
      <c r="AB4518" s="1"/>
      <c r="AC4518" s="1"/>
      <c r="AD4518" s="1"/>
      <c r="AE4518" s="1"/>
      <c r="AF4518" s="1"/>
      <c r="AG4518" s="1"/>
      <c r="AH4518" s="1"/>
      <c r="AI4518" s="1"/>
      <c r="AJ4518" s="1"/>
      <c r="AK4518" s="1"/>
      <c r="AL4518" s="1"/>
      <c r="AM4518" s="1"/>
      <c r="AN4518" s="1"/>
      <c r="AO4518" s="1"/>
      <c r="AP4518" s="1"/>
      <c r="AQ4518" s="1"/>
      <c r="AR4518" s="1"/>
      <c r="AS4518" s="1"/>
      <c r="AT4518" s="1"/>
      <c r="AU4518" s="1"/>
      <c r="AV4518" s="1"/>
      <c r="AW4518" s="1"/>
      <c r="AX4518" s="1"/>
      <c r="AY4518" s="1"/>
      <c r="AZ4518" s="1"/>
      <c r="BA4518" s="1"/>
      <c r="BB4518" s="1"/>
      <c r="BC4518" s="1"/>
      <c r="BD4518" s="1"/>
      <c r="BE4518" s="1"/>
      <c r="BF4518" s="1"/>
      <c r="BG4518" s="1"/>
      <c r="BH4518" s="1"/>
      <c r="BI4518" s="1"/>
      <c r="BJ4518" s="1"/>
      <c r="BK4518" s="1"/>
      <c r="BL4518" s="1"/>
      <c r="BM4518" s="1"/>
      <c r="BN4518" s="1"/>
      <c r="BO4518" s="1"/>
      <c r="BP4518" s="1"/>
      <c r="BQ4518" s="1"/>
      <c r="BR4518" s="1"/>
      <c r="BS4518" s="1"/>
      <c r="BT4518" s="1"/>
      <c r="BU4518" s="1"/>
      <c r="BV4518" s="1"/>
      <c r="BW4518" s="1"/>
      <c r="BX4518" s="1"/>
      <c r="BY4518" s="1"/>
      <c r="BZ4518" s="1"/>
      <c r="CA4518" s="1"/>
      <c r="CB4518" s="1"/>
      <c r="CC4518" s="1"/>
      <c r="CD4518" s="1"/>
      <c r="CE4518" s="1"/>
      <c r="CF4518" s="1"/>
      <c r="CG4518" s="1"/>
      <c r="CH4518" s="1"/>
      <c r="CI4518" s="1"/>
      <c r="CJ4518" s="1"/>
      <c r="CK4518" s="1"/>
      <c r="CL4518" s="1"/>
      <c r="CM4518" s="1"/>
      <c r="CN4518" s="1"/>
      <c r="CO4518" s="1"/>
      <c r="CP4518" s="1"/>
      <c r="CQ4518" s="1"/>
      <c r="CR4518" s="1"/>
      <c r="CS4518" s="1"/>
      <c r="CT4518" s="1"/>
      <c r="CU4518" s="1"/>
      <c r="CV4518" s="1"/>
      <c r="CW4518" s="1"/>
      <c r="CX4518" s="1"/>
      <c r="CY4518" s="1"/>
      <c r="CZ4518" s="1"/>
      <c r="DA4518" s="1"/>
      <c r="DB4518" s="1"/>
      <c r="DC4518" s="1"/>
      <c r="DD4518" s="1"/>
      <c r="DE4518" s="1"/>
      <c r="DF4518" s="1"/>
      <c r="DG4518" s="1"/>
      <c r="DH4518" s="1"/>
      <c r="DI4518" s="1"/>
      <c r="DJ4518" s="1"/>
      <c r="DK4518" s="1"/>
      <c r="DL4518" s="1"/>
      <c r="DM4518" s="1"/>
      <c r="DN4518" s="1"/>
      <c r="DO4518" s="1"/>
      <c r="DP4518" s="1"/>
      <c r="DQ4518" s="1"/>
    </row>
    <row r="4519" spans="1:121">
      <c r="A4519" s="178" t="s">
        <v>2083</v>
      </c>
      <c r="B4519" s="381" t="s">
        <v>2084</v>
      </c>
      <c r="C4519" s="378">
        <v>154607174</v>
      </c>
      <c r="D4519" s="88"/>
      <c r="E4519" s="179"/>
      <c r="F4519" s="179" t="s">
        <v>2085</v>
      </c>
      <c r="G4519" s="3" t="s">
        <v>60</v>
      </c>
      <c r="H4519" s="45" t="s">
        <v>2086</v>
      </c>
      <c r="I4519" s="55">
        <v>46176</v>
      </c>
      <c r="J4519" s="59">
        <v>46181</v>
      </c>
      <c r="K4519" s="55">
        <v>46206</v>
      </c>
      <c r="L4519" s="3"/>
      <c r="M4519" s="3"/>
      <c r="N4519" s="3"/>
      <c r="O4519" s="119" t="s">
        <v>15</v>
      </c>
      <c r="P4519" s="3"/>
      <c r="Q4519" s="167"/>
      <c r="R4519" s="176"/>
      <c r="S4519" s="1"/>
      <c r="T4519" s="1"/>
      <c r="U4519" s="1"/>
      <c r="V4519" s="1"/>
      <c r="W4519" s="1"/>
      <c r="X4519" s="1"/>
      <c r="Y4519" s="1"/>
      <c r="Z4519" s="1"/>
      <c r="AA4519" s="1"/>
      <c r="AB4519" s="1"/>
      <c r="AC4519" s="1"/>
      <c r="AD4519" s="1"/>
      <c r="AE4519" s="1"/>
      <c r="AF4519" s="1"/>
      <c r="AG4519" s="1"/>
      <c r="AH4519" s="1"/>
      <c r="AI4519" s="1"/>
      <c r="AJ4519" s="1"/>
      <c r="AK4519" s="1"/>
      <c r="AL4519" s="1"/>
      <c r="AM4519" s="1"/>
      <c r="AN4519" s="1"/>
      <c r="AO4519" s="1"/>
      <c r="AP4519" s="1"/>
      <c r="AQ4519" s="1"/>
      <c r="AR4519" s="1"/>
      <c r="AS4519" s="1"/>
      <c r="AT4519" s="1"/>
      <c r="AU4519" s="1"/>
      <c r="AV4519" s="1"/>
      <c r="AW4519" s="1"/>
      <c r="AX4519" s="1"/>
      <c r="AY4519" s="1"/>
      <c r="AZ4519" s="1"/>
      <c r="BA4519" s="1"/>
      <c r="BB4519" s="1"/>
      <c r="BC4519" s="1"/>
      <c r="BD4519" s="1"/>
      <c r="BE4519" s="1"/>
      <c r="BF4519" s="1"/>
      <c r="BG4519" s="1"/>
      <c r="BH4519" s="1"/>
      <c r="BI4519" s="1"/>
      <c r="BJ4519" s="1"/>
      <c r="BK4519" s="1"/>
      <c r="BL4519" s="1"/>
      <c r="BM4519" s="1"/>
      <c r="BN4519" s="1"/>
      <c r="BO4519" s="1"/>
      <c r="BP4519" s="1"/>
      <c r="BQ4519" s="1"/>
      <c r="BR4519" s="1"/>
      <c r="BS4519" s="1"/>
      <c r="BT4519" s="1"/>
      <c r="BU4519" s="1"/>
      <c r="BV4519" s="1"/>
      <c r="BW4519" s="1"/>
      <c r="BX4519" s="1"/>
      <c r="BY4519" s="1"/>
      <c r="BZ4519" s="1"/>
      <c r="CA4519" s="1"/>
      <c r="CB4519" s="1"/>
      <c r="CC4519" s="1"/>
      <c r="CD4519" s="1"/>
      <c r="CE4519" s="1"/>
      <c r="CF4519" s="1"/>
      <c r="CG4519" s="1"/>
      <c r="CH4519" s="1"/>
      <c r="CI4519" s="1"/>
      <c r="CJ4519" s="1"/>
      <c r="CK4519" s="1"/>
      <c r="CL4519" s="1"/>
      <c r="CM4519" s="1"/>
      <c r="CN4519" s="1"/>
      <c r="CO4519" s="1"/>
      <c r="CP4519" s="1"/>
      <c r="CQ4519" s="1"/>
      <c r="CR4519" s="1"/>
      <c r="CS4519" s="1"/>
      <c r="CT4519" s="1"/>
      <c r="CU4519" s="1"/>
      <c r="CV4519" s="1"/>
      <c r="CW4519" s="1"/>
      <c r="CX4519" s="1"/>
      <c r="CY4519" s="1"/>
      <c r="CZ4519" s="1"/>
      <c r="DA4519" s="1"/>
      <c r="DB4519" s="1"/>
      <c r="DC4519" s="1"/>
      <c r="DD4519" s="1"/>
      <c r="DE4519" s="1"/>
      <c r="DF4519" s="1"/>
      <c r="DG4519" s="1"/>
      <c r="DH4519" s="1"/>
      <c r="DI4519" s="1"/>
      <c r="DJ4519" s="1"/>
      <c r="DK4519" s="1"/>
      <c r="DL4519" s="1"/>
      <c r="DM4519" s="1"/>
      <c r="DN4519" s="1"/>
      <c r="DO4519" s="1"/>
      <c r="DP4519" s="1"/>
      <c r="DQ4519" s="1"/>
    </row>
    <row r="4520" spans="1:121">
      <c r="A4520" s="178" t="s">
        <v>2083</v>
      </c>
      <c r="B4520" s="381" t="s">
        <v>2084</v>
      </c>
      <c r="C4520" s="378">
        <v>154607164</v>
      </c>
      <c r="D4520" s="88"/>
      <c r="E4520" s="179"/>
      <c r="F4520" s="179" t="s">
        <v>2085</v>
      </c>
      <c r="G4520" s="3" t="s">
        <v>60</v>
      </c>
      <c r="H4520" s="45" t="s">
        <v>2086</v>
      </c>
      <c r="I4520" s="55">
        <v>46176</v>
      </c>
      <c r="J4520" s="59">
        <v>46181</v>
      </c>
      <c r="K4520" s="55">
        <v>46206</v>
      </c>
      <c r="L4520" s="3"/>
      <c r="M4520" s="3"/>
      <c r="N4520" s="3"/>
      <c r="O4520" s="119" t="s">
        <v>15</v>
      </c>
      <c r="P4520" s="3"/>
      <c r="Q4520" s="167"/>
      <c r="R4520" s="176"/>
      <c r="S4520" s="1"/>
      <c r="T4520" s="1"/>
      <c r="U4520" s="1"/>
      <c r="V4520" s="1"/>
      <c r="W4520" s="1"/>
      <c r="X4520" s="1"/>
      <c r="Y4520" s="1"/>
      <c r="Z4520" s="1"/>
      <c r="AA4520" s="1"/>
      <c r="AB4520" s="1"/>
      <c r="AC4520" s="1"/>
      <c r="AD4520" s="1"/>
      <c r="AE4520" s="1"/>
      <c r="AF4520" s="1"/>
      <c r="AG4520" s="1"/>
      <c r="AH4520" s="1"/>
      <c r="AI4520" s="1"/>
      <c r="AJ4520" s="1"/>
      <c r="AK4520" s="1"/>
      <c r="AL4520" s="1"/>
      <c r="AM4520" s="1"/>
      <c r="AN4520" s="1"/>
      <c r="AO4520" s="1"/>
      <c r="AP4520" s="1"/>
      <c r="AQ4520" s="1"/>
      <c r="AR4520" s="1"/>
      <c r="AS4520" s="1"/>
      <c r="AT4520" s="1"/>
      <c r="AU4520" s="1"/>
      <c r="AV4520" s="1"/>
      <c r="AW4520" s="1"/>
      <c r="AX4520" s="1"/>
      <c r="AY4520" s="1"/>
      <c r="AZ4520" s="1"/>
      <c r="BA4520" s="1"/>
      <c r="BB4520" s="1"/>
      <c r="BC4520" s="1"/>
      <c r="BD4520" s="1"/>
      <c r="BE4520" s="1"/>
      <c r="BF4520" s="1"/>
      <c r="BG4520" s="1"/>
      <c r="BH4520" s="1"/>
      <c r="BI4520" s="1"/>
      <c r="BJ4520" s="1"/>
      <c r="BK4520" s="1"/>
      <c r="BL4520" s="1"/>
      <c r="BM4520" s="1"/>
      <c r="BN4520" s="1"/>
      <c r="BO4520" s="1"/>
      <c r="BP4520" s="1"/>
      <c r="BQ4520" s="1"/>
      <c r="BR4520" s="1"/>
      <c r="BS4520" s="1"/>
      <c r="BT4520" s="1"/>
      <c r="BU4520" s="1"/>
      <c r="BV4520" s="1"/>
      <c r="BW4520" s="1"/>
      <c r="BX4520" s="1"/>
      <c r="BY4520" s="1"/>
      <c r="BZ4520" s="1"/>
      <c r="CA4520" s="1"/>
      <c r="CB4520" s="1"/>
      <c r="CC4520" s="1"/>
      <c r="CD4520" s="1"/>
      <c r="CE4520" s="1"/>
      <c r="CF4520" s="1"/>
      <c r="CG4520" s="1"/>
      <c r="CH4520" s="1"/>
      <c r="CI4520" s="1"/>
      <c r="CJ4520" s="1"/>
      <c r="CK4520" s="1"/>
      <c r="CL4520" s="1"/>
      <c r="CM4520" s="1"/>
      <c r="CN4520" s="1"/>
      <c r="CO4520" s="1"/>
      <c r="CP4520" s="1"/>
      <c r="CQ4520" s="1"/>
      <c r="CR4520" s="1"/>
      <c r="CS4520" s="1"/>
      <c r="CT4520" s="1"/>
      <c r="CU4520" s="1"/>
      <c r="CV4520" s="1"/>
      <c r="CW4520" s="1"/>
      <c r="CX4520" s="1"/>
      <c r="CY4520" s="1"/>
      <c r="CZ4520" s="1"/>
      <c r="DA4520" s="1"/>
      <c r="DB4520" s="1"/>
      <c r="DC4520" s="1"/>
      <c r="DD4520" s="1"/>
      <c r="DE4520" s="1"/>
      <c r="DF4520" s="1"/>
      <c r="DG4520" s="1"/>
      <c r="DH4520" s="1"/>
      <c r="DI4520" s="1"/>
      <c r="DJ4520" s="1"/>
      <c r="DK4520" s="1"/>
      <c r="DL4520" s="1"/>
      <c r="DM4520" s="1"/>
      <c r="DN4520" s="1"/>
      <c r="DO4520" s="1"/>
      <c r="DP4520" s="1"/>
      <c r="DQ4520" s="1"/>
    </row>
    <row r="4521" spans="1:121">
      <c r="A4521" s="178" t="s">
        <v>2083</v>
      </c>
      <c r="B4521" s="381" t="s">
        <v>2084</v>
      </c>
      <c r="C4521" s="378">
        <v>154607146</v>
      </c>
      <c r="D4521" s="88"/>
      <c r="E4521" s="179"/>
      <c r="F4521" s="179" t="s">
        <v>2085</v>
      </c>
      <c r="G4521" s="3" t="s">
        <v>60</v>
      </c>
      <c r="H4521" s="45" t="s">
        <v>2086</v>
      </c>
      <c r="I4521" s="55">
        <v>46176</v>
      </c>
      <c r="J4521" s="59">
        <v>46181</v>
      </c>
      <c r="K4521" s="55">
        <v>46206</v>
      </c>
      <c r="L4521" s="3"/>
      <c r="M4521" s="3"/>
      <c r="N4521" s="3"/>
      <c r="O4521" s="119" t="s">
        <v>15</v>
      </c>
      <c r="P4521" s="3"/>
      <c r="Q4521" s="167"/>
      <c r="R4521" s="176"/>
      <c r="S4521" s="1"/>
      <c r="T4521" s="1"/>
      <c r="U4521" s="1"/>
      <c r="V4521" s="1"/>
      <c r="W4521" s="1"/>
      <c r="X4521" s="1"/>
      <c r="Y4521" s="1"/>
      <c r="Z4521" s="1"/>
      <c r="AA4521" s="1"/>
      <c r="AB4521" s="1"/>
      <c r="AC4521" s="1"/>
      <c r="AD4521" s="1"/>
      <c r="AE4521" s="1"/>
      <c r="AF4521" s="1"/>
      <c r="AG4521" s="1"/>
      <c r="AH4521" s="1"/>
      <c r="AI4521" s="1"/>
      <c r="AJ4521" s="1"/>
      <c r="AK4521" s="1"/>
      <c r="AL4521" s="1"/>
      <c r="AM4521" s="1"/>
      <c r="AN4521" s="1"/>
      <c r="AO4521" s="1"/>
      <c r="AP4521" s="1"/>
      <c r="AQ4521" s="1"/>
      <c r="AR4521" s="1"/>
      <c r="AS4521" s="1"/>
      <c r="AT4521" s="1"/>
      <c r="AU4521" s="1"/>
      <c r="AV4521" s="1"/>
      <c r="AW4521" s="1"/>
      <c r="AX4521" s="1"/>
      <c r="AY4521" s="1"/>
      <c r="AZ4521" s="1"/>
      <c r="BA4521" s="1"/>
      <c r="BB4521" s="1"/>
      <c r="BC4521" s="1"/>
      <c r="BD4521" s="1"/>
      <c r="BE4521" s="1"/>
      <c r="BF4521" s="1"/>
      <c r="BG4521" s="1"/>
      <c r="BH4521" s="1"/>
      <c r="BI4521" s="1"/>
      <c r="BJ4521" s="1"/>
      <c r="BK4521" s="1"/>
      <c r="BL4521" s="1"/>
      <c r="BM4521" s="1"/>
      <c r="BN4521" s="1"/>
      <c r="BO4521" s="1"/>
      <c r="BP4521" s="1"/>
      <c r="BQ4521" s="1"/>
      <c r="BR4521" s="1"/>
      <c r="BS4521" s="1"/>
      <c r="BT4521" s="1"/>
      <c r="BU4521" s="1"/>
      <c r="BV4521" s="1"/>
      <c r="BW4521" s="1"/>
      <c r="BX4521" s="1"/>
      <c r="BY4521" s="1"/>
      <c r="BZ4521" s="1"/>
      <c r="CA4521" s="1"/>
      <c r="CB4521" s="1"/>
      <c r="CC4521" s="1"/>
      <c r="CD4521" s="1"/>
      <c r="CE4521" s="1"/>
      <c r="CF4521" s="1"/>
      <c r="CG4521" s="1"/>
      <c r="CH4521" s="1"/>
      <c r="CI4521" s="1"/>
      <c r="CJ4521" s="1"/>
      <c r="CK4521" s="1"/>
      <c r="CL4521" s="1"/>
      <c r="CM4521" s="1"/>
      <c r="CN4521" s="1"/>
      <c r="CO4521" s="1"/>
      <c r="CP4521" s="1"/>
      <c r="CQ4521" s="1"/>
      <c r="CR4521" s="1"/>
      <c r="CS4521" s="1"/>
      <c r="CT4521" s="1"/>
      <c r="CU4521" s="1"/>
      <c r="CV4521" s="1"/>
      <c r="CW4521" s="1"/>
      <c r="CX4521" s="1"/>
      <c r="CY4521" s="1"/>
      <c r="CZ4521" s="1"/>
      <c r="DA4521" s="1"/>
      <c r="DB4521" s="1"/>
      <c r="DC4521" s="1"/>
      <c r="DD4521" s="1"/>
      <c r="DE4521" s="1"/>
      <c r="DF4521" s="1"/>
      <c r="DG4521" s="1"/>
      <c r="DH4521" s="1"/>
      <c r="DI4521" s="1"/>
      <c r="DJ4521" s="1"/>
      <c r="DK4521" s="1"/>
      <c r="DL4521" s="1"/>
      <c r="DM4521" s="1"/>
      <c r="DN4521" s="1"/>
      <c r="DO4521" s="1"/>
      <c r="DP4521" s="1"/>
      <c r="DQ4521" s="1"/>
    </row>
    <row r="4522" spans="1:121">
      <c r="A4522" s="178" t="s">
        <v>2083</v>
      </c>
      <c r="B4522" s="381" t="s">
        <v>2084</v>
      </c>
      <c r="C4522" s="378">
        <v>154607111</v>
      </c>
      <c r="D4522" s="88"/>
      <c r="E4522" s="179"/>
      <c r="F4522" s="179" t="s">
        <v>2085</v>
      </c>
      <c r="G4522" s="3" t="s">
        <v>60</v>
      </c>
      <c r="H4522" s="45" t="s">
        <v>2086</v>
      </c>
      <c r="I4522" s="55">
        <v>46176</v>
      </c>
      <c r="J4522" s="59">
        <v>46181</v>
      </c>
      <c r="K4522" s="55">
        <v>46206</v>
      </c>
      <c r="L4522" s="3"/>
      <c r="M4522" s="3"/>
      <c r="N4522" s="3"/>
      <c r="O4522" s="119" t="s">
        <v>15</v>
      </c>
      <c r="P4522" s="3"/>
      <c r="Q4522" s="167"/>
      <c r="R4522" s="176"/>
      <c r="S4522" s="1"/>
      <c r="T4522" s="1"/>
      <c r="U4522" s="1"/>
      <c r="V4522" s="1"/>
      <c r="W4522" s="1"/>
      <c r="X4522" s="1"/>
      <c r="Y4522" s="1"/>
      <c r="Z4522" s="1"/>
      <c r="AA4522" s="1"/>
      <c r="AB4522" s="1"/>
      <c r="AC4522" s="1"/>
      <c r="AD4522" s="1"/>
      <c r="AE4522" s="1"/>
      <c r="AF4522" s="1"/>
      <c r="AG4522" s="1"/>
      <c r="AH4522" s="1"/>
      <c r="AI4522" s="1"/>
      <c r="AJ4522" s="1"/>
      <c r="AK4522" s="1"/>
      <c r="AL4522" s="1"/>
      <c r="AM4522" s="1"/>
      <c r="AN4522" s="1"/>
      <c r="AO4522" s="1"/>
      <c r="AP4522" s="1"/>
      <c r="AQ4522" s="1"/>
      <c r="AR4522" s="1"/>
      <c r="AS4522" s="1"/>
      <c r="AT4522" s="1"/>
      <c r="AU4522" s="1"/>
      <c r="AV4522" s="1"/>
      <c r="AW4522" s="1"/>
      <c r="AX4522" s="1"/>
      <c r="AY4522" s="1"/>
      <c r="AZ4522" s="1"/>
      <c r="BA4522" s="1"/>
      <c r="BB4522" s="1"/>
      <c r="BC4522" s="1"/>
      <c r="BD4522" s="1"/>
      <c r="BE4522" s="1"/>
      <c r="BF4522" s="1"/>
      <c r="BG4522" s="1"/>
      <c r="BH4522" s="1"/>
      <c r="BI4522" s="1"/>
      <c r="BJ4522" s="1"/>
      <c r="BK4522" s="1"/>
      <c r="BL4522" s="1"/>
      <c r="BM4522" s="1"/>
      <c r="BN4522" s="1"/>
      <c r="BO4522" s="1"/>
      <c r="BP4522" s="1"/>
      <c r="BQ4522" s="1"/>
      <c r="BR4522" s="1"/>
      <c r="BS4522" s="1"/>
      <c r="BT4522" s="1"/>
      <c r="BU4522" s="1"/>
      <c r="BV4522" s="1"/>
      <c r="BW4522" s="1"/>
      <c r="BX4522" s="1"/>
      <c r="BY4522" s="1"/>
      <c r="BZ4522" s="1"/>
      <c r="CA4522" s="1"/>
      <c r="CB4522" s="1"/>
      <c r="CC4522" s="1"/>
      <c r="CD4522" s="1"/>
      <c r="CE4522" s="1"/>
      <c r="CF4522" s="1"/>
      <c r="CG4522" s="1"/>
      <c r="CH4522" s="1"/>
      <c r="CI4522" s="1"/>
      <c r="CJ4522" s="1"/>
      <c r="CK4522" s="1"/>
      <c r="CL4522" s="1"/>
      <c r="CM4522" s="1"/>
      <c r="CN4522" s="1"/>
      <c r="CO4522" s="1"/>
      <c r="CP4522" s="1"/>
      <c r="CQ4522" s="1"/>
      <c r="CR4522" s="1"/>
      <c r="CS4522" s="1"/>
      <c r="CT4522" s="1"/>
      <c r="CU4522" s="1"/>
      <c r="CV4522" s="1"/>
      <c r="CW4522" s="1"/>
      <c r="CX4522" s="1"/>
      <c r="CY4522" s="1"/>
      <c r="CZ4522" s="1"/>
      <c r="DA4522" s="1"/>
      <c r="DB4522" s="1"/>
      <c r="DC4522" s="1"/>
      <c r="DD4522" s="1"/>
      <c r="DE4522" s="1"/>
      <c r="DF4522" s="1"/>
      <c r="DG4522" s="1"/>
      <c r="DH4522" s="1"/>
      <c r="DI4522" s="1"/>
      <c r="DJ4522" s="1"/>
      <c r="DK4522" s="1"/>
      <c r="DL4522" s="1"/>
      <c r="DM4522" s="1"/>
      <c r="DN4522" s="1"/>
      <c r="DO4522" s="1"/>
      <c r="DP4522" s="1"/>
      <c r="DQ4522" s="1"/>
    </row>
    <row r="4523" spans="1:121">
      <c r="A4523" s="178" t="s">
        <v>2083</v>
      </c>
      <c r="B4523" s="381" t="s">
        <v>2084</v>
      </c>
      <c r="C4523" s="378">
        <v>154607103</v>
      </c>
      <c r="D4523" s="88"/>
      <c r="E4523" s="179"/>
      <c r="F4523" s="179" t="s">
        <v>2085</v>
      </c>
      <c r="G4523" s="3" t="s">
        <v>60</v>
      </c>
      <c r="H4523" s="45" t="s">
        <v>2086</v>
      </c>
      <c r="I4523" s="55">
        <v>46176</v>
      </c>
      <c r="J4523" s="59">
        <v>46181</v>
      </c>
      <c r="K4523" s="55">
        <v>46206</v>
      </c>
      <c r="L4523" s="3"/>
      <c r="M4523" s="3"/>
      <c r="N4523" s="3"/>
      <c r="O4523" s="119" t="s">
        <v>15</v>
      </c>
      <c r="P4523" s="3"/>
      <c r="Q4523" s="167"/>
      <c r="R4523" s="176"/>
      <c r="S4523" s="1"/>
      <c r="T4523" s="1"/>
      <c r="U4523" s="1"/>
      <c r="V4523" s="1"/>
      <c r="W4523" s="1"/>
      <c r="X4523" s="1"/>
      <c r="Y4523" s="1"/>
      <c r="Z4523" s="1"/>
      <c r="AA4523" s="1"/>
      <c r="AB4523" s="1"/>
      <c r="AC4523" s="1"/>
      <c r="AD4523" s="1"/>
      <c r="AE4523" s="1"/>
      <c r="AF4523" s="1"/>
      <c r="AG4523" s="1"/>
      <c r="AH4523" s="1"/>
      <c r="AI4523" s="1"/>
      <c r="AJ4523" s="1"/>
      <c r="AK4523" s="1"/>
      <c r="AL4523" s="1"/>
      <c r="AM4523" s="1"/>
      <c r="AN4523" s="1"/>
      <c r="AO4523" s="1"/>
      <c r="AP4523" s="1"/>
      <c r="AQ4523" s="1"/>
      <c r="AR4523" s="1"/>
      <c r="AS4523" s="1"/>
      <c r="AT4523" s="1"/>
      <c r="AU4523" s="1"/>
      <c r="AV4523" s="1"/>
      <c r="AW4523" s="1"/>
      <c r="AX4523" s="1"/>
      <c r="AY4523" s="1"/>
      <c r="AZ4523" s="1"/>
      <c r="BA4523" s="1"/>
      <c r="BB4523" s="1"/>
      <c r="BC4523" s="1"/>
      <c r="BD4523" s="1"/>
      <c r="BE4523" s="1"/>
      <c r="BF4523" s="1"/>
      <c r="BG4523" s="1"/>
      <c r="BH4523" s="1"/>
      <c r="BI4523" s="1"/>
      <c r="BJ4523" s="1"/>
      <c r="BK4523" s="1"/>
      <c r="BL4523" s="1"/>
      <c r="BM4523" s="1"/>
      <c r="BN4523" s="1"/>
      <c r="BO4523" s="1"/>
      <c r="BP4523" s="1"/>
      <c r="BQ4523" s="1"/>
      <c r="BR4523" s="1"/>
      <c r="BS4523" s="1"/>
      <c r="BT4523" s="1"/>
      <c r="BU4523" s="1"/>
      <c r="BV4523" s="1"/>
      <c r="BW4523" s="1"/>
      <c r="BX4523" s="1"/>
      <c r="BY4523" s="1"/>
      <c r="BZ4523" s="1"/>
      <c r="CA4523" s="1"/>
      <c r="CB4523" s="1"/>
      <c r="CC4523" s="1"/>
      <c r="CD4523" s="1"/>
      <c r="CE4523" s="1"/>
      <c r="CF4523" s="1"/>
      <c r="CG4523" s="1"/>
      <c r="CH4523" s="1"/>
      <c r="CI4523" s="1"/>
      <c r="CJ4523" s="1"/>
      <c r="CK4523" s="1"/>
      <c r="CL4523" s="1"/>
      <c r="CM4523" s="1"/>
      <c r="CN4523" s="1"/>
      <c r="CO4523" s="1"/>
      <c r="CP4523" s="1"/>
      <c r="CQ4523" s="1"/>
      <c r="CR4523" s="1"/>
      <c r="CS4523" s="1"/>
      <c r="CT4523" s="1"/>
      <c r="CU4523" s="1"/>
      <c r="CV4523" s="1"/>
      <c r="CW4523" s="1"/>
      <c r="CX4523" s="1"/>
      <c r="CY4523" s="1"/>
      <c r="CZ4523" s="1"/>
      <c r="DA4523" s="1"/>
      <c r="DB4523" s="1"/>
      <c r="DC4523" s="1"/>
      <c r="DD4523" s="1"/>
      <c r="DE4523" s="1"/>
      <c r="DF4523" s="1"/>
      <c r="DG4523" s="1"/>
      <c r="DH4523" s="1"/>
      <c r="DI4523" s="1"/>
      <c r="DJ4523" s="1"/>
      <c r="DK4523" s="1"/>
      <c r="DL4523" s="1"/>
      <c r="DM4523" s="1"/>
      <c r="DN4523" s="1"/>
      <c r="DO4523" s="1"/>
      <c r="DP4523" s="1"/>
      <c r="DQ4523" s="1"/>
    </row>
    <row r="4524" spans="1:121">
      <c r="A4524" s="178" t="s">
        <v>2083</v>
      </c>
      <c r="B4524" s="381" t="s">
        <v>2084</v>
      </c>
      <c r="C4524" s="378">
        <v>154607087</v>
      </c>
      <c r="D4524" s="88"/>
      <c r="E4524" s="179"/>
      <c r="F4524" s="179" t="s">
        <v>2085</v>
      </c>
      <c r="G4524" s="3" t="s">
        <v>60</v>
      </c>
      <c r="H4524" s="45" t="s">
        <v>2086</v>
      </c>
      <c r="I4524" s="55">
        <v>46176</v>
      </c>
      <c r="J4524" s="59">
        <v>46181</v>
      </c>
      <c r="K4524" s="55">
        <v>46206</v>
      </c>
      <c r="L4524" s="3"/>
      <c r="M4524" s="3"/>
      <c r="N4524" s="3"/>
      <c r="O4524" s="119" t="s">
        <v>15</v>
      </c>
      <c r="P4524" s="3"/>
      <c r="Q4524" s="167"/>
      <c r="R4524" s="176"/>
      <c r="S4524" s="1"/>
      <c r="T4524" s="1"/>
      <c r="U4524" s="1"/>
      <c r="V4524" s="1"/>
      <c r="W4524" s="1"/>
      <c r="X4524" s="1"/>
      <c r="Y4524" s="1"/>
      <c r="Z4524" s="1"/>
      <c r="AA4524" s="1"/>
      <c r="AB4524" s="1"/>
      <c r="AC4524" s="1"/>
      <c r="AD4524" s="1"/>
      <c r="AE4524" s="1"/>
      <c r="AF4524" s="1"/>
      <c r="AG4524" s="1"/>
      <c r="AH4524" s="1"/>
      <c r="AI4524" s="1"/>
      <c r="AJ4524" s="1"/>
      <c r="AK4524" s="1"/>
      <c r="AL4524" s="1"/>
      <c r="AM4524" s="1"/>
      <c r="AN4524" s="1"/>
      <c r="AO4524" s="1"/>
      <c r="AP4524" s="1"/>
      <c r="AQ4524" s="1"/>
      <c r="AR4524" s="1"/>
      <c r="AS4524" s="1"/>
      <c r="AT4524" s="1"/>
      <c r="AU4524" s="1"/>
      <c r="AV4524" s="1"/>
      <c r="AW4524" s="1"/>
      <c r="AX4524" s="1"/>
      <c r="AY4524" s="1"/>
      <c r="AZ4524" s="1"/>
      <c r="BA4524" s="1"/>
      <c r="BB4524" s="1"/>
      <c r="BC4524" s="1"/>
      <c r="BD4524" s="1"/>
      <c r="BE4524" s="1"/>
      <c r="BF4524" s="1"/>
      <c r="BG4524" s="1"/>
      <c r="BH4524" s="1"/>
      <c r="BI4524" s="1"/>
      <c r="BJ4524" s="1"/>
      <c r="BK4524" s="1"/>
      <c r="BL4524" s="1"/>
      <c r="BM4524" s="1"/>
      <c r="BN4524" s="1"/>
      <c r="BO4524" s="1"/>
      <c r="BP4524" s="1"/>
      <c r="BQ4524" s="1"/>
      <c r="BR4524" s="1"/>
      <c r="BS4524" s="1"/>
      <c r="BT4524" s="1"/>
      <c r="BU4524" s="1"/>
      <c r="BV4524" s="1"/>
      <c r="BW4524" s="1"/>
      <c r="BX4524" s="1"/>
      <c r="BY4524" s="1"/>
      <c r="BZ4524" s="1"/>
      <c r="CA4524" s="1"/>
      <c r="CB4524" s="1"/>
      <c r="CC4524" s="1"/>
      <c r="CD4524" s="1"/>
      <c r="CE4524" s="1"/>
      <c r="CF4524" s="1"/>
      <c r="CG4524" s="1"/>
      <c r="CH4524" s="1"/>
      <c r="CI4524" s="1"/>
      <c r="CJ4524" s="1"/>
      <c r="CK4524" s="1"/>
      <c r="CL4524" s="1"/>
      <c r="CM4524" s="1"/>
      <c r="CN4524" s="1"/>
      <c r="CO4524" s="1"/>
      <c r="CP4524" s="1"/>
      <c r="CQ4524" s="1"/>
      <c r="CR4524" s="1"/>
      <c r="CS4524" s="1"/>
      <c r="CT4524" s="1"/>
      <c r="CU4524" s="1"/>
      <c r="CV4524" s="1"/>
      <c r="CW4524" s="1"/>
      <c r="CX4524" s="1"/>
      <c r="CY4524" s="1"/>
      <c r="CZ4524" s="1"/>
      <c r="DA4524" s="1"/>
      <c r="DB4524" s="1"/>
      <c r="DC4524" s="1"/>
      <c r="DD4524" s="1"/>
      <c r="DE4524" s="1"/>
      <c r="DF4524" s="1"/>
      <c r="DG4524" s="1"/>
      <c r="DH4524" s="1"/>
      <c r="DI4524" s="1"/>
      <c r="DJ4524" s="1"/>
      <c r="DK4524" s="1"/>
      <c r="DL4524" s="1"/>
      <c r="DM4524" s="1"/>
      <c r="DN4524" s="1"/>
      <c r="DO4524" s="1"/>
      <c r="DP4524" s="1"/>
      <c r="DQ4524" s="1"/>
    </row>
    <row r="4525" spans="1:121">
      <c r="A4525" s="178" t="s">
        <v>2087</v>
      </c>
      <c r="B4525" s="381" t="s">
        <v>2088</v>
      </c>
      <c r="C4525" s="378">
        <v>154607495</v>
      </c>
      <c r="D4525" s="88"/>
      <c r="F4525" s="29" t="s">
        <v>2085</v>
      </c>
      <c r="G4525" s="3" t="s">
        <v>60</v>
      </c>
      <c r="H4525" s="3" t="s">
        <v>2086</v>
      </c>
      <c r="I4525" s="55">
        <v>46176</v>
      </c>
      <c r="J4525" s="55">
        <v>46181</v>
      </c>
      <c r="K4525" s="55">
        <v>46206</v>
      </c>
      <c r="L4525" s="3"/>
      <c r="M4525" s="3"/>
      <c r="N4525" s="3"/>
      <c r="O4525" s="119" t="s">
        <v>15</v>
      </c>
      <c r="P4525" s="3"/>
      <c r="Q4525" s="167"/>
      <c r="R4525" s="176"/>
      <c r="S4525" s="1"/>
      <c r="T4525" s="1"/>
      <c r="U4525" s="1"/>
      <c r="V4525" s="1"/>
      <c r="W4525" s="1"/>
      <c r="X4525" s="1"/>
      <c r="Y4525" s="1"/>
      <c r="Z4525" s="1"/>
      <c r="AA4525" s="1"/>
      <c r="AB4525" s="1"/>
      <c r="AC4525" s="1"/>
      <c r="AD4525" s="1"/>
      <c r="AE4525" s="1"/>
      <c r="AF4525" s="1"/>
      <c r="AG4525" s="1"/>
      <c r="AH4525" s="1"/>
      <c r="AI4525" s="1"/>
      <c r="AJ4525" s="1"/>
      <c r="AK4525" s="1"/>
      <c r="AL4525" s="1"/>
      <c r="AM4525" s="1"/>
      <c r="AN4525" s="1"/>
      <c r="AO4525" s="1"/>
      <c r="AP4525" s="1"/>
      <c r="AQ4525" s="1"/>
      <c r="AR4525" s="1"/>
      <c r="AS4525" s="1"/>
      <c r="AT4525" s="1"/>
      <c r="AU4525" s="1"/>
      <c r="AV4525" s="1"/>
      <c r="AW4525" s="1"/>
      <c r="AX4525" s="1"/>
      <c r="AY4525" s="1"/>
      <c r="AZ4525" s="1"/>
      <c r="BA4525" s="1"/>
      <c r="BB4525" s="1"/>
      <c r="BC4525" s="1"/>
      <c r="BD4525" s="1"/>
      <c r="BE4525" s="1"/>
      <c r="BF4525" s="1"/>
      <c r="BG4525" s="1"/>
      <c r="BH4525" s="1"/>
      <c r="BI4525" s="1"/>
      <c r="BJ4525" s="1"/>
      <c r="BK4525" s="1"/>
      <c r="BL4525" s="1"/>
      <c r="BM4525" s="1"/>
      <c r="BN4525" s="1"/>
      <c r="BO4525" s="1"/>
      <c r="BP4525" s="1"/>
      <c r="BQ4525" s="1"/>
      <c r="BR4525" s="1"/>
      <c r="BS4525" s="1"/>
      <c r="BT4525" s="1"/>
      <c r="BU4525" s="1"/>
      <c r="BV4525" s="1"/>
      <c r="BW4525" s="1"/>
      <c r="BX4525" s="1"/>
      <c r="BY4525" s="1"/>
      <c r="BZ4525" s="1"/>
      <c r="CA4525" s="1"/>
      <c r="CB4525" s="1"/>
      <c r="CC4525" s="1"/>
      <c r="CD4525" s="1"/>
      <c r="CE4525" s="1"/>
      <c r="CF4525" s="1"/>
      <c r="CG4525" s="1"/>
      <c r="CH4525" s="1"/>
      <c r="CI4525" s="1"/>
      <c r="CJ4525" s="1"/>
      <c r="CK4525" s="1"/>
      <c r="CL4525" s="1"/>
      <c r="CM4525" s="1"/>
      <c r="CN4525" s="1"/>
      <c r="CO4525" s="1"/>
      <c r="CP4525" s="1"/>
      <c r="CQ4525" s="1"/>
      <c r="CR4525" s="1"/>
      <c r="CS4525" s="1"/>
      <c r="CT4525" s="1"/>
      <c r="CU4525" s="1"/>
      <c r="CV4525" s="1"/>
      <c r="CW4525" s="1"/>
      <c r="CX4525" s="1"/>
      <c r="CY4525" s="1"/>
      <c r="CZ4525" s="1"/>
      <c r="DA4525" s="1"/>
      <c r="DB4525" s="1"/>
      <c r="DC4525" s="1"/>
      <c r="DD4525" s="1"/>
      <c r="DE4525" s="1"/>
      <c r="DF4525" s="1"/>
      <c r="DG4525" s="1"/>
      <c r="DH4525" s="1"/>
      <c r="DI4525" s="1"/>
      <c r="DJ4525" s="1"/>
      <c r="DK4525" s="1"/>
      <c r="DL4525" s="1"/>
      <c r="DM4525" s="1"/>
      <c r="DN4525" s="1"/>
      <c r="DO4525" s="1"/>
      <c r="DP4525" s="1"/>
      <c r="DQ4525" s="1"/>
    </row>
    <row r="4526" spans="1:121">
      <c r="A4526" s="178" t="s">
        <v>2087</v>
      </c>
      <c r="B4526" s="381" t="s">
        <v>2088</v>
      </c>
      <c r="C4526" s="378">
        <v>154607470</v>
      </c>
      <c r="D4526" s="88"/>
      <c r="F4526" s="29" t="s">
        <v>2085</v>
      </c>
      <c r="G4526" s="3" t="s">
        <v>60</v>
      </c>
      <c r="H4526" s="3" t="s">
        <v>2086</v>
      </c>
      <c r="I4526" s="55">
        <v>46176</v>
      </c>
      <c r="J4526" s="55">
        <v>46181</v>
      </c>
      <c r="K4526" s="55">
        <v>46206</v>
      </c>
      <c r="L4526" s="3"/>
      <c r="M4526" s="3"/>
      <c r="N4526" s="3"/>
      <c r="O4526" s="119" t="s">
        <v>15</v>
      </c>
      <c r="P4526" s="3"/>
      <c r="Q4526" s="167"/>
      <c r="R4526" s="176"/>
      <c r="S4526" s="1"/>
      <c r="T4526" s="1"/>
      <c r="U4526" s="1"/>
      <c r="V4526" s="1"/>
      <c r="W4526" s="1"/>
      <c r="X4526" s="1"/>
      <c r="Y4526" s="1"/>
      <c r="Z4526" s="1"/>
      <c r="AA4526" s="1"/>
      <c r="AB4526" s="1"/>
      <c r="AC4526" s="1"/>
      <c r="AD4526" s="1"/>
      <c r="AE4526" s="1"/>
      <c r="AF4526" s="1"/>
      <c r="AG4526" s="1"/>
      <c r="AH4526" s="1"/>
      <c r="AI4526" s="1"/>
      <c r="AJ4526" s="1"/>
      <c r="AK4526" s="1"/>
      <c r="AL4526" s="1"/>
      <c r="AM4526" s="1"/>
      <c r="AN4526" s="1"/>
      <c r="AO4526" s="1"/>
      <c r="AP4526" s="1"/>
      <c r="AQ4526" s="1"/>
      <c r="AR4526" s="1"/>
      <c r="AS4526" s="1"/>
      <c r="AT4526" s="1"/>
      <c r="AU4526" s="1"/>
      <c r="AV4526" s="1"/>
      <c r="AW4526" s="1"/>
      <c r="AX4526" s="1"/>
      <c r="AY4526" s="1"/>
      <c r="AZ4526" s="1"/>
      <c r="BA4526" s="1"/>
      <c r="BB4526" s="1"/>
      <c r="BC4526" s="1"/>
      <c r="BD4526" s="1"/>
      <c r="BE4526" s="1"/>
      <c r="BF4526" s="1"/>
      <c r="BG4526" s="1"/>
      <c r="BH4526" s="1"/>
      <c r="BI4526" s="1"/>
      <c r="BJ4526" s="1"/>
      <c r="BK4526" s="1"/>
      <c r="BL4526" s="1"/>
      <c r="BM4526" s="1"/>
      <c r="BN4526" s="1"/>
      <c r="BO4526" s="1"/>
      <c r="BP4526" s="1"/>
      <c r="BQ4526" s="1"/>
      <c r="BR4526" s="1"/>
      <c r="BS4526" s="1"/>
      <c r="BT4526" s="1"/>
      <c r="BU4526" s="1"/>
      <c r="BV4526" s="1"/>
      <c r="BW4526" s="1"/>
      <c r="BX4526" s="1"/>
      <c r="BY4526" s="1"/>
      <c r="BZ4526" s="1"/>
      <c r="CA4526" s="1"/>
      <c r="CB4526" s="1"/>
      <c r="CC4526" s="1"/>
      <c r="CD4526" s="1"/>
      <c r="CE4526" s="1"/>
      <c r="CF4526" s="1"/>
      <c r="CG4526" s="1"/>
      <c r="CH4526" s="1"/>
      <c r="CI4526" s="1"/>
      <c r="CJ4526" s="1"/>
      <c r="CK4526" s="1"/>
      <c r="CL4526" s="1"/>
      <c r="CM4526" s="1"/>
      <c r="CN4526" s="1"/>
      <c r="CO4526" s="1"/>
      <c r="CP4526" s="1"/>
      <c r="CQ4526" s="1"/>
      <c r="CR4526" s="1"/>
      <c r="CS4526" s="1"/>
      <c r="CT4526" s="1"/>
      <c r="CU4526" s="1"/>
      <c r="CV4526" s="1"/>
      <c r="CW4526" s="1"/>
      <c r="CX4526" s="1"/>
      <c r="CY4526" s="1"/>
      <c r="CZ4526" s="1"/>
      <c r="DA4526" s="1"/>
      <c r="DB4526" s="1"/>
      <c r="DC4526" s="1"/>
      <c r="DD4526" s="1"/>
      <c r="DE4526" s="1"/>
      <c r="DF4526" s="1"/>
      <c r="DG4526" s="1"/>
      <c r="DH4526" s="1"/>
      <c r="DI4526" s="1"/>
      <c r="DJ4526" s="1"/>
      <c r="DK4526" s="1"/>
      <c r="DL4526" s="1"/>
      <c r="DM4526" s="1"/>
      <c r="DN4526" s="1"/>
      <c r="DO4526" s="1"/>
      <c r="DP4526" s="1"/>
      <c r="DQ4526" s="1"/>
    </row>
    <row r="4527" spans="1:121">
      <c r="A4527" s="178" t="s">
        <v>2087</v>
      </c>
      <c r="B4527" s="381" t="s">
        <v>2088</v>
      </c>
      <c r="C4527" s="378">
        <v>154607435</v>
      </c>
      <c r="D4527" s="88"/>
      <c r="F4527" s="29" t="s">
        <v>2085</v>
      </c>
      <c r="G4527" s="3" t="s">
        <v>60</v>
      </c>
      <c r="H4527" s="3" t="s">
        <v>2086</v>
      </c>
      <c r="I4527" s="55">
        <v>46176</v>
      </c>
      <c r="J4527" s="55">
        <v>46181</v>
      </c>
      <c r="K4527" s="55">
        <v>46206</v>
      </c>
      <c r="L4527" s="3"/>
      <c r="M4527" s="3"/>
      <c r="N4527" s="3"/>
      <c r="O4527" s="119" t="s">
        <v>15</v>
      </c>
      <c r="P4527" s="3"/>
      <c r="Q4527" s="167"/>
      <c r="R4527" s="176"/>
      <c r="S4527" s="1"/>
      <c r="T4527" s="1"/>
      <c r="U4527" s="1"/>
      <c r="V4527" s="1"/>
      <c r="W4527" s="1"/>
      <c r="X4527" s="1"/>
      <c r="Y4527" s="1"/>
      <c r="Z4527" s="1"/>
      <c r="AA4527" s="1"/>
      <c r="AB4527" s="1"/>
      <c r="AC4527" s="1"/>
      <c r="AD4527" s="1"/>
      <c r="AE4527" s="1"/>
      <c r="AF4527" s="1"/>
      <c r="AG4527" s="1"/>
      <c r="AH4527" s="1"/>
      <c r="AI4527" s="1"/>
      <c r="AJ4527" s="1"/>
      <c r="AK4527" s="1"/>
      <c r="AL4527" s="1"/>
      <c r="AM4527" s="1"/>
      <c r="AN4527" s="1"/>
      <c r="AO4527" s="1"/>
      <c r="AP4527" s="1"/>
      <c r="AQ4527" s="1"/>
      <c r="AR4527" s="1"/>
      <c r="AS4527" s="1"/>
      <c r="AT4527" s="1"/>
      <c r="AU4527" s="1"/>
      <c r="AV4527" s="1"/>
      <c r="AW4527" s="1"/>
      <c r="AX4527" s="1"/>
      <c r="AY4527" s="1"/>
      <c r="AZ4527" s="1"/>
      <c r="BA4527" s="1"/>
      <c r="BB4527" s="1"/>
      <c r="BC4527" s="1"/>
      <c r="BD4527" s="1"/>
      <c r="BE4527" s="1"/>
      <c r="BF4527" s="1"/>
      <c r="BG4527" s="1"/>
      <c r="BH4527" s="1"/>
      <c r="BI4527" s="1"/>
      <c r="BJ4527" s="1"/>
      <c r="BK4527" s="1"/>
      <c r="BL4527" s="1"/>
      <c r="BM4527" s="1"/>
      <c r="BN4527" s="1"/>
      <c r="BO4527" s="1"/>
      <c r="BP4527" s="1"/>
      <c r="BQ4527" s="1"/>
      <c r="BR4527" s="1"/>
      <c r="BS4527" s="1"/>
      <c r="BT4527" s="1"/>
      <c r="BU4527" s="1"/>
      <c r="BV4527" s="1"/>
      <c r="BW4527" s="1"/>
      <c r="BX4527" s="1"/>
      <c r="BY4527" s="1"/>
      <c r="BZ4527" s="1"/>
      <c r="CA4527" s="1"/>
      <c r="CB4527" s="1"/>
      <c r="CC4527" s="1"/>
      <c r="CD4527" s="1"/>
      <c r="CE4527" s="1"/>
      <c r="CF4527" s="1"/>
      <c r="CG4527" s="1"/>
      <c r="CH4527" s="1"/>
      <c r="CI4527" s="1"/>
      <c r="CJ4527" s="1"/>
      <c r="CK4527" s="1"/>
      <c r="CL4527" s="1"/>
      <c r="CM4527" s="1"/>
      <c r="CN4527" s="1"/>
      <c r="CO4527" s="1"/>
      <c r="CP4527" s="1"/>
      <c r="CQ4527" s="1"/>
      <c r="CR4527" s="1"/>
      <c r="CS4527" s="1"/>
      <c r="CT4527" s="1"/>
      <c r="CU4527" s="1"/>
      <c r="CV4527" s="1"/>
      <c r="CW4527" s="1"/>
      <c r="CX4527" s="1"/>
      <c r="CY4527" s="1"/>
      <c r="CZ4527" s="1"/>
      <c r="DA4527" s="1"/>
      <c r="DB4527" s="1"/>
      <c r="DC4527" s="1"/>
      <c r="DD4527" s="1"/>
      <c r="DE4527" s="1"/>
      <c r="DF4527" s="1"/>
      <c r="DG4527" s="1"/>
      <c r="DH4527" s="1"/>
      <c r="DI4527" s="1"/>
      <c r="DJ4527" s="1"/>
      <c r="DK4527" s="1"/>
      <c r="DL4527" s="1"/>
      <c r="DM4527" s="1"/>
      <c r="DN4527" s="1"/>
      <c r="DO4527" s="1"/>
      <c r="DP4527" s="1"/>
      <c r="DQ4527" s="1"/>
    </row>
    <row r="4528" spans="1:121">
      <c r="A4528" s="178" t="s">
        <v>2087</v>
      </c>
      <c r="B4528" s="381" t="s">
        <v>2088</v>
      </c>
      <c r="C4528" s="378">
        <v>154607415</v>
      </c>
      <c r="D4528" s="88"/>
      <c r="F4528" s="29" t="s">
        <v>2085</v>
      </c>
      <c r="G4528" s="3" t="s">
        <v>60</v>
      </c>
      <c r="H4528" s="3" t="s">
        <v>2086</v>
      </c>
      <c r="I4528" s="55">
        <v>46176</v>
      </c>
      <c r="J4528" s="55">
        <v>46181</v>
      </c>
      <c r="K4528" s="55">
        <v>46206</v>
      </c>
      <c r="L4528" s="3"/>
      <c r="M4528" s="3"/>
      <c r="N4528" s="3"/>
      <c r="O4528" s="119" t="s">
        <v>15</v>
      </c>
      <c r="P4528" s="3"/>
      <c r="Q4528" s="167"/>
      <c r="R4528" s="176"/>
      <c r="S4528" s="1"/>
      <c r="T4528" s="1"/>
      <c r="U4528" s="1"/>
      <c r="V4528" s="1"/>
      <c r="W4528" s="1"/>
      <c r="X4528" s="1"/>
      <c r="Y4528" s="1"/>
      <c r="Z4528" s="1"/>
      <c r="AA4528" s="1"/>
      <c r="AB4528" s="1"/>
      <c r="AC4528" s="1"/>
      <c r="AD4528" s="1"/>
      <c r="AE4528" s="1"/>
      <c r="AF4528" s="1"/>
      <c r="AG4528" s="1"/>
      <c r="AH4528" s="1"/>
      <c r="AI4528" s="1"/>
      <c r="AJ4528" s="1"/>
      <c r="AK4528" s="1"/>
      <c r="AL4528" s="1"/>
      <c r="AM4528" s="1"/>
      <c r="AN4528" s="1"/>
      <c r="AO4528" s="1"/>
      <c r="AP4528" s="1"/>
      <c r="AQ4528" s="1"/>
      <c r="AR4528" s="1"/>
      <c r="AS4528" s="1"/>
      <c r="AT4528" s="1"/>
      <c r="AU4528" s="1"/>
      <c r="AV4528" s="1"/>
      <c r="AW4528" s="1"/>
      <c r="AX4528" s="1"/>
      <c r="AY4528" s="1"/>
      <c r="AZ4528" s="1"/>
      <c r="BA4528" s="1"/>
      <c r="BB4528" s="1"/>
      <c r="BC4528" s="1"/>
      <c r="BD4528" s="1"/>
      <c r="BE4528" s="1"/>
      <c r="BF4528" s="1"/>
      <c r="BG4528" s="1"/>
      <c r="BH4528" s="1"/>
      <c r="BI4528" s="1"/>
      <c r="BJ4528" s="1"/>
      <c r="BK4528" s="1"/>
      <c r="BL4528" s="1"/>
      <c r="BM4528" s="1"/>
      <c r="BN4528" s="1"/>
      <c r="BO4528" s="1"/>
      <c r="BP4528" s="1"/>
      <c r="BQ4528" s="1"/>
      <c r="BR4528" s="1"/>
      <c r="BS4528" s="1"/>
      <c r="BT4528" s="1"/>
      <c r="BU4528" s="1"/>
      <c r="BV4528" s="1"/>
      <c r="BW4528" s="1"/>
      <c r="BX4528" s="1"/>
      <c r="BY4528" s="1"/>
      <c r="BZ4528" s="1"/>
      <c r="CA4528" s="1"/>
      <c r="CB4528" s="1"/>
      <c r="CC4528" s="1"/>
      <c r="CD4528" s="1"/>
      <c r="CE4528" s="1"/>
      <c r="CF4528" s="1"/>
      <c r="CG4528" s="1"/>
      <c r="CH4528" s="1"/>
      <c r="CI4528" s="1"/>
      <c r="CJ4528" s="1"/>
      <c r="CK4528" s="1"/>
      <c r="CL4528" s="1"/>
      <c r="CM4528" s="1"/>
      <c r="CN4528" s="1"/>
      <c r="CO4528" s="1"/>
      <c r="CP4528" s="1"/>
      <c r="CQ4528" s="1"/>
      <c r="CR4528" s="1"/>
      <c r="CS4528" s="1"/>
      <c r="CT4528" s="1"/>
      <c r="CU4528" s="1"/>
      <c r="CV4528" s="1"/>
      <c r="CW4528" s="1"/>
      <c r="CX4528" s="1"/>
      <c r="CY4528" s="1"/>
      <c r="CZ4528" s="1"/>
      <c r="DA4528" s="1"/>
      <c r="DB4528" s="1"/>
      <c r="DC4528" s="1"/>
      <c r="DD4528" s="1"/>
      <c r="DE4528" s="1"/>
      <c r="DF4528" s="1"/>
      <c r="DG4528" s="1"/>
      <c r="DH4528" s="1"/>
      <c r="DI4528" s="1"/>
      <c r="DJ4528" s="1"/>
      <c r="DK4528" s="1"/>
      <c r="DL4528" s="1"/>
      <c r="DM4528" s="1"/>
      <c r="DN4528" s="1"/>
      <c r="DO4528" s="1"/>
      <c r="DP4528" s="1"/>
      <c r="DQ4528" s="1"/>
    </row>
    <row r="4529" spans="1:121">
      <c r="A4529" s="178" t="s">
        <v>2087</v>
      </c>
      <c r="B4529" s="381" t="s">
        <v>2088</v>
      </c>
      <c r="C4529" s="378">
        <v>154607366</v>
      </c>
      <c r="D4529" s="88"/>
      <c r="F4529" s="29" t="s">
        <v>2085</v>
      </c>
      <c r="G4529" s="3" t="s">
        <v>60</v>
      </c>
      <c r="H4529" s="3" t="s">
        <v>2086</v>
      </c>
      <c r="I4529" s="55">
        <v>46176</v>
      </c>
      <c r="J4529" s="55">
        <v>46181</v>
      </c>
      <c r="K4529" s="55">
        <v>46206</v>
      </c>
      <c r="L4529" s="3"/>
      <c r="M4529" s="3"/>
      <c r="N4529" s="3"/>
      <c r="O4529" s="119" t="s">
        <v>15</v>
      </c>
      <c r="P4529" s="3"/>
      <c r="Q4529" s="167"/>
      <c r="R4529" s="176"/>
      <c r="S4529" s="1"/>
      <c r="T4529" s="1"/>
      <c r="U4529" s="1"/>
      <c r="V4529" s="1"/>
      <c r="W4529" s="1"/>
      <c r="X4529" s="1"/>
      <c r="Y4529" s="1"/>
      <c r="Z4529" s="1"/>
      <c r="AA4529" s="1"/>
      <c r="AB4529" s="1"/>
      <c r="AC4529" s="1"/>
      <c r="AD4529" s="1"/>
      <c r="AE4529" s="1"/>
      <c r="AF4529" s="1"/>
      <c r="AG4529" s="1"/>
      <c r="AH4529" s="1"/>
      <c r="AI4529" s="1"/>
      <c r="AJ4529" s="1"/>
      <c r="AK4529" s="1"/>
      <c r="AL4529" s="1"/>
      <c r="AM4529" s="1"/>
      <c r="AN4529" s="1"/>
      <c r="AO4529" s="1"/>
      <c r="AP4529" s="1"/>
      <c r="AQ4529" s="1"/>
      <c r="AR4529" s="1"/>
      <c r="AS4529" s="1"/>
      <c r="AT4529" s="1"/>
      <c r="AU4529" s="1"/>
      <c r="AV4529" s="1"/>
      <c r="AW4529" s="1"/>
      <c r="AX4529" s="1"/>
      <c r="AY4529" s="1"/>
      <c r="AZ4529" s="1"/>
      <c r="BA4529" s="1"/>
      <c r="BB4529" s="1"/>
      <c r="BC4529" s="1"/>
      <c r="BD4529" s="1"/>
      <c r="BE4529" s="1"/>
      <c r="BF4529" s="1"/>
      <c r="BG4529" s="1"/>
      <c r="BH4529" s="1"/>
      <c r="BI4529" s="1"/>
      <c r="BJ4529" s="1"/>
      <c r="BK4529" s="1"/>
      <c r="BL4529" s="1"/>
      <c r="BM4529" s="1"/>
      <c r="BN4529" s="1"/>
      <c r="BO4529" s="1"/>
      <c r="BP4529" s="1"/>
      <c r="BQ4529" s="1"/>
      <c r="BR4529" s="1"/>
      <c r="BS4529" s="1"/>
      <c r="BT4529" s="1"/>
      <c r="BU4529" s="1"/>
      <c r="BV4529" s="1"/>
      <c r="BW4529" s="1"/>
      <c r="BX4529" s="1"/>
      <c r="BY4529" s="1"/>
      <c r="BZ4529" s="1"/>
      <c r="CA4529" s="1"/>
      <c r="CB4529" s="1"/>
      <c r="CC4529" s="1"/>
      <c r="CD4529" s="1"/>
      <c r="CE4529" s="1"/>
      <c r="CF4529" s="1"/>
      <c r="CG4529" s="1"/>
      <c r="CH4529" s="1"/>
      <c r="CI4529" s="1"/>
      <c r="CJ4529" s="1"/>
      <c r="CK4529" s="1"/>
      <c r="CL4529" s="1"/>
      <c r="CM4529" s="1"/>
      <c r="CN4529" s="1"/>
      <c r="CO4529" s="1"/>
      <c r="CP4529" s="1"/>
      <c r="CQ4529" s="1"/>
      <c r="CR4529" s="1"/>
      <c r="CS4529" s="1"/>
      <c r="CT4529" s="1"/>
      <c r="CU4529" s="1"/>
      <c r="CV4529" s="1"/>
      <c r="CW4529" s="1"/>
      <c r="CX4529" s="1"/>
      <c r="CY4529" s="1"/>
      <c r="CZ4529" s="1"/>
      <c r="DA4529" s="1"/>
      <c r="DB4529" s="1"/>
      <c r="DC4529" s="1"/>
      <c r="DD4529" s="1"/>
      <c r="DE4529" s="1"/>
      <c r="DF4529" s="1"/>
      <c r="DG4529" s="1"/>
      <c r="DH4529" s="1"/>
      <c r="DI4529" s="1"/>
      <c r="DJ4529" s="1"/>
      <c r="DK4529" s="1"/>
      <c r="DL4529" s="1"/>
      <c r="DM4529" s="1"/>
      <c r="DN4529" s="1"/>
      <c r="DO4529" s="1"/>
      <c r="DP4529" s="1"/>
      <c r="DQ4529" s="1"/>
    </row>
    <row r="4530" spans="1:121">
      <c r="A4530" s="178" t="s">
        <v>2087</v>
      </c>
      <c r="B4530" s="381" t="s">
        <v>2088</v>
      </c>
      <c r="C4530" s="378">
        <v>154607346</v>
      </c>
      <c r="D4530" s="88"/>
      <c r="F4530" s="29" t="s">
        <v>2085</v>
      </c>
      <c r="G4530" s="3" t="s">
        <v>60</v>
      </c>
      <c r="H4530" s="45" t="s">
        <v>2086</v>
      </c>
      <c r="I4530" s="55">
        <v>46176</v>
      </c>
      <c r="J4530" s="55">
        <v>46181</v>
      </c>
      <c r="K4530" s="55">
        <v>46206</v>
      </c>
      <c r="L4530" s="3"/>
      <c r="M4530" s="3"/>
      <c r="N4530" s="3"/>
      <c r="O4530" s="119" t="s">
        <v>15</v>
      </c>
      <c r="P4530" s="3"/>
      <c r="Q4530" s="167"/>
      <c r="R4530" s="176"/>
      <c r="S4530" s="1"/>
      <c r="T4530" s="1"/>
      <c r="U4530" s="1"/>
      <c r="V4530" s="1"/>
      <c r="W4530" s="1"/>
      <c r="X4530" s="1"/>
      <c r="Y4530" s="1"/>
      <c r="Z4530" s="1"/>
      <c r="AA4530" s="1"/>
      <c r="AB4530" s="1"/>
      <c r="AC4530" s="1"/>
      <c r="AD4530" s="1"/>
      <c r="AE4530" s="1"/>
      <c r="AF4530" s="1"/>
      <c r="AG4530" s="1"/>
      <c r="AH4530" s="1"/>
      <c r="AI4530" s="1"/>
      <c r="AJ4530" s="1"/>
      <c r="AK4530" s="1"/>
      <c r="AL4530" s="1"/>
      <c r="AM4530" s="1"/>
      <c r="AN4530" s="1"/>
      <c r="AO4530" s="1"/>
      <c r="AP4530" s="1"/>
      <c r="AQ4530" s="1"/>
      <c r="AR4530" s="1"/>
      <c r="AS4530" s="1"/>
      <c r="AT4530" s="1"/>
      <c r="AU4530" s="1"/>
      <c r="AV4530" s="1"/>
      <c r="AW4530" s="1"/>
      <c r="AX4530" s="1"/>
      <c r="AY4530" s="1"/>
      <c r="AZ4530" s="1"/>
      <c r="BA4530" s="1"/>
      <c r="BB4530" s="1"/>
      <c r="BC4530" s="1"/>
      <c r="BD4530" s="1"/>
      <c r="BE4530" s="1"/>
      <c r="BF4530" s="1"/>
      <c r="BG4530" s="1"/>
      <c r="BH4530" s="1"/>
      <c r="BI4530" s="1"/>
      <c r="BJ4530" s="1"/>
      <c r="BK4530" s="1"/>
      <c r="BL4530" s="1"/>
      <c r="BM4530" s="1"/>
      <c r="BN4530" s="1"/>
      <c r="BO4530" s="1"/>
      <c r="BP4530" s="1"/>
      <c r="BQ4530" s="1"/>
      <c r="BR4530" s="1"/>
      <c r="BS4530" s="1"/>
      <c r="BT4530" s="1"/>
      <c r="BU4530" s="1"/>
      <c r="BV4530" s="1"/>
      <c r="BW4530" s="1"/>
      <c r="BX4530" s="1"/>
      <c r="BY4530" s="1"/>
      <c r="BZ4530" s="1"/>
      <c r="CA4530" s="1"/>
      <c r="CB4530" s="1"/>
      <c r="CC4530" s="1"/>
      <c r="CD4530" s="1"/>
      <c r="CE4530" s="1"/>
      <c r="CF4530" s="1"/>
      <c r="CG4530" s="1"/>
      <c r="CH4530" s="1"/>
      <c r="CI4530" s="1"/>
      <c r="CJ4530" s="1"/>
      <c r="CK4530" s="1"/>
      <c r="CL4530" s="1"/>
      <c r="CM4530" s="1"/>
      <c r="CN4530" s="1"/>
      <c r="CO4530" s="1"/>
      <c r="CP4530" s="1"/>
      <c r="CQ4530" s="1"/>
      <c r="CR4530" s="1"/>
      <c r="CS4530" s="1"/>
      <c r="CT4530" s="1"/>
      <c r="CU4530" s="1"/>
      <c r="CV4530" s="1"/>
      <c r="CW4530" s="1"/>
      <c r="CX4530" s="1"/>
      <c r="CY4530" s="1"/>
      <c r="CZ4530" s="1"/>
      <c r="DA4530" s="1"/>
      <c r="DB4530" s="1"/>
      <c r="DC4530" s="1"/>
      <c r="DD4530" s="1"/>
      <c r="DE4530" s="1"/>
      <c r="DF4530" s="1"/>
      <c r="DG4530" s="1"/>
      <c r="DH4530" s="1"/>
      <c r="DI4530" s="1"/>
      <c r="DJ4530" s="1"/>
      <c r="DK4530" s="1"/>
      <c r="DL4530" s="1"/>
      <c r="DM4530" s="1"/>
      <c r="DN4530" s="1"/>
      <c r="DO4530" s="1"/>
      <c r="DP4530" s="1"/>
      <c r="DQ4530" s="1"/>
    </row>
    <row r="4531" spans="1:121">
      <c r="A4531" s="172" t="s">
        <v>2089</v>
      </c>
      <c r="B4531" s="381" t="s">
        <v>2090</v>
      </c>
      <c r="C4531" s="378">
        <v>147604963</v>
      </c>
      <c r="D4531" s="88"/>
      <c r="F4531" s="29" t="s">
        <v>2091</v>
      </c>
      <c r="G4531" s="3" t="s">
        <v>821</v>
      </c>
      <c r="H4531" s="3" t="s">
        <v>30</v>
      </c>
      <c r="I4531" s="55">
        <v>46168</v>
      </c>
      <c r="J4531" s="55">
        <v>46171</v>
      </c>
      <c r="K4531" s="55">
        <v>46199</v>
      </c>
      <c r="L4531" s="3"/>
      <c r="M4531" s="3"/>
      <c r="N4531" s="3"/>
      <c r="O4531" s="119" t="s">
        <v>105</v>
      </c>
      <c r="P4531" s="3"/>
      <c r="Q4531" s="167"/>
      <c r="R4531" s="176"/>
      <c r="S4531" s="1"/>
      <c r="T4531" s="1"/>
      <c r="U4531" s="1"/>
      <c r="V4531" s="1"/>
      <c r="W4531" s="1"/>
      <c r="X4531" s="1"/>
      <c r="Y4531" s="1"/>
      <c r="Z4531" s="1"/>
      <c r="AA4531" s="1"/>
      <c r="AB4531" s="1"/>
      <c r="AC4531" s="1"/>
      <c r="AD4531" s="1"/>
      <c r="AE4531" s="1"/>
      <c r="AF4531" s="1"/>
      <c r="AG4531" s="1"/>
      <c r="AH4531" s="1"/>
      <c r="AI4531" s="1"/>
      <c r="AJ4531" s="1"/>
      <c r="AK4531" s="1"/>
      <c r="AL4531" s="1"/>
      <c r="AM4531" s="1"/>
      <c r="AN4531" s="1"/>
      <c r="AO4531" s="1"/>
      <c r="AP4531" s="1"/>
      <c r="AQ4531" s="1"/>
      <c r="AR4531" s="1"/>
      <c r="AS4531" s="1"/>
      <c r="AT4531" s="1"/>
      <c r="AU4531" s="1"/>
      <c r="AV4531" s="1"/>
      <c r="AW4531" s="1"/>
      <c r="AX4531" s="1"/>
      <c r="AY4531" s="1"/>
      <c r="AZ4531" s="1"/>
      <c r="BA4531" s="1"/>
      <c r="BB4531" s="1"/>
      <c r="BC4531" s="1"/>
      <c r="BD4531" s="1"/>
      <c r="BE4531" s="1"/>
      <c r="BF4531" s="1"/>
      <c r="BG4531" s="1"/>
      <c r="BH4531" s="1"/>
      <c r="BI4531" s="1"/>
      <c r="BJ4531" s="1"/>
      <c r="BK4531" s="1"/>
      <c r="BL4531" s="1"/>
      <c r="BM4531" s="1"/>
      <c r="BN4531" s="1"/>
      <c r="BO4531" s="1"/>
      <c r="BP4531" s="1"/>
      <c r="BQ4531" s="1"/>
      <c r="BR4531" s="1"/>
      <c r="BS4531" s="1"/>
      <c r="BT4531" s="1"/>
      <c r="BU4531" s="1"/>
      <c r="BV4531" s="1"/>
      <c r="BW4531" s="1"/>
      <c r="BX4531" s="1"/>
      <c r="BY4531" s="1"/>
      <c r="BZ4531" s="1"/>
      <c r="CA4531" s="1"/>
      <c r="CB4531" s="1"/>
      <c r="CC4531" s="1"/>
      <c r="CD4531" s="1"/>
      <c r="CE4531" s="1"/>
      <c r="CF4531" s="1"/>
      <c r="CG4531" s="1"/>
      <c r="CH4531" s="1"/>
      <c r="CI4531" s="1"/>
      <c r="CJ4531" s="1"/>
      <c r="CK4531" s="1"/>
      <c r="CL4531" s="1"/>
      <c r="CM4531" s="1"/>
      <c r="CN4531" s="1"/>
      <c r="CO4531" s="1"/>
      <c r="CP4531" s="1"/>
      <c r="CQ4531" s="1"/>
      <c r="CR4531" s="1"/>
      <c r="CS4531" s="1"/>
      <c r="CT4531" s="1"/>
      <c r="CU4531" s="1"/>
      <c r="CV4531" s="1"/>
      <c r="CW4531" s="1"/>
      <c r="CX4531" s="1"/>
      <c r="CY4531" s="1"/>
      <c r="CZ4531" s="1"/>
      <c r="DA4531" s="1"/>
      <c r="DB4531" s="1"/>
      <c r="DC4531" s="1"/>
      <c r="DD4531" s="1"/>
      <c r="DE4531" s="1"/>
      <c r="DF4531" s="1"/>
      <c r="DG4531" s="1"/>
      <c r="DH4531" s="1"/>
      <c r="DI4531" s="1"/>
      <c r="DJ4531" s="1"/>
      <c r="DK4531" s="1"/>
      <c r="DL4531" s="1"/>
      <c r="DM4531" s="1"/>
      <c r="DN4531" s="1"/>
      <c r="DO4531" s="1"/>
      <c r="DP4531" s="1"/>
      <c r="DQ4531" s="1"/>
    </row>
    <row r="4532" spans="1:121">
      <c r="A4532" s="172" t="s">
        <v>2089</v>
      </c>
      <c r="B4532" s="381" t="s">
        <v>2090</v>
      </c>
      <c r="C4532" s="378">
        <v>147604803</v>
      </c>
      <c r="D4532" s="88"/>
      <c r="F4532" s="29" t="s">
        <v>2091</v>
      </c>
      <c r="G4532" s="3" t="s">
        <v>821</v>
      </c>
      <c r="H4532" s="3" t="s">
        <v>30</v>
      </c>
      <c r="I4532" s="55">
        <v>46168</v>
      </c>
      <c r="J4532" s="55">
        <v>46171</v>
      </c>
      <c r="K4532" s="55">
        <v>46199</v>
      </c>
      <c r="L4532" s="3"/>
      <c r="M4532" s="3"/>
      <c r="N4532" s="3"/>
      <c r="O4532" s="119" t="s">
        <v>105</v>
      </c>
      <c r="P4532" s="3"/>
      <c r="Q4532" s="167"/>
      <c r="R4532" s="176"/>
      <c r="S4532" s="1"/>
      <c r="T4532" s="1"/>
      <c r="U4532" s="1"/>
      <c r="V4532" s="1"/>
      <c r="W4532" s="1"/>
      <c r="X4532" s="1"/>
      <c r="Y4532" s="1"/>
      <c r="Z4532" s="1"/>
      <c r="AA4532" s="1"/>
      <c r="AB4532" s="1"/>
      <c r="AC4532" s="1"/>
      <c r="AD4532" s="1"/>
      <c r="AE4532" s="1"/>
      <c r="AF4532" s="1"/>
      <c r="AG4532" s="1"/>
      <c r="AH4532" s="1"/>
      <c r="AI4532" s="1"/>
      <c r="AJ4532" s="1"/>
      <c r="AK4532" s="1"/>
      <c r="AL4532" s="1"/>
      <c r="AM4532" s="1"/>
      <c r="AN4532" s="1"/>
      <c r="AO4532" s="1"/>
      <c r="AP4532" s="1"/>
      <c r="AQ4532" s="1"/>
      <c r="AR4532" s="1"/>
      <c r="AS4532" s="1"/>
      <c r="AT4532" s="1"/>
      <c r="AU4532" s="1"/>
      <c r="AV4532" s="1"/>
      <c r="AW4532" s="1"/>
      <c r="AX4532" s="1"/>
      <c r="AY4532" s="1"/>
      <c r="AZ4532" s="1"/>
      <c r="BA4532" s="1"/>
      <c r="BB4532" s="1"/>
      <c r="BC4532" s="1"/>
      <c r="BD4532" s="1"/>
      <c r="BE4532" s="1"/>
      <c r="BF4532" s="1"/>
      <c r="BG4532" s="1"/>
      <c r="BH4532" s="1"/>
      <c r="BI4532" s="1"/>
      <c r="BJ4532" s="1"/>
      <c r="BK4532" s="1"/>
      <c r="BL4532" s="1"/>
      <c r="BM4532" s="1"/>
      <c r="BN4532" s="1"/>
      <c r="BO4532" s="1"/>
      <c r="BP4532" s="1"/>
      <c r="BQ4532" s="1"/>
      <c r="BR4532" s="1"/>
      <c r="BS4532" s="1"/>
      <c r="BT4532" s="1"/>
      <c r="BU4532" s="1"/>
      <c r="BV4532" s="1"/>
      <c r="BW4532" s="1"/>
      <c r="BX4532" s="1"/>
      <c r="BY4532" s="1"/>
      <c r="BZ4532" s="1"/>
      <c r="CA4532" s="1"/>
      <c r="CB4532" s="1"/>
      <c r="CC4532" s="1"/>
      <c r="CD4532" s="1"/>
      <c r="CE4532" s="1"/>
      <c r="CF4532" s="1"/>
      <c r="CG4532" s="1"/>
      <c r="CH4532" s="1"/>
      <c r="CI4532" s="1"/>
      <c r="CJ4532" s="1"/>
      <c r="CK4532" s="1"/>
      <c r="CL4532" s="1"/>
      <c r="CM4532" s="1"/>
      <c r="CN4532" s="1"/>
      <c r="CO4532" s="1"/>
      <c r="CP4532" s="1"/>
      <c r="CQ4532" s="1"/>
      <c r="CR4532" s="1"/>
      <c r="CS4532" s="1"/>
      <c r="CT4532" s="1"/>
      <c r="CU4532" s="1"/>
      <c r="CV4532" s="1"/>
      <c r="CW4532" s="1"/>
      <c r="CX4532" s="1"/>
      <c r="CY4532" s="1"/>
      <c r="CZ4532" s="1"/>
      <c r="DA4532" s="1"/>
      <c r="DB4532" s="1"/>
      <c r="DC4532" s="1"/>
      <c r="DD4532" s="1"/>
      <c r="DE4532" s="1"/>
      <c r="DF4532" s="1"/>
      <c r="DG4532" s="1"/>
      <c r="DH4532" s="1"/>
      <c r="DI4532" s="1"/>
      <c r="DJ4532" s="1"/>
      <c r="DK4532" s="1"/>
      <c r="DL4532" s="1"/>
      <c r="DM4532" s="1"/>
      <c r="DN4532" s="1"/>
      <c r="DO4532" s="1"/>
      <c r="DP4532" s="1"/>
      <c r="DQ4532" s="1"/>
    </row>
    <row r="4533" spans="1:121">
      <c r="A4533" s="172" t="s">
        <v>2089</v>
      </c>
      <c r="B4533" s="381" t="s">
        <v>2090</v>
      </c>
      <c r="C4533" s="378">
        <v>147605087</v>
      </c>
      <c r="D4533" s="88"/>
      <c r="F4533" s="29" t="s">
        <v>2091</v>
      </c>
      <c r="G4533" s="3" t="s">
        <v>821</v>
      </c>
      <c r="H4533" s="3" t="s">
        <v>30</v>
      </c>
      <c r="I4533" s="55">
        <v>46168</v>
      </c>
      <c r="J4533" s="55">
        <v>46171</v>
      </c>
      <c r="K4533" s="55">
        <v>46199</v>
      </c>
      <c r="L4533" s="3"/>
      <c r="M4533" s="3"/>
      <c r="N4533" s="3"/>
      <c r="O4533" s="119" t="s">
        <v>105</v>
      </c>
      <c r="P4533" s="3"/>
      <c r="Q4533" s="167"/>
      <c r="R4533" s="176"/>
      <c r="S4533" s="1"/>
      <c r="T4533" s="1"/>
      <c r="U4533" s="1"/>
      <c r="V4533" s="1"/>
      <c r="W4533" s="1"/>
      <c r="X4533" s="1"/>
      <c r="Y4533" s="1"/>
      <c r="Z4533" s="1"/>
      <c r="AA4533" s="1"/>
      <c r="AB4533" s="1"/>
      <c r="AC4533" s="1"/>
      <c r="AD4533" s="1"/>
      <c r="AE4533" s="1"/>
      <c r="AF4533" s="1"/>
      <c r="AG4533" s="1"/>
      <c r="AH4533" s="1"/>
      <c r="AI4533" s="1"/>
      <c r="AJ4533" s="1"/>
      <c r="AK4533" s="1"/>
      <c r="AL4533" s="1"/>
      <c r="AM4533" s="1"/>
      <c r="AN4533" s="1"/>
      <c r="AO4533" s="1"/>
      <c r="AP4533" s="1"/>
      <c r="AQ4533" s="1"/>
      <c r="AR4533" s="1"/>
      <c r="AS4533" s="1"/>
      <c r="AT4533" s="1"/>
      <c r="AU4533" s="1"/>
      <c r="AV4533" s="1"/>
      <c r="AW4533" s="1"/>
      <c r="AX4533" s="1"/>
      <c r="AY4533" s="1"/>
      <c r="AZ4533" s="1"/>
      <c r="BA4533" s="1"/>
      <c r="BB4533" s="1"/>
      <c r="BC4533" s="1"/>
      <c r="BD4533" s="1"/>
      <c r="BE4533" s="1"/>
      <c r="BF4533" s="1"/>
      <c r="BG4533" s="1"/>
      <c r="BH4533" s="1"/>
      <c r="BI4533" s="1"/>
      <c r="BJ4533" s="1"/>
      <c r="BK4533" s="1"/>
      <c r="BL4533" s="1"/>
      <c r="BM4533" s="1"/>
      <c r="BN4533" s="1"/>
      <c r="BO4533" s="1"/>
      <c r="BP4533" s="1"/>
      <c r="BQ4533" s="1"/>
      <c r="BR4533" s="1"/>
      <c r="BS4533" s="1"/>
      <c r="BT4533" s="1"/>
      <c r="BU4533" s="1"/>
      <c r="BV4533" s="1"/>
      <c r="BW4533" s="1"/>
      <c r="BX4533" s="1"/>
      <c r="BY4533" s="1"/>
      <c r="BZ4533" s="1"/>
      <c r="CA4533" s="1"/>
      <c r="CB4533" s="1"/>
      <c r="CC4533" s="1"/>
      <c r="CD4533" s="1"/>
      <c r="CE4533" s="1"/>
      <c r="CF4533" s="1"/>
      <c r="CG4533" s="1"/>
      <c r="CH4533" s="1"/>
      <c r="CI4533" s="1"/>
      <c r="CJ4533" s="1"/>
      <c r="CK4533" s="1"/>
      <c r="CL4533" s="1"/>
      <c r="CM4533" s="1"/>
      <c r="CN4533" s="1"/>
      <c r="CO4533" s="1"/>
      <c r="CP4533" s="1"/>
      <c r="CQ4533" s="1"/>
      <c r="CR4533" s="1"/>
      <c r="CS4533" s="1"/>
      <c r="CT4533" s="1"/>
      <c r="CU4533" s="1"/>
      <c r="CV4533" s="1"/>
      <c r="CW4533" s="1"/>
      <c r="CX4533" s="1"/>
      <c r="CY4533" s="1"/>
      <c r="CZ4533" s="1"/>
      <c r="DA4533" s="1"/>
      <c r="DB4533" s="1"/>
      <c r="DC4533" s="1"/>
      <c r="DD4533" s="1"/>
      <c r="DE4533" s="1"/>
      <c r="DF4533" s="1"/>
      <c r="DG4533" s="1"/>
      <c r="DH4533" s="1"/>
      <c r="DI4533" s="1"/>
      <c r="DJ4533" s="1"/>
      <c r="DK4533" s="1"/>
      <c r="DL4533" s="1"/>
      <c r="DM4533" s="1"/>
      <c r="DN4533" s="1"/>
      <c r="DO4533" s="1"/>
      <c r="DP4533" s="1"/>
      <c r="DQ4533" s="1"/>
    </row>
    <row r="4534" spans="1:121">
      <c r="A4534" s="172" t="s">
        <v>2089</v>
      </c>
      <c r="B4534" s="381" t="s">
        <v>2090</v>
      </c>
      <c r="C4534" s="378">
        <v>147605275</v>
      </c>
      <c r="D4534" s="88"/>
      <c r="F4534" s="29" t="s">
        <v>2091</v>
      </c>
      <c r="G4534" s="3" t="s">
        <v>821</v>
      </c>
      <c r="H4534" s="3" t="s">
        <v>30</v>
      </c>
      <c r="I4534" s="55">
        <v>46168</v>
      </c>
      <c r="J4534" s="55">
        <v>46171</v>
      </c>
      <c r="K4534" s="55">
        <v>46199</v>
      </c>
      <c r="L4534" s="3"/>
      <c r="M4534" s="3"/>
      <c r="N4534" s="3"/>
      <c r="O4534" s="119" t="s">
        <v>105</v>
      </c>
      <c r="P4534" s="3"/>
      <c r="Q4534" s="167"/>
      <c r="R4534" s="176"/>
      <c r="S4534" s="1"/>
      <c r="T4534" s="1"/>
      <c r="U4534" s="1"/>
      <c r="V4534" s="1"/>
      <c r="W4534" s="1"/>
      <c r="X4534" s="1"/>
      <c r="Y4534" s="1"/>
      <c r="Z4534" s="1"/>
      <c r="AA4534" s="1"/>
      <c r="AB4534" s="1"/>
      <c r="AC4534" s="1"/>
      <c r="AD4534" s="1"/>
      <c r="AE4534" s="1"/>
      <c r="AF4534" s="1"/>
      <c r="AG4534" s="1"/>
      <c r="AH4534" s="1"/>
      <c r="AI4534" s="1"/>
      <c r="AJ4534" s="1"/>
      <c r="AK4534" s="1"/>
      <c r="AL4534" s="1"/>
      <c r="AM4534" s="1"/>
      <c r="AN4534" s="1"/>
      <c r="AO4534" s="1"/>
      <c r="AP4534" s="1"/>
      <c r="AQ4534" s="1"/>
      <c r="AR4534" s="1"/>
      <c r="AS4534" s="1"/>
      <c r="AT4534" s="1"/>
      <c r="AU4534" s="1"/>
      <c r="AV4534" s="1"/>
      <c r="AW4534" s="1"/>
      <c r="AX4534" s="1"/>
      <c r="AY4534" s="1"/>
      <c r="AZ4534" s="1"/>
      <c r="BA4534" s="1"/>
      <c r="BB4534" s="1"/>
      <c r="BC4534" s="1"/>
      <c r="BD4534" s="1"/>
      <c r="BE4534" s="1"/>
      <c r="BF4534" s="1"/>
      <c r="BG4534" s="1"/>
      <c r="BH4534" s="1"/>
      <c r="BI4534" s="1"/>
      <c r="BJ4534" s="1"/>
      <c r="BK4534" s="1"/>
      <c r="BL4534" s="1"/>
      <c r="BM4534" s="1"/>
      <c r="BN4534" s="1"/>
      <c r="BO4534" s="1"/>
      <c r="BP4534" s="1"/>
      <c r="BQ4534" s="1"/>
      <c r="BR4534" s="1"/>
      <c r="BS4534" s="1"/>
      <c r="BT4534" s="1"/>
      <c r="BU4534" s="1"/>
      <c r="BV4534" s="1"/>
      <c r="BW4534" s="1"/>
      <c r="BX4534" s="1"/>
      <c r="BY4534" s="1"/>
      <c r="BZ4534" s="1"/>
      <c r="CA4534" s="1"/>
      <c r="CB4534" s="1"/>
      <c r="CC4534" s="1"/>
      <c r="CD4534" s="1"/>
      <c r="CE4534" s="1"/>
      <c r="CF4534" s="1"/>
      <c r="CG4534" s="1"/>
      <c r="CH4534" s="1"/>
      <c r="CI4534" s="1"/>
      <c r="CJ4534" s="1"/>
      <c r="CK4534" s="1"/>
      <c r="CL4534" s="1"/>
      <c r="CM4534" s="1"/>
      <c r="CN4534" s="1"/>
      <c r="CO4534" s="1"/>
      <c r="CP4534" s="1"/>
      <c r="CQ4534" s="1"/>
      <c r="CR4534" s="1"/>
      <c r="CS4534" s="1"/>
      <c r="CT4534" s="1"/>
      <c r="CU4534" s="1"/>
      <c r="CV4534" s="1"/>
      <c r="CW4534" s="1"/>
      <c r="CX4534" s="1"/>
      <c r="CY4534" s="1"/>
      <c r="CZ4534" s="1"/>
      <c r="DA4534" s="1"/>
      <c r="DB4534" s="1"/>
      <c r="DC4534" s="1"/>
      <c r="DD4534" s="1"/>
      <c r="DE4534" s="1"/>
      <c r="DF4534" s="1"/>
      <c r="DG4534" s="1"/>
      <c r="DH4534" s="1"/>
      <c r="DI4534" s="1"/>
      <c r="DJ4534" s="1"/>
      <c r="DK4534" s="1"/>
      <c r="DL4534" s="1"/>
      <c r="DM4534" s="1"/>
      <c r="DN4534" s="1"/>
      <c r="DO4534" s="1"/>
      <c r="DP4534" s="1"/>
      <c r="DQ4534" s="1"/>
    </row>
    <row r="4535" spans="1:121">
      <c r="A4535" s="172" t="s">
        <v>2089</v>
      </c>
      <c r="B4535" s="381" t="s">
        <v>2090</v>
      </c>
      <c r="C4535" s="378">
        <v>147605379</v>
      </c>
      <c r="D4535" s="88"/>
      <c r="F4535" s="29" t="s">
        <v>2091</v>
      </c>
      <c r="G4535" s="3" t="s">
        <v>821</v>
      </c>
      <c r="H4535" s="3" t="s">
        <v>30</v>
      </c>
      <c r="I4535" s="55">
        <v>46168</v>
      </c>
      <c r="J4535" s="55">
        <v>46171</v>
      </c>
      <c r="K4535" s="55">
        <v>46199</v>
      </c>
      <c r="L4535" s="3"/>
      <c r="M4535" s="3"/>
      <c r="N4535" s="3"/>
      <c r="O4535" s="119" t="s">
        <v>105</v>
      </c>
      <c r="P4535" s="3"/>
      <c r="Q4535" s="167"/>
      <c r="R4535" s="176"/>
      <c r="S4535" s="1"/>
      <c r="T4535" s="1"/>
      <c r="U4535" s="1"/>
      <c r="V4535" s="1"/>
      <c r="W4535" s="1"/>
      <c r="X4535" s="1"/>
      <c r="Y4535" s="1"/>
      <c r="Z4535" s="1"/>
      <c r="AA4535" s="1"/>
      <c r="AB4535" s="1"/>
      <c r="AC4535" s="1"/>
      <c r="AD4535" s="1"/>
      <c r="AE4535" s="1"/>
      <c r="AF4535" s="1"/>
      <c r="AG4535" s="1"/>
      <c r="AH4535" s="1"/>
      <c r="AI4535" s="1"/>
      <c r="AJ4535" s="1"/>
      <c r="AK4535" s="1"/>
      <c r="AL4535" s="1"/>
      <c r="AM4535" s="1"/>
      <c r="AN4535" s="1"/>
      <c r="AO4535" s="1"/>
      <c r="AP4535" s="1"/>
      <c r="AQ4535" s="1"/>
      <c r="AR4535" s="1"/>
      <c r="AS4535" s="1"/>
      <c r="AT4535" s="1"/>
      <c r="AU4535" s="1"/>
      <c r="AV4535" s="1"/>
      <c r="AW4535" s="1"/>
      <c r="AX4535" s="1"/>
      <c r="AY4535" s="1"/>
      <c r="AZ4535" s="1"/>
      <c r="BA4535" s="1"/>
      <c r="BB4535" s="1"/>
      <c r="BC4535" s="1"/>
      <c r="BD4535" s="1"/>
      <c r="BE4535" s="1"/>
      <c r="BF4535" s="1"/>
      <c r="BG4535" s="1"/>
      <c r="BH4535" s="1"/>
      <c r="BI4535" s="1"/>
      <c r="BJ4535" s="1"/>
      <c r="BK4535" s="1"/>
      <c r="BL4535" s="1"/>
      <c r="BM4535" s="1"/>
      <c r="BN4535" s="1"/>
      <c r="BO4535" s="1"/>
      <c r="BP4535" s="1"/>
      <c r="BQ4535" s="1"/>
      <c r="BR4535" s="1"/>
      <c r="BS4535" s="1"/>
      <c r="BT4535" s="1"/>
      <c r="BU4535" s="1"/>
      <c r="BV4535" s="1"/>
      <c r="BW4535" s="1"/>
      <c r="BX4535" s="1"/>
      <c r="BY4535" s="1"/>
      <c r="BZ4535" s="1"/>
      <c r="CA4535" s="1"/>
      <c r="CB4535" s="1"/>
      <c r="CC4535" s="1"/>
      <c r="CD4535" s="1"/>
      <c r="CE4535" s="1"/>
      <c r="CF4535" s="1"/>
      <c r="CG4535" s="1"/>
      <c r="CH4535" s="1"/>
      <c r="CI4535" s="1"/>
      <c r="CJ4535" s="1"/>
      <c r="CK4535" s="1"/>
      <c r="CL4535" s="1"/>
      <c r="CM4535" s="1"/>
      <c r="CN4535" s="1"/>
      <c r="CO4535" s="1"/>
      <c r="CP4535" s="1"/>
      <c r="CQ4535" s="1"/>
      <c r="CR4535" s="1"/>
      <c r="CS4535" s="1"/>
      <c r="CT4535" s="1"/>
      <c r="CU4535" s="1"/>
      <c r="CV4535" s="1"/>
      <c r="CW4535" s="1"/>
      <c r="CX4535" s="1"/>
      <c r="CY4535" s="1"/>
      <c r="CZ4535" s="1"/>
      <c r="DA4535" s="1"/>
      <c r="DB4535" s="1"/>
      <c r="DC4535" s="1"/>
      <c r="DD4535" s="1"/>
      <c r="DE4535" s="1"/>
      <c r="DF4535" s="1"/>
      <c r="DG4535" s="1"/>
      <c r="DH4535" s="1"/>
      <c r="DI4535" s="1"/>
      <c r="DJ4535" s="1"/>
      <c r="DK4535" s="1"/>
      <c r="DL4535" s="1"/>
      <c r="DM4535" s="1"/>
      <c r="DN4535" s="1"/>
      <c r="DO4535" s="1"/>
      <c r="DP4535" s="1"/>
      <c r="DQ4535" s="1"/>
    </row>
    <row r="4536" spans="1:121">
      <c r="A4536" s="172" t="s">
        <v>2092</v>
      </c>
      <c r="B4536" s="381" t="s">
        <v>2093</v>
      </c>
      <c r="C4536" s="378">
        <v>139603849</v>
      </c>
      <c r="D4536" s="88"/>
      <c r="F4536" s="29" t="s">
        <v>221</v>
      </c>
      <c r="G4536" s="3" t="s">
        <v>60</v>
      </c>
      <c r="H4536" s="3" t="s">
        <v>140</v>
      </c>
      <c r="I4536" s="55">
        <v>46175</v>
      </c>
      <c r="J4536" s="55">
        <v>46178</v>
      </c>
      <c r="K4536" s="55">
        <v>46205</v>
      </c>
      <c r="L4536" s="3"/>
      <c r="M4536" s="3"/>
      <c r="N4536" s="3"/>
      <c r="O4536" s="119" t="s">
        <v>105</v>
      </c>
      <c r="P4536" s="3"/>
      <c r="Q4536" s="167"/>
      <c r="R4536" s="176"/>
      <c r="S4536" s="1"/>
      <c r="T4536" s="1"/>
      <c r="U4536" s="1"/>
      <c r="V4536" s="1"/>
      <c r="W4536" s="1"/>
      <c r="X4536" s="1"/>
      <c r="Y4536" s="1"/>
      <c r="Z4536" s="1"/>
      <c r="AA4536" s="1"/>
      <c r="AB4536" s="1"/>
      <c r="AC4536" s="1"/>
      <c r="AD4536" s="1"/>
      <c r="AE4536" s="1"/>
      <c r="AF4536" s="1"/>
      <c r="AG4536" s="1"/>
      <c r="AH4536" s="1"/>
      <c r="AI4536" s="1"/>
      <c r="AJ4536" s="1"/>
      <c r="AK4536" s="1"/>
      <c r="AL4536" s="1"/>
      <c r="AM4536" s="1"/>
      <c r="AN4536" s="1"/>
      <c r="AO4536" s="1"/>
      <c r="AP4536" s="1"/>
      <c r="AQ4536" s="1"/>
      <c r="AR4536" s="1"/>
      <c r="AS4536" s="1"/>
      <c r="AT4536" s="1"/>
      <c r="AU4536" s="1"/>
      <c r="AV4536" s="1"/>
      <c r="AW4536" s="1"/>
      <c r="AX4536" s="1"/>
      <c r="AY4536" s="1"/>
      <c r="AZ4536" s="1"/>
      <c r="BA4536" s="1"/>
      <c r="BB4536" s="1"/>
      <c r="BC4536" s="1"/>
      <c r="BD4536" s="1"/>
      <c r="BE4536" s="1"/>
      <c r="BF4536" s="1"/>
      <c r="BG4536" s="1"/>
      <c r="BH4536" s="1"/>
      <c r="BI4536" s="1"/>
      <c r="BJ4536" s="1"/>
      <c r="BK4536" s="1"/>
      <c r="BL4536" s="1"/>
      <c r="BM4536" s="1"/>
      <c r="BN4536" s="1"/>
      <c r="BO4536" s="1"/>
      <c r="BP4536" s="1"/>
      <c r="BQ4536" s="1"/>
      <c r="BR4536" s="1"/>
      <c r="BS4536" s="1"/>
      <c r="BT4536" s="1"/>
      <c r="BU4536" s="1"/>
      <c r="BV4536" s="1"/>
      <c r="BW4536" s="1"/>
      <c r="BX4536" s="1"/>
      <c r="BY4536" s="1"/>
      <c r="BZ4536" s="1"/>
      <c r="CA4536" s="1"/>
      <c r="CB4536" s="1"/>
      <c r="CC4536" s="1"/>
      <c r="CD4536" s="1"/>
      <c r="CE4536" s="1"/>
      <c r="CF4536" s="1"/>
      <c r="CG4536" s="1"/>
      <c r="CH4536" s="1"/>
      <c r="CI4536" s="1"/>
      <c r="CJ4536" s="1"/>
      <c r="CK4536" s="1"/>
      <c r="CL4536" s="1"/>
      <c r="CM4536" s="1"/>
      <c r="CN4536" s="1"/>
      <c r="CO4536" s="1"/>
      <c r="CP4536" s="1"/>
      <c r="CQ4536" s="1"/>
      <c r="CR4536" s="1"/>
      <c r="CS4536" s="1"/>
      <c r="CT4536" s="1"/>
      <c r="CU4536" s="1"/>
      <c r="CV4536" s="1"/>
      <c r="CW4536" s="1"/>
      <c r="CX4536" s="1"/>
      <c r="CY4536" s="1"/>
      <c r="CZ4536" s="1"/>
      <c r="DA4536" s="1"/>
      <c r="DB4536" s="1"/>
      <c r="DC4536" s="1"/>
      <c r="DD4536" s="1"/>
      <c r="DE4536" s="1"/>
      <c r="DF4536" s="1"/>
      <c r="DG4536" s="1"/>
      <c r="DH4536" s="1"/>
      <c r="DI4536" s="1"/>
      <c r="DJ4536" s="1"/>
      <c r="DK4536" s="1"/>
      <c r="DL4536" s="1"/>
      <c r="DM4536" s="1"/>
      <c r="DN4536" s="1"/>
      <c r="DO4536" s="1"/>
      <c r="DP4536" s="1"/>
      <c r="DQ4536" s="1"/>
    </row>
    <row r="4537" spans="1:121">
      <c r="A4537" s="172" t="s">
        <v>2092</v>
      </c>
      <c r="B4537" s="381" t="s">
        <v>2093</v>
      </c>
      <c r="C4537" s="378">
        <v>139603642</v>
      </c>
      <c r="D4537" s="88"/>
      <c r="F4537" s="29" t="s">
        <v>221</v>
      </c>
      <c r="G4537" s="3" t="s">
        <v>60</v>
      </c>
      <c r="H4537" s="3" t="s">
        <v>140</v>
      </c>
      <c r="I4537" s="55">
        <v>46175</v>
      </c>
      <c r="J4537" s="55">
        <v>46178</v>
      </c>
      <c r="K4537" s="55">
        <v>46205</v>
      </c>
      <c r="L4537" s="3"/>
      <c r="M4537" s="3"/>
      <c r="N4537" s="3"/>
      <c r="O4537" s="119" t="s">
        <v>105</v>
      </c>
      <c r="P4537" s="3"/>
      <c r="Q4537" s="167"/>
      <c r="R4537" s="176"/>
      <c r="S4537" s="1"/>
      <c r="T4537" s="1"/>
      <c r="U4537" s="1"/>
      <c r="V4537" s="1"/>
      <c r="W4537" s="1"/>
      <c r="X4537" s="1"/>
      <c r="Y4537" s="1"/>
      <c r="Z4537" s="1"/>
      <c r="AA4537" s="1"/>
      <c r="AB4537" s="1"/>
      <c r="AC4537" s="1"/>
      <c r="AD4537" s="1"/>
      <c r="AE4537" s="1"/>
      <c r="AF4537" s="1"/>
      <c r="AG4537" s="1"/>
      <c r="AH4537" s="1"/>
      <c r="AI4537" s="1"/>
      <c r="AJ4537" s="1"/>
      <c r="AK4537" s="1"/>
      <c r="AL4537" s="1"/>
      <c r="AM4537" s="1"/>
      <c r="AN4537" s="1"/>
      <c r="AO4537" s="1"/>
      <c r="AP4537" s="1"/>
      <c r="AQ4537" s="1"/>
      <c r="AR4537" s="1"/>
      <c r="AS4537" s="1"/>
      <c r="AT4537" s="1"/>
      <c r="AU4537" s="1"/>
      <c r="AV4537" s="1"/>
      <c r="AW4537" s="1"/>
      <c r="AX4537" s="1"/>
      <c r="AY4537" s="1"/>
      <c r="AZ4537" s="1"/>
      <c r="BA4537" s="1"/>
      <c r="BB4537" s="1"/>
      <c r="BC4537" s="1"/>
      <c r="BD4537" s="1"/>
      <c r="BE4537" s="1"/>
      <c r="BF4537" s="1"/>
      <c r="BG4537" s="1"/>
      <c r="BH4537" s="1"/>
      <c r="BI4537" s="1"/>
      <c r="BJ4537" s="1"/>
      <c r="BK4537" s="1"/>
      <c r="BL4537" s="1"/>
      <c r="BM4537" s="1"/>
      <c r="BN4537" s="1"/>
      <c r="BO4537" s="1"/>
      <c r="BP4537" s="1"/>
      <c r="BQ4537" s="1"/>
      <c r="BR4537" s="1"/>
      <c r="BS4537" s="1"/>
      <c r="BT4537" s="1"/>
      <c r="BU4537" s="1"/>
      <c r="BV4537" s="1"/>
      <c r="BW4537" s="1"/>
      <c r="BX4537" s="1"/>
      <c r="BY4537" s="1"/>
      <c r="BZ4537" s="1"/>
      <c r="CA4537" s="1"/>
      <c r="CB4537" s="1"/>
      <c r="CC4537" s="1"/>
      <c r="CD4537" s="1"/>
      <c r="CE4537" s="1"/>
      <c r="CF4537" s="1"/>
      <c r="CG4537" s="1"/>
      <c r="CH4537" s="1"/>
      <c r="CI4537" s="1"/>
      <c r="CJ4537" s="1"/>
      <c r="CK4537" s="1"/>
      <c r="CL4537" s="1"/>
      <c r="CM4537" s="1"/>
      <c r="CN4537" s="1"/>
      <c r="CO4537" s="1"/>
      <c r="CP4537" s="1"/>
      <c r="CQ4537" s="1"/>
      <c r="CR4537" s="1"/>
      <c r="CS4537" s="1"/>
      <c r="CT4537" s="1"/>
      <c r="CU4537" s="1"/>
      <c r="CV4537" s="1"/>
      <c r="CW4537" s="1"/>
      <c r="CX4537" s="1"/>
      <c r="CY4537" s="1"/>
      <c r="CZ4537" s="1"/>
      <c r="DA4537" s="1"/>
      <c r="DB4537" s="1"/>
      <c r="DC4537" s="1"/>
      <c r="DD4537" s="1"/>
      <c r="DE4537" s="1"/>
      <c r="DF4537" s="1"/>
      <c r="DG4537" s="1"/>
      <c r="DH4537" s="1"/>
      <c r="DI4537" s="1"/>
      <c r="DJ4537" s="1"/>
      <c r="DK4537" s="1"/>
      <c r="DL4537" s="1"/>
      <c r="DM4537" s="1"/>
      <c r="DN4537" s="1"/>
      <c r="DO4537" s="1"/>
      <c r="DP4537" s="1"/>
      <c r="DQ4537" s="1"/>
    </row>
    <row r="4538" spans="1:121">
      <c r="A4538" s="172" t="s">
        <v>2092</v>
      </c>
      <c r="B4538" s="381" t="s">
        <v>2093</v>
      </c>
      <c r="C4538" s="378">
        <v>139603580</v>
      </c>
      <c r="D4538" s="88"/>
      <c r="F4538" s="29" t="s">
        <v>221</v>
      </c>
      <c r="G4538" s="3" t="s">
        <v>60</v>
      </c>
      <c r="H4538" s="3" t="s">
        <v>140</v>
      </c>
      <c r="I4538" s="55">
        <v>46175</v>
      </c>
      <c r="J4538" s="55">
        <v>46178</v>
      </c>
      <c r="K4538" s="55">
        <v>46205</v>
      </c>
      <c r="L4538" s="3"/>
      <c r="M4538" s="3"/>
      <c r="N4538" s="3"/>
      <c r="O4538" s="119" t="s">
        <v>105</v>
      </c>
      <c r="P4538" s="3"/>
      <c r="Q4538" s="167"/>
      <c r="R4538" s="176"/>
      <c r="S4538" s="1"/>
      <c r="T4538" s="1"/>
      <c r="U4538" s="1"/>
      <c r="V4538" s="1"/>
      <c r="W4538" s="1"/>
      <c r="X4538" s="1"/>
      <c r="Y4538" s="1"/>
      <c r="Z4538" s="1"/>
      <c r="AA4538" s="1"/>
      <c r="AB4538" s="1"/>
      <c r="AC4538" s="1"/>
      <c r="AD4538" s="1"/>
      <c r="AE4538" s="1"/>
      <c r="AF4538" s="1"/>
      <c r="AG4538" s="1"/>
      <c r="AH4538" s="1"/>
      <c r="AI4538" s="1"/>
      <c r="AJ4538" s="1"/>
      <c r="AK4538" s="1"/>
      <c r="AL4538" s="1"/>
      <c r="AM4538" s="1"/>
      <c r="AN4538" s="1"/>
      <c r="AO4538" s="1"/>
      <c r="AP4538" s="1"/>
      <c r="AQ4538" s="1"/>
      <c r="AR4538" s="1"/>
      <c r="AS4538" s="1"/>
      <c r="AT4538" s="1"/>
      <c r="AU4538" s="1"/>
      <c r="AV4538" s="1"/>
      <c r="AW4538" s="1"/>
      <c r="AX4538" s="1"/>
      <c r="AY4538" s="1"/>
      <c r="AZ4538" s="1"/>
      <c r="BA4538" s="1"/>
      <c r="BB4538" s="1"/>
      <c r="BC4538" s="1"/>
      <c r="BD4538" s="1"/>
      <c r="BE4538" s="1"/>
      <c r="BF4538" s="1"/>
      <c r="BG4538" s="1"/>
      <c r="BH4538" s="1"/>
      <c r="BI4538" s="1"/>
      <c r="BJ4538" s="1"/>
      <c r="BK4538" s="1"/>
      <c r="BL4538" s="1"/>
      <c r="BM4538" s="1"/>
      <c r="BN4538" s="1"/>
      <c r="BO4538" s="1"/>
      <c r="BP4538" s="1"/>
      <c r="BQ4538" s="1"/>
      <c r="BR4538" s="1"/>
      <c r="BS4538" s="1"/>
      <c r="BT4538" s="1"/>
      <c r="BU4538" s="1"/>
      <c r="BV4538" s="1"/>
      <c r="BW4538" s="1"/>
      <c r="BX4538" s="1"/>
      <c r="BY4538" s="1"/>
      <c r="BZ4538" s="1"/>
      <c r="CA4538" s="1"/>
      <c r="CB4538" s="1"/>
      <c r="CC4538" s="1"/>
      <c r="CD4538" s="1"/>
      <c r="CE4538" s="1"/>
      <c r="CF4538" s="1"/>
      <c r="CG4538" s="1"/>
      <c r="CH4538" s="1"/>
      <c r="CI4538" s="1"/>
      <c r="CJ4538" s="1"/>
      <c r="CK4538" s="1"/>
      <c r="CL4538" s="1"/>
      <c r="CM4538" s="1"/>
      <c r="CN4538" s="1"/>
      <c r="CO4538" s="1"/>
      <c r="CP4538" s="1"/>
      <c r="CQ4538" s="1"/>
      <c r="CR4538" s="1"/>
      <c r="CS4538" s="1"/>
      <c r="CT4538" s="1"/>
      <c r="CU4538" s="1"/>
      <c r="CV4538" s="1"/>
      <c r="CW4538" s="1"/>
      <c r="CX4538" s="1"/>
      <c r="CY4538" s="1"/>
      <c r="CZ4538" s="1"/>
      <c r="DA4538" s="1"/>
      <c r="DB4538" s="1"/>
      <c r="DC4538" s="1"/>
      <c r="DD4538" s="1"/>
      <c r="DE4538" s="1"/>
      <c r="DF4538" s="1"/>
      <c r="DG4538" s="1"/>
      <c r="DH4538" s="1"/>
      <c r="DI4538" s="1"/>
      <c r="DJ4538" s="1"/>
      <c r="DK4538" s="1"/>
      <c r="DL4538" s="1"/>
      <c r="DM4538" s="1"/>
      <c r="DN4538" s="1"/>
      <c r="DO4538" s="1"/>
      <c r="DP4538" s="1"/>
      <c r="DQ4538" s="1"/>
    </row>
    <row r="4539" spans="1:121">
      <c r="A4539" s="172" t="s">
        <v>2092</v>
      </c>
      <c r="B4539" s="381" t="s">
        <v>2093</v>
      </c>
      <c r="C4539" s="378">
        <v>139603674</v>
      </c>
      <c r="D4539" s="88"/>
      <c r="F4539" s="29" t="s">
        <v>221</v>
      </c>
      <c r="G4539" s="3" t="s">
        <v>60</v>
      </c>
      <c r="H4539" s="3" t="s">
        <v>140</v>
      </c>
      <c r="I4539" s="55">
        <v>46175</v>
      </c>
      <c r="J4539" s="55">
        <v>46178</v>
      </c>
      <c r="K4539" s="55">
        <v>46205</v>
      </c>
      <c r="L4539" s="3"/>
      <c r="M4539" s="3"/>
      <c r="N4539" s="3"/>
      <c r="O4539" s="119" t="s">
        <v>105</v>
      </c>
      <c r="P4539" s="3"/>
      <c r="Q4539" s="167"/>
      <c r="R4539" s="176"/>
      <c r="S4539" s="1"/>
      <c r="T4539" s="1"/>
      <c r="U4539" s="1"/>
      <c r="V4539" s="1"/>
      <c r="W4539" s="1"/>
      <c r="X4539" s="1"/>
      <c r="Y4539" s="1"/>
      <c r="Z4539" s="1"/>
      <c r="AA4539" s="1"/>
      <c r="AB4539" s="1"/>
      <c r="AC4539" s="1"/>
      <c r="AD4539" s="1"/>
      <c r="AE4539" s="1"/>
      <c r="AF4539" s="1"/>
      <c r="AG4539" s="1"/>
      <c r="AH4539" s="1"/>
      <c r="AI4539" s="1"/>
      <c r="AJ4539" s="1"/>
      <c r="AK4539" s="1"/>
      <c r="AL4539" s="1"/>
      <c r="AM4539" s="1"/>
      <c r="AN4539" s="1"/>
      <c r="AO4539" s="1"/>
      <c r="AP4539" s="1"/>
      <c r="AQ4539" s="1"/>
      <c r="AR4539" s="1"/>
      <c r="AS4539" s="1"/>
      <c r="AT4539" s="1"/>
      <c r="AU4539" s="1"/>
      <c r="AV4539" s="1"/>
      <c r="AW4539" s="1"/>
      <c r="AX4539" s="1"/>
      <c r="AY4539" s="1"/>
      <c r="AZ4539" s="1"/>
      <c r="BA4539" s="1"/>
      <c r="BB4539" s="1"/>
      <c r="BC4539" s="1"/>
      <c r="BD4539" s="1"/>
      <c r="BE4539" s="1"/>
      <c r="BF4539" s="1"/>
      <c r="BG4539" s="1"/>
      <c r="BH4539" s="1"/>
      <c r="BI4539" s="1"/>
      <c r="BJ4539" s="1"/>
      <c r="BK4539" s="1"/>
      <c r="BL4539" s="1"/>
      <c r="BM4539" s="1"/>
      <c r="BN4539" s="1"/>
      <c r="BO4539" s="1"/>
      <c r="BP4539" s="1"/>
      <c r="BQ4539" s="1"/>
      <c r="BR4539" s="1"/>
      <c r="BS4539" s="1"/>
      <c r="BT4539" s="1"/>
      <c r="BU4539" s="1"/>
      <c r="BV4539" s="1"/>
      <c r="BW4539" s="1"/>
      <c r="BX4539" s="1"/>
      <c r="BY4539" s="1"/>
      <c r="BZ4539" s="1"/>
      <c r="CA4539" s="1"/>
      <c r="CB4539" s="1"/>
      <c r="CC4539" s="1"/>
      <c r="CD4539" s="1"/>
      <c r="CE4539" s="1"/>
      <c r="CF4539" s="1"/>
      <c r="CG4539" s="1"/>
      <c r="CH4539" s="1"/>
      <c r="CI4539" s="1"/>
      <c r="CJ4539" s="1"/>
      <c r="CK4539" s="1"/>
      <c r="CL4539" s="1"/>
      <c r="CM4539" s="1"/>
      <c r="CN4539" s="1"/>
      <c r="CO4539" s="1"/>
      <c r="CP4539" s="1"/>
      <c r="CQ4539" s="1"/>
      <c r="CR4539" s="1"/>
      <c r="CS4539" s="1"/>
      <c r="CT4539" s="1"/>
      <c r="CU4539" s="1"/>
      <c r="CV4539" s="1"/>
      <c r="CW4539" s="1"/>
      <c r="CX4539" s="1"/>
      <c r="CY4539" s="1"/>
      <c r="CZ4539" s="1"/>
      <c r="DA4539" s="1"/>
      <c r="DB4539" s="1"/>
      <c r="DC4539" s="1"/>
      <c r="DD4539" s="1"/>
      <c r="DE4539" s="1"/>
      <c r="DF4539" s="1"/>
      <c r="DG4539" s="1"/>
      <c r="DH4539" s="1"/>
      <c r="DI4539" s="1"/>
      <c r="DJ4539" s="1"/>
      <c r="DK4539" s="1"/>
      <c r="DL4539" s="1"/>
      <c r="DM4539" s="1"/>
      <c r="DN4539" s="1"/>
      <c r="DO4539" s="1"/>
      <c r="DP4539" s="1"/>
      <c r="DQ4539" s="1"/>
    </row>
    <row r="4540" spans="1:121">
      <c r="A4540" s="172" t="s">
        <v>2092</v>
      </c>
      <c r="B4540" s="381" t="s">
        <v>2093</v>
      </c>
      <c r="C4540" s="378">
        <v>139603725</v>
      </c>
      <c r="D4540" s="88"/>
      <c r="F4540" s="29" t="s">
        <v>221</v>
      </c>
      <c r="G4540" s="3" t="s">
        <v>60</v>
      </c>
      <c r="H4540" s="3" t="s">
        <v>140</v>
      </c>
      <c r="I4540" s="55">
        <v>46175</v>
      </c>
      <c r="J4540" s="55">
        <v>46178</v>
      </c>
      <c r="K4540" s="55">
        <v>46205</v>
      </c>
      <c r="L4540" s="3"/>
      <c r="M4540" s="3"/>
      <c r="N4540" s="3"/>
      <c r="O4540" s="119" t="s">
        <v>105</v>
      </c>
      <c r="P4540" s="3"/>
      <c r="Q4540" s="167"/>
      <c r="R4540" s="176"/>
      <c r="S4540" s="1"/>
      <c r="T4540" s="1"/>
      <c r="U4540" s="1"/>
      <c r="V4540" s="1"/>
      <c r="W4540" s="1"/>
      <c r="X4540" s="1"/>
      <c r="Y4540" s="1"/>
      <c r="Z4540" s="1"/>
      <c r="AA4540" s="1"/>
      <c r="AB4540" s="1"/>
      <c r="AC4540" s="1"/>
      <c r="AD4540" s="1"/>
      <c r="AE4540" s="1"/>
      <c r="AF4540" s="1"/>
      <c r="AG4540" s="1"/>
      <c r="AH4540" s="1"/>
      <c r="AI4540" s="1"/>
      <c r="AJ4540" s="1"/>
      <c r="AK4540" s="1"/>
      <c r="AL4540" s="1"/>
      <c r="AM4540" s="1"/>
      <c r="AN4540" s="1"/>
      <c r="AO4540" s="1"/>
      <c r="AP4540" s="1"/>
      <c r="AQ4540" s="1"/>
      <c r="AR4540" s="1"/>
      <c r="AS4540" s="1"/>
      <c r="AT4540" s="1"/>
      <c r="AU4540" s="1"/>
      <c r="AV4540" s="1"/>
      <c r="AW4540" s="1"/>
      <c r="AX4540" s="1"/>
      <c r="AY4540" s="1"/>
      <c r="AZ4540" s="1"/>
      <c r="BA4540" s="1"/>
      <c r="BB4540" s="1"/>
      <c r="BC4540" s="1"/>
      <c r="BD4540" s="1"/>
      <c r="BE4540" s="1"/>
      <c r="BF4540" s="1"/>
      <c r="BG4540" s="1"/>
      <c r="BH4540" s="1"/>
      <c r="BI4540" s="1"/>
      <c r="BJ4540" s="1"/>
      <c r="BK4540" s="1"/>
      <c r="BL4540" s="1"/>
      <c r="BM4540" s="1"/>
      <c r="BN4540" s="1"/>
      <c r="BO4540" s="1"/>
      <c r="BP4540" s="1"/>
      <c r="BQ4540" s="1"/>
      <c r="BR4540" s="1"/>
      <c r="BS4540" s="1"/>
      <c r="BT4540" s="1"/>
      <c r="BU4540" s="1"/>
      <c r="BV4540" s="1"/>
      <c r="BW4540" s="1"/>
      <c r="BX4540" s="1"/>
      <c r="BY4540" s="1"/>
      <c r="BZ4540" s="1"/>
      <c r="CA4540" s="1"/>
      <c r="CB4540" s="1"/>
      <c r="CC4540" s="1"/>
      <c r="CD4540" s="1"/>
      <c r="CE4540" s="1"/>
      <c r="CF4540" s="1"/>
      <c r="CG4540" s="1"/>
      <c r="CH4540" s="1"/>
      <c r="CI4540" s="1"/>
      <c r="CJ4540" s="1"/>
      <c r="CK4540" s="1"/>
      <c r="CL4540" s="1"/>
      <c r="CM4540" s="1"/>
      <c r="CN4540" s="1"/>
      <c r="CO4540" s="1"/>
      <c r="CP4540" s="1"/>
      <c r="CQ4540" s="1"/>
      <c r="CR4540" s="1"/>
      <c r="CS4540" s="1"/>
      <c r="CT4540" s="1"/>
      <c r="CU4540" s="1"/>
      <c r="CV4540" s="1"/>
      <c r="CW4540" s="1"/>
      <c r="CX4540" s="1"/>
      <c r="CY4540" s="1"/>
      <c r="CZ4540" s="1"/>
      <c r="DA4540" s="1"/>
      <c r="DB4540" s="1"/>
      <c r="DC4540" s="1"/>
      <c r="DD4540" s="1"/>
      <c r="DE4540" s="1"/>
      <c r="DF4540" s="1"/>
      <c r="DG4540" s="1"/>
      <c r="DH4540" s="1"/>
      <c r="DI4540" s="1"/>
      <c r="DJ4540" s="1"/>
      <c r="DK4540" s="1"/>
      <c r="DL4540" s="1"/>
      <c r="DM4540" s="1"/>
      <c r="DN4540" s="1"/>
      <c r="DO4540" s="1"/>
      <c r="DP4540" s="1"/>
      <c r="DQ4540" s="1"/>
    </row>
    <row r="4541" spans="1:121">
      <c r="A4541" s="172" t="s">
        <v>2092</v>
      </c>
      <c r="B4541" s="381" t="s">
        <v>2093</v>
      </c>
      <c r="C4541" s="378">
        <v>139603962</v>
      </c>
      <c r="D4541" s="88"/>
      <c r="F4541" s="29" t="s">
        <v>221</v>
      </c>
      <c r="G4541" s="3" t="s">
        <v>60</v>
      </c>
      <c r="H4541" s="3" t="s">
        <v>140</v>
      </c>
      <c r="I4541" s="55">
        <v>46175</v>
      </c>
      <c r="J4541" s="55">
        <v>46178</v>
      </c>
      <c r="K4541" s="55">
        <v>46205</v>
      </c>
      <c r="L4541" s="3"/>
      <c r="M4541" s="3"/>
      <c r="N4541" s="3"/>
      <c r="O4541" s="119" t="s">
        <v>105</v>
      </c>
      <c r="P4541" s="3"/>
      <c r="Q4541" s="167"/>
      <c r="R4541" s="176"/>
      <c r="S4541" s="1"/>
      <c r="T4541" s="1"/>
      <c r="U4541" s="1"/>
      <c r="V4541" s="1"/>
      <c r="W4541" s="1"/>
      <c r="X4541" s="1"/>
      <c r="Y4541" s="1"/>
      <c r="Z4541" s="1"/>
      <c r="AA4541" s="1"/>
      <c r="AB4541" s="1"/>
      <c r="AC4541" s="1"/>
      <c r="AD4541" s="1"/>
      <c r="AE4541" s="1"/>
      <c r="AF4541" s="1"/>
      <c r="AG4541" s="1"/>
      <c r="AH4541" s="1"/>
      <c r="AI4541" s="1"/>
      <c r="AJ4541" s="1"/>
      <c r="AK4541" s="1"/>
      <c r="AL4541" s="1"/>
      <c r="AM4541" s="1"/>
      <c r="AN4541" s="1"/>
      <c r="AO4541" s="1"/>
      <c r="AP4541" s="1"/>
      <c r="AQ4541" s="1"/>
      <c r="AR4541" s="1"/>
      <c r="AS4541" s="1"/>
      <c r="AT4541" s="1"/>
      <c r="AU4541" s="1"/>
      <c r="AV4541" s="1"/>
      <c r="AW4541" s="1"/>
      <c r="AX4541" s="1"/>
      <c r="AY4541" s="1"/>
      <c r="AZ4541" s="1"/>
      <c r="BA4541" s="1"/>
      <c r="BB4541" s="1"/>
      <c r="BC4541" s="1"/>
      <c r="BD4541" s="1"/>
      <c r="BE4541" s="1"/>
      <c r="BF4541" s="1"/>
      <c r="BG4541" s="1"/>
      <c r="BH4541" s="1"/>
      <c r="BI4541" s="1"/>
      <c r="BJ4541" s="1"/>
      <c r="BK4541" s="1"/>
      <c r="BL4541" s="1"/>
      <c r="BM4541" s="1"/>
      <c r="BN4541" s="1"/>
      <c r="BO4541" s="1"/>
      <c r="BP4541" s="1"/>
      <c r="BQ4541" s="1"/>
      <c r="BR4541" s="1"/>
      <c r="BS4541" s="1"/>
      <c r="BT4541" s="1"/>
      <c r="BU4541" s="1"/>
      <c r="BV4541" s="1"/>
      <c r="BW4541" s="1"/>
      <c r="BX4541" s="1"/>
      <c r="BY4541" s="1"/>
      <c r="BZ4541" s="1"/>
      <c r="CA4541" s="1"/>
      <c r="CB4541" s="1"/>
      <c r="CC4541" s="1"/>
      <c r="CD4541" s="1"/>
      <c r="CE4541" s="1"/>
      <c r="CF4541" s="1"/>
      <c r="CG4541" s="1"/>
      <c r="CH4541" s="1"/>
      <c r="CI4541" s="1"/>
      <c r="CJ4541" s="1"/>
      <c r="CK4541" s="1"/>
      <c r="CL4541" s="1"/>
      <c r="CM4541" s="1"/>
      <c r="CN4541" s="1"/>
      <c r="CO4541" s="1"/>
      <c r="CP4541" s="1"/>
      <c r="CQ4541" s="1"/>
      <c r="CR4541" s="1"/>
      <c r="CS4541" s="1"/>
      <c r="CT4541" s="1"/>
      <c r="CU4541" s="1"/>
      <c r="CV4541" s="1"/>
      <c r="CW4541" s="1"/>
      <c r="CX4541" s="1"/>
      <c r="CY4541" s="1"/>
      <c r="CZ4541" s="1"/>
      <c r="DA4541" s="1"/>
      <c r="DB4541" s="1"/>
      <c r="DC4541" s="1"/>
      <c r="DD4541" s="1"/>
      <c r="DE4541" s="1"/>
      <c r="DF4541" s="1"/>
      <c r="DG4541" s="1"/>
      <c r="DH4541" s="1"/>
      <c r="DI4541" s="1"/>
      <c r="DJ4541" s="1"/>
      <c r="DK4541" s="1"/>
      <c r="DL4541" s="1"/>
      <c r="DM4541" s="1"/>
      <c r="DN4541" s="1"/>
      <c r="DO4541" s="1"/>
      <c r="DP4541" s="1"/>
      <c r="DQ4541" s="1"/>
    </row>
    <row r="4542" spans="1:121">
      <c r="A4542" s="172" t="s">
        <v>2092</v>
      </c>
      <c r="B4542" s="381" t="s">
        <v>2093</v>
      </c>
      <c r="C4542" s="378">
        <v>139603901</v>
      </c>
      <c r="D4542" s="88"/>
      <c r="F4542" s="29" t="s">
        <v>221</v>
      </c>
      <c r="G4542" s="3" t="s">
        <v>60</v>
      </c>
      <c r="H4542" s="3" t="s">
        <v>140</v>
      </c>
      <c r="I4542" s="55">
        <v>46175</v>
      </c>
      <c r="J4542" s="55">
        <v>46178</v>
      </c>
      <c r="K4542" s="55">
        <v>46205</v>
      </c>
      <c r="L4542" s="3"/>
      <c r="M4542" s="3"/>
      <c r="N4542" s="3"/>
      <c r="O4542" s="119" t="s">
        <v>105</v>
      </c>
      <c r="P4542" s="3"/>
      <c r="Q4542" s="167"/>
      <c r="R4542" s="176"/>
      <c r="S4542" s="1"/>
      <c r="T4542" s="1"/>
      <c r="U4542" s="1"/>
      <c r="V4542" s="1"/>
      <c r="W4542" s="1"/>
      <c r="X4542" s="1"/>
      <c r="Y4542" s="1"/>
      <c r="Z4542" s="1"/>
      <c r="AA4542" s="1"/>
      <c r="AB4542" s="1"/>
      <c r="AC4542" s="1"/>
      <c r="AD4542" s="1"/>
      <c r="AE4542" s="1"/>
      <c r="AF4542" s="1"/>
      <c r="AG4542" s="1"/>
      <c r="AH4542" s="1"/>
      <c r="AI4542" s="1"/>
      <c r="AJ4542" s="1"/>
      <c r="AK4542" s="1"/>
      <c r="AL4542" s="1"/>
      <c r="AM4542" s="1"/>
      <c r="AN4542" s="1"/>
      <c r="AO4542" s="1"/>
      <c r="AP4542" s="1"/>
      <c r="AQ4542" s="1"/>
      <c r="AR4542" s="1"/>
      <c r="AS4542" s="1"/>
      <c r="AT4542" s="1"/>
      <c r="AU4542" s="1"/>
      <c r="AV4542" s="1"/>
      <c r="AW4542" s="1"/>
      <c r="AX4542" s="1"/>
      <c r="AY4542" s="1"/>
      <c r="AZ4542" s="1"/>
      <c r="BA4542" s="1"/>
      <c r="BB4542" s="1"/>
      <c r="BC4542" s="1"/>
      <c r="BD4542" s="1"/>
      <c r="BE4542" s="1"/>
      <c r="BF4542" s="1"/>
      <c r="BG4542" s="1"/>
      <c r="BH4542" s="1"/>
      <c r="BI4542" s="1"/>
      <c r="BJ4542" s="1"/>
      <c r="BK4542" s="1"/>
      <c r="BL4542" s="1"/>
      <c r="BM4542" s="1"/>
      <c r="BN4542" s="1"/>
      <c r="BO4542" s="1"/>
      <c r="BP4542" s="1"/>
      <c r="BQ4542" s="1"/>
      <c r="BR4542" s="1"/>
      <c r="BS4542" s="1"/>
      <c r="BT4542" s="1"/>
      <c r="BU4542" s="1"/>
      <c r="BV4542" s="1"/>
      <c r="BW4542" s="1"/>
      <c r="BX4542" s="1"/>
      <c r="BY4542" s="1"/>
      <c r="BZ4542" s="1"/>
      <c r="CA4542" s="1"/>
      <c r="CB4542" s="1"/>
      <c r="CC4542" s="1"/>
      <c r="CD4542" s="1"/>
      <c r="CE4542" s="1"/>
      <c r="CF4542" s="1"/>
      <c r="CG4542" s="1"/>
      <c r="CH4542" s="1"/>
      <c r="CI4542" s="1"/>
      <c r="CJ4542" s="1"/>
      <c r="CK4542" s="1"/>
      <c r="CL4542" s="1"/>
      <c r="CM4542" s="1"/>
      <c r="CN4542" s="1"/>
      <c r="CO4542" s="1"/>
      <c r="CP4542" s="1"/>
      <c r="CQ4542" s="1"/>
      <c r="CR4542" s="1"/>
      <c r="CS4542" s="1"/>
      <c r="CT4542" s="1"/>
      <c r="CU4542" s="1"/>
      <c r="CV4542" s="1"/>
      <c r="CW4542" s="1"/>
      <c r="CX4542" s="1"/>
      <c r="CY4542" s="1"/>
      <c r="CZ4542" s="1"/>
      <c r="DA4542" s="1"/>
      <c r="DB4542" s="1"/>
      <c r="DC4542" s="1"/>
      <c r="DD4542" s="1"/>
      <c r="DE4542" s="1"/>
      <c r="DF4542" s="1"/>
      <c r="DG4542" s="1"/>
      <c r="DH4542" s="1"/>
      <c r="DI4542" s="1"/>
      <c r="DJ4542" s="1"/>
      <c r="DK4542" s="1"/>
      <c r="DL4542" s="1"/>
      <c r="DM4542" s="1"/>
      <c r="DN4542" s="1"/>
      <c r="DO4542" s="1"/>
      <c r="DP4542" s="1"/>
      <c r="DQ4542" s="1"/>
    </row>
    <row r="4543" spans="1:121">
      <c r="A4543" s="172" t="s">
        <v>2092</v>
      </c>
      <c r="B4543" s="381" t="s">
        <v>2093</v>
      </c>
      <c r="C4543" s="378">
        <v>139603795</v>
      </c>
      <c r="D4543" s="88"/>
      <c r="F4543" s="29" t="s">
        <v>221</v>
      </c>
      <c r="G4543" s="3" t="s">
        <v>60</v>
      </c>
      <c r="H4543" s="3" t="s">
        <v>140</v>
      </c>
      <c r="I4543" s="55">
        <v>46175</v>
      </c>
      <c r="J4543" s="55">
        <v>46178</v>
      </c>
      <c r="K4543" s="55">
        <v>46205</v>
      </c>
      <c r="L4543" s="3"/>
      <c r="M4543" s="3"/>
      <c r="N4543" s="3"/>
      <c r="O4543" s="119" t="s">
        <v>105</v>
      </c>
      <c r="P4543" s="3"/>
      <c r="Q4543" s="167"/>
      <c r="R4543" s="176"/>
      <c r="S4543" s="1"/>
      <c r="T4543" s="1"/>
      <c r="U4543" s="1"/>
      <c r="V4543" s="1"/>
      <c r="W4543" s="1"/>
      <c r="X4543" s="1"/>
      <c r="Y4543" s="1"/>
      <c r="Z4543" s="1"/>
      <c r="AA4543" s="1"/>
      <c r="AB4543" s="1"/>
      <c r="AC4543" s="1"/>
      <c r="AD4543" s="1"/>
      <c r="AE4543" s="1"/>
      <c r="AF4543" s="1"/>
      <c r="AG4543" s="1"/>
      <c r="AH4543" s="1"/>
      <c r="AI4543" s="1"/>
      <c r="AJ4543" s="1"/>
      <c r="AK4543" s="1"/>
      <c r="AL4543" s="1"/>
      <c r="AM4543" s="1"/>
      <c r="AN4543" s="1"/>
      <c r="AO4543" s="1"/>
      <c r="AP4543" s="1"/>
      <c r="AQ4543" s="1"/>
      <c r="AR4543" s="1"/>
      <c r="AS4543" s="1"/>
      <c r="AT4543" s="1"/>
      <c r="AU4543" s="1"/>
      <c r="AV4543" s="1"/>
      <c r="AW4543" s="1"/>
      <c r="AX4543" s="1"/>
      <c r="AY4543" s="1"/>
      <c r="AZ4543" s="1"/>
      <c r="BA4543" s="1"/>
      <c r="BB4543" s="1"/>
      <c r="BC4543" s="1"/>
      <c r="BD4543" s="1"/>
      <c r="BE4543" s="1"/>
      <c r="BF4543" s="1"/>
      <c r="BG4543" s="1"/>
      <c r="BH4543" s="1"/>
      <c r="BI4543" s="1"/>
      <c r="BJ4543" s="1"/>
      <c r="BK4543" s="1"/>
      <c r="BL4543" s="1"/>
      <c r="BM4543" s="1"/>
      <c r="BN4543" s="1"/>
      <c r="BO4543" s="1"/>
      <c r="BP4543" s="1"/>
      <c r="BQ4543" s="1"/>
      <c r="BR4543" s="1"/>
      <c r="BS4543" s="1"/>
      <c r="BT4543" s="1"/>
      <c r="BU4543" s="1"/>
      <c r="BV4543" s="1"/>
      <c r="BW4543" s="1"/>
      <c r="BX4543" s="1"/>
      <c r="BY4543" s="1"/>
      <c r="BZ4543" s="1"/>
      <c r="CA4543" s="1"/>
      <c r="CB4543" s="1"/>
      <c r="CC4543" s="1"/>
      <c r="CD4543" s="1"/>
      <c r="CE4543" s="1"/>
      <c r="CF4543" s="1"/>
      <c r="CG4543" s="1"/>
      <c r="CH4543" s="1"/>
      <c r="CI4543" s="1"/>
      <c r="CJ4543" s="1"/>
      <c r="CK4543" s="1"/>
      <c r="CL4543" s="1"/>
      <c r="CM4543" s="1"/>
      <c r="CN4543" s="1"/>
      <c r="CO4543" s="1"/>
      <c r="CP4543" s="1"/>
      <c r="CQ4543" s="1"/>
      <c r="CR4543" s="1"/>
      <c r="CS4543" s="1"/>
      <c r="CT4543" s="1"/>
      <c r="CU4543" s="1"/>
      <c r="CV4543" s="1"/>
      <c r="CW4543" s="1"/>
      <c r="CX4543" s="1"/>
      <c r="CY4543" s="1"/>
      <c r="CZ4543" s="1"/>
      <c r="DA4543" s="1"/>
      <c r="DB4543" s="1"/>
      <c r="DC4543" s="1"/>
      <c r="DD4543" s="1"/>
      <c r="DE4543" s="1"/>
      <c r="DF4543" s="1"/>
      <c r="DG4543" s="1"/>
      <c r="DH4543" s="1"/>
      <c r="DI4543" s="1"/>
      <c r="DJ4543" s="1"/>
      <c r="DK4543" s="1"/>
      <c r="DL4543" s="1"/>
      <c r="DM4543" s="1"/>
      <c r="DN4543" s="1"/>
      <c r="DO4543" s="1"/>
      <c r="DP4543" s="1"/>
      <c r="DQ4543" s="1"/>
    </row>
    <row r="4544" spans="1:121">
      <c r="A4544" s="172" t="s">
        <v>2092</v>
      </c>
      <c r="B4544" s="381" t="s">
        <v>2093</v>
      </c>
      <c r="C4544" s="378">
        <v>139603876</v>
      </c>
      <c r="D4544" s="88"/>
      <c r="F4544" s="29" t="s">
        <v>221</v>
      </c>
      <c r="G4544" s="3" t="s">
        <v>60</v>
      </c>
      <c r="H4544" s="3" t="s">
        <v>140</v>
      </c>
      <c r="I4544" s="55">
        <v>46175</v>
      </c>
      <c r="J4544" s="55">
        <v>46178</v>
      </c>
      <c r="K4544" s="55">
        <v>46205</v>
      </c>
      <c r="L4544" s="3"/>
      <c r="M4544" s="3"/>
      <c r="N4544" s="3"/>
      <c r="O4544" s="119" t="s">
        <v>105</v>
      </c>
      <c r="P4544" s="3"/>
      <c r="Q4544" s="167"/>
      <c r="R4544" s="176"/>
      <c r="S4544" s="1"/>
      <c r="T4544" s="1"/>
      <c r="U4544" s="1"/>
      <c r="V4544" s="1"/>
      <c r="W4544" s="1"/>
      <c r="X4544" s="1"/>
      <c r="Y4544" s="1"/>
      <c r="Z4544" s="1"/>
      <c r="AA4544" s="1"/>
      <c r="AB4544" s="1"/>
      <c r="AC4544" s="1"/>
      <c r="AD4544" s="1"/>
      <c r="AE4544" s="1"/>
      <c r="AF4544" s="1"/>
      <c r="AG4544" s="1"/>
      <c r="AH4544" s="1"/>
      <c r="AI4544" s="1"/>
      <c r="AJ4544" s="1"/>
      <c r="AK4544" s="1"/>
      <c r="AL4544" s="1"/>
      <c r="AM4544" s="1"/>
      <c r="AN4544" s="1"/>
      <c r="AO4544" s="1"/>
      <c r="AP4544" s="1"/>
      <c r="AQ4544" s="1"/>
      <c r="AR4544" s="1"/>
      <c r="AS4544" s="1"/>
      <c r="AT4544" s="1"/>
      <c r="AU4544" s="1"/>
      <c r="AV4544" s="1"/>
      <c r="AW4544" s="1"/>
      <c r="AX4544" s="1"/>
      <c r="AY4544" s="1"/>
      <c r="AZ4544" s="1"/>
      <c r="BA4544" s="1"/>
      <c r="BB4544" s="1"/>
      <c r="BC4544" s="1"/>
      <c r="BD4544" s="1"/>
      <c r="BE4544" s="1"/>
      <c r="BF4544" s="1"/>
      <c r="BG4544" s="1"/>
      <c r="BH4544" s="1"/>
      <c r="BI4544" s="1"/>
      <c r="BJ4544" s="1"/>
      <c r="BK4544" s="1"/>
      <c r="BL4544" s="1"/>
      <c r="BM4544" s="1"/>
      <c r="BN4544" s="1"/>
      <c r="BO4544" s="1"/>
      <c r="BP4544" s="1"/>
      <c r="BQ4544" s="1"/>
      <c r="BR4544" s="1"/>
      <c r="BS4544" s="1"/>
      <c r="BT4544" s="1"/>
      <c r="BU4544" s="1"/>
      <c r="BV4544" s="1"/>
      <c r="BW4544" s="1"/>
      <c r="BX4544" s="1"/>
      <c r="BY4544" s="1"/>
      <c r="BZ4544" s="1"/>
      <c r="CA4544" s="1"/>
      <c r="CB4544" s="1"/>
      <c r="CC4544" s="1"/>
      <c r="CD4544" s="1"/>
      <c r="CE4544" s="1"/>
      <c r="CF4544" s="1"/>
      <c r="CG4544" s="1"/>
      <c r="CH4544" s="1"/>
      <c r="CI4544" s="1"/>
      <c r="CJ4544" s="1"/>
      <c r="CK4544" s="1"/>
      <c r="CL4544" s="1"/>
      <c r="CM4544" s="1"/>
      <c r="CN4544" s="1"/>
      <c r="CO4544" s="1"/>
      <c r="CP4544" s="1"/>
      <c r="CQ4544" s="1"/>
      <c r="CR4544" s="1"/>
      <c r="CS4544" s="1"/>
      <c r="CT4544" s="1"/>
      <c r="CU4544" s="1"/>
      <c r="CV4544" s="1"/>
      <c r="CW4544" s="1"/>
      <c r="CX4544" s="1"/>
      <c r="CY4544" s="1"/>
      <c r="CZ4544" s="1"/>
      <c r="DA4544" s="1"/>
      <c r="DB4544" s="1"/>
      <c r="DC4544" s="1"/>
      <c r="DD4544" s="1"/>
      <c r="DE4544" s="1"/>
      <c r="DF4544" s="1"/>
      <c r="DG4544" s="1"/>
      <c r="DH4544" s="1"/>
      <c r="DI4544" s="1"/>
      <c r="DJ4544" s="1"/>
      <c r="DK4544" s="1"/>
      <c r="DL4544" s="1"/>
      <c r="DM4544" s="1"/>
      <c r="DN4544" s="1"/>
      <c r="DO4544" s="1"/>
      <c r="DP4544" s="1"/>
      <c r="DQ4544" s="1"/>
    </row>
    <row r="4545" spans="1:121">
      <c r="A4545" s="172" t="s">
        <v>2094</v>
      </c>
      <c r="B4545" s="30" t="s">
        <v>2095</v>
      </c>
      <c r="C4545" s="378">
        <v>189601853</v>
      </c>
      <c r="D4545" s="88"/>
      <c r="F4545" s="29" t="s">
        <v>59</v>
      </c>
      <c r="G4545" s="3" t="s">
        <v>60</v>
      </c>
      <c r="H4545" s="3" t="s">
        <v>30</v>
      </c>
      <c r="I4545" s="59">
        <v>46211</v>
      </c>
      <c r="J4545" s="59">
        <v>46214</v>
      </c>
      <c r="K4545" s="59">
        <v>46242</v>
      </c>
      <c r="L4545" s="45"/>
      <c r="M4545" s="45"/>
      <c r="N4545" s="45"/>
      <c r="O4545" s="119" t="s">
        <v>2096</v>
      </c>
      <c r="P4545" s="3"/>
      <c r="Q4545" s="167"/>
      <c r="R4545" s="176"/>
      <c r="S4545" s="1"/>
      <c r="T4545" s="1"/>
      <c r="U4545" s="1"/>
      <c r="V4545" s="1"/>
      <c r="W4545" s="1"/>
      <c r="X4545" s="1"/>
      <c r="Y4545" s="1"/>
      <c r="Z4545" s="1"/>
      <c r="AA4545" s="1"/>
      <c r="AB4545" s="1"/>
      <c r="AC4545" s="1"/>
      <c r="AD4545" s="1"/>
      <c r="AE4545" s="1"/>
      <c r="AF4545" s="1"/>
      <c r="AG4545" s="1"/>
      <c r="AH4545" s="1"/>
      <c r="AI4545" s="1"/>
      <c r="AJ4545" s="1"/>
      <c r="AK4545" s="1"/>
      <c r="AL4545" s="1"/>
      <c r="AM4545" s="1"/>
      <c r="AN4545" s="1"/>
      <c r="AO4545" s="1"/>
      <c r="AP4545" s="1"/>
      <c r="AQ4545" s="1"/>
      <c r="AR4545" s="1"/>
      <c r="AS4545" s="1"/>
      <c r="AT4545" s="1"/>
      <c r="AU4545" s="1"/>
      <c r="AV4545" s="1"/>
      <c r="AW4545" s="1"/>
      <c r="AX4545" s="1"/>
      <c r="AY4545" s="1"/>
      <c r="AZ4545" s="1"/>
      <c r="BA4545" s="1"/>
      <c r="BB4545" s="1"/>
      <c r="BC4545" s="1"/>
      <c r="BD4545" s="1"/>
      <c r="BE4545" s="1"/>
      <c r="BF4545" s="1"/>
      <c r="BG4545" s="1"/>
      <c r="BH4545" s="1"/>
      <c r="BI4545" s="1"/>
      <c r="BJ4545" s="1"/>
      <c r="BK4545" s="1"/>
      <c r="BL4545" s="1"/>
      <c r="BM4545" s="1"/>
      <c r="BN4545" s="1"/>
      <c r="BO4545" s="1"/>
      <c r="BP4545" s="1"/>
      <c r="BQ4545" s="1"/>
      <c r="BR4545" s="1"/>
      <c r="BS4545" s="1"/>
      <c r="BT4545" s="1"/>
      <c r="BU4545" s="1"/>
      <c r="BV4545" s="1"/>
      <c r="BW4545" s="1"/>
      <c r="BX4545" s="1"/>
      <c r="BY4545" s="1"/>
      <c r="BZ4545" s="1"/>
      <c r="CA4545" s="1"/>
      <c r="CB4545" s="1"/>
      <c r="CC4545" s="1"/>
      <c r="CD4545" s="1"/>
      <c r="CE4545" s="1"/>
      <c r="CF4545" s="1"/>
      <c r="CG4545" s="1"/>
      <c r="CH4545" s="1"/>
      <c r="CI4545" s="1"/>
      <c r="CJ4545" s="1"/>
      <c r="CK4545" s="1"/>
      <c r="CL4545" s="1"/>
      <c r="CM4545" s="1"/>
      <c r="CN4545" s="1"/>
      <c r="CO4545" s="1"/>
      <c r="CP4545" s="1"/>
      <c r="CQ4545" s="1"/>
      <c r="CR4545" s="1"/>
      <c r="CS4545" s="1"/>
      <c r="CT4545" s="1"/>
      <c r="CU4545" s="1"/>
      <c r="CV4545" s="1"/>
      <c r="CW4545" s="1"/>
      <c r="CX4545" s="1"/>
      <c r="CY4545" s="1"/>
      <c r="CZ4545" s="1"/>
      <c r="DA4545" s="1"/>
      <c r="DB4545" s="1"/>
      <c r="DC4545" s="1"/>
      <c r="DD4545" s="1"/>
      <c r="DE4545" s="1"/>
      <c r="DF4545" s="1"/>
      <c r="DG4545" s="1"/>
      <c r="DH4545" s="1"/>
      <c r="DI4545" s="1"/>
      <c r="DJ4545" s="1"/>
      <c r="DK4545" s="1"/>
      <c r="DL4545" s="1"/>
      <c r="DM4545" s="1"/>
      <c r="DN4545" s="1"/>
      <c r="DO4545" s="1"/>
      <c r="DP4545" s="1"/>
      <c r="DQ4545" s="1"/>
    </row>
    <row r="4546" spans="1:121">
      <c r="A4546" s="172" t="s">
        <v>2094</v>
      </c>
      <c r="B4546" s="30" t="s">
        <v>2095</v>
      </c>
      <c r="C4546" s="378">
        <v>189601897</v>
      </c>
      <c r="D4546" s="88"/>
      <c r="F4546" s="29" t="s">
        <v>59</v>
      </c>
      <c r="G4546" s="3" t="s">
        <v>60</v>
      </c>
      <c r="H4546" s="3" t="s">
        <v>30</v>
      </c>
      <c r="I4546" s="59">
        <v>46211</v>
      </c>
      <c r="J4546" s="59">
        <v>46214</v>
      </c>
      <c r="K4546" s="59">
        <v>46242</v>
      </c>
      <c r="L4546" s="45"/>
      <c r="M4546" s="45"/>
      <c r="N4546" s="45"/>
      <c r="O4546" s="119" t="s">
        <v>2096</v>
      </c>
      <c r="P4546" s="3"/>
      <c r="Q4546" s="167"/>
      <c r="R4546" s="176"/>
      <c r="S4546" s="1"/>
      <c r="T4546" s="1"/>
      <c r="U4546" s="1"/>
      <c r="V4546" s="1"/>
      <c r="W4546" s="1"/>
      <c r="X4546" s="1"/>
      <c r="Y4546" s="1"/>
      <c r="Z4546" s="1"/>
      <c r="AA4546" s="1"/>
      <c r="AB4546" s="1"/>
      <c r="AC4546" s="1"/>
      <c r="AD4546" s="1"/>
      <c r="AE4546" s="1"/>
      <c r="AF4546" s="1"/>
      <c r="AG4546" s="1"/>
      <c r="AH4546" s="1"/>
      <c r="AI4546" s="1"/>
      <c r="AJ4546" s="1"/>
      <c r="AK4546" s="1"/>
      <c r="AL4546" s="1"/>
      <c r="AM4546" s="1"/>
      <c r="AN4546" s="1"/>
      <c r="AO4546" s="1"/>
      <c r="AP4546" s="1"/>
      <c r="AQ4546" s="1"/>
      <c r="AR4546" s="1"/>
      <c r="AS4546" s="1"/>
      <c r="AT4546" s="1"/>
      <c r="AU4546" s="1"/>
      <c r="AV4546" s="1"/>
      <c r="AW4546" s="1"/>
      <c r="AX4546" s="1"/>
      <c r="AY4546" s="1"/>
      <c r="AZ4546" s="1"/>
      <c r="BA4546" s="1"/>
      <c r="BB4546" s="1"/>
      <c r="BC4546" s="1"/>
      <c r="BD4546" s="1"/>
      <c r="BE4546" s="1"/>
      <c r="BF4546" s="1"/>
      <c r="BG4546" s="1"/>
      <c r="BH4546" s="1"/>
      <c r="BI4546" s="1"/>
      <c r="BJ4546" s="1"/>
      <c r="BK4546" s="1"/>
      <c r="BL4546" s="1"/>
      <c r="BM4546" s="1"/>
      <c r="BN4546" s="1"/>
      <c r="BO4546" s="1"/>
      <c r="BP4546" s="1"/>
      <c r="BQ4546" s="1"/>
      <c r="BR4546" s="1"/>
      <c r="BS4546" s="1"/>
      <c r="BT4546" s="1"/>
      <c r="BU4546" s="1"/>
      <c r="BV4546" s="1"/>
      <c r="BW4546" s="1"/>
      <c r="BX4546" s="1"/>
      <c r="BY4546" s="1"/>
      <c r="BZ4546" s="1"/>
      <c r="CA4546" s="1"/>
      <c r="CB4546" s="1"/>
      <c r="CC4546" s="1"/>
      <c r="CD4546" s="1"/>
      <c r="CE4546" s="1"/>
      <c r="CF4546" s="1"/>
      <c r="CG4546" s="1"/>
      <c r="CH4546" s="1"/>
      <c r="CI4546" s="1"/>
      <c r="CJ4546" s="1"/>
      <c r="CK4546" s="1"/>
      <c r="CL4546" s="1"/>
      <c r="CM4546" s="1"/>
      <c r="CN4546" s="1"/>
      <c r="CO4546" s="1"/>
      <c r="CP4546" s="1"/>
      <c r="CQ4546" s="1"/>
      <c r="CR4546" s="1"/>
      <c r="CS4546" s="1"/>
      <c r="CT4546" s="1"/>
      <c r="CU4546" s="1"/>
      <c r="CV4546" s="1"/>
      <c r="CW4546" s="1"/>
      <c r="CX4546" s="1"/>
      <c r="CY4546" s="1"/>
      <c r="CZ4546" s="1"/>
      <c r="DA4546" s="1"/>
      <c r="DB4546" s="1"/>
      <c r="DC4546" s="1"/>
      <c r="DD4546" s="1"/>
      <c r="DE4546" s="1"/>
      <c r="DF4546" s="1"/>
      <c r="DG4546" s="1"/>
      <c r="DH4546" s="1"/>
      <c r="DI4546" s="1"/>
      <c r="DJ4546" s="1"/>
      <c r="DK4546" s="1"/>
      <c r="DL4546" s="1"/>
      <c r="DM4546" s="1"/>
      <c r="DN4546" s="1"/>
      <c r="DO4546" s="1"/>
      <c r="DP4546" s="1"/>
      <c r="DQ4546" s="1"/>
    </row>
    <row r="4547" spans="1:121">
      <c r="A4547" s="172" t="s">
        <v>2094</v>
      </c>
      <c r="B4547" s="30" t="s">
        <v>2095</v>
      </c>
      <c r="C4547" s="378">
        <v>189601924</v>
      </c>
      <c r="D4547" s="88"/>
      <c r="F4547" s="29" t="s">
        <v>59</v>
      </c>
      <c r="G4547" s="3" t="s">
        <v>60</v>
      </c>
      <c r="H4547" s="3" t="s">
        <v>30</v>
      </c>
      <c r="I4547" s="59">
        <v>46211</v>
      </c>
      <c r="J4547" s="59">
        <v>46214</v>
      </c>
      <c r="K4547" s="59">
        <v>46242</v>
      </c>
      <c r="L4547" s="45"/>
      <c r="M4547" s="45"/>
      <c r="N4547" s="45"/>
      <c r="O4547" s="119" t="s">
        <v>2096</v>
      </c>
      <c r="P4547" s="3"/>
      <c r="Q4547" s="167"/>
      <c r="R4547" s="176"/>
      <c r="S4547" s="1"/>
      <c r="T4547" s="1"/>
      <c r="U4547" s="1"/>
      <c r="V4547" s="1"/>
      <c r="W4547" s="1"/>
      <c r="X4547" s="1"/>
      <c r="Y4547" s="1"/>
      <c r="Z4547" s="1"/>
      <c r="AA4547" s="1"/>
      <c r="AB4547" s="1"/>
      <c r="AC4547" s="1"/>
      <c r="AD4547" s="1"/>
      <c r="AE4547" s="1"/>
      <c r="AF4547" s="1"/>
      <c r="AG4547" s="1"/>
      <c r="AH4547" s="1"/>
      <c r="AI4547" s="1"/>
      <c r="AJ4547" s="1"/>
      <c r="AK4547" s="1"/>
      <c r="AL4547" s="1"/>
      <c r="AM4547" s="1"/>
      <c r="AN4547" s="1"/>
      <c r="AO4547" s="1"/>
      <c r="AP4547" s="1"/>
      <c r="AQ4547" s="1"/>
      <c r="AR4547" s="1"/>
      <c r="AS4547" s="1"/>
      <c r="AT4547" s="1"/>
      <c r="AU4547" s="1"/>
      <c r="AV4547" s="1"/>
      <c r="AW4547" s="1"/>
      <c r="AX4547" s="1"/>
      <c r="AY4547" s="1"/>
      <c r="AZ4547" s="1"/>
      <c r="BA4547" s="1"/>
      <c r="BB4547" s="1"/>
      <c r="BC4547" s="1"/>
      <c r="BD4547" s="1"/>
      <c r="BE4547" s="1"/>
      <c r="BF4547" s="1"/>
      <c r="BG4547" s="1"/>
      <c r="BH4547" s="1"/>
      <c r="BI4547" s="1"/>
      <c r="BJ4547" s="1"/>
      <c r="BK4547" s="1"/>
      <c r="BL4547" s="1"/>
      <c r="BM4547" s="1"/>
      <c r="BN4547" s="1"/>
      <c r="BO4547" s="1"/>
      <c r="BP4547" s="1"/>
      <c r="BQ4547" s="1"/>
      <c r="BR4547" s="1"/>
      <c r="BS4547" s="1"/>
      <c r="BT4547" s="1"/>
      <c r="BU4547" s="1"/>
      <c r="BV4547" s="1"/>
      <c r="BW4547" s="1"/>
      <c r="BX4547" s="1"/>
      <c r="BY4547" s="1"/>
      <c r="BZ4547" s="1"/>
      <c r="CA4547" s="1"/>
      <c r="CB4547" s="1"/>
      <c r="CC4547" s="1"/>
      <c r="CD4547" s="1"/>
      <c r="CE4547" s="1"/>
      <c r="CF4547" s="1"/>
      <c r="CG4547" s="1"/>
      <c r="CH4547" s="1"/>
      <c r="CI4547" s="1"/>
      <c r="CJ4547" s="1"/>
      <c r="CK4547" s="1"/>
      <c r="CL4547" s="1"/>
      <c r="CM4547" s="1"/>
      <c r="CN4547" s="1"/>
      <c r="CO4547" s="1"/>
      <c r="CP4547" s="1"/>
      <c r="CQ4547" s="1"/>
      <c r="CR4547" s="1"/>
      <c r="CS4547" s="1"/>
      <c r="CT4547" s="1"/>
      <c r="CU4547" s="1"/>
      <c r="CV4547" s="1"/>
      <c r="CW4547" s="1"/>
      <c r="CX4547" s="1"/>
      <c r="CY4547" s="1"/>
      <c r="CZ4547" s="1"/>
      <c r="DA4547" s="1"/>
      <c r="DB4547" s="1"/>
      <c r="DC4547" s="1"/>
      <c r="DD4547" s="1"/>
      <c r="DE4547" s="1"/>
      <c r="DF4547" s="1"/>
      <c r="DG4547" s="1"/>
      <c r="DH4547" s="1"/>
      <c r="DI4547" s="1"/>
      <c r="DJ4547" s="1"/>
      <c r="DK4547" s="1"/>
      <c r="DL4547" s="1"/>
      <c r="DM4547" s="1"/>
      <c r="DN4547" s="1"/>
      <c r="DO4547" s="1"/>
      <c r="DP4547" s="1"/>
      <c r="DQ4547" s="1"/>
    </row>
    <row r="4548" spans="1:121">
      <c r="A4548" s="172" t="s">
        <v>2094</v>
      </c>
      <c r="B4548" s="30" t="s">
        <v>2095</v>
      </c>
      <c r="C4548" s="378">
        <v>189601925</v>
      </c>
      <c r="D4548" s="88"/>
      <c r="F4548" s="29" t="s">
        <v>59</v>
      </c>
      <c r="G4548" s="3" t="s">
        <v>60</v>
      </c>
      <c r="H4548" s="3" t="s">
        <v>30</v>
      </c>
      <c r="I4548" s="59">
        <v>46211</v>
      </c>
      <c r="J4548" s="59">
        <v>46214</v>
      </c>
      <c r="K4548" s="59">
        <v>46242</v>
      </c>
      <c r="L4548" s="45"/>
      <c r="M4548" s="45"/>
      <c r="N4548" s="45"/>
      <c r="O4548" s="119" t="s">
        <v>2096</v>
      </c>
      <c r="P4548" s="3"/>
      <c r="Q4548" s="167"/>
      <c r="R4548" s="176"/>
      <c r="S4548" s="1"/>
      <c r="T4548" s="1"/>
      <c r="U4548" s="1"/>
      <c r="V4548" s="1"/>
      <c r="W4548" s="1"/>
      <c r="X4548" s="1"/>
      <c r="Y4548" s="1"/>
      <c r="Z4548" s="1"/>
      <c r="AA4548" s="1"/>
      <c r="AB4548" s="1"/>
      <c r="AC4548" s="1"/>
      <c r="AD4548" s="1"/>
      <c r="AE4548" s="1"/>
      <c r="AF4548" s="1"/>
      <c r="AG4548" s="1"/>
      <c r="AH4548" s="1"/>
      <c r="AI4548" s="1"/>
      <c r="AJ4548" s="1"/>
      <c r="AK4548" s="1"/>
      <c r="AL4548" s="1"/>
      <c r="AM4548" s="1"/>
      <c r="AN4548" s="1"/>
      <c r="AO4548" s="1"/>
      <c r="AP4548" s="1"/>
      <c r="AQ4548" s="1"/>
      <c r="AR4548" s="1"/>
      <c r="AS4548" s="1"/>
      <c r="AT4548" s="1"/>
      <c r="AU4548" s="1"/>
      <c r="AV4548" s="1"/>
      <c r="AW4548" s="1"/>
      <c r="AX4548" s="1"/>
      <c r="AY4548" s="1"/>
      <c r="AZ4548" s="1"/>
      <c r="BA4548" s="1"/>
      <c r="BB4548" s="1"/>
      <c r="BC4548" s="1"/>
      <c r="BD4548" s="1"/>
      <c r="BE4548" s="1"/>
      <c r="BF4548" s="1"/>
      <c r="BG4548" s="1"/>
      <c r="BH4548" s="1"/>
      <c r="BI4548" s="1"/>
      <c r="BJ4548" s="1"/>
      <c r="BK4548" s="1"/>
      <c r="BL4548" s="1"/>
      <c r="BM4548" s="1"/>
      <c r="BN4548" s="1"/>
      <c r="BO4548" s="1"/>
      <c r="BP4548" s="1"/>
      <c r="BQ4548" s="1"/>
      <c r="BR4548" s="1"/>
      <c r="BS4548" s="1"/>
      <c r="BT4548" s="1"/>
      <c r="BU4548" s="1"/>
      <c r="BV4548" s="1"/>
      <c r="BW4548" s="1"/>
      <c r="BX4548" s="1"/>
      <c r="BY4548" s="1"/>
      <c r="BZ4548" s="1"/>
      <c r="CA4548" s="1"/>
      <c r="CB4548" s="1"/>
      <c r="CC4548" s="1"/>
      <c r="CD4548" s="1"/>
      <c r="CE4548" s="1"/>
      <c r="CF4548" s="1"/>
      <c r="CG4548" s="1"/>
      <c r="CH4548" s="1"/>
      <c r="CI4548" s="1"/>
      <c r="CJ4548" s="1"/>
      <c r="CK4548" s="1"/>
      <c r="CL4548" s="1"/>
      <c r="CM4548" s="1"/>
      <c r="CN4548" s="1"/>
      <c r="CO4548" s="1"/>
      <c r="CP4548" s="1"/>
      <c r="CQ4548" s="1"/>
      <c r="CR4548" s="1"/>
      <c r="CS4548" s="1"/>
      <c r="CT4548" s="1"/>
      <c r="CU4548" s="1"/>
      <c r="CV4548" s="1"/>
      <c r="CW4548" s="1"/>
      <c r="CX4548" s="1"/>
      <c r="CY4548" s="1"/>
      <c r="CZ4548" s="1"/>
      <c r="DA4548" s="1"/>
      <c r="DB4548" s="1"/>
      <c r="DC4548" s="1"/>
      <c r="DD4548" s="1"/>
      <c r="DE4548" s="1"/>
      <c r="DF4548" s="1"/>
      <c r="DG4548" s="1"/>
      <c r="DH4548" s="1"/>
      <c r="DI4548" s="1"/>
      <c r="DJ4548" s="1"/>
      <c r="DK4548" s="1"/>
      <c r="DL4548" s="1"/>
      <c r="DM4548" s="1"/>
      <c r="DN4548" s="1"/>
      <c r="DO4548" s="1"/>
      <c r="DP4548" s="1"/>
      <c r="DQ4548" s="1"/>
    </row>
    <row r="4549" spans="1:121">
      <c r="A4549" s="172" t="s">
        <v>2094</v>
      </c>
      <c r="B4549" s="30" t="s">
        <v>2095</v>
      </c>
      <c r="C4549" s="378">
        <v>189601955</v>
      </c>
      <c r="D4549" s="88"/>
      <c r="F4549" s="29" t="s">
        <v>59</v>
      </c>
      <c r="G4549" s="3" t="s">
        <v>60</v>
      </c>
      <c r="H4549" s="3" t="s">
        <v>30</v>
      </c>
      <c r="I4549" s="59">
        <v>46211</v>
      </c>
      <c r="J4549" s="59">
        <v>46214</v>
      </c>
      <c r="K4549" s="59">
        <v>46242</v>
      </c>
      <c r="L4549" s="45"/>
      <c r="M4549" s="45"/>
      <c r="N4549" s="45"/>
      <c r="O4549" s="119" t="s">
        <v>2096</v>
      </c>
      <c r="P4549" s="3"/>
      <c r="Q4549" s="167"/>
      <c r="R4549" s="176"/>
      <c r="S4549" s="1"/>
      <c r="T4549" s="1"/>
      <c r="U4549" s="1"/>
      <c r="V4549" s="1"/>
      <c r="W4549" s="1"/>
      <c r="X4549" s="1"/>
      <c r="Y4549" s="1"/>
      <c r="Z4549" s="1"/>
      <c r="AA4549" s="1"/>
      <c r="AB4549" s="1"/>
      <c r="AC4549" s="1"/>
      <c r="AD4549" s="1"/>
      <c r="AE4549" s="1"/>
      <c r="AF4549" s="1"/>
      <c r="AG4549" s="1"/>
      <c r="AH4549" s="1"/>
      <c r="AI4549" s="1"/>
      <c r="AJ4549" s="1"/>
      <c r="AK4549" s="1"/>
      <c r="AL4549" s="1"/>
      <c r="AM4549" s="1"/>
      <c r="AN4549" s="1"/>
      <c r="AO4549" s="1"/>
      <c r="AP4549" s="1"/>
      <c r="AQ4549" s="1"/>
      <c r="AR4549" s="1"/>
      <c r="AS4549" s="1"/>
      <c r="AT4549" s="1"/>
      <c r="AU4549" s="1"/>
      <c r="AV4549" s="1"/>
      <c r="AW4549" s="1"/>
      <c r="AX4549" s="1"/>
      <c r="AY4549" s="1"/>
      <c r="AZ4549" s="1"/>
      <c r="BA4549" s="1"/>
      <c r="BB4549" s="1"/>
      <c r="BC4549" s="1"/>
      <c r="BD4549" s="1"/>
      <c r="BE4549" s="1"/>
      <c r="BF4549" s="1"/>
      <c r="BG4549" s="1"/>
      <c r="BH4549" s="1"/>
      <c r="BI4549" s="1"/>
      <c r="BJ4549" s="1"/>
      <c r="BK4549" s="1"/>
      <c r="BL4549" s="1"/>
      <c r="BM4549" s="1"/>
      <c r="BN4549" s="1"/>
      <c r="BO4549" s="1"/>
      <c r="BP4549" s="1"/>
      <c r="BQ4549" s="1"/>
      <c r="BR4549" s="1"/>
      <c r="BS4549" s="1"/>
      <c r="BT4549" s="1"/>
      <c r="BU4549" s="1"/>
      <c r="BV4549" s="1"/>
      <c r="BW4549" s="1"/>
      <c r="BX4549" s="1"/>
      <c r="BY4549" s="1"/>
      <c r="BZ4549" s="1"/>
      <c r="CA4549" s="1"/>
      <c r="CB4549" s="1"/>
      <c r="CC4549" s="1"/>
      <c r="CD4549" s="1"/>
      <c r="CE4549" s="1"/>
      <c r="CF4549" s="1"/>
      <c r="CG4549" s="1"/>
      <c r="CH4549" s="1"/>
      <c r="CI4549" s="1"/>
      <c r="CJ4549" s="1"/>
      <c r="CK4549" s="1"/>
      <c r="CL4549" s="1"/>
      <c r="CM4549" s="1"/>
      <c r="CN4549" s="1"/>
      <c r="CO4549" s="1"/>
      <c r="CP4549" s="1"/>
      <c r="CQ4549" s="1"/>
      <c r="CR4549" s="1"/>
      <c r="CS4549" s="1"/>
      <c r="CT4549" s="1"/>
      <c r="CU4549" s="1"/>
      <c r="CV4549" s="1"/>
      <c r="CW4549" s="1"/>
      <c r="CX4549" s="1"/>
      <c r="CY4549" s="1"/>
      <c r="CZ4549" s="1"/>
      <c r="DA4549" s="1"/>
      <c r="DB4549" s="1"/>
      <c r="DC4549" s="1"/>
      <c r="DD4549" s="1"/>
      <c r="DE4549" s="1"/>
      <c r="DF4549" s="1"/>
      <c r="DG4549" s="1"/>
      <c r="DH4549" s="1"/>
      <c r="DI4549" s="1"/>
      <c r="DJ4549" s="1"/>
      <c r="DK4549" s="1"/>
      <c r="DL4549" s="1"/>
      <c r="DM4549" s="1"/>
      <c r="DN4549" s="1"/>
      <c r="DO4549" s="1"/>
      <c r="DP4549" s="1"/>
      <c r="DQ4549" s="1"/>
    </row>
    <row r="4550" spans="1:121">
      <c r="A4550" s="172" t="s">
        <v>2094</v>
      </c>
      <c r="B4550" s="30" t="s">
        <v>2095</v>
      </c>
      <c r="C4550" s="378">
        <v>189602071</v>
      </c>
      <c r="D4550" s="88"/>
      <c r="F4550" s="29" t="s">
        <v>59</v>
      </c>
      <c r="G4550" s="3" t="s">
        <v>60</v>
      </c>
      <c r="H4550" s="3" t="s">
        <v>30</v>
      </c>
      <c r="I4550" s="59">
        <v>46211</v>
      </c>
      <c r="J4550" s="59">
        <v>46214</v>
      </c>
      <c r="K4550" s="59">
        <v>46242</v>
      </c>
      <c r="L4550" s="45"/>
      <c r="M4550" s="45"/>
      <c r="N4550" s="45"/>
      <c r="O4550" s="119" t="s">
        <v>2096</v>
      </c>
      <c r="P4550" s="3"/>
      <c r="Q4550" s="167"/>
      <c r="R4550" s="176"/>
      <c r="S4550" s="1"/>
      <c r="T4550" s="1"/>
      <c r="U4550" s="1"/>
      <c r="V4550" s="1"/>
      <c r="W4550" s="1"/>
      <c r="X4550" s="1"/>
      <c r="Y4550" s="1"/>
      <c r="Z4550" s="1"/>
      <c r="AA4550" s="1"/>
      <c r="AB4550" s="1"/>
      <c r="AC4550" s="1"/>
      <c r="AD4550" s="1"/>
      <c r="AE4550" s="1"/>
      <c r="AF4550" s="1"/>
      <c r="AG4550" s="1"/>
      <c r="AH4550" s="1"/>
      <c r="AI4550" s="1"/>
      <c r="AJ4550" s="1"/>
      <c r="AK4550" s="1"/>
      <c r="AL4550" s="1"/>
      <c r="AM4550" s="1"/>
      <c r="AN4550" s="1"/>
      <c r="AO4550" s="1"/>
      <c r="AP4550" s="1"/>
      <c r="AQ4550" s="1"/>
      <c r="AR4550" s="1"/>
      <c r="AS4550" s="1"/>
      <c r="AT4550" s="1"/>
      <c r="AU4550" s="1"/>
      <c r="AV4550" s="1"/>
      <c r="AW4550" s="1"/>
      <c r="AX4550" s="1"/>
      <c r="AY4550" s="1"/>
      <c r="AZ4550" s="1"/>
      <c r="BA4550" s="1"/>
      <c r="BB4550" s="1"/>
      <c r="BC4550" s="1"/>
      <c r="BD4550" s="1"/>
      <c r="BE4550" s="1"/>
      <c r="BF4550" s="1"/>
      <c r="BG4550" s="1"/>
      <c r="BH4550" s="1"/>
      <c r="BI4550" s="1"/>
      <c r="BJ4550" s="1"/>
      <c r="BK4550" s="1"/>
      <c r="BL4550" s="1"/>
      <c r="BM4550" s="1"/>
      <c r="BN4550" s="1"/>
      <c r="BO4550" s="1"/>
      <c r="BP4550" s="1"/>
      <c r="BQ4550" s="1"/>
      <c r="BR4550" s="1"/>
      <c r="BS4550" s="1"/>
      <c r="BT4550" s="1"/>
      <c r="BU4550" s="1"/>
      <c r="BV4550" s="1"/>
      <c r="BW4550" s="1"/>
      <c r="BX4550" s="1"/>
      <c r="BY4550" s="1"/>
      <c r="BZ4550" s="1"/>
      <c r="CA4550" s="1"/>
      <c r="CB4550" s="1"/>
      <c r="CC4550" s="1"/>
      <c r="CD4550" s="1"/>
      <c r="CE4550" s="1"/>
      <c r="CF4550" s="1"/>
      <c r="CG4550" s="1"/>
      <c r="CH4550" s="1"/>
      <c r="CI4550" s="1"/>
      <c r="CJ4550" s="1"/>
      <c r="CK4550" s="1"/>
      <c r="CL4550" s="1"/>
      <c r="CM4550" s="1"/>
      <c r="CN4550" s="1"/>
      <c r="CO4550" s="1"/>
      <c r="CP4550" s="1"/>
      <c r="CQ4550" s="1"/>
      <c r="CR4550" s="1"/>
      <c r="CS4550" s="1"/>
      <c r="CT4550" s="1"/>
      <c r="CU4550" s="1"/>
      <c r="CV4550" s="1"/>
      <c r="CW4550" s="1"/>
      <c r="CX4550" s="1"/>
      <c r="CY4550" s="1"/>
      <c r="CZ4550" s="1"/>
      <c r="DA4550" s="1"/>
      <c r="DB4550" s="1"/>
      <c r="DC4550" s="1"/>
      <c r="DD4550" s="1"/>
      <c r="DE4550" s="1"/>
      <c r="DF4550" s="1"/>
      <c r="DG4550" s="1"/>
      <c r="DH4550" s="1"/>
      <c r="DI4550" s="1"/>
      <c r="DJ4550" s="1"/>
      <c r="DK4550" s="1"/>
      <c r="DL4550" s="1"/>
      <c r="DM4550" s="1"/>
      <c r="DN4550" s="1"/>
      <c r="DO4550" s="1"/>
      <c r="DP4550" s="1"/>
      <c r="DQ4550" s="1"/>
    </row>
    <row r="4551" spans="1:121">
      <c r="A4551" s="172" t="s">
        <v>2094</v>
      </c>
      <c r="B4551" s="30" t="s">
        <v>2095</v>
      </c>
      <c r="C4551" s="378">
        <v>189602139</v>
      </c>
      <c r="D4551" s="88"/>
      <c r="F4551" s="29" t="s">
        <v>59</v>
      </c>
      <c r="G4551" s="3" t="s">
        <v>60</v>
      </c>
      <c r="H4551" s="3" t="s">
        <v>30</v>
      </c>
      <c r="I4551" s="59">
        <v>46211</v>
      </c>
      <c r="J4551" s="59">
        <v>46214</v>
      </c>
      <c r="K4551" s="59">
        <v>46242</v>
      </c>
      <c r="L4551" s="45"/>
      <c r="M4551" s="45"/>
      <c r="N4551" s="45"/>
      <c r="O4551" s="119" t="s">
        <v>2096</v>
      </c>
      <c r="P4551" s="3"/>
      <c r="Q4551" s="167"/>
      <c r="R4551" s="176"/>
      <c r="S4551" s="1"/>
      <c r="T4551" s="1"/>
      <c r="U4551" s="1"/>
      <c r="V4551" s="1"/>
      <c r="W4551" s="1"/>
      <c r="X4551" s="1"/>
      <c r="Y4551" s="1"/>
      <c r="Z4551" s="1"/>
      <c r="AA4551" s="1"/>
      <c r="AB4551" s="1"/>
      <c r="AC4551" s="1"/>
      <c r="AD4551" s="1"/>
      <c r="AE4551" s="1"/>
      <c r="AF4551" s="1"/>
      <c r="AG4551" s="1"/>
      <c r="AH4551" s="1"/>
      <c r="AI4551" s="1"/>
      <c r="AJ4551" s="1"/>
      <c r="AK4551" s="1"/>
      <c r="AL4551" s="1"/>
      <c r="AM4551" s="1"/>
      <c r="AN4551" s="1"/>
      <c r="AO4551" s="1"/>
      <c r="AP4551" s="1"/>
      <c r="AQ4551" s="1"/>
      <c r="AR4551" s="1"/>
      <c r="AS4551" s="1"/>
      <c r="AT4551" s="1"/>
      <c r="AU4551" s="1"/>
      <c r="AV4551" s="1"/>
      <c r="AW4551" s="1"/>
      <c r="AX4551" s="1"/>
      <c r="AY4551" s="1"/>
      <c r="AZ4551" s="1"/>
      <c r="BA4551" s="1"/>
      <c r="BB4551" s="1"/>
      <c r="BC4551" s="1"/>
      <c r="BD4551" s="1"/>
      <c r="BE4551" s="1"/>
      <c r="BF4551" s="1"/>
      <c r="BG4551" s="1"/>
      <c r="BH4551" s="1"/>
      <c r="BI4551" s="1"/>
      <c r="BJ4551" s="1"/>
      <c r="BK4551" s="1"/>
      <c r="BL4551" s="1"/>
      <c r="BM4551" s="1"/>
      <c r="BN4551" s="1"/>
      <c r="BO4551" s="1"/>
      <c r="BP4551" s="1"/>
      <c r="BQ4551" s="1"/>
      <c r="BR4551" s="1"/>
      <c r="BS4551" s="1"/>
      <c r="BT4551" s="1"/>
      <c r="BU4551" s="1"/>
      <c r="BV4551" s="1"/>
      <c r="BW4551" s="1"/>
      <c r="BX4551" s="1"/>
      <c r="BY4551" s="1"/>
      <c r="BZ4551" s="1"/>
      <c r="CA4551" s="1"/>
      <c r="CB4551" s="1"/>
      <c r="CC4551" s="1"/>
      <c r="CD4551" s="1"/>
      <c r="CE4551" s="1"/>
      <c r="CF4551" s="1"/>
      <c r="CG4551" s="1"/>
      <c r="CH4551" s="1"/>
      <c r="CI4551" s="1"/>
      <c r="CJ4551" s="1"/>
      <c r="CK4551" s="1"/>
      <c r="CL4551" s="1"/>
      <c r="CM4551" s="1"/>
      <c r="CN4551" s="1"/>
      <c r="CO4551" s="1"/>
      <c r="CP4551" s="1"/>
      <c r="CQ4551" s="1"/>
      <c r="CR4551" s="1"/>
      <c r="CS4551" s="1"/>
      <c r="CT4551" s="1"/>
      <c r="CU4551" s="1"/>
      <c r="CV4551" s="1"/>
      <c r="CW4551" s="1"/>
      <c r="CX4551" s="1"/>
      <c r="CY4551" s="1"/>
      <c r="CZ4551" s="1"/>
      <c r="DA4551" s="1"/>
      <c r="DB4551" s="1"/>
      <c r="DC4551" s="1"/>
      <c r="DD4551" s="1"/>
      <c r="DE4551" s="1"/>
      <c r="DF4551" s="1"/>
      <c r="DG4551" s="1"/>
      <c r="DH4551" s="1"/>
      <c r="DI4551" s="1"/>
      <c r="DJ4551" s="1"/>
      <c r="DK4551" s="1"/>
      <c r="DL4551" s="1"/>
      <c r="DM4551" s="1"/>
      <c r="DN4551" s="1"/>
      <c r="DO4551" s="1"/>
      <c r="DP4551" s="1"/>
      <c r="DQ4551" s="1"/>
    </row>
    <row r="4552" spans="1:121">
      <c r="A4552" s="172" t="s">
        <v>2094</v>
      </c>
      <c r="B4552" s="30" t="s">
        <v>2095</v>
      </c>
      <c r="C4552" s="378">
        <v>189602158</v>
      </c>
      <c r="D4552" s="88"/>
      <c r="F4552" s="29" t="s">
        <v>59</v>
      </c>
      <c r="G4552" s="3" t="s">
        <v>60</v>
      </c>
      <c r="H4552" s="3" t="s">
        <v>30</v>
      </c>
      <c r="I4552" s="59">
        <v>46211</v>
      </c>
      <c r="J4552" s="59">
        <v>46214</v>
      </c>
      <c r="K4552" s="59">
        <v>46242</v>
      </c>
      <c r="L4552" s="45"/>
      <c r="M4552" s="45"/>
      <c r="N4552" s="45"/>
      <c r="O4552" s="119" t="s">
        <v>2096</v>
      </c>
      <c r="P4552" s="3"/>
      <c r="Q4552" s="167"/>
      <c r="R4552" s="176"/>
      <c r="S4552" s="1"/>
      <c r="T4552" s="1"/>
      <c r="U4552" s="1"/>
      <c r="V4552" s="1"/>
      <c r="W4552" s="1"/>
      <c r="X4552" s="1"/>
      <c r="Y4552" s="1"/>
      <c r="Z4552" s="1"/>
      <c r="AA4552" s="1"/>
      <c r="AB4552" s="1"/>
      <c r="AC4552" s="1"/>
      <c r="AD4552" s="1"/>
      <c r="AE4552" s="1"/>
      <c r="AF4552" s="1"/>
      <c r="AG4552" s="1"/>
      <c r="AH4552" s="1"/>
      <c r="AI4552" s="1"/>
      <c r="AJ4552" s="1"/>
      <c r="AK4552" s="1"/>
      <c r="AL4552" s="1"/>
      <c r="AM4552" s="1"/>
      <c r="AN4552" s="1"/>
      <c r="AO4552" s="1"/>
      <c r="AP4552" s="1"/>
      <c r="AQ4552" s="1"/>
      <c r="AR4552" s="1"/>
      <c r="AS4552" s="1"/>
      <c r="AT4552" s="1"/>
      <c r="AU4552" s="1"/>
      <c r="AV4552" s="1"/>
      <c r="AW4552" s="1"/>
      <c r="AX4552" s="1"/>
      <c r="AY4552" s="1"/>
      <c r="AZ4552" s="1"/>
      <c r="BA4552" s="1"/>
      <c r="BB4552" s="1"/>
      <c r="BC4552" s="1"/>
      <c r="BD4552" s="1"/>
      <c r="BE4552" s="1"/>
      <c r="BF4552" s="1"/>
      <c r="BG4552" s="1"/>
      <c r="BH4552" s="1"/>
      <c r="BI4552" s="1"/>
      <c r="BJ4552" s="1"/>
      <c r="BK4552" s="1"/>
      <c r="BL4552" s="1"/>
      <c r="BM4552" s="1"/>
      <c r="BN4552" s="1"/>
      <c r="BO4552" s="1"/>
      <c r="BP4552" s="1"/>
      <c r="BQ4552" s="1"/>
      <c r="BR4552" s="1"/>
      <c r="BS4552" s="1"/>
      <c r="BT4552" s="1"/>
      <c r="BU4552" s="1"/>
      <c r="BV4552" s="1"/>
      <c r="BW4552" s="1"/>
      <c r="BX4552" s="1"/>
      <c r="BY4552" s="1"/>
      <c r="BZ4552" s="1"/>
      <c r="CA4552" s="1"/>
      <c r="CB4552" s="1"/>
      <c r="CC4552" s="1"/>
      <c r="CD4552" s="1"/>
      <c r="CE4552" s="1"/>
      <c r="CF4552" s="1"/>
      <c r="CG4552" s="1"/>
      <c r="CH4552" s="1"/>
      <c r="CI4552" s="1"/>
      <c r="CJ4552" s="1"/>
      <c r="CK4552" s="1"/>
      <c r="CL4552" s="1"/>
      <c r="CM4552" s="1"/>
      <c r="CN4552" s="1"/>
      <c r="CO4552" s="1"/>
      <c r="CP4552" s="1"/>
      <c r="CQ4552" s="1"/>
      <c r="CR4552" s="1"/>
      <c r="CS4552" s="1"/>
      <c r="CT4552" s="1"/>
      <c r="CU4552" s="1"/>
      <c r="CV4552" s="1"/>
      <c r="CW4552" s="1"/>
      <c r="CX4552" s="1"/>
      <c r="CY4552" s="1"/>
      <c r="CZ4552" s="1"/>
      <c r="DA4552" s="1"/>
      <c r="DB4552" s="1"/>
      <c r="DC4552" s="1"/>
      <c r="DD4552" s="1"/>
      <c r="DE4552" s="1"/>
      <c r="DF4552" s="1"/>
      <c r="DG4552" s="1"/>
      <c r="DH4552" s="1"/>
      <c r="DI4552" s="1"/>
      <c r="DJ4552" s="1"/>
      <c r="DK4552" s="1"/>
      <c r="DL4552" s="1"/>
      <c r="DM4552" s="1"/>
      <c r="DN4552" s="1"/>
      <c r="DO4552" s="1"/>
      <c r="DP4552" s="1"/>
      <c r="DQ4552" s="1"/>
    </row>
    <row r="4553" spans="1:121">
      <c r="A4553" s="172" t="s">
        <v>2094</v>
      </c>
      <c r="B4553" s="30" t="s">
        <v>2095</v>
      </c>
      <c r="C4553" s="378">
        <v>189602263</v>
      </c>
      <c r="D4553" s="88"/>
      <c r="F4553" s="29" t="s">
        <v>59</v>
      </c>
      <c r="G4553" s="3" t="s">
        <v>60</v>
      </c>
      <c r="H4553" s="3" t="s">
        <v>30</v>
      </c>
      <c r="I4553" s="59">
        <v>46211</v>
      </c>
      <c r="J4553" s="59">
        <v>46214</v>
      </c>
      <c r="K4553" s="59">
        <v>46242</v>
      </c>
      <c r="L4553" s="45"/>
      <c r="M4553" s="45"/>
      <c r="N4553" s="45"/>
      <c r="O4553" s="119" t="s">
        <v>2096</v>
      </c>
      <c r="P4553" s="3"/>
      <c r="Q4553" s="167"/>
      <c r="R4553" s="176"/>
      <c r="S4553" s="1"/>
      <c r="T4553" s="1"/>
      <c r="U4553" s="1"/>
      <c r="V4553" s="1"/>
      <c r="W4553" s="1"/>
      <c r="X4553" s="1"/>
      <c r="Y4553" s="1"/>
      <c r="Z4553" s="1"/>
      <c r="AA4553" s="1"/>
      <c r="AB4553" s="1"/>
      <c r="AC4553" s="1"/>
      <c r="AD4553" s="1"/>
      <c r="AE4553" s="1"/>
      <c r="AF4553" s="1"/>
      <c r="AG4553" s="1"/>
      <c r="AH4553" s="1"/>
      <c r="AI4553" s="1"/>
      <c r="AJ4553" s="1"/>
      <c r="AK4553" s="1"/>
      <c r="AL4553" s="1"/>
      <c r="AM4553" s="1"/>
      <c r="AN4553" s="1"/>
      <c r="AO4553" s="1"/>
      <c r="AP4553" s="1"/>
      <c r="AQ4553" s="1"/>
      <c r="AR4553" s="1"/>
      <c r="AS4553" s="1"/>
      <c r="AT4553" s="1"/>
      <c r="AU4553" s="1"/>
      <c r="AV4553" s="1"/>
      <c r="AW4553" s="1"/>
      <c r="AX4553" s="1"/>
      <c r="AY4553" s="1"/>
      <c r="AZ4553" s="1"/>
      <c r="BA4553" s="1"/>
      <c r="BB4553" s="1"/>
      <c r="BC4553" s="1"/>
      <c r="BD4553" s="1"/>
      <c r="BE4553" s="1"/>
      <c r="BF4553" s="1"/>
      <c r="BG4553" s="1"/>
      <c r="BH4553" s="1"/>
      <c r="BI4553" s="1"/>
      <c r="BJ4553" s="1"/>
      <c r="BK4553" s="1"/>
      <c r="BL4553" s="1"/>
      <c r="BM4553" s="1"/>
      <c r="BN4553" s="1"/>
      <c r="BO4553" s="1"/>
      <c r="BP4553" s="1"/>
      <c r="BQ4553" s="1"/>
      <c r="BR4553" s="1"/>
      <c r="BS4553" s="1"/>
      <c r="BT4553" s="1"/>
      <c r="BU4553" s="1"/>
      <c r="BV4553" s="1"/>
      <c r="BW4553" s="1"/>
      <c r="BX4553" s="1"/>
      <c r="BY4553" s="1"/>
      <c r="BZ4553" s="1"/>
      <c r="CA4553" s="1"/>
      <c r="CB4553" s="1"/>
      <c r="CC4553" s="1"/>
      <c r="CD4553" s="1"/>
      <c r="CE4553" s="1"/>
      <c r="CF4553" s="1"/>
      <c r="CG4553" s="1"/>
      <c r="CH4553" s="1"/>
      <c r="CI4553" s="1"/>
      <c r="CJ4553" s="1"/>
      <c r="CK4553" s="1"/>
      <c r="CL4553" s="1"/>
      <c r="CM4553" s="1"/>
      <c r="CN4553" s="1"/>
      <c r="CO4553" s="1"/>
      <c r="CP4553" s="1"/>
      <c r="CQ4553" s="1"/>
      <c r="CR4553" s="1"/>
      <c r="CS4553" s="1"/>
      <c r="CT4553" s="1"/>
      <c r="CU4553" s="1"/>
      <c r="CV4553" s="1"/>
      <c r="CW4553" s="1"/>
      <c r="CX4553" s="1"/>
      <c r="CY4553" s="1"/>
      <c r="CZ4553" s="1"/>
      <c r="DA4553" s="1"/>
      <c r="DB4553" s="1"/>
      <c r="DC4553" s="1"/>
      <c r="DD4553" s="1"/>
      <c r="DE4553" s="1"/>
      <c r="DF4553" s="1"/>
      <c r="DG4553" s="1"/>
      <c r="DH4553" s="1"/>
      <c r="DI4553" s="1"/>
      <c r="DJ4553" s="1"/>
      <c r="DK4553" s="1"/>
      <c r="DL4553" s="1"/>
      <c r="DM4553" s="1"/>
      <c r="DN4553" s="1"/>
      <c r="DO4553" s="1"/>
      <c r="DP4553" s="1"/>
      <c r="DQ4553" s="1"/>
    </row>
    <row r="4554" spans="1:121">
      <c r="A4554" s="172" t="s">
        <v>2094</v>
      </c>
      <c r="B4554" s="30" t="s">
        <v>2095</v>
      </c>
      <c r="C4554" s="378">
        <v>189602303</v>
      </c>
      <c r="D4554" s="88"/>
      <c r="F4554" s="29" t="s">
        <v>59</v>
      </c>
      <c r="G4554" s="3" t="s">
        <v>60</v>
      </c>
      <c r="H4554" s="3" t="s">
        <v>30</v>
      </c>
      <c r="I4554" s="59">
        <v>46211</v>
      </c>
      <c r="J4554" s="59">
        <v>46214</v>
      </c>
      <c r="K4554" s="59">
        <v>46242</v>
      </c>
      <c r="L4554" s="45"/>
      <c r="M4554" s="45"/>
      <c r="N4554" s="45"/>
      <c r="O4554" s="119" t="s">
        <v>2096</v>
      </c>
      <c r="P4554" s="3"/>
      <c r="Q4554" s="167"/>
      <c r="R4554" s="176"/>
      <c r="S4554" s="1"/>
      <c r="T4554" s="1"/>
      <c r="U4554" s="1"/>
      <c r="V4554" s="1"/>
      <c r="W4554" s="1"/>
      <c r="X4554" s="1"/>
      <c r="Y4554" s="1"/>
      <c r="Z4554" s="1"/>
      <c r="AA4554" s="1"/>
      <c r="AB4554" s="1"/>
      <c r="AC4554" s="1"/>
      <c r="AD4554" s="1"/>
      <c r="AE4554" s="1"/>
      <c r="AF4554" s="1"/>
      <c r="AG4554" s="1"/>
      <c r="AH4554" s="1"/>
      <c r="AI4554" s="1"/>
      <c r="AJ4554" s="1"/>
      <c r="AK4554" s="1"/>
      <c r="AL4554" s="1"/>
      <c r="AM4554" s="1"/>
      <c r="AN4554" s="1"/>
      <c r="AO4554" s="1"/>
      <c r="AP4554" s="1"/>
      <c r="AQ4554" s="1"/>
      <c r="AR4554" s="1"/>
      <c r="AS4554" s="1"/>
      <c r="AT4554" s="1"/>
      <c r="AU4554" s="1"/>
      <c r="AV4554" s="1"/>
      <c r="AW4554" s="1"/>
      <c r="AX4554" s="1"/>
      <c r="AY4554" s="1"/>
      <c r="AZ4554" s="1"/>
      <c r="BA4554" s="1"/>
      <c r="BB4554" s="1"/>
      <c r="BC4554" s="1"/>
      <c r="BD4554" s="1"/>
      <c r="BE4554" s="1"/>
      <c r="BF4554" s="1"/>
      <c r="BG4554" s="1"/>
      <c r="BH4554" s="1"/>
      <c r="BI4554" s="1"/>
      <c r="BJ4554" s="1"/>
      <c r="BK4554" s="1"/>
      <c r="BL4554" s="1"/>
      <c r="BM4554" s="1"/>
      <c r="BN4554" s="1"/>
      <c r="BO4554" s="1"/>
      <c r="BP4554" s="1"/>
      <c r="BQ4554" s="1"/>
      <c r="BR4554" s="1"/>
      <c r="BS4554" s="1"/>
      <c r="BT4554" s="1"/>
      <c r="BU4554" s="1"/>
      <c r="BV4554" s="1"/>
      <c r="BW4554" s="1"/>
      <c r="BX4554" s="1"/>
      <c r="BY4554" s="1"/>
      <c r="BZ4554" s="1"/>
      <c r="CA4554" s="1"/>
      <c r="CB4554" s="1"/>
      <c r="CC4554" s="1"/>
      <c r="CD4554" s="1"/>
      <c r="CE4554" s="1"/>
      <c r="CF4554" s="1"/>
      <c r="CG4554" s="1"/>
      <c r="CH4554" s="1"/>
      <c r="CI4554" s="1"/>
      <c r="CJ4554" s="1"/>
      <c r="CK4554" s="1"/>
      <c r="CL4554" s="1"/>
      <c r="CM4554" s="1"/>
      <c r="CN4554" s="1"/>
      <c r="CO4554" s="1"/>
      <c r="CP4554" s="1"/>
      <c r="CQ4554" s="1"/>
      <c r="CR4554" s="1"/>
      <c r="CS4554" s="1"/>
      <c r="CT4554" s="1"/>
      <c r="CU4554" s="1"/>
      <c r="CV4554" s="1"/>
      <c r="CW4554" s="1"/>
      <c r="CX4554" s="1"/>
      <c r="CY4554" s="1"/>
      <c r="CZ4554" s="1"/>
      <c r="DA4554" s="1"/>
      <c r="DB4554" s="1"/>
      <c r="DC4554" s="1"/>
      <c r="DD4554" s="1"/>
      <c r="DE4554" s="1"/>
      <c r="DF4554" s="1"/>
      <c r="DG4554" s="1"/>
      <c r="DH4554" s="1"/>
      <c r="DI4554" s="1"/>
      <c r="DJ4554" s="1"/>
      <c r="DK4554" s="1"/>
      <c r="DL4554" s="1"/>
      <c r="DM4554" s="1"/>
      <c r="DN4554" s="1"/>
      <c r="DO4554" s="1"/>
      <c r="DP4554" s="1"/>
      <c r="DQ4554" s="1"/>
    </row>
    <row r="4555" spans="1:121">
      <c r="A4555" s="172" t="s">
        <v>2094</v>
      </c>
      <c r="B4555" s="30" t="s">
        <v>2095</v>
      </c>
      <c r="C4555" s="378">
        <v>189602349</v>
      </c>
      <c r="D4555" s="88"/>
      <c r="F4555" s="29" t="s">
        <v>59</v>
      </c>
      <c r="G4555" s="3" t="s">
        <v>60</v>
      </c>
      <c r="H4555" s="3" t="s">
        <v>30</v>
      </c>
      <c r="I4555" s="59">
        <v>46211</v>
      </c>
      <c r="J4555" s="59">
        <v>46214</v>
      </c>
      <c r="K4555" s="59">
        <v>46242</v>
      </c>
      <c r="L4555" s="45"/>
      <c r="M4555" s="45"/>
      <c r="N4555" s="45"/>
      <c r="O4555" s="119" t="s">
        <v>2096</v>
      </c>
      <c r="P4555" s="3"/>
      <c r="Q4555" s="167"/>
      <c r="R4555" s="176"/>
      <c r="S4555" s="1"/>
      <c r="T4555" s="1"/>
      <c r="U4555" s="1"/>
      <c r="V4555" s="1"/>
      <c r="W4555" s="1"/>
      <c r="X4555" s="1"/>
      <c r="Y4555" s="1"/>
      <c r="Z4555" s="1"/>
      <c r="AA4555" s="1"/>
      <c r="AB4555" s="1"/>
      <c r="AC4555" s="1"/>
      <c r="AD4555" s="1"/>
      <c r="AE4555" s="1"/>
      <c r="AF4555" s="1"/>
      <c r="AG4555" s="1"/>
      <c r="AH4555" s="1"/>
      <c r="AI4555" s="1"/>
      <c r="AJ4555" s="1"/>
      <c r="AK4555" s="1"/>
      <c r="AL4555" s="1"/>
      <c r="AM4555" s="1"/>
      <c r="AN4555" s="1"/>
      <c r="AO4555" s="1"/>
      <c r="AP4555" s="1"/>
      <c r="AQ4555" s="1"/>
      <c r="AR4555" s="1"/>
      <c r="AS4555" s="1"/>
      <c r="AT4555" s="1"/>
      <c r="AU4555" s="1"/>
      <c r="AV4555" s="1"/>
      <c r="AW4555" s="1"/>
      <c r="AX4555" s="1"/>
      <c r="AY4555" s="1"/>
      <c r="AZ4555" s="1"/>
      <c r="BA4555" s="1"/>
      <c r="BB4555" s="1"/>
      <c r="BC4555" s="1"/>
      <c r="BD4555" s="1"/>
      <c r="BE4555" s="1"/>
      <c r="BF4555" s="1"/>
      <c r="BG4555" s="1"/>
      <c r="BH4555" s="1"/>
      <c r="BI4555" s="1"/>
      <c r="BJ4555" s="1"/>
      <c r="BK4555" s="1"/>
      <c r="BL4555" s="1"/>
      <c r="BM4555" s="1"/>
      <c r="BN4555" s="1"/>
      <c r="BO4555" s="1"/>
      <c r="BP4555" s="1"/>
      <c r="BQ4555" s="1"/>
      <c r="BR4555" s="1"/>
      <c r="BS4555" s="1"/>
      <c r="BT4555" s="1"/>
      <c r="BU4555" s="1"/>
      <c r="BV4555" s="1"/>
      <c r="BW4555" s="1"/>
      <c r="BX4555" s="1"/>
      <c r="BY4555" s="1"/>
      <c r="BZ4555" s="1"/>
      <c r="CA4555" s="1"/>
      <c r="CB4555" s="1"/>
      <c r="CC4555" s="1"/>
      <c r="CD4555" s="1"/>
      <c r="CE4555" s="1"/>
      <c r="CF4555" s="1"/>
      <c r="CG4555" s="1"/>
      <c r="CH4555" s="1"/>
      <c r="CI4555" s="1"/>
      <c r="CJ4555" s="1"/>
      <c r="CK4555" s="1"/>
      <c r="CL4555" s="1"/>
      <c r="CM4555" s="1"/>
      <c r="CN4555" s="1"/>
      <c r="CO4555" s="1"/>
      <c r="CP4555" s="1"/>
      <c r="CQ4555" s="1"/>
      <c r="CR4555" s="1"/>
      <c r="CS4555" s="1"/>
      <c r="CT4555" s="1"/>
      <c r="CU4555" s="1"/>
      <c r="CV4555" s="1"/>
      <c r="CW4555" s="1"/>
      <c r="CX4555" s="1"/>
      <c r="CY4555" s="1"/>
      <c r="CZ4555" s="1"/>
      <c r="DA4555" s="1"/>
      <c r="DB4555" s="1"/>
      <c r="DC4555" s="1"/>
      <c r="DD4555" s="1"/>
      <c r="DE4555" s="1"/>
      <c r="DF4555" s="1"/>
      <c r="DG4555" s="1"/>
      <c r="DH4555" s="1"/>
      <c r="DI4555" s="1"/>
      <c r="DJ4555" s="1"/>
      <c r="DK4555" s="1"/>
      <c r="DL4555" s="1"/>
      <c r="DM4555" s="1"/>
      <c r="DN4555" s="1"/>
      <c r="DO4555" s="1"/>
      <c r="DP4555" s="1"/>
      <c r="DQ4555" s="1"/>
    </row>
    <row r="4556" spans="1:121">
      <c r="A4556" s="172" t="s">
        <v>2094</v>
      </c>
      <c r="B4556" s="30" t="s">
        <v>2095</v>
      </c>
      <c r="C4556" s="378">
        <v>189602376</v>
      </c>
      <c r="D4556" s="88"/>
      <c r="F4556" s="29" t="s">
        <v>59</v>
      </c>
      <c r="G4556" s="3" t="s">
        <v>60</v>
      </c>
      <c r="H4556" s="3" t="s">
        <v>30</v>
      </c>
      <c r="I4556" s="59">
        <v>46211</v>
      </c>
      <c r="J4556" s="59">
        <v>46214</v>
      </c>
      <c r="K4556" s="59">
        <v>46242</v>
      </c>
      <c r="L4556" s="45"/>
      <c r="M4556" s="45"/>
      <c r="N4556" s="45"/>
      <c r="O4556" s="119" t="s">
        <v>2096</v>
      </c>
      <c r="P4556" s="3"/>
      <c r="Q4556" s="167"/>
      <c r="R4556" s="176"/>
      <c r="S4556" s="1"/>
      <c r="T4556" s="1"/>
      <c r="U4556" s="1"/>
      <c r="V4556" s="1"/>
      <c r="W4556" s="1"/>
      <c r="X4556" s="1"/>
      <c r="Y4556" s="1"/>
      <c r="Z4556" s="1"/>
      <c r="AA4556" s="1"/>
      <c r="AB4556" s="1"/>
      <c r="AC4556" s="1"/>
      <c r="AD4556" s="1"/>
      <c r="AE4556" s="1"/>
      <c r="AF4556" s="1"/>
      <c r="AG4556" s="1"/>
      <c r="AH4556" s="1"/>
      <c r="AI4556" s="1"/>
      <c r="AJ4556" s="1"/>
      <c r="AK4556" s="1"/>
      <c r="AL4556" s="1"/>
      <c r="AM4556" s="1"/>
      <c r="AN4556" s="1"/>
      <c r="AO4556" s="1"/>
      <c r="AP4556" s="1"/>
      <c r="AQ4556" s="1"/>
      <c r="AR4556" s="1"/>
      <c r="AS4556" s="1"/>
      <c r="AT4556" s="1"/>
      <c r="AU4556" s="1"/>
      <c r="AV4556" s="1"/>
      <c r="AW4556" s="1"/>
      <c r="AX4556" s="1"/>
      <c r="AY4556" s="1"/>
      <c r="AZ4556" s="1"/>
      <c r="BA4556" s="1"/>
      <c r="BB4556" s="1"/>
      <c r="BC4556" s="1"/>
      <c r="BD4556" s="1"/>
      <c r="BE4556" s="1"/>
      <c r="BF4556" s="1"/>
      <c r="BG4556" s="1"/>
      <c r="BH4556" s="1"/>
      <c r="BI4556" s="1"/>
      <c r="BJ4556" s="1"/>
      <c r="BK4556" s="1"/>
      <c r="BL4556" s="1"/>
      <c r="BM4556" s="1"/>
      <c r="BN4556" s="1"/>
      <c r="BO4556" s="1"/>
      <c r="BP4556" s="1"/>
      <c r="BQ4556" s="1"/>
      <c r="BR4556" s="1"/>
      <c r="BS4556" s="1"/>
      <c r="BT4556" s="1"/>
      <c r="BU4556" s="1"/>
      <c r="BV4556" s="1"/>
      <c r="BW4556" s="1"/>
      <c r="BX4556" s="1"/>
      <c r="BY4556" s="1"/>
      <c r="BZ4556" s="1"/>
      <c r="CA4556" s="1"/>
      <c r="CB4556" s="1"/>
      <c r="CC4556" s="1"/>
      <c r="CD4556" s="1"/>
      <c r="CE4556" s="1"/>
      <c r="CF4556" s="1"/>
      <c r="CG4556" s="1"/>
      <c r="CH4556" s="1"/>
      <c r="CI4556" s="1"/>
      <c r="CJ4556" s="1"/>
      <c r="CK4556" s="1"/>
      <c r="CL4556" s="1"/>
      <c r="CM4556" s="1"/>
      <c r="CN4556" s="1"/>
      <c r="CO4556" s="1"/>
      <c r="CP4556" s="1"/>
      <c r="CQ4556" s="1"/>
      <c r="CR4556" s="1"/>
      <c r="CS4556" s="1"/>
      <c r="CT4556" s="1"/>
      <c r="CU4556" s="1"/>
      <c r="CV4556" s="1"/>
      <c r="CW4556" s="1"/>
      <c r="CX4556" s="1"/>
      <c r="CY4556" s="1"/>
      <c r="CZ4556" s="1"/>
      <c r="DA4556" s="1"/>
      <c r="DB4556" s="1"/>
      <c r="DC4556" s="1"/>
      <c r="DD4556" s="1"/>
      <c r="DE4556" s="1"/>
      <c r="DF4556" s="1"/>
      <c r="DG4556" s="1"/>
      <c r="DH4556" s="1"/>
      <c r="DI4556" s="1"/>
      <c r="DJ4556" s="1"/>
      <c r="DK4556" s="1"/>
      <c r="DL4556" s="1"/>
      <c r="DM4556" s="1"/>
      <c r="DN4556" s="1"/>
      <c r="DO4556" s="1"/>
      <c r="DP4556" s="1"/>
      <c r="DQ4556" s="1"/>
    </row>
    <row r="4557" spans="1:121">
      <c r="A4557" s="172" t="s">
        <v>2094</v>
      </c>
      <c r="B4557" s="30" t="s">
        <v>2095</v>
      </c>
      <c r="C4557" s="378">
        <v>189602388</v>
      </c>
      <c r="D4557" s="88"/>
      <c r="F4557" s="29" t="s">
        <v>59</v>
      </c>
      <c r="G4557" s="3" t="s">
        <v>60</v>
      </c>
      <c r="H4557" s="3" t="s">
        <v>30</v>
      </c>
      <c r="I4557" s="59">
        <v>46211</v>
      </c>
      <c r="J4557" s="59">
        <v>46214</v>
      </c>
      <c r="K4557" s="59">
        <v>46242</v>
      </c>
      <c r="L4557" s="45"/>
      <c r="M4557" s="45"/>
      <c r="N4557" s="45"/>
      <c r="O4557" s="119" t="s">
        <v>2096</v>
      </c>
      <c r="P4557" s="3"/>
      <c r="Q4557" s="167"/>
      <c r="R4557" s="176"/>
      <c r="S4557" s="1"/>
      <c r="T4557" s="1"/>
      <c r="U4557" s="1"/>
      <c r="V4557" s="1"/>
      <c r="W4557" s="1"/>
      <c r="X4557" s="1"/>
      <c r="Y4557" s="1"/>
      <c r="Z4557" s="1"/>
      <c r="AA4557" s="1"/>
      <c r="AB4557" s="1"/>
      <c r="AC4557" s="1"/>
      <c r="AD4557" s="1"/>
      <c r="AE4557" s="1"/>
      <c r="AF4557" s="1"/>
      <c r="AG4557" s="1"/>
      <c r="AH4557" s="1"/>
      <c r="AI4557" s="1"/>
      <c r="AJ4557" s="1"/>
      <c r="AK4557" s="1"/>
      <c r="AL4557" s="1"/>
      <c r="AM4557" s="1"/>
      <c r="AN4557" s="1"/>
      <c r="AO4557" s="1"/>
      <c r="AP4557" s="1"/>
      <c r="AQ4557" s="1"/>
      <c r="AR4557" s="1"/>
      <c r="AS4557" s="1"/>
      <c r="AT4557" s="1"/>
      <c r="AU4557" s="1"/>
      <c r="AV4557" s="1"/>
      <c r="AW4557" s="1"/>
      <c r="AX4557" s="1"/>
      <c r="AY4557" s="1"/>
      <c r="AZ4557" s="1"/>
      <c r="BA4557" s="1"/>
      <c r="BB4557" s="1"/>
      <c r="BC4557" s="1"/>
      <c r="BD4557" s="1"/>
      <c r="BE4557" s="1"/>
      <c r="BF4557" s="1"/>
      <c r="BG4557" s="1"/>
      <c r="BH4557" s="1"/>
      <c r="BI4557" s="1"/>
      <c r="BJ4557" s="1"/>
      <c r="BK4557" s="1"/>
      <c r="BL4557" s="1"/>
      <c r="BM4557" s="1"/>
      <c r="BN4557" s="1"/>
      <c r="BO4557" s="1"/>
      <c r="BP4557" s="1"/>
      <c r="BQ4557" s="1"/>
      <c r="BR4557" s="1"/>
      <c r="BS4557" s="1"/>
      <c r="BT4557" s="1"/>
      <c r="BU4557" s="1"/>
      <c r="BV4557" s="1"/>
      <c r="BW4557" s="1"/>
      <c r="BX4557" s="1"/>
      <c r="BY4557" s="1"/>
      <c r="BZ4557" s="1"/>
      <c r="CA4557" s="1"/>
      <c r="CB4557" s="1"/>
      <c r="CC4557" s="1"/>
      <c r="CD4557" s="1"/>
      <c r="CE4557" s="1"/>
      <c r="CF4557" s="1"/>
      <c r="CG4557" s="1"/>
      <c r="CH4557" s="1"/>
      <c r="CI4557" s="1"/>
      <c r="CJ4557" s="1"/>
      <c r="CK4557" s="1"/>
      <c r="CL4557" s="1"/>
      <c r="CM4557" s="1"/>
      <c r="CN4557" s="1"/>
      <c r="CO4557" s="1"/>
      <c r="CP4557" s="1"/>
      <c r="CQ4557" s="1"/>
      <c r="CR4557" s="1"/>
      <c r="CS4557" s="1"/>
      <c r="CT4557" s="1"/>
      <c r="CU4557" s="1"/>
      <c r="CV4557" s="1"/>
      <c r="CW4557" s="1"/>
      <c r="CX4557" s="1"/>
      <c r="CY4557" s="1"/>
      <c r="CZ4557" s="1"/>
      <c r="DA4557" s="1"/>
      <c r="DB4557" s="1"/>
      <c r="DC4557" s="1"/>
      <c r="DD4557" s="1"/>
      <c r="DE4557" s="1"/>
      <c r="DF4557" s="1"/>
      <c r="DG4557" s="1"/>
      <c r="DH4557" s="1"/>
      <c r="DI4557" s="1"/>
      <c r="DJ4557" s="1"/>
      <c r="DK4557" s="1"/>
      <c r="DL4557" s="1"/>
      <c r="DM4557" s="1"/>
      <c r="DN4557" s="1"/>
      <c r="DO4557" s="1"/>
      <c r="DP4557" s="1"/>
      <c r="DQ4557" s="1"/>
    </row>
    <row r="4558" spans="1:121">
      <c r="A4558" s="172" t="s">
        <v>2094</v>
      </c>
      <c r="B4558" s="30" t="s">
        <v>2095</v>
      </c>
      <c r="C4558" s="378">
        <v>189602428</v>
      </c>
      <c r="D4558" s="88"/>
      <c r="F4558" s="29" t="s">
        <v>59</v>
      </c>
      <c r="G4558" s="3" t="s">
        <v>60</v>
      </c>
      <c r="H4558" s="3" t="s">
        <v>30</v>
      </c>
      <c r="I4558" s="59">
        <v>46211</v>
      </c>
      <c r="J4558" s="59">
        <v>46214</v>
      </c>
      <c r="K4558" s="59">
        <v>46242</v>
      </c>
      <c r="L4558" s="45"/>
      <c r="M4558" s="45"/>
      <c r="N4558" s="45"/>
      <c r="O4558" s="119" t="s">
        <v>2096</v>
      </c>
      <c r="P4558" s="3"/>
      <c r="Q4558" s="167"/>
      <c r="R4558" s="176"/>
      <c r="S4558" s="1"/>
      <c r="T4558" s="1"/>
      <c r="U4558" s="1"/>
      <c r="V4558" s="1"/>
      <c r="W4558" s="1"/>
      <c r="X4558" s="1"/>
      <c r="Y4558" s="1"/>
      <c r="Z4558" s="1"/>
      <c r="AA4558" s="1"/>
      <c r="AB4558" s="1"/>
      <c r="AC4558" s="1"/>
      <c r="AD4558" s="1"/>
      <c r="AE4558" s="1"/>
      <c r="AF4558" s="1"/>
      <c r="AG4558" s="1"/>
      <c r="AH4558" s="1"/>
      <c r="AI4558" s="1"/>
      <c r="AJ4558" s="1"/>
      <c r="AK4558" s="1"/>
      <c r="AL4558" s="1"/>
      <c r="AM4558" s="1"/>
      <c r="AN4558" s="1"/>
      <c r="AO4558" s="1"/>
      <c r="AP4558" s="1"/>
      <c r="AQ4558" s="1"/>
      <c r="AR4558" s="1"/>
      <c r="AS4558" s="1"/>
      <c r="AT4558" s="1"/>
      <c r="AU4558" s="1"/>
      <c r="AV4558" s="1"/>
      <c r="AW4558" s="1"/>
      <c r="AX4558" s="1"/>
      <c r="AY4558" s="1"/>
      <c r="AZ4558" s="1"/>
      <c r="BA4558" s="1"/>
      <c r="BB4558" s="1"/>
      <c r="BC4558" s="1"/>
      <c r="BD4558" s="1"/>
      <c r="BE4558" s="1"/>
      <c r="BF4558" s="1"/>
      <c r="BG4558" s="1"/>
      <c r="BH4558" s="1"/>
      <c r="BI4558" s="1"/>
      <c r="BJ4558" s="1"/>
      <c r="BK4558" s="1"/>
      <c r="BL4558" s="1"/>
      <c r="BM4558" s="1"/>
      <c r="BN4558" s="1"/>
      <c r="BO4558" s="1"/>
      <c r="BP4558" s="1"/>
      <c r="BQ4558" s="1"/>
      <c r="BR4558" s="1"/>
      <c r="BS4558" s="1"/>
      <c r="BT4558" s="1"/>
      <c r="BU4558" s="1"/>
      <c r="BV4558" s="1"/>
      <c r="BW4558" s="1"/>
      <c r="BX4558" s="1"/>
      <c r="BY4558" s="1"/>
      <c r="BZ4558" s="1"/>
      <c r="CA4558" s="1"/>
      <c r="CB4558" s="1"/>
      <c r="CC4558" s="1"/>
      <c r="CD4558" s="1"/>
      <c r="CE4558" s="1"/>
      <c r="CF4558" s="1"/>
      <c r="CG4558" s="1"/>
      <c r="CH4558" s="1"/>
      <c r="CI4558" s="1"/>
      <c r="CJ4558" s="1"/>
      <c r="CK4558" s="1"/>
      <c r="CL4558" s="1"/>
      <c r="CM4558" s="1"/>
      <c r="CN4558" s="1"/>
      <c r="CO4558" s="1"/>
      <c r="CP4558" s="1"/>
      <c r="CQ4558" s="1"/>
      <c r="CR4558" s="1"/>
      <c r="CS4558" s="1"/>
      <c r="CT4558" s="1"/>
      <c r="CU4558" s="1"/>
      <c r="CV4558" s="1"/>
      <c r="CW4558" s="1"/>
      <c r="CX4558" s="1"/>
      <c r="CY4558" s="1"/>
      <c r="CZ4558" s="1"/>
      <c r="DA4558" s="1"/>
      <c r="DB4558" s="1"/>
      <c r="DC4558" s="1"/>
      <c r="DD4558" s="1"/>
      <c r="DE4558" s="1"/>
      <c r="DF4558" s="1"/>
      <c r="DG4558" s="1"/>
      <c r="DH4558" s="1"/>
      <c r="DI4558" s="1"/>
      <c r="DJ4558" s="1"/>
      <c r="DK4558" s="1"/>
      <c r="DL4558" s="1"/>
      <c r="DM4558" s="1"/>
      <c r="DN4558" s="1"/>
      <c r="DO4558" s="1"/>
      <c r="DP4558" s="1"/>
      <c r="DQ4558" s="1"/>
    </row>
    <row r="4559" spans="1:121">
      <c r="A4559" s="172" t="s">
        <v>2094</v>
      </c>
      <c r="B4559" s="30" t="s">
        <v>2095</v>
      </c>
      <c r="C4559" s="378">
        <v>189602448</v>
      </c>
      <c r="D4559" s="88"/>
      <c r="F4559" s="29" t="s">
        <v>59</v>
      </c>
      <c r="G4559" s="3" t="s">
        <v>60</v>
      </c>
      <c r="H4559" s="3" t="s">
        <v>30</v>
      </c>
      <c r="I4559" s="59">
        <v>46211</v>
      </c>
      <c r="J4559" s="59">
        <v>46214</v>
      </c>
      <c r="K4559" s="59">
        <v>46242</v>
      </c>
      <c r="L4559" s="45"/>
      <c r="M4559" s="45"/>
      <c r="N4559" s="45"/>
      <c r="O4559" s="119" t="s">
        <v>2096</v>
      </c>
      <c r="P4559" s="3"/>
      <c r="Q4559" s="167"/>
      <c r="R4559" s="176"/>
      <c r="S4559" s="1"/>
      <c r="T4559" s="1"/>
      <c r="U4559" s="1"/>
      <c r="V4559" s="1"/>
      <c r="W4559" s="1"/>
      <c r="X4559" s="1"/>
      <c r="Y4559" s="1"/>
      <c r="Z4559" s="1"/>
      <c r="AA4559" s="1"/>
      <c r="AB4559" s="1"/>
      <c r="AC4559" s="1"/>
      <c r="AD4559" s="1"/>
      <c r="AE4559" s="1"/>
      <c r="AF4559" s="1"/>
      <c r="AG4559" s="1"/>
      <c r="AH4559" s="1"/>
      <c r="AI4559" s="1"/>
      <c r="AJ4559" s="1"/>
      <c r="AK4559" s="1"/>
      <c r="AL4559" s="1"/>
      <c r="AM4559" s="1"/>
      <c r="AN4559" s="1"/>
      <c r="AO4559" s="1"/>
      <c r="AP4559" s="1"/>
      <c r="AQ4559" s="1"/>
      <c r="AR4559" s="1"/>
      <c r="AS4559" s="1"/>
      <c r="AT4559" s="1"/>
      <c r="AU4559" s="1"/>
      <c r="AV4559" s="1"/>
      <c r="AW4559" s="1"/>
      <c r="AX4559" s="1"/>
      <c r="AY4559" s="1"/>
      <c r="AZ4559" s="1"/>
      <c r="BA4559" s="1"/>
      <c r="BB4559" s="1"/>
      <c r="BC4559" s="1"/>
      <c r="BD4559" s="1"/>
      <c r="BE4559" s="1"/>
      <c r="BF4559" s="1"/>
      <c r="BG4559" s="1"/>
      <c r="BH4559" s="1"/>
      <c r="BI4559" s="1"/>
      <c r="BJ4559" s="1"/>
      <c r="BK4559" s="1"/>
      <c r="BL4559" s="1"/>
      <c r="BM4559" s="1"/>
      <c r="BN4559" s="1"/>
      <c r="BO4559" s="1"/>
      <c r="BP4559" s="1"/>
      <c r="BQ4559" s="1"/>
      <c r="BR4559" s="1"/>
      <c r="BS4559" s="1"/>
      <c r="BT4559" s="1"/>
      <c r="BU4559" s="1"/>
      <c r="BV4559" s="1"/>
      <c r="BW4559" s="1"/>
      <c r="BX4559" s="1"/>
      <c r="BY4559" s="1"/>
      <c r="BZ4559" s="1"/>
      <c r="CA4559" s="1"/>
      <c r="CB4559" s="1"/>
      <c r="CC4559" s="1"/>
      <c r="CD4559" s="1"/>
      <c r="CE4559" s="1"/>
      <c r="CF4559" s="1"/>
      <c r="CG4559" s="1"/>
      <c r="CH4559" s="1"/>
      <c r="CI4559" s="1"/>
      <c r="CJ4559" s="1"/>
      <c r="CK4559" s="1"/>
      <c r="CL4559" s="1"/>
      <c r="CM4559" s="1"/>
      <c r="CN4559" s="1"/>
      <c r="CO4559" s="1"/>
      <c r="CP4559" s="1"/>
      <c r="CQ4559" s="1"/>
      <c r="CR4559" s="1"/>
      <c r="CS4559" s="1"/>
      <c r="CT4559" s="1"/>
      <c r="CU4559" s="1"/>
      <c r="CV4559" s="1"/>
      <c r="CW4559" s="1"/>
      <c r="CX4559" s="1"/>
      <c r="CY4559" s="1"/>
      <c r="CZ4559" s="1"/>
      <c r="DA4559" s="1"/>
      <c r="DB4559" s="1"/>
      <c r="DC4559" s="1"/>
      <c r="DD4559" s="1"/>
      <c r="DE4559" s="1"/>
      <c r="DF4559" s="1"/>
      <c r="DG4559" s="1"/>
      <c r="DH4559" s="1"/>
      <c r="DI4559" s="1"/>
      <c r="DJ4559" s="1"/>
      <c r="DK4559" s="1"/>
      <c r="DL4559" s="1"/>
      <c r="DM4559" s="1"/>
      <c r="DN4559" s="1"/>
      <c r="DO4559" s="1"/>
      <c r="DP4559" s="1"/>
      <c r="DQ4559" s="1"/>
    </row>
    <row r="4560" spans="1:121">
      <c r="A4560" s="172" t="s">
        <v>2094</v>
      </c>
      <c r="B4560" s="30" t="s">
        <v>2095</v>
      </c>
      <c r="C4560" s="378">
        <v>189602523</v>
      </c>
      <c r="D4560" s="88"/>
      <c r="F4560" s="29" t="s">
        <v>59</v>
      </c>
      <c r="G4560" s="3" t="s">
        <v>60</v>
      </c>
      <c r="H4560" s="3" t="s">
        <v>30</v>
      </c>
      <c r="I4560" s="59">
        <v>46211</v>
      </c>
      <c r="J4560" s="59">
        <v>46214</v>
      </c>
      <c r="K4560" s="59">
        <v>46242</v>
      </c>
      <c r="L4560" s="45"/>
      <c r="M4560" s="45"/>
      <c r="N4560" s="45"/>
      <c r="O4560" s="119" t="s">
        <v>2096</v>
      </c>
      <c r="P4560" s="3"/>
      <c r="Q4560" s="167"/>
      <c r="R4560" s="176"/>
      <c r="S4560" s="1"/>
      <c r="T4560" s="1"/>
      <c r="U4560" s="1"/>
      <c r="V4560" s="1"/>
      <c r="W4560" s="1"/>
      <c r="X4560" s="1"/>
      <c r="Y4560" s="1"/>
      <c r="Z4560" s="1"/>
      <c r="AA4560" s="1"/>
      <c r="AB4560" s="1"/>
      <c r="AC4560" s="1"/>
      <c r="AD4560" s="1"/>
      <c r="AE4560" s="1"/>
      <c r="AF4560" s="1"/>
      <c r="AG4560" s="1"/>
      <c r="AH4560" s="1"/>
      <c r="AI4560" s="1"/>
      <c r="AJ4560" s="1"/>
      <c r="AK4560" s="1"/>
      <c r="AL4560" s="1"/>
      <c r="AM4560" s="1"/>
      <c r="AN4560" s="1"/>
      <c r="AO4560" s="1"/>
      <c r="AP4560" s="1"/>
      <c r="AQ4560" s="1"/>
      <c r="AR4560" s="1"/>
      <c r="AS4560" s="1"/>
      <c r="AT4560" s="1"/>
      <c r="AU4560" s="1"/>
      <c r="AV4560" s="1"/>
      <c r="AW4560" s="1"/>
      <c r="AX4560" s="1"/>
      <c r="AY4560" s="1"/>
      <c r="AZ4560" s="1"/>
      <c r="BA4560" s="1"/>
      <c r="BB4560" s="1"/>
      <c r="BC4560" s="1"/>
      <c r="BD4560" s="1"/>
      <c r="BE4560" s="1"/>
      <c r="BF4560" s="1"/>
      <c r="BG4560" s="1"/>
      <c r="BH4560" s="1"/>
      <c r="BI4560" s="1"/>
      <c r="BJ4560" s="1"/>
      <c r="BK4560" s="1"/>
      <c r="BL4560" s="1"/>
      <c r="BM4560" s="1"/>
      <c r="BN4560" s="1"/>
      <c r="BO4560" s="1"/>
      <c r="BP4560" s="1"/>
      <c r="BQ4560" s="1"/>
      <c r="BR4560" s="1"/>
      <c r="BS4560" s="1"/>
      <c r="BT4560" s="1"/>
      <c r="BU4560" s="1"/>
      <c r="BV4560" s="1"/>
      <c r="BW4560" s="1"/>
      <c r="BX4560" s="1"/>
      <c r="BY4560" s="1"/>
      <c r="BZ4560" s="1"/>
      <c r="CA4560" s="1"/>
      <c r="CB4560" s="1"/>
      <c r="CC4560" s="1"/>
      <c r="CD4560" s="1"/>
      <c r="CE4560" s="1"/>
      <c r="CF4560" s="1"/>
      <c r="CG4560" s="1"/>
      <c r="CH4560" s="1"/>
      <c r="CI4560" s="1"/>
      <c r="CJ4560" s="1"/>
      <c r="CK4560" s="1"/>
      <c r="CL4560" s="1"/>
      <c r="CM4560" s="1"/>
      <c r="CN4560" s="1"/>
      <c r="CO4560" s="1"/>
      <c r="CP4560" s="1"/>
      <c r="CQ4560" s="1"/>
      <c r="CR4560" s="1"/>
      <c r="CS4560" s="1"/>
      <c r="CT4560" s="1"/>
      <c r="CU4560" s="1"/>
      <c r="CV4560" s="1"/>
      <c r="CW4560" s="1"/>
      <c r="CX4560" s="1"/>
      <c r="CY4560" s="1"/>
      <c r="CZ4560" s="1"/>
      <c r="DA4560" s="1"/>
      <c r="DB4560" s="1"/>
      <c r="DC4560" s="1"/>
      <c r="DD4560" s="1"/>
      <c r="DE4560" s="1"/>
      <c r="DF4560" s="1"/>
      <c r="DG4560" s="1"/>
      <c r="DH4560" s="1"/>
      <c r="DI4560" s="1"/>
      <c r="DJ4560" s="1"/>
      <c r="DK4560" s="1"/>
      <c r="DL4560" s="1"/>
      <c r="DM4560" s="1"/>
      <c r="DN4560" s="1"/>
      <c r="DO4560" s="1"/>
      <c r="DP4560" s="1"/>
      <c r="DQ4560" s="1"/>
    </row>
    <row r="4561" spans="1:121">
      <c r="A4561" s="172" t="s">
        <v>2094</v>
      </c>
      <c r="B4561" s="30" t="s">
        <v>2095</v>
      </c>
      <c r="C4561" s="378">
        <v>189602585</v>
      </c>
      <c r="D4561" s="88"/>
      <c r="F4561" s="29" t="s">
        <v>59</v>
      </c>
      <c r="G4561" s="3" t="s">
        <v>60</v>
      </c>
      <c r="H4561" s="3" t="s">
        <v>30</v>
      </c>
      <c r="I4561" s="59">
        <v>46211</v>
      </c>
      <c r="J4561" s="59">
        <v>46214</v>
      </c>
      <c r="K4561" s="59">
        <v>46242</v>
      </c>
      <c r="L4561" s="45"/>
      <c r="M4561" s="45"/>
      <c r="N4561" s="45"/>
      <c r="O4561" s="119" t="s">
        <v>2096</v>
      </c>
      <c r="P4561" s="3"/>
      <c r="Q4561" s="167"/>
      <c r="R4561" s="176"/>
      <c r="S4561" s="1"/>
      <c r="T4561" s="1"/>
      <c r="U4561" s="1"/>
      <c r="V4561" s="1"/>
      <c r="W4561" s="1"/>
      <c r="X4561" s="1"/>
      <c r="Y4561" s="1"/>
      <c r="Z4561" s="1"/>
      <c r="AA4561" s="1"/>
      <c r="AB4561" s="1"/>
      <c r="AC4561" s="1"/>
      <c r="AD4561" s="1"/>
      <c r="AE4561" s="1"/>
      <c r="AF4561" s="1"/>
      <c r="AG4561" s="1"/>
      <c r="AH4561" s="1"/>
      <c r="AI4561" s="1"/>
      <c r="AJ4561" s="1"/>
      <c r="AK4561" s="1"/>
      <c r="AL4561" s="1"/>
      <c r="AM4561" s="1"/>
      <c r="AN4561" s="1"/>
      <c r="AO4561" s="1"/>
      <c r="AP4561" s="1"/>
      <c r="AQ4561" s="1"/>
      <c r="AR4561" s="1"/>
      <c r="AS4561" s="1"/>
      <c r="AT4561" s="1"/>
      <c r="AU4561" s="1"/>
      <c r="AV4561" s="1"/>
      <c r="AW4561" s="1"/>
      <c r="AX4561" s="1"/>
      <c r="AY4561" s="1"/>
      <c r="AZ4561" s="1"/>
      <c r="BA4561" s="1"/>
      <c r="BB4561" s="1"/>
      <c r="BC4561" s="1"/>
      <c r="BD4561" s="1"/>
      <c r="BE4561" s="1"/>
      <c r="BF4561" s="1"/>
      <c r="BG4561" s="1"/>
      <c r="BH4561" s="1"/>
      <c r="BI4561" s="1"/>
      <c r="BJ4561" s="1"/>
      <c r="BK4561" s="1"/>
      <c r="BL4561" s="1"/>
      <c r="BM4561" s="1"/>
      <c r="BN4561" s="1"/>
      <c r="BO4561" s="1"/>
      <c r="BP4561" s="1"/>
      <c r="BQ4561" s="1"/>
      <c r="BR4561" s="1"/>
      <c r="BS4561" s="1"/>
      <c r="BT4561" s="1"/>
      <c r="BU4561" s="1"/>
      <c r="BV4561" s="1"/>
      <c r="BW4561" s="1"/>
      <c r="BX4561" s="1"/>
      <c r="BY4561" s="1"/>
      <c r="BZ4561" s="1"/>
      <c r="CA4561" s="1"/>
      <c r="CB4561" s="1"/>
      <c r="CC4561" s="1"/>
      <c r="CD4561" s="1"/>
      <c r="CE4561" s="1"/>
      <c r="CF4561" s="1"/>
      <c r="CG4561" s="1"/>
      <c r="CH4561" s="1"/>
      <c r="CI4561" s="1"/>
      <c r="CJ4561" s="1"/>
      <c r="CK4561" s="1"/>
      <c r="CL4561" s="1"/>
      <c r="CM4561" s="1"/>
      <c r="CN4561" s="1"/>
      <c r="CO4561" s="1"/>
      <c r="CP4561" s="1"/>
      <c r="CQ4561" s="1"/>
      <c r="CR4561" s="1"/>
      <c r="CS4561" s="1"/>
      <c r="CT4561" s="1"/>
      <c r="CU4561" s="1"/>
      <c r="CV4561" s="1"/>
      <c r="CW4561" s="1"/>
      <c r="CX4561" s="1"/>
      <c r="CY4561" s="1"/>
      <c r="CZ4561" s="1"/>
      <c r="DA4561" s="1"/>
      <c r="DB4561" s="1"/>
      <c r="DC4561" s="1"/>
      <c r="DD4561" s="1"/>
      <c r="DE4561" s="1"/>
      <c r="DF4561" s="1"/>
      <c r="DG4561" s="1"/>
      <c r="DH4561" s="1"/>
      <c r="DI4561" s="1"/>
      <c r="DJ4561" s="1"/>
      <c r="DK4561" s="1"/>
      <c r="DL4561" s="1"/>
      <c r="DM4561" s="1"/>
      <c r="DN4561" s="1"/>
      <c r="DO4561" s="1"/>
      <c r="DP4561" s="1"/>
      <c r="DQ4561" s="1"/>
    </row>
    <row r="4562" spans="1:121">
      <c r="A4562" s="172" t="s">
        <v>2094</v>
      </c>
      <c r="B4562" s="30" t="s">
        <v>2095</v>
      </c>
      <c r="C4562" s="378">
        <v>189602602</v>
      </c>
      <c r="D4562" s="88"/>
      <c r="F4562" s="29" t="s">
        <v>59</v>
      </c>
      <c r="G4562" s="3" t="s">
        <v>60</v>
      </c>
      <c r="H4562" s="3" t="s">
        <v>30</v>
      </c>
      <c r="I4562" s="59">
        <v>46211</v>
      </c>
      <c r="J4562" s="59">
        <v>46214</v>
      </c>
      <c r="K4562" s="59">
        <v>46242</v>
      </c>
      <c r="L4562" s="45"/>
      <c r="M4562" s="45"/>
      <c r="N4562" s="45"/>
      <c r="O4562" s="119" t="s">
        <v>2096</v>
      </c>
      <c r="P4562" s="3"/>
      <c r="Q4562" s="167"/>
      <c r="R4562" s="176"/>
      <c r="S4562" s="1"/>
      <c r="T4562" s="1"/>
      <c r="U4562" s="1"/>
      <c r="V4562" s="1"/>
      <c r="W4562" s="1"/>
      <c r="X4562" s="1"/>
      <c r="Y4562" s="1"/>
      <c r="Z4562" s="1"/>
      <c r="AA4562" s="1"/>
      <c r="AB4562" s="1"/>
      <c r="AC4562" s="1"/>
      <c r="AD4562" s="1"/>
      <c r="AE4562" s="1"/>
      <c r="AF4562" s="1"/>
      <c r="AG4562" s="1"/>
      <c r="AH4562" s="1"/>
      <c r="AI4562" s="1"/>
      <c r="AJ4562" s="1"/>
      <c r="AK4562" s="1"/>
      <c r="AL4562" s="1"/>
      <c r="AM4562" s="1"/>
      <c r="AN4562" s="1"/>
      <c r="AO4562" s="1"/>
      <c r="AP4562" s="1"/>
      <c r="AQ4562" s="1"/>
      <c r="AR4562" s="1"/>
      <c r="AS4562" s="1"/>
      <c r="AT4562" s="1"/>
      <c r="AU4562" s="1"/>
      <c r="AV4562" s="1"/>
      <c r="AW4562" s="1"/>
      <c r="AX4562" s="1"/>
      <c r="AY4562" s="1"/>
      <c r="AZ4562" s="1"/>
      <c r="BA4562" s="1"/>
      <c r="BB4562" s="1"/>
      <c r="BC4562" s="1"/>
      <c r="BD4562" s="1"/>
      <c r="BE4562" s="1"/>
      <c r="BF4562" s="1"/>
      <c r="BG4562" s="1"/>
      <c r="BH4562" s="1"/>
      <c r="BI4562" s="1"/>
      <c r="BJ4562" s="1"/>
      <c r="BK4562" s="1"/>
      <c r="BL4562" s="1"/>
      <c r="BM4562" s="1"/>
      <c r="BN4562" s="1"/>
      <c r="BO4562" s="1"/>
      <c r="BP4562" s="1"/>
      <c r="BQ4562" s="1"/>
      <c r="BR4562" s="1"/>
      <c r="BS4562" s="1"/>
      <c r="BT4562" s="1"/>
      <c r="BU4562" s="1"/>
      <c r="BV4562" s="1"/>
      <c r="BW4562" s="1"/>
      <c r="BX4562" s="1"/>
      <c r="BY4562" s="1"/>
      <c r="BZ4562" s="1"/>
      <c r="CA4562" s="1"/>
      <c r="CB4562" s="1"/>
      <c r="CC4562" s="1"/>
      <c r="CD4562" s="1"/>
      <c r="CE4562" s="1"/>
      <c r="CF4562" s="1"/>
      <c r="CG4562" s="1"/>
      <c r="CH4562" s="1"/>
      <c r="CI4562" s="1"/>
      <c r="CJ4562" s="1"/>
      <c r="CK4562" s="1"/>
      <c r="CL4562" s="1"/>
      <c r="CM4562" s="1"/>
      <c r="CN4562" s="1"/>
      <c r="CO4562" s="1"/>
      <c r="CP4562" s="1"/>
      <c r="CQ4562" s="1"/>
      <c r="CR4562" s="1"/>
      <c r="CS4562" s="1"/>
      <c r="CT4562" s="1"/>
      <c r="CU4562" s="1"/>
      <c r="CV4562" s="1"/>
      <c r="CW4562" s="1"/>
      <c r="CX4562" s="1"/>
      <c r="CY4562" s="1"/>
      <c r="CZ4562" s="1"/>
      <c r="DA4562" s="1"/>
      <c r="DB4562" s="1"/>
      <c r="DC4562" s="1"/>
      <c r="DD4562" s="1"/>
      <c r="DE4562" s="1"/>
      <c r="DF4562" s="1"/>
      <c r="DG4562" s="1"/>
      <c r="DH4562" s="1"/>
      <c r="DI4562" s="1"/>
      <c r="DJ4562" s="1"/>
      <c r="DK4562" s="1"/>
      <c r="DL4562" s="1"/>
      <c r="DM4562" s="1"/>
      <c r="DN4562" s="1"/>
      <c r="DO4562" s="1"/>
      <c r="DP4562" s="1"/>
      <c r="DQ4562" s="1"/>
    </row>
    <row r="4563" spans="1:121">
      <c r="A4563" s="172" t="s">
        <v>2094</v>
      </c>
      <c r="B4563" s="30" t="s">
        <v>2095</v>
      </c>
      <c r="C4563" s="378">
        <v>189602617</v>
      </c>
      <c r="D4563" s="88"/>
      <c r="F4563" s="29" t="s">
        <v>59</v>
      </c>
      <c r="G4563" s="3" t="s">
        <v>60</v>
      </c>
      <c r="H4563" s="3" t="s">
        <v>30</v>
      </c>
      <c r="I4563" s="59">
        <v>46211</v>
      </c>
      <c r="J4563" s="59">
        <v>46214</v>
      </c>
      <c r="K4563" s="59">
        <v>46242</v>
      </c>
      <c r="L4563" s="45"/>
      <c r="M4563" s="45"/>
      <c r="N4563" s="45"/>
      <c r="O4563" s="119" t="s">
        <v>2096</v>
      </c>
      <c r="P4563" s="3"/>
      <c r="Q4563" s="167"/>
      <c r="R4563" s="176"/>
      <c r="S4563" s="1"/>
      <c r="T4563" s="1"/>
      <c r="U4563" s="1"/>
      <c r="V4563" s="1"/>
      <c r="W4563" s="1"/>
      <c r="X4563" s="1"/>
      <c r="Y4563" s="1"/>
      <c r="Z4563" s="1"/>
      <c r="AA4563" s="1"/>
      <c r="AB4563" s="1"/>
      <c r="AC4563" s="1"/>
      <c r="AD4563" s="1"/>
      <c r="AE4563" s="1"/>
      <c r="AF4563" s="1"/>
      <c r="AG4563" s="1"/>
      <c r="AH4563" s="1"/>
      <c r="AI4563" s="1"/>
      <c r="AJ4563" s="1"/>
      <c r="AK4563" s="1"/>
      <c r="AL4563" s="1"/>
      <c r="AM4563" s="1"/>
      <c r="AN4563" s="1"/>
      <c r="AO4563" s="1"/>
      <c r="AP4563" s="1"/>
      <c r="AQ4563" s="1"/>
      <c r="AR4563" s="1"/>
      <c r="AS4563" s="1"/>
      <c r="AT4563" s="1"/>
      <c r="AU4563" s="1"/>
      <c r="AV4563" s="1"/>
      <c r="AW4563" s="1"/>
      <c r="AX4563" s="1"/>
      <c r="AY4563" s="1"/>
      <c r="AZ4563" s="1"/>
      <c r="BA4563" s="1"/>
      <c r="BB4563" s="1"/>
      <c r="BC4563" s="1"/>
      <c r="BD4563" s="1"/>
      <c r="BE4563" s="1"/>
      <c r="BF4563" s="1"/>
      <c r="BG4563" s="1"/>
      <c r="BH4563" s="1"/>
      <c r="BI4563" s="1"/>
      <c r="BJ4563" s="1"/>
      <c r="BK4563" s="1"/>
      <c r="BL4563" s="1"/>
      <c r="BM4563" s="1"/>
      <c r="BN4563" s="1"/>
      <c r="BO4563" s="1"/>
      <c r="BP4563" s="1"/>
      <c r="BQ4563" s="1"/>
      <c r="BR4563" s="1"/>
      <c r="BS4563" s="1"/>
      <c r="BT4563" s="1"/>
      <c r="BU4563" s="1"/>
      <c r="BV4563" s="1"/>
      <c r="BW4563" s="1"/>
      <c r="BX4563" s="1"/>
      <c r="BY4563" s="1"/>
      <c r="BZ4563" s="1"/>
      <c r="CA4563" s="1"/>
      <c r="CB4563" s="1"/>
      <c r="CC4563" s="1"/>
      <c r="CD4563" s="1"/>
      <c r="CE4563" s="1"/>
      <c r="CF4563" s="1"/>
      <c r="CG4563" s="1"/>
      <c r="CH4563" s="1"/>
      <c r="CI4563" s="1"/>
      <c r="CJ4563" s="1"/>
      <c r="CK4563" s="1"/>
      <c r="CL4563" s="1"/>
      <c r="CM4563" s="1"/>
      <c r="CN4563" s="1"/>
      <c r="CO4563" s="1"/>
      <c r="CP4563" s="1"/>
      <c r="CQ4563" s="1"/>
      <c r="CR4563" s="1"/>
      <c r="CS4563" s="1"/>
      <c r="CT4563" s="1"/>
      <c r="CU4563" s="1"/>
      <c r="CV4563" s="1"/>
      <c r="CW4563" s="1"/>
      <c r="CX4563" s="1"/>
      <c r="CY4563" s="1"/>
      <c r="CZ4563" s="1"/>
      <c r="DA4563" s="1"/>
      <c r="DB4563" s="1"/>
      <c r="DC4563" s="1"/>
      <c r="DD4563" s="1"/>
      <c r="DE4563" s="1"/>
      <c r="DF4563" s="1"/>
      <c r="DG4563" s="1"/>
      <c r="DH4563" s="1"/>
      <c r="DI4563" s="1"/>
      <c r="DJ4563" s="1"/>
      <c r="DK4563" s="1"/>
      <c r="DL4563" s="1"/>
      <c r="DM4563" s="1"/>
      <c r="DN4563" s="1"/>
      <c r="DO4563" s="1"/>
      <c r="DP4563" s="1"/>
      <c r="DQ4563" s="1"/>
    </row>
    <row r="4564" spans="1:121">
      <c r="A4564" s="172" t="s">
        <v>2094</v>
      </c>
      <c r="B4564" s="30" t="s">
        <v>2095</v>
      </c>
      <c r="C4564" s="378">
        <v>189602642</v>
      </c>
      <c r="D4564" s="88"/>
      <c r="F4564" s="29" t="s">
        <v>59</v>
      </c>
      <c r="G4564" s="3" t="s">
        <v>60</v>
      </c>
      <c r="H4564" s="3" t="s">
        <v>30</v>
      </c>
      <c r="I4564" s="59">
        <v>46211</v>
      </c>
      <c r="J4564" s="59">
        <v>46214</v>
      </c>
      <c r="K4564" s="59">
        <v>46242</v>
      </c>
      <c r="L4564" s="45"/>
      <c r="M4564" s="45"/>
      <c r="N4564" s="45"/>
      <c r="O4564" s="119" t="s">
        <v>2096</v>
      </c>
      <c r="P4564" s="3"/>
      <c r="Q4564" s="167"/>
      <c r="R4564" s="176"/>
      <c r="S4564" s="1"/>
      <c r="T4564" s="1"/>
      <c r="U4564" s="1"/>
      <c r="V4564" s="1"/>
      <c r="W4564" s="1"/>
      <c r="X4564" s="1"/>
      <c r="Y4564" s="1"/>
      <c r="Z4564" s="1"/>
      <c r="AA4564" s="1"/>
      <c r="AB4564" s="1"/>
      <c r="AC4564" s="1"/>
      <c r="AD4564" s="1"/>
      <c r="AE4564" s="1"/>
      <c r="AF4564" s="1"/>
      <c r="AG4564" s="1"/>
      <c r="AH4564" s="1"/>
      <c r="AI4564" s="1"/>
      <c r="AJ4564" s="1"/>
      <c r="AK4564" s="1"/>
      <c r="AL4564" s="1"/>
      <c r="AM4564" s="1"/>
      <c r="AN4564" s="1"/>
      <c r="AO4564" s="1"/>
      <c r="AP4564" s="1"/>
      <c r="AQ4564" s="1"/>
      <c r="AR4564" s="1"/>
      <c r="AS4564" s="1"/>
      <c r="AT4564" s="1"/>
      <c r="AU4564" s="1"/>
      <c r="AV4564" s="1"/>
      <c r="AW4564" s="1"/>
      <c r="AX4564" s="1"/>
      <c r="AY4564" s="1"/>
      <c r="AZ4564" s="1"/>
      <c r="BA4564" s="1"/>
      <c r="BB4564" s="1"/>
      <c r="BC4564" s="1"/>
      <c r="BD4564" s="1"/>
      <c r="BE4564" s="1"/>
      <c r="BF4564" s="1"/>
      <c r="BG4564" s="1"/>
      <c r="BH4564" s="1"/>
      <c r="BI4564" s="1"/>
      <c r="BJ4564" s="1"/>
      <c r="BK4564" s="1"/>
      <c r="BL4564" s="1"/>
      <c r="BM4564" s="1"/>
      <c r="BN4564" s="1"/>
      <c r="BO4564" s="1"/>
      <c r="BP4564" s="1"/>
      <c r="BQ4564" s="1"/>
      <c r="BR4564" s="1"/>
      <c r="BS4564" s="1"/>
      <c r="BT4564" s="1"/>
      <c r="BU4564" s="1"/>
      <c r="BV4564" s="1"/>
      <c r="BW4564" s="1"/>
      <c r="BX4564" s="1"/>
      <c r="BY4564" s="1"/>
      <c r="BZ4564" s="1"/>
      <c r="CA4564" s="1"/>
      <c r="CB4564" s="1"/>
      <c r="CC4564" s="1"/>
      <c r="CD4564" s="1"/>
      <c r="CE4564" s="1"/>
      <c r="CF4564" s="1"/>
      <c r="CG4564" s="1"/>
      <c r="CH4564" s="1"/>
      <c r="CI4564" s="1"/>
      <c r="CJ4564" s="1"/>
      <c r="CK4564" s="1"/>
      <c r="CL4564" s="1"/>
      <c r="CM4564" s="1"/>
      <c r="CN4564" s="1"/>
      <c r="CO4564" s="1"/>
      <c r="CP4564" s="1"/>
      <c r="CQ4564" s="1"/>
      <c r="CR4564" s="1"/>
      <c r="CS4564" s="1"/>
      <c r="CT4564" s="1"/>
      <c r="CU4564" s="1"/>
      <c r="CV4564" s="1"/>
      <c r="CW4564" s="1"/>
      <c r="CX4564" s="1"/>
      <c r="CY4564" s="1"/>
      <c r="CZ4564" s="1"/>
      <c r="DA4564" s="1"/>
      <c r="DB4564" s="1"/>
      <c r="DC4564" s="1"/>
      <c r="DD4564" s="1"/>
      <c r="DE4564" s="1"/>
      <c r="DF4564" s="1"/>
      <c r="DG4564" s="1"/>
      <c r="DH4564" s="1"/>
      <c r="DI4564" s="1"/>
      <c r="DJ4564" s="1"/>
      <c r="DK4564" s="1"/>
      <c r="DL4564" s="1"/>
      <c r="DM4564" s="1"/>
      <c r="DN4564" s="1"/>
      <c r="DO4564" s="1"/>
      <c r="DP4564" s="1"/>
      <c r="DQ4564" s="1"/>
    </row>
    <row r="4565" spans="1:121">
      <c r="A4565" s="172" t="s">
        <v>2094</v>
      </c>
      <c r="B4565" s="30" t="s">
        <v>2095</v>
      </c>
      <c r="C4565" s="378">
        <v>189602655</v>
      </c>
      <c r="D4565" s="88"/>
      <c r="F4565" s="29" t="s">
        <v>59</v>
      </c>
      <c r="G4565" s="3" t="s">
        <v>60</v>
      </c>
      <c r="H4565" s="3" t="s">
        <v>30</v>
      </c>
      <c r="I4565" s="59">
        <v>46211</v>
      </c>
      <c r="J4565" s="59">
        <v>46214</v>
      </c>
      <c r="K4565" s="59">
        <v>46242</v>
      </c>
      <c r="L4565" s="45"/>
      <c r="M4565" s="45"/>
      <c r="N4565" s="45"/>
      <c r="O4565" s="119" t="s">
        <v>2096</v>
      </c>
      <c r="P4565" s="3"/>
      <c r="Q4565" s="167"/>
      <c r="R4565" s="176"/>
      <c r="S4565" s="1"/>
      <c r="T4565" s="1"/>
      <c r="U4565" s="1"/>
      <c r="V4565" s="1"/>
      <c r="W4565" s="1"/>
      <c r="X4565" s="1"/>
      <c r="Y4565" s="1"/>
      <c r="Z4565" s="1"/>
      <c r="AA4565" s="1"/>
      <c r="AB4565" s="1"/>
      <c r="AC4565" s="1"/>
      <c r="AD4565" s="1"/>
      <c r="AE4565" s="1"/>
      <c r="AF4565" s="1"/>
      <c r="AG4565" s="1"/>
      <c r="AH4565" s="1"/>
      <c r="AI4565" s="1"/>
      <c r="AJ4565" s="1"/>
      <c r="AK4565" s="1"/>
      <c r="AL4565" s="1"/>
      <c r="AM4565" s="1"/>
      <c r="AN4565" s="1"/>
      <c r="AO4565" s="1"/>
      <c r="AP4565" s="1"/>
      <c r="AQ4565" s="1"/>
      <c r="AR4565" s="1"/>
      <c r="AS4565" s="1"/>
      <c r="AT4565" s="1"/>
      <c r="AU4565" s="1"/>
      <c r="AV4565" s="1"/>
      <c r="AW4565" s="1"/>
      <c r="AX4565" s="1"/>
      <c r="AY4565" s="1"/>
      <c r="AZ4565" s="1"/>
      <c r="BA4565" s="1"/>
      <c r="BB4565" s="1"/>
      <c r="BC4565" s="1"/>
      <c r="BD4565" s="1"/>
      <c r="BE4565" s="1"/>
      <c r="BF4565" s="1"/>
      <c r="BG4565" s="1"/>
      <c r="BH4565" s="1"/>
      <c r="BI4565" s="1"/>
      <c r="BJ4565" s="1"/>
      <c r="BK4565" s="1"/>
      <c r="BL4565" s="1"/>
      <c r="BM4565" s="1"/>
      <c r="BN4565" s="1"/>
      <c r="BO4565" s="1"/>
      <c r="BP4565" s="1"/>
      <c r="BQ4565" s="1"/>
      <c r="BR4565" s="1"/>
      <c r="BS4565" s="1"/>
      <c r="BT4565" s="1"/>
      <c r="BU4565" s="1"/>
      <c r="BV4565" s="1"/>
      <c r="BW4565" s="1"/>
      <c r="BX4565" s="1"/>
      <c r="BY4565" s="1"/>
      <c r="BZ4565" s="1"/>
      <c r="CA4565" s="1"/>
      <c r="CB4565" s="1"/>
      <c r="CC4565" s="1"/>
      <c r="CD4565" s="1"/>
      <c r="CE4565" s="1"/>
      <c r="CF4565" s="1"/>
      <c r="CG4565" s="1"/>
      <c r="CH4565" s="1"/>
      <c r="CI4565" s="1"/>
      <c r="CJ4565" s="1"/>
      <c r="CK4565" s="1"/>
      <c r="CL4565" s="1"/>
      <c r="CM4565" s="1"/>
      <c r="CN4565" s="1"/>
      <c r="CO4565" s="1"/>
      <c r="CP4565" s="1"/>
      <c r="CQ4565" s="1"/>
      <c r="CR4565" s="1"/>
      <c r="CS4565" s="1"/>
      <c r="CT4565" s="1"/>
      <c r="CU4565" s="1"/>
      <c r="CV4565" s="1"/>
      <c r="CW4565" s="1"/>
      <c r="CX4565" s="1"/>
      <c r="CY4565" s="1"/>
      <c r="CZ4565" s="1"/>
      <c r="DA4565" s="1"/>
      <c r="DB4565" s="1"/>
      <c r="DC4565" s="1"/>
      <c r="DD4565" s="1"/>
      <c r="DE4565" s="1"/>
      <c r="DF4565" s="1"/>
      <c r="DG4565" s="1"/>
      <c r="DH4565" s="1"/>
      <c r="DI4565" s="1"/>
      <c r="DJ4565" s="1"/>
      <c r="DK4565" s="1"/>
      <c r="DL4565" s="1"/>
      <c r="DM4565" s="1"/>
      <c r="DN4565" s="1"/>
      <c r="DO4565" s="1"/>
      <c r="DP4565" s="1"/>
      <c r="DQ4565" s="1"/>
    </row>
    <row r="4566" spans="1:121">
      <c r="A4566" s="172" t="s">
        <v>2094</v>
      </c>
      <c r="B4566" s="30" t="s">
        <v>2095</v>
      </c>
      <c r="C4566" s="378">
        <v>189602688</v>
      </c>
      <c r="D4566" s="88"/>
      <c r="F4566" s="29" t="s">
        <v>59</v>
      </c>
      <c r="G4566" s="3" t="s">
        <v>60</v>
      </c>
      <c r="H4566" s="3" t="s">
        <v>30</v>
      </c>
      <c r="I4566" s="59">
        <v>46211</v>
      </c>
      <c r="J4566" s="59">
        <v>46214</v>
      </c>
      <c r="K4566" s="59">
        <v>46242</v>
      </c>
      <c r="L4566" s="45"/>
      <c r="M4566" s="45"/>
      <c r="N4566" s="45"/>
      <c r="O4566" s="119" t="s">
        <v>2096</v>
      </c>
      <c r="P4566" s="3"/>
      <c r="Q4566" s="167"/>
      <c r="R4566" s="176"/>
      <c r="S4566" s="1"/>
      <c r="T4566" s="1"/>
      <c r="U4566" s="1"/>
      <c r="V4566" s="1"/>
      <c r="W4566" s="1"/>
      <c r="X4566" s="1"/>
      <c r="Y4566" s="1"/>
      <c r="Z4566" s="1"/>
      <c r="AA4566" s="1"/>
      <c r="AB4566" s="1"/>
      <c r="AC4566" s="1"/>
      <c r="AD4566" s="1"/>
      <c r="AE4566" s="1"/>
      <c r="AF4566" s="1"/>
      <c r="AG4566" s="1"/>
      <c r="AH4566" s="1"/>
      <c r="AI4566" s="1"/>
      <c r="AJ4566" s="1"/>
      <c r="AK4566" s="1"/>
      <c r="AL4566" s="1"/>
      <c r="AM4566" s="1"/>
      <c r="AN4566" s="1"/>
      <c r="AO4566" s="1"/>
      <c r="AP4566" s="1"/>
      <c r="AQ4566" s="1"/>
      <c r="AR4566" s="1"/>
      <c r="AS4566" s="1"/>
      <c r="AT4566" s="1"/>
      <c r="AU4566" s="1"/>
      <c r="AV4566" s="1"/>
      <c r="AW4566" s="1"/>
      <c r="AX4566" s="1"/>
      <c r="AY4566" s="1"/>
      <c r="AZ4566" s="1"/>
      <c r="BA4566" s="1"/>
      <c r="BB4566" s="1"/>
      <c r="BC4566" s="1"/>
      <c r="BD4566" s="1"/>
      <c r="BE4566" s="1"/>
      <c r="BF4566" s="1"/>
      <c r="BG4566" s="1"/>
      <c r="BH4566" s="1"/>
      <c r="BI4566" s="1"/>
      <c r="BJ4566" s="1"/>
      <c r="BK4566" s="1"/>
      <c r="BL4566" s="1"/>
      <c r="BM4566" s="1"/>
      <c r="BN4566" s="1"/>
      <c r="BO4566" s="1"/>
      <c r="BP4566" s="1"/>
      <c r="BQ4566" s="1"/>
      <c r="BR4566" s="1"/>
      <c r="BS4566" s="1"/>
      <c r="BT4566" s="1"/>
      <c r="BU4566" s="1"/>
      <c r="BV4566" s="1"/>
      <c r="BW4566" s="1"/>
      <c r="BX4566" s="1"/>
      <c r="BY4566" s="1"/>
      <c r="BZ4566" s="1"/>
      <c r="CA4566" s="1"/>
      <c r="CB4566" s="1"/>
      <c r="CC4566" s="1"/>
      <c r="CD4566" s="1"/>
      <c r="CE4566" s="1"/>
      <c r="CF4566" s="1"/>
      <c r="CG4566" s="1"/>
      <c r="CH4566" s="1"/>
      <c r="CI4566" s="1"/>
      <c r="CJ4566" s="1"/>
      <c r="CK4566" s="1"/>
      <c r="CL4566" s="1"/>
      <c r="CM4566" s="1"/>
      <c r="CN4566" s="1"/>
      <c r="CO4566" s="1"/>
      <c r="CP4566" s="1"/>
      <c r="CQ4566" s="1"/>
      <c r="CR4566" s="1"/>
      <c r="CS4566" s="1"/>
      <c r="CT4566" s="1"/>
      <c r="CU4566" s="1"/>
      <c r="CV4566" s="1"/>
      <c r="CW4566" s="1"/>
      <c r="CX4566" s="1"/>
      <c r="CY4566" s="1"/>
      <c r="CZ4566" s="1"/>
      <c r="DA4566" s="1"/>
      <c r="DB4566" s="1"/>
      <c r="DC4566" s="1"/>
      <c r="DD4566" s="1"/>
      <c r="DE4566" s="1"/>
      <c r="DF4566" s="1"/>
      <c r="DG4566" s="1"/>
      <c r="DH4566" s="1"/>
      <c r="DI4566" s="1"/>
      <c r="DJ4566" s="1"/>
      <c r="DK4566" s="1"/>
      <c r="DL4566" s="1"/>
      <c r="DM4566" s="1"/>
      <c r="DN4566" s="1"/>
      <c r="DO4566" s="1"/>
      <c r="DP4566" s="1"/>
      <c r="DQ4566" s="1"/>
    </row>
    <row r="4567" spans="1:121">
      <c r="A4567" s="172" t="s">
        <v>2094</v>
      </c>
      <c r="B4567" s="30" t="s">
        <v>2095</v>
      </c>
      <c r="C4567" s="378">
        <v>189602711</v>
      </c>
      <c r="D4567" s="88"/>
      <c r="F4567" s="29" t="s">
        <v>59</v>
      </c>
      <c r="G4567" s="3" t="s">
        <v>60</v>
      </c>
      <c r="H4567" s="3" t="s">
        <v>30</v>
      </c>
      <c r="I4567" s="59">
        <v>46211</v>
      </c>
      <c r="J4567" s="59">
        <v>46214</v>
      </c>
      <c r="K4567" s="59">
        <v>46242</v>
      </c>
      <c r="L4567" s="45"/>
      <c r="M4567" s="45"/>
      <c r="N4567" s="45"/>
      <c r="O4567" s="119" t="s">
        <v>2096</v>
      </c>
      <c r="P4567" s="3"/>
      <c r="Q4567" s="167"/>
      <c r="R4567" s="176"/>
      <c r="S4567" s="1"/>
      <c r="T4567" s="1"/>
      <c r="U4567" s="1"/>
      <c r="V4567" s="1"/>
      <c r="W4567" s="1"/>
      <c r="X4567" s="1"/>
      <c r="Y4567" s="1"/>
      <c r="Z4567" s="1"/>
      <c r="AA4567" s="1"/>
      <c r="AB4567" s="1"/>
      <c r="AC4567" s="1"/>
      <c r="AD4567" s="1"/>
      <c r="AE4567" s="1"/>
      <c r="AF4567" s="1"/>
      <c r="AG4567" s="1"/>
      <c r="AH4567" s="1"/>
      <c r="AI4567" s="1"/>
      <c r="AJ4567" s="1"/>
      <c r="AK4567" s="1"/>
      <c r="AL4567" s="1"/>
      <c r="AM4567" s="1"/>
      <c r="AN4567" s="1"/>
      <c r="AO4567" s="1"/>
      <c r="AP4567" s="1"/>
      <c r="AQ4567" s="1"/>
      <c r="AR4567" s="1"/>
      <c r="AS4567" s="1"/>
      <c r="AT4567" s="1"/>
      <c r="AU4567" s="1"/>
      <c r="AV4567" s="1"/>
      <c r="AW4567" s="1"/>
      <c r="AX4567" s="1"/>
      <c r="AY4567" s="1"/>
      <c r="AZ4567" s="1"/>
      <c r="BA4567" s="1"/>
      <c r="BB4567" s="1"/>
      <c r="BC4567" s="1"/>
      <c r="BD4567" s="1"/>
      <c r="BE4567" s="1"/>
      <c r="BF4567" s="1"/>
      <c r="BG4567" s="1"/>
      <c r="BH4567" s="1"/>
      <c r="BI4567" s="1"/>
      <c r="BJ4567" s="1"/>
      <c r="BK4567" s="1"/>
      <c r="BL4567" s="1"/>
      <c r="BM4567" s="1"/>
      <c r="BN4567" s="1"/>
      <c r="BO4567" s="1"/>
      <c r="BP4567" s="1"/>
      <c r="BQ4567" s="1"/>
      <c r="BR4567" s="1"/>
      <c r="BS4567" s="1"/>
      <c r="BT4567" s="1"/>
      <c r="BU4567" s="1"/>
      <c r="BV4567" s="1"/>
      <c r="BW4567" s="1"/>
      <c r="BX4567" s="1"/>
      <c r="BY4567" s="1"/>
      <c r="BZ4567" s="1"/>
      <c r="CA4567" s="1"/>
      <c r="CB4567" s="1"/>
      <c r="CC4567" s="1"/>
      <c r="CD4567" s="1"/>
      <c r="CE4567" s="1"/>
      <c r="CF4567" s="1"/>
      <c r="CG4567" s="1"/>
      <c r="CH4567" s="1"/>
      <c r="CI4567" s="1"/>
      <c r="CJ4567" s="1"/>
      <c r="CK4567" s="1"/>
      <c r="CL4567" s="1"/>
      <c r="CM4567" s="1"/>
      <c r="CN4567" s="1"/>
      <c r="CO4567" s="1"/>
      <c r="CP4567" s="1"/>
      <c r="CQ4567" s="1"/>
      <c r="CR4567" s="1"/>
      <c r="CS4567" s="1"/>
      <c r="CT4567" s="1"/>
      <c r="CU4567" s="1"/>
      <c r="CV4567" s="1"/>
      <c r="CW4567" s="1"/>
      <c r="CX4567" s="1"/>
      <c r="CY4567" s="1"/>
      <c r="CZ4567" s="1"/>
      <c r="DA4567" s="1"/>
      <c r="DB4567" s="1"/>
      <c r="DC4567" s="1"/>
      <c r="DD4567" s="1"/>
      <c r="DE4567" s="1"/>
      <c r="DF4567" s="1"/>
      <c r="DG4567" s="1"/>
      <c r="DH4567" s="1"/>
      <c r="DI4567" s="1"/>
      <c r="DJ4567" s="1"/>
      <c r="DK4567" s="1"/>
      <c r="DL4567" s="1"/>
      <c r="DM4567" s="1"/>
      <c r="DN4567" s="1"/>
      <c r="DO4567" s="1"/>
      <c r="DP4567" s="1"/>
      <c r="DQ4567" s="1"/>
    </row>
    <row r="4568" spans="1:121">
      <c r="A4568" s="172" t="s">
        <v>2097</v>
      </c>
      <c r="B4568" s="30" t="s">
        <v>2096</v>
      </c>
      <c r="C4568" s="378">
        <v>189607940</v>
      </c>
      <c r="D4568" s="88"/>
      <c r="F4568" s="29" t="s">
        <v>59</v>
      </c>
      <c r="G4568" s="3" t="s">
        <v>60</v>
      </c>
      <c r="H4568" s="3" t="s">
        <v>30</v>
      </c>
      <c r="I4568" s="59">
        <v>46211</v>
      </c>
      <c r="J4568" s="59">
        <v>46214</v>
      </c>
      <c r="K4568" s="59">
        <v>46242</v>
      </c>
      <c r="L4568" s="45"/>
      <c r="M4568" s="45"/>
      <c r="N4568" s="45"/>
      <c r="O4568" s="119" t="s">
        <v>2096</v>
      </c>
      <c r="P4568" s="3"/>
      <c r="Q4568" s="167"/>
      <c r="R4568" s="176"/>
      <c r="S4568" s="1"/>
      <c r="T4568" s="1"/>
      <c r="U4568" s="1"/>
      <c r="V4568" s="1"/>
      <c r="W4568" s="1"/>
      <c r="X4568" s="1"/>
      <c r="Y4568" s="1"/>
      <c r="Z4568" s="1"/>
      <c r="AA4568" s="1"/>
      <c r="AB4568" s="1"/>
      <c r="AC4568" s="1"/>
      <c r="AD4568" s="1"/>
      <c r="AE4568" s="1"/>
      <c r="AF4568" s="1"/>
      <c r="AG4568" s="1"/>
      <c r="AH4568" s="1"/>
      <c r="AI4568" s="1"/>
      <c r="AJ4568" s="1"/>
      <c r="AK4568" s="1"/>
      <c r="AL4568" s="1"/>
      <c r="AM4568" s="1"/>
      <c r="AN4568" s="1"/>
      <c r="AO4568" s="1"/>
      <c r="AP4568" s="1"/>
      <c r="AQ4568" s="1"/>
      <c r="AR4568" s="1"/>
      <c r="AS4568" s="1"/>
      <c r="AT4568" s="1"/>
      <c r="AU4568" s="1"/>
      <c r="AV4568" s="1"/>
      <c r="AW4568" s="1"/>
      <c r="AX4568" s="1"/>
      <c r="AY4568" s="1"/>
      <c r="AZ4568" s="1"/>
      <c r="BA4568" s="1"/>
      <c r="BB4568" s="1"/>
      <c r="BC4568" s="1"/>
      <c r="BD4568" s="1"/>
      <c r="BE4568" s="1"/>
      <c r="BF4568" s="1"/>
      <c r="BG4568" s="1"/>
      <c r="BH4568" s="1"/>
      <c r="BI4568" s="1"/>
      <c r="BJ4568" s="1"/>
      <c r="BK4568" s="1"/>
      <c r="BL4568" s="1"/>
      <c r="BM4568" s="1"/>
      <c r="BN4568" s="1"/>
      <c r="BO4568" s="1"/>
      <c r="BP4568" s="1"/>
      <c r="BQ4568" s="1"/>
      <c r="BR4568" s="1"/>
      <c r="BS4568" s="1"/>
      <c r="BT4568" s="1"/>
      <c r="BU4568" s="1"/>
      <c r="BV4568" s="1"/>
      <c r="BW4568" s="1"/>
      <c r="BX4568" s="1"/>
      <c r="BY4568" s="1"/>
      <c r="BZ4568" s="1"/>
      <c r="CA4568" s="1"/>
      <c r="CB4568" s="1"/>
      <c r="CC4568" s="1"/>
      <c r="CD4568" s="1"/>
      <c r="CE4568" s="1"/>
      <c r="CF4568" s="1"/>
      <c r="CG4568" s="1"/>
      <c r="CH4568" s="1"/>
      <c r="CI4568" s="1"/>
      <c r="CJ4568" s="1"/>
      <c r="CK4568" s="1"/>
      <c r="CL4568" s="1"/>
      <c r="CM4568" s="1"/>
      <c r="CN4568" s="1"/>
      <c r="CO4568" s="1"/>
      <c r="CP4568" s="1"/>
      <c r="CQ4568" s="1"/>
      <c r="CR4568" s="1"/>
      <c r="CS4568" s="1"/>
      <c r="CT4568" s="1"/>
      <c r="CU4568" s="1"/>
      <c r="CV4568" s="1"/>
      <c r="CW4568" s="1"/>
      <c r="CX4568" s="1"/>
      <c r="CY4568" s="1"/>
      <c r="CZ4568" s="1"/>
      <c r="DA4568" s="1"/>
      <c r="DB4568" s="1"/>
      <c r="DC4568" s="1"/>
      <c r="DD4568" s="1"/>
      <c r="DE4568" s="1"/>
      <c r="DF4568" s="1"/>
      <c r="DG4568" s="1"/>
      <c r="DH4568" s="1"/>
      <c r="DI4568" s="1"/>
      <c r="DJ4568" s="1"/>
      <c r="DK4568" s="1"/>
      <c r="DL4568" s="1"/>
      <c r="DM4568" s="1"/>
      <c r="DN4568" s="1"/>
      <c r="DO4568" s="1"/>
      <c r="DP4568" s="1"/>
      <c r="DQ4568" s="1"/>
    </row>
    <row r="4569" spans="1:121">
      <c r="A4569" s="172" t="s">
        <v>2097</v>
      </c>
      <c r="B4569" s="30" t="s">
        <v>2096</v>
      </c>
      <c r="C4569" s="378">
        <v>189607855</v>
      </c>
      <c r="D4569" s="88"/>
      <c r="F4569" s="29" t="s">
        <v>59</v>
      </c>
      <c r="G4569" s="3" t="s">
        <v>60</v>
      </c>
      <c r="H4569" s="3" t="s">
        <v>30</v>
      </c>
      <c r="I4569" s="59">
        <v>46211</v>
      </c>
      <c r="J4569" s="59">
        <v>46214</v>
      </c>
      <c r="K4569" s="59">
        <v>46242</v>
      </c>
      <c r="L4569" s="45"/>
      <c r="M4569" s="45"/>
      <c r="N4569" s="45"/>
      <c r="O4569" s="119" t="s">
        <v>2096</v>
      </c>
      <c r="P4569" s="3"/>
      <c r="Q4569" s="167"/>
      <c r="R4569" s="176"/>
      <c r="S4569" s="1"/>
      <c r="T4569" s="1"/>
      <c r="U4569" s="1"/>
      <c r="V4569" s="1"/>
      <c r="W4569" s="1"/>
      <c r="X4569" s="1"/>
      <c r="Y4569" s="1"/>
      <c r="Z4569" s="1"/>
      <c r="AA4569" s="1"/>
      <c r="AB4569" s="1"/>
      <c r="AC4569" s="1"/>
      <c r="AD4569" s="1"/>
      <c r="AE4569" s="1"/>
      <c r="AF4569" s="1"/>
      <c r="AG4569" s="1"/>
      <c r="AH4569" s="1"/>
      <c r="AI4569" s="1"/>
      <c r="AJ4569" s="1"/>
      <c r="AK4569" s="1"/>
      <c r="AL4569" s="1"/>
      <c r="AM4569" s="1"/>
      <c r="AN4569" s="1"/>
      <c r="AO4569" s="1"/>
      <c r="AP4569" s="1"/>
      <c r="AQ4569" s="1"/>
      <c r="AR4569" s="1"/>
      <c r="AS4569" s="1"/>
      <c r="AT4569" s="1"/>
      <c r="AU4569" s="1"/>
      <c r="AV4569" s="1"/>
      <c r="AW4569" s="1"/>
      <c r="AX4569" s="1"/>
      <c r="AY4569" s="1"/>
      <c r="AZ4569" s="1"/>
      <c r="BA4569" s="1"/>
      <c r="BB4569" s="1"/>
      <c r="BC4569" s="1"/>
      <c r="BD4569" s="1"/>
      <c r="BE4569" s="1"/>
      <c r="BF4569" s="1"/>
      <c r="BG4569" s="1"/>
      <c r="BH4569" s="1"/>
      <c r="BI4569" s="1"/>
      <c r="BJ4569" s="1"/>
      <c r="BK4569" s="1"/>
      <c r="BL4569" s="1"/>
      <c r="BM4569" s="1"/>
      <c r="BN4569" s="1"/>
      <c r="BO4569" s="1"/>
      <c r="BP4569" s="1"/>
      <c r="BQ4569" s="1"/>
      <c r="BR4569" s="1"/>
      <c r="BS4569" s="1"/>
      <c r="BT4569" s="1"/>
      <c r="BU4569" s="1"/>
      <c r="BV4569" s="1"/>
      <c r="BW4569" s="1"/>
      <c r="BX4569" s="1"/>
      <c r="BY4569" s="1"/>
      <c r="BZ4569" s="1"/>
      <c r="CA4569" s="1"/>
      <c r="CB4569" s="1"/>
      <c r="CC4569" s="1"/>
      <c r="CD4569" s="1"/>
      <c r="CE4569" s="1"/>
      <c r="CF4569" s="1"/>
      <c r="CG4569" s="1"/>
      <c r="CH4569" s="1"/>
      <c r="CI4569" s="1"/>
      <c r="CJ4569" s="1"/>
      <c r="CK4569" s="1"/>
      <c r="CL4569" s="1"/>
      <c r="CM4569" s="1"/>
      <c r="CN4569" s="1"/>
      <c r="CO4569" s="1"/>
      <c r="CP4569" s="1"/>
      <c r="CQ4569" s="1"/>
      <c r="CR4569" s="1"/>
      <c r="CS4569" s="1"/>
      <c r="CT4569" s="1"/>
      <c r="CU4569" s="1"/>
      <c r="CV4569" s="1"/>
      <c r="CW4569" s="1"/>
      <c r="CX4569" s="1"/>
      <c r="CY4569" s="1"/>
      <c r="CZ4569" s="1"/>
      <c r="DA4569" s="1"/>
      <c r="DB4569" s="1"/>
      <c r="DC4569" s="1"/>
      <c r="DD4569" s="1"/>
      <c r="DE4569" s="1"/>
      <c r="DF4569" s="1"/>
      <c r="DG4569" s="1"/>
      <c r="DH4569" s="1"/>
      <c r="DI4569" s="1"/>
      <c r="DJ4569" s="1"/>
      <c r="DK4569" s="1"/>
      <c r="DL4569" s="1"/>
      <c r="DM4569" s="1"/>
      <c r="DN4569" s="1"/>
      <c r="DO4569" s="1"/>
      <c r="DP4569" s="1"/>
      <c r="DQ4569" s="1"/>
    </row>
    <row r="4570" spans="1:121">
      <c r="A4570" s="172" t="s">
        <v>2097</v>
      </c>
      <c r="B4570" s="30" t="s">
        <v>2096</v>
      </c>
      <c r="C4570" s="378">
        <v>189607798</v>
      </c>
      <c r="D4570" s="88"/>
      <c r="F4570" s="29" t="s">
        <v>59</v>
      </c>
      <c r="G4570" s="3" t="s">
        <v>60</v>
      </c>
      <c r="H4570" s="3" t="s">
        <v>30</v>
      </c>
      <c r="I4570" s="59">
        <v>46211</v>
      </c>
      <c r="J4570" s="59">
        <v>46214</v>
      </c>
      <c r="K4570" s="59">
        <v>46242</v>
      </c>
      <c r="L4570" s="45"/>
      <c r="M4570" s="45"/>
      <c r="N4570" s="45"/>
      <c r="O4570" s="119" t="s">
        <v>2096</v>
      </c>
      <c r="P4570" s="3"/>
      <c r="Q4570" s="167"/>
      <c r="R4570" s="176"/>
      <c r="S4570" s="1"/>
      <c r="T4570" s="1"/>
      <c r="U4570" s="1"/>
      <c r="V4570" s="1"/>
      <c r="W4570" s="1"/>
      <c r="X4570" s="1"/>
      <c r="Y4570" s="1"/>
      <c r="Z4570" s="1"/>
      <c r="AA4570" s="1"/>
      <c r="AB4570" s="1"/>
      <c r="AC4570" s="1"/>
      <c r="AD4570" s="1"/>
      <c r="AE4570" s="1"/>
      <c r="AF4570" s="1"/>
      <c r="AG4570" s="1"/>
      <c r="AH4570" s="1"/>
      <c r="AI4570" s="1"/>
      <c r="AJ4570" s="1"/>
      <c r="AK4570" s="1"/>
      <c r="AL4570" s="1"/>
      <c r="AM4570" s="1"/>
      <c r="AN4570" s="1"/>
      <c r="AO4570" s="1"/>
      <c r="AP4570" s="1"/>
      <c r="AQ4570" s="1"/>
      <c r="AR4570" s="1"/>
      <c r="AS4570" s="1"/>
      <c r="AT4570" s="1"/>
      <c r="AU4570" s="1"/>
      <c r="AV4570" s="1"/>
      <c r="AW4570" s="1"/>
      <c r="AX4570" s="1"/>
      <c r="AY4570" s="1"/>
      <c r="AZ4570" s="1"/>
      <c r="BA4570" s="1"/>
      <c r="BB4570" s="1"/>
      <c r="BC4570" s="1"/>
      <c r="BD4570" s="1"/>
      <c r="BE4570" s="1"/>
      <c r="BF4570" s="1"/>
      <c r="BG4570" s="1"/>
      <c r="BH4570" s="1"/>
      <c r="BI4570" s="1"/>
      <c r="BJ4570" s="1"/>
      <c r="BK4570" s="1"/>
      <c r="BL4570" s="1"/>
      <c r="BM4570" s="1"/>
      <c r="BN4570" s="1"/>
      <c r="BO4570" s="1"/>
      <c r="BP4570" s="1"/>
      <c r="BQ4570" s="1"/>
      <c r="BR4570" s="1"/>
      <c r="BS4570" s="1"/>
      <c r="BT4570" s="1"/>
      <c r="BU4570" s="1"/>
      <c r="BV4570" s="1"/>
      <c r="BW4570" s="1"/>
      <c r="BX4570" s="1"/>
      <c r="BY4570" s="1"/>
      <c r="BZ4570" s="1"/>
      <c r="CA4570" s="1"/>
      <c r="CB4570" s="1"/>
      <c r="CC4570" s="1"/>
      <c r="CD4570" s="1"/>
      <c r="CE4570" s="1"/>
      <c r="CF4570" s="1"/>
      <c r="CG4570" s="1"/>
      <c r="CH4570" s="1"/>
      <c r="CI4570" s="1"/>
      <c r="CJ4570" s="1"/>
      <c r="CK4570" s="1"/>
      <c r="CL4570" s="1"/>
      <c r="CM4570" s="1"/>
      <c r="CN4570" s="1"/>
      <c r="CO4570" s="1"/>
      <c r="CP4570" s="1"/>
      <c r="CQ4570" s="1"/>
      <c r="CR4570" s="1"/>
      <c r="CS4570" s="1"/>
      <c r="CT4570" s="1"/>
      <c r="CU4570" s="1"/>
      <c r="CV4570" s="1"/>
      <c r="CW4570" s="1"/>
      <c r="CX4570" s="1"/>
      <c r="CY4570" s="1"/>
      <c r="CZ4570" s="1"/>
      <c r="DA4570" s="1"/>
      <c r="DB4570" s="1"/>
      <c r="DC4570" s="1"/>
      <c r="DD4570" s="1"/>
      <c r="DE4570" s="1"/>
      <c r="DF4570" s="1"/>
      <c r="DG4570" s="1"/>
      <c r="DH4570" s="1"/>
      <c r="DI4570" s="1"/>
      <c r="DJ4570" s="1"/>
      <c r="DK4570" s="1"/>
      <c r="DL4570" s="1"/>
      <c r="DM4570" s="1"/>
      <c r="DN4570" s="1"/>
      <c r="DO4570" s="1"/>
      <c r="DP4570" s="1"/>
      <c r="DQ4570" s="1"/>
    </row>
    <row r="4571" spans="1:121">
      <c r="A4571" s="172" t="s">
        <v>2097</v>
      </c>
      <c r="B4571" s="30" t="s">
        <v>2096</v>
      </c>
      <c r="C4571" s="378">
        <v>189607719</v>
      </c>
      <c r="D4571" s="88"/>
      <c r="F4571" s="179" t="s">
        <v>59</v>
      </c>
      <c r="G4571" s="3" t="s">
        <v>60</v>
      </c>
      <c r="H4571" s="3" t="s">
        <v>30</v>
      </c>
      <c r="I4571" s="59">
        <v>46211</v>
      </c>
      <c r="J4571" s="59">
        <v>46214</v>
      </c>
      <c r="K4571" s="59">
        <v>46242</v>
      </c>
      <c r="L4571" s="45"/>
      <c r="M4571" s="45"/>
      <c r="N4571" s="45"/>
      <c r="O4571" s="119" t="s">
        <v>2096</v>
      </c>
      <c r="P4571" s="3"/>
      <c r="Q4571" s="167"/>
      <c r="R4571" s="176"/>
      <c r="S4571" s="1"/>
      <c r="T4571" s="1"/>
      <c r="U4571" s="1"/>
      <c r="V4571" s="1"/>
      <c r="W4571" s="1"/>
      <c r="X4571" s="1"/>
      <c r="Y4571" s="1"/>
      <c r="Z4571" s="1"/>
      <c r="AA4571" s="1"/>
      <c r="AB4571" s="1"/>
      <c r="AC4571" s="1"/>
      <c r="AD4571" s="1"/>
      <c r="AE4571" s="1"/>
      <c r="AF4571" s="1"/>
      <c r="AG4571" s="1"/>
      <c r="AH4571" s="1"/>
      <c r="AI4571" s="1"/>
      <c r="AJ4571" s="1"/>
      <c r="AK4571" s="1"/>
      <c r="AL4571" s="1"/>
      <c r="AM4571" s="1"/>
      <c r="AN4571" s="1"/>
      <c r="AO4571" s="1"/>
      <c r="AP4571" s="1"/>
      <c r="AQ4571" s="1"/>
      <c r="AR4571" s="1"/>
      <c r="AS4571" s="1"/>
      <c r="AT4571" s="1"/>
      <c r="AU4571" s="1"/>
      <c r="AV4571" s="1"/>
      <c r="AW4571" s="1"/>
      <c r="AX4571" s="1"/>
      <c r="AY4571" s="1"/>
      <c r="AZ4571" s="1"/>
      <c r="BA4571" s="1"/>
      <c r="BB4571" s="1"/>
      <c r="BC4571" s="1"/>
      <c r="BD4571" s="1"/>
      <c r="BE4571" s="1"/>
      <c r="BF4571" s="1"/>
      <c r="BG4571" s="1"/>
      <c r="BH4571" s="1"/>
      <c r="BI4571" s="1"/>
      <c r="BJ4571" s="1"/>
      <c r="BK4571" s="1"/>
      <c r="BL4571" s="1"/>
      <c r="BM4571" s="1"/>
      <c r="BN4571" s="1"/>
      <c r="BO4571" s="1"/>
      <c r="BP4571" s="1"/>
      <c r="BQ4571" s="1"/>
      <c r="BR4571" s="1"/>
      <c r="BS4571" s="1"/>
      <c r="BT4571" s="1"/>
      <c r="BU4571" s="1"/>
      <c r="BV4571" s="1"/>
      <c r="BW4571" s="1"/>
      <c r="BX4571" s="1"/>
      <c r="BY4571" s="1"/>
      <c r="BZ4571" s="1"/>
      <c r="CA4571" s="1"/>
      <c r="CB4571" s="1"/>
      <c r="CC4571" s="1"/>
      <c r="CD4571" s="1"/>
      <c r="CE4571" s="1"/>
      <c r="CF4571" s="1"/>
      <c r="CG4571" s="1"/>
      <c r="CH4571" s="1"/>
      <c r="CI4571" s="1"/>
      <c r="CJ4571" s="1"/>
      <c r="CK4571" s="1"/>
      <c r="CL4571" s="1"/>
      <c r="CM4571" s="1"/>
      <c r="CN4571" s="1"/>
      <c r="CO4571" s="1"/>
      <c r="CP4571" s="1"/>
      <c r="CQ4571" s="1"/>
      <c r="CR4571" s="1"/>
      <c r="CS4571" s="1"/>
      <c r="CT4571" s="1"/>
      <c r="CU4571" s="1"/>
      <c r="CV4571" s="1"/>
      <c r="CW4571" s="1"/>
      <c r="CX4571" s="1"/>
      <c r="CY4571" s="1"/>
      <c r="CZ4571" s="1"/>
      <c r="DA4571" s="1"/>
      <c r="DB4571" s="1"/>
      <c r="DC4571" s="1"/>
      <c r="DD4571" s="1"/>
      <c r="DE4571" s="1"/>
      <c r="DF4571" s="1"/>
      <c r="DG4571" s="1"/>
      <c r="DH4571" s="1"/>
      <c r="DI4571" s="1"/>
      <c r="DJ4571" s="1"/>
      <c r="DK4571" s="1"/>
      <c r="DL4571" s="1"/>
      <c r="DM4571" s="1"/>
      <c r="DN4571" s="1"/>
      <c r="DO4571" s="1"/>
      <c r="DP4571" s="1"/>
      <c r="DQ4571" s="1"/>
    </row>
    <row r="4572" spans="1:121">
      <c r="A4572" s="172" t="s">
        <v>2097</v>
      </c>
      <c r="B4572" s="30" t="s">
        <v>2096</v>
      </c>
      <c r="C4572" s="378">
        <v>189607640</v>
      </c>
      <c r="D4572" s="88"/>
      <c r="F4572" s="179" t="s">
        <v>59</v>
      </c>
      <c r="G4572" s="3" t="s">
        <v>60</v>
      </c>
      <c r="H4572" s="3" t="s">
        <v>30</v>
      </c>
      <c r="I4572" s="59">
        <v>46211</v>
      </c>
      <c r="J4572" s="59">
        <v>46214</v>
      </c>
      <c r="K4572" s="59">
        <v>46242</v>
      </c>
      <c r="L4572" s="45"/>
      <c r="M4572" s="45"/>
      <c r="N4572" s="45"/>
      <c r="O4572" s="119" t="s">
        <v>2096</v>
      </c>
      <c r="P4572" s="3"/>
      <c r="Q4572" s="167"/>
      <c r="R4572" s="176"/>
      <c r="S4572" s="1"/>
      <c r="T4572" s="1"/>
      <c r="U4572" s="1"/>
      <c r="V4572" s="1"/>
      <c r="W4572" s="1"/>
      <c r="X4572" s="1"/>
      <c r="Y4572" s="1"/>
      <c r="Z4572" s="1"/>
      <c r="AA4572" s="1"/>
      <c r="AB4572" s="1"/>
      <c r="AC4572" s="1"/>
      <c r="AD4572" s="1"/>
      <c r="AE4572" s="1"/>
      <c r="AF4572" s="1"/>
      <c r="AG4572" s="1"/>
      <c r="AH4572" s="1"/>
      <c r="AI4572" s="1"/>
      <c r="AJ4572" s="1"/>
      <c r="AK4572" s="1"/>
      <c r="AL4572" s="1"/>
      <c r="AM4572" s="1"/>
      <c r="AN4572" s="1"/>
      <c r="AO4572" s="1"/>
      <c r="AP4572" s="1"/>
      <c r="AQ4572" s="1"/>
      <c r="AR4572" s="1"/>
      <c r="AS4572" s="1"/>
      <c r="AT4572" s="1"/>
      <c r="AU4572" s="1"/>
      <c r="AV4572" s="1"/>
      <c r="AW4572" s="1"/>
      <c r="AX4572" s="1"/>
      <c r="AY4572" s="1"/>
      <c r="AZ4572" s="1"/>
      <c r="BA4572" s="1"/>
      <c r="BB4572" s="1"/>
      <c r="BC4572" s="1"/>
      <c r="BD4572" s="1"/>
      <c r="BE4572" s="1"/>
      <c r="BF4572" s="1"/>
      <c r="BG4572" s="1"/>
      <c r="BH4572" s="1"/>
      <c r="BI4572" s="1"/>
      <c r="BJ4572" s="1"/>
      <c r="BK4572" s="1"/>
      <c r="BL4572" s="1"/>
      <c r="BM4572" s="1"/>
      <c r="BN4572" s="1"/>
      <c r="BO4572" s="1"/>
      <c r="BP4572" s="1"/>
      <c r="BQ4572" s="1"/>
      <c r="BR4572" s="1"/>
      <c r="BS4572" s="1"/>
      <c r="BT4572" s="1"/>
      <c r="BU4572" s="1"/>
      <c r="BV4572" s="1"/>
      <c r="BW4572" s="1"/>
      <c r="BX4572" s="1"/>
      <c r="BY4572" s="1"/>
      <c r="BZ4572" s="1"/>
      <c r="CA4572" s="1"/>
      <c r="CB4572" s="1"/>
      <c r="CC4572" s="1"/>
      <c r="CD4572" s="1"/>
      <c r="CE4572" s="1"/>
      <c r="CF4572" s="1"/>
      <c r="CG4572" s="1"/>
      <c r="CH4572" s="1"/>
      <c r="CI4572" s="1"/>
      <c r="CJ4572" s="1"/>
      <c r="CK4572" s="1"/>
      <c r="CL4572" s="1"/>
      <c r="CM4572" s="1"/>
      <c r="CN4572" s="1"/>
      <c r="CO4572" s="1"/>
      <c r="CP4572" s="1"/>
      <c r="CQ4572" s="1"/>
      <c r="CR4572" s="1"/>
      <c r="CS4572" s="1"/>
      <c r="CT4572" s="1"/>
      <c r="CU4572" s="1"/>
      <c r="CV4572" s="1"/>
      <c r="CW4572" s="1"/>
      <c r="CX4572" s="1"/>
      <c r="CY4572" s="1"/>
      <c r="CZ4572" s="1"/>
      <c r="DA4572" s="1"/>
      <c r="DB4572" s="1"/>
      <c r="DC4572" s="1"/>
      <c r="DD4572" s="1"/>
      <c r="DE4572" s="1"/>
      <c r="DF4572" s="1"/>
      <c r="DG4572" s="1"/>
      <c r="DH4572" s="1"/>
      <c r="DI4572" s="1"/>
      <c r="DJ4572" s="1"/>
      <c r="DK4572" s="1"/>
      <c r="DL4572" s="1"/>
      <c r="DM4572" s="1"/>
      <c r="DN4572" s="1"/>
      <c r="DO4572" s="1"/>
      <c r="DP4572" s="1"/>
      <c r="DQ4572" s="1"/>
    </row>
    <row r="4573" spans="1:121">
      <c r="A4573" s="172" t="s">
        <v>2097</v>
      </c>
      <c r="B4573" s="30" t="s">
        <v>2096</v>
      </c>
      <c r="C4573" s="378">
        <v>189607546</v>
      </c>
      <c r="D4573" s="88"/>
      <c r="F4573" s="29" t="s">
        <v>59</v>
      </c>
      <c r="G4573" s="3" t="s">
        <v>60</v>
      </c>
      <c r="H4573" s="3" t="s">
        <v>30</v>
      </c>
      <c r="I4573" s="59">
        <v>46211</v>
      </c>
      <c r="J4573" s="59">
        <v>46214</v>
      </c>
      <c r="K4573" s="59">
        <v>46242</v>
      </c>
      <c r="L4573" s="45"/>
      <c r="M4573" s="45"/>
      <c r="N4573" s="45"/>
      <c r="O4573" s="119" t="s">
        <v>2096</v>
      </c>
      <c r="P4573" s="3"/>
      <c r="Q4573" s="167"/>
      <c r="R4573" s="176"/>
      <c r="S4573" s="1"/>
      <c r="T4573" s="1"/>
      <c r="U4573" s="1"/>
      <c r="V4573" s="1"/>
      <c r="W4573" s="1"/>
      <c r="X4573" s="1"/>
      <c r="Y4573" s="1"/>
      <c r="Z4573" s="1"/>
      <c r="AA4573" s="1"/>
      <c r="AB4573" s="1"/>
      <c r="AC4573" s="1"/>
      <c r="AD4573" s="1"/>
      <c r="AE4573" s="1"/>
      <c r="AF4573" s="1"/>
      <c r="AG4573" s="1"/>
      <c r="AH4573" s="1"/>
      <c r="AI4573" s="1"/>
      <c r="AJ4573" s="1"/>
      <c r="AK4573" s="1"/>
      <c r="AL4573" s="1"/>
      <c r="AM4573" s="1"/>
      <c r="AN4573" s="1"/>
      <c r="AO4573" s="1"/>
      <c r="AP4573" s="1"/>
      <c r="AQ4573" s="1"/>
      <c r="AR4573" s="1"/>
      <c r="AS4573" s="1"/>
      <c r="AT4573" s="1"/>
      <c r="AU4573" s="1"/>
      <c r="AV4573" s="1"/>
      <c r="AW4573" s="1"/>
      <c r="AX4573" s="1"/>
      <c r="AY4573" s="1"/>
      <c r="AZ4573" s="1"/>
      <c r="BA4573" s="1"/>
      <c r="BB4573" s="1"/>
      <c r="BC4573" s="1"/>
      <c r="BD4573" s="1"/>
      <c r="BE4573" s="1"/>
      <c r="BF4573" s="1"/>
      <c r="BG4573" s="1"/>
      <c r="BH4573" s="1"/>
      <c r="BI4573" s="1"/>
      <c r="BJ4573" s="1"/>
      <c r="BK4573" s="1"/>
      <c r="BL4573" s="1"/>
      <c r="BM4573" s="1"/>
      <c r="BN4573" s="1"/>
      <c r="BO4573" s="1"/>
      <c r="BP4573" s="1"/>
      <c r="BQ4573" s="1"/>
      <c r="BR4573" s="1"/>
      <c r="BS4573" s="1"/>
      <c r="BT4573" s="1"/>
      <c r="BU4573" s="1"/>
      <c r="BV4573" s="1"/>
      <c r="BW4573" s="1"/>
      <c r="BX4573" s="1"/>
      <c r="BY4573" s="1"/>
      <c r="BZ4573" s="1"/>
      <c r="CA4573" s="1"/>
      <c r="CB4573" s="1"/>
      <c r="CC4573" s="1"/>
      <c r="CD4573" s="1"/>
      <c r="CE4573" s="1"/>
      <c r="CF4573" s="1"/>
      <c r="CG4573" s="1"/>
      <c r="CH4573" s="1"/>
      <c r="CI4573" s="1"/>
      <c r="CJ4573" s="1"/>
      <c r="CK4573" s="1"/>
      <c r="CL4573" s="1"/>
      <c r="CM4573" s="1"/>
      <c r="CN4573" s="1"/>
      <c r="CO4573" s="1"/>
      <c r="CP4573" s="1"/>
      <c r="CQ4573" s="1"/>
      <c r="CR4573" s="1"/>
      <c r="CS4573" s="1"/>
      <c r="CT4573" s="1"/>
      <c r="CU4573" s="1"/>
      <c r="CV4573" s="1"/>
      <c r="CW4573" s="1"/>
      <c r="CX4573" s="1"/>
      <c r="CY4573" s="1"/>
      <c r="CZ4573" s="1"/>
      <c r="DA4573" s="1"/>
      <c r="DB4573" s="1"/>
      <c r="DC4573" s="1"/>
      <c r="DD4573" s="1"/>
      <c r="DE4573" s="1"/>
      <c r="DF4573" s="1"/>
      <c r="DG4573" s="1"/>
      <c r="DH4573" s="1"/>
      <c r="DI4573" s="1"/>
      <c r="DJ4573" s="1"/>
      <c r="DK4573" s="1"/>
      <c r="DL4573" s="1"/>
      <c r="DM4573" s="1"/>
      <c r="DN4573" s="1"/>
      <c r="DO4573" s="1"/>
      <c r="DP4573" s="1"/>
      <c r="DQ4573" s="1"/>
    </row>
    <row r="4574" spans="1:121">
      <c r="A4574" s="172" t="s">
        <v>2097</v>
      </c>
      <c r="B4574" s="30" t="s">
        <v>2096</v>
      </c>
      <c r="C4574" s="378">
        <v>189607472</v>
      </c>
      <c r="D4574" s="88"/>
      <c r="F4574" s="29" t="s">
        <v>59</v>
      </c>
      <c r="G4574" s="3" t="s">
        <v>60</v>
      </c>
      <c r="H4574" s="3" t="s">
        <v>30</v>
      </c>
      <c r="I4574" s="59">
        <v>46211</v>
      </c>
      <c r="J4574" s="59">
        <v>46214</v>
      </c>
      <c r="K4574" s="59">
        <v>46242</v>
      </c>
      <c r="L4574" s="45"/>
      <c r="M4574" s="45"/>
      <c r="N4574" s="45"/>
      <c r="O4574" s="119" t="s">
        <v>2096</v>
      </c>
      <c r="P4574" s="3"/>
      <c r="Q4574" s="167"/>
      <c r="R4574" s="176"/>
      <c r="S4574" s="1"/>
      <c r="T4574" s="1"/>
      <c r="U4574" s="1"/>
      <c r="V4574" s="1"/>
      <c r="W4574" s="1"/>
      <c r="X4574" s="1"/>
      <c r="Y4574" s="1"/>
      <c r="Z4574" s="1"/>
      <c r="AA4574" s="1"/>
      <c r="AB4574" s="1"/>
      <c r="AC4574" s="1"/>
      <c r="AD4574" s="1"/>
      <c r="AE4574" s="1"/>
      <c r="AF4574" s="1"/>
      <c r="AG4574" s="1"/>
      <c r="AH4574" s="1"/>
      <c r="AI4574" s="1"/>
      <c r="AJ4574" s="1"/>
      <c r="AK4574" s="1"/>
      <c r="AL4574" s="1"/>
      <c r="AM4574" s="1"/>
      <c r="AN4574" s="1"/>
      <c r="AO4574" s="1"/>
      <c r="AP4574" s="1"/>
      <c r="AQ4574" s="1"/>
      <c r="AR4574" s="1"/>
      <c r="AS4574" s="1"/>
      <c r="AT4574" s="1"/>
      <c r="AU4574" s="1"/>
      <c r="AV4574" s="1"/>
      <c r="AW4574" s="1"/>
      <c r="AX4574" s="1"/>
      <c r="AY4574" s="1"/>
      <c r="AZ4574" s="1"/>
      <c r="BA4574" s="1"/>
      <c r="BB4574" s="1"/>
      <c r="BC4574" s="1"/>
      <c r="BD4574" s="1"/>
      <c r="BE4574" s="1"/>
      <c r="BF4574" s="1"/>
      <c r="BG4574" s="1"/>
      <c r="BH4574" s="1"/>
      <c r="BI4574" s="1"/>
      <c r="BJ4574" s="1"/>
      <c r="BK4574" s="1"/>
      <c r="BL4574" s="1"/>
      <c r="BM4574" s="1"/>
      <c r="BN4574" s="1"/>
      <c r="BO4574" s="1"/>
      <c r="BP4574" s="1"/>
      <c r="BQ4574" s="1"/>
      <c r="BR4574" s="1"/>
      <c r="BS4574" s="1"/>
      <c r="BT4574" s="1"/>
      <c r="BU4574" s="1"/>
      <c r="BV4574" s="1"/>
      <c r="BW4574" s="1"/>
      <c r="BX4574" s="1"/>
      <c r="BY4574" s="1"/>
      <c r="BZ4574" s="1"/>
      <c r="CA4574" s="1"/>
      <c r="CB4574" s="1"/>
      <c r="CC4574" s="1"/>
      <c r="CD4574" s="1"/>
      <c r="CE4574" s="1"/>
      <c r="CF4574" s="1"/>
      <c r="CG4574" s="1"/>
      <c r="CH4574" s="1"/>
      <c r="CI4574" s="1"/>
      <c r="CJ4574" s="1"/>
      <c r="CK4574" s="1"/>
      <c r="CL4574" s="1"/>
      <c r="CM4574" s="1"/>
      <c r="CN4574" s="1"/>
      <c r="CO4574" s="1"/>
      <c r="CP4574" s="1"/>
      <c r="CQ4574" s="1"/>
      <c r="CR4574" s="1"/>
      <c r="CS4574" s="1"/>
      <c r="CT4574" s="1"/>
      <c r="CU4574" s="1"/>
      <c r="CV4574" s="1"/>
      <c r="CW4574" s="1"/>
      <c r="CX4574" s="1"/>
      <c r="CY4574" s="1"/>
      <c r="CZ4574" s="1"/>
      <c r="DA4574" s="1"/>
      <c r="DB4574" s="1"/>
      <c r="DC4574" s="1"/>
      <c r="DD4574" s="1"/>
      <c r="DE4574" s="1"/>
      <c r="DF4574" s="1"/>
      <c r="DG4574" s="1"/>
      <c r="DH4574" s="1"/>
      <c r="DI4574" s="1"/>
      <c r="DJ4574" s="1"/>
      <c r="DK4574" s="1"/>
      <c r="DL4574" s="1"/>
      <c r="DM4574" s="1"/>
      <c r="DN4574" s="1"/>
      <c r="DO4574" s="1"/>
      <c r="DP4574" s="1"/>
      <c r="DQ4574" s="1"/>
    </row>
    <row r="4575" spans="1:121">
      <c r="A4575" s="166" t="s">
        <v>2039</v>
      </c>
      <c r="B4575" s="30" t="s">
        <v>2040</v>
      </c>
      <c r="C4575" s="378">
        <v>155606980</v>
      </c>
      <c r="D4575" s="88"/>
      <c r="F4575" s="29" t="s">
        <v>133</v>
      </c>
      <c r="G4575" s="3" t="s">
        <v>60</v>
      </c>
      <c r="H4575" s="3" t="s">
        <v>205</v>
      </c>
      <c r="I4575" s="55">
        <v>46177</v>
      </c>
      <c r="J4575" s="55">
        <v>46181</v>
      </c>
      <c r="K4575" s="55">
        <v>46207</v>
      </c>
      <c r="L4575" s="3"/>
      <c r="M4575" s="3"/>
      <c r="N4575" s="3"/>
      <c r="O4575" s="119" t="s">
        <v>105</v>
      </c>
      <c r="P4575" s="3"/>
      <c r="Q4575" s="167"/>
      <c r="R4575" s="1"/>
    </row>
    <row r="4576" spans="1:121">
      <c r="A4576" s="166" t="s">
        <v>2039</v>
      </c>
      <c r="B4576" s="30" t="s">
        <v>2040</v>
      </c>
      <c r="C4576" s="378">
        <v>155607049</v>
      </c>
      <c r="D4576" s="88"/>
      <c r="F4576" s="29" t="s">
        <v>133</v>
      </c>
      <c r="G4576" s="3" t="s">
        <v>60</v>
      </c>
      <c r="H4576" s="3" t="s">
        <v>205</v>
      </c>
      <c r="I4576" s="55">
        <v>46177</v>
      </c>
      <c r="J4576" s="55">
        <v>46181</v>
      </c>
      <c r="K4576" s="55">
        <v>46207</v>
      </c>
      <c r="L4576" s="3"/>
      <c r="M4576" s="3"/>
      <c r="N4576" s="3"/>
      <c r="O4576" s="119" t="s">
        <v>105</v>
      </c>
      <c r="P4576" s="3"/>
      <c r="Q4576" s="167"/>
      <c r="R4576" s="1"/>
    </row>
    <row r="4577" spans="1:121">
      <c r="A4577" s="166" t="s">
        <v>2039</v>
      </c>
      <c r="B4577" s="30" t="s">
        <v>2040</v>
      </c>
      <c r="C4577" s="378">
        <v>155607167</v>
      </c>
      <c r="D4577" s="88"/>
      <c r="F4577" s="29" t="s">
        <v>133</v>
      </c>
      <c r="G4577" s="3" t="s">
        <v>60</v>
      </c>
      <c r="H4577" s="3" t="s">
        <v>205</v>
      </c>
      <c r="I4577" s="55">
        <v>46177</v>
      </c>
      <c r="J4577" s="55">
        <v>46181</v>
      </c>
      <c r="K4577" s="55">
        <v>46207</v>
      </c>
      <c r="L4577" s="3"/>
      <c r="M4577" s="3"/>
      <c r="N4577" s="3"/>
      <c r="O4577" s="119" t="s">
        <v>105</v>
      </c>
      <c r="P4577" s="3"/>
      <c r="Q4577" s="167"/>
      <c r="R4577" s="1"/>
    </row>
    <row r="4578" spans="1:121">
      <c r="A4578" s="166" t="s">
        <v>2039</v>
      </c>
      <c r="B4578" s="30" t="s">
        <v>2040</v>
      </c>
      <c r="C4578" s="378">
        <v>155607257</v>
      </c>
      <c r="D4578" s="88"/>
      <c r="F4578" s="29" t="s">
        <v>133</v>
      </c>
      <c r="G4578" s="3" t="s">
        <v>60</v>
      </c>
      <c r="H4578" s="3" t="s">
        <v>205</v>
      </c>
      <c r="I4578" s="55">
        <v>46177</v>
      </c>
      <c r="J4578" s="55">
        <v>46181</v>
      </c>
      <c r="K4578" s="55">
        <v>46207</v>
      </c>
      <c r="L4578" s="3"/>
      <c r="M4578" s="3"/>
      <c r="N4578" s="3"/>
      <c r="O4578" s="119" t="s">
        <v>105</v>
      </c>
      <c r="P4578" s="3"/>
      <c r="Q4578" s="167"/>
      <c r="R4578" s="1"/>
    </row>
    <row r="4579" spans="1:121">
      <c r="A4579" s="166" t="s">
        <v>2039</v>
      </c>
      <c r="B4579" s="349" t="s">
        <v>2040</v>
      </c>
      <c r="C4579" s="378">
        <v>155607368</v>
      </c>
      <c r="D4579" s="88"/>
      <c r="F4579" s="29" t="s">
        <v>133</v>
      </c>
      <c r="G4579" s="3" t="s">
        <v>60</v>
      </c>
      <c r="H4579" s="3" t="s">
        <v>205</v>
      </c>
      <c r="I4579" s="55">
        <v>46177</v>
      </c>
      <c r="J4579" s="55">
        <v>46181</v>
      </c>
      <c r="K4579" s="55">
        <v>46207</v>
      </c>
      <c r="L4579" s="3"/>
      <c r="M4579" s="3"/>
      <c r="N4579" s="3"/>
      <c r="O4579" s="119" t="s">
        <v>105</v>
      </c>
      <c r="P4579" s="3"/>
      <c r="Q4579" s="167"/>
      <c r="R4579" s="1"/>
    </row>
    <row r="4580" spans="1:121">
      <c r="A4580" s="190" t="s">
        <v>2039</v>
      </c>
      <c r="B4580" s="383" t="s">
        <v>2040</v>
      </c>
      <c r="C4580" s="378">
        <v>155607436</v>
      </c>
      <c r="D4580" s="88"/>
      <c r="E4580" s="191"/>
      <c r="F4580" s="191" t="s">
        <v>133</v>
      </c>
      <c r="G4580" s="3" t="s">
        <v>60</v>
      </c>
      <c r="H4580" s="192" t="s">
        <v>205</v>
      </c>
      <c r="I4580" s="55">
        <v>46177</v>
      </c>
      <c r="J4580" s="193">
        <v>46181</v>
      </c>
      <c r="K4580" s="55">
        <v>46207</v>
      </c>
      <c r="L4580" s="3"/>
      <c r="M4580" s="3"/>
      <c r="N4580" s="3"/>
      <c r="O4580" s="119" t="s">
        <v>105</v>
      </c>
      <c r="P4580" s="3"/>
      <c r="Q4580" s="167"/>
      <c r="R4580" s="1"/>
    </row>
    <row r="4581" spans="1:121">
      <c r="A4581" s="190" t="s">
        <v>2039</v>
      </c>
      <c r="B4581" s="383" t="s">
        <v>2040</v>
      </c>
      <c r="C4581" s="378">
        <v>155607599</v>
      </c>
      <c r="D4581" s="88"/>
      <c r="E4581" s="191"/>
      <c r="F4581" s="191" t="s">
        <v>133</v>
      </c>
      <c r="G4581" s="3" t="s">
        <v>60</v>
      </c>
      <c r="H4581" s="192" t="s">
        <v>205</v>
      </c>
      <c r="I4581" s="55">
        <v>46177</v>
      </c>
      <c r="J4581" s="193">
        <v>46181</v>
      </c>
      <c r="K4581" s="55">
        <v>46207</v>
      </c>
      <c r="L4581" s="3"/>
      <c r="M4581" s="3"/>
      <c r="N4581" s="3"/>
      <c r="O4581" s="119" t="s">
        <v>105</v>
      </c>
      <c r="P4581" s="3"/>
      <c r="Q4581" s="167"/>
      <c r="R4581" s="1"/>
    </row>
    <row r="4582" spans="1:121">
      <c r="A4582" s="190" t="s">
        <v>2039</v>
      </c>
      <c r="B4582" s="383" t="s">
        <v>2040</v>
      </c>
      <c r="C4582" s="378">
        <v>155607633</v>
      </c>
      <c r="D4582" s="88"/>
      <c r="E4582" s="191"/>
      <c r="F4582" s="191" t="s">
        <v>133</v>
      </c>
      <c r="G4582" s="3" t="s">
        <v>60</v>
      </c>
      <c r="H4582" s="192" t="s">
        <v>205</v>
      </c>
      <c r="I4582" s="55">
        <v>46177</v>
      </c>
      <c r="J4582" s="193">
        <v>46181</v>
      </c>
      <c r="K4582" s="55">
        <v>46207</v>
      </c>
      <c r="L4582" s="3"/>
      <c r="M4582" s="3"/>
      <c r="N4582" s="3"/>
      <c r="O4582" s="119" t="s">
        <v>105</v>
      </c>
      <c r="P4582" s="3"/>
      <c r="Q4582" s="167"/>
      <c r="R4582" s="1"/>
    </row>
    <row r="4583" spans="1:121">
      <c r="A4583" s="178" t="s">
        <v>2098</v>
      </c>
      <c r="B4583" s="381" t="s">
        <v>2099</v>
      </c>
      <c r="C4583" s="378">
        <v>160609160</v>
      </c>
      <c r="D4583" s="88"/>
      <c r="F4583" s="29" t="s">
        <v>2100</v>
      </c>
      <c r="G4583" s="3" t="s">
        <v>60</v>
      </c>
      <c r="H4583" s="3" t="s">
        <v>2101</v>
      </c>
      <c r="I4583" s="55">
        <v>46182</v>
      </c>
      <c r="J4583" s="55">
        <v>46185</v>
      </c>
      <c r="K4583" s="55">
        <v>46212</v>
      </c>
      <c r="L4583" s="3"/>
      <c r="M4583" s="3"/>
      <c r="N4583" s="3"/>
      <c r="O4583" s="119" t="s">
        <v>105</v>
      </c>
      <c r="P4583" s="3"/>
      <c r="Q4583" s="167"/>
      <c r="R4583" s="176"/>
      <c r="S4583" s="1"/>
      <c r="T4583" s="1"/>
      <c r="U4583" s="1"/>
      <c r="V4583" s="1"/>
      <c r="W4583" s="1"/>
      <c r="X4583" s="1"/>
      <c r="Y4583" s="1"/>
      <c r="Z4583" s="1"/>
      <c r="AA4583" s="1"/>
      <c r="AB4583" s="1"/>
      <c r="AC4583" s="1"/>
      <c r="AD4583" s="1"/>
      <c r="AE4583" s="1"/>
      <c r="AF4583" s="1"/>
      <c r="AG4583" s="1"/>
      <c r="AH4583" s="1"/>
      <c r="AI4583" s="1"/>
      <c r="AJ4583" s="1"/>
      <c r="AK4583" s="1"/>
      <c r="AL4583" s="1"/>
      <c r="AM4583" s="1"/>
      <c r="AN4583" s="1"/>
      <c r="AO4583" s="1"/>
      <c r="AP4583" s="1"/>
      <c r="AQ4583" s="1"/>
      <c r="AR4583" s="1"/>
      <c r="AS4583" s="1"/>
      <c r="AT4583" s="1"/>
      <c r="AU4583" s="1"/>
      <c r="AV4583" s="1"/>
      <c r="AW4583" s="1"/>
      <c r="AX4583" s="1"/>
      <c r="AY4583" s="1"/>
      <c r="AZ4583" s="1"/>
      <c r="BA4583" s="1"/>
      <c r="BB4583" s="1"/>
      <c r="BC4583" s="1"/>
      <c r="BD4583" s="1"/>
      <c r="BE4583" s="1"/>
      <c r="BF4583" s="1"/>
      <c r="BG4583" s="1"/>
      <c r="BH4583" s="1"/>
      <c r="BI4583" s="1"/>
      <c r="BJ4583" s="1"/>
      <c r="BK4583" s="1"/>
      <c r="BL4583" s="1"/>
      <c r="BM4583" s="1"/>
      <c r="BN4583" s="1"/>
      <c r="BO4583" s="1"/>
      <c r="BP4583" s="1"/>
      <c r="BQ4583" s="1"/>
      <c r="BR4583" s="1"/>
      <c r="BS4583" s="1"/>
      <c r="BT4583" s="1"/>
      <c r="BU4583" s="1"/>
      <c r="BV4583" s="1"/>
      <c r="BW4583" s="1"/>
      <c r="BX4583" s="1"/>
      <c r="BY4583" s="1"/>
      <c r="BZ4583" s="1"/>
      <c r="CA4583" s="1"/>
      <c r="CB4583" s="1"/>
      <c r="CC4583" s="1"/>
      <c r="CD4583" s="1"/>
      <c r="CE4583" s="1"/>
      <c r="CF4583" s="1"/>
      <c r="CG4583" s="1"/>
      <c r="CH4583" s="1"/>
      <c r="CI4583" s="1"/>
      <c r="CJ4583" s="1"/>
      <c r="CK4583" s="1"/>
      <c r="CL4583" s="1"/>
      <c r="CM4583" s="1"/>
      <c r="CN4583" s="1"/>
      <c r="CO4583" s="1"/>
      <c r="CP4583" s="1"/>
      <c r="CQ4583" s="1"/>
      <c r="CR4583" s="1"/>
      <c r="CS4583" s="1"/>
      <c r="CT4583" s="1"/>
      <c r="CU4583" s="1"/>
      <c r="CV4583" s="1"/>
      <c r="CW4583" s="1"/>
      <c r="CX4583" s="1"/>
      <c r="CY4583" s="1"/>
      <c r="CZ4583" s="1"/>
      <c r="DA4583" s="1"/>
      <c r="DB4583" s="1"/>
      <c r="DC4583" s="1"/>
      <c r="DD4583" s="1"/>
      <c r="DE4583" s="1"/>
      <c r="DF4583" s="1"/>
      <c r="DG4583" s="1"/>
      <c r="DH4583" s="1"/>
      <c r="DI4583" s="1"/>
      <c r="DJ4583" s="1"/>
      <c r="DK4583" s="1"/>
      <c r="DL4583" s="1"/>
      <c r="DM4583" s="1"/>
      <c r="DN4583" s="1"/>
      <c r="DO4583" s="1"/>
      <c r="DP4583" s="1"/>
      <c r="DQ4583" s="1"/>
    </row>
    <row r="4584" spans="1:121">
      <c r="A4584" s="178" t="s">
        <v>2098</v>
      </c>
      <c r="B4584" s="381" t="s">
        <v>2099</v>
      </c>
      <c r="C4584" s="378">
        <v>160609167</v>
      </c>
      <c r="D4584" s="88"/>
      <c r="F4584" s="29" t="s">
        <v>2100</v>
      </c>
      <c r="G4584" s="3" t="s">
        <v>60</v>
      </c>
      <c r="H4584" s="3" t="s">
        <v>2101</v>
      </c>
      <c r="I4584" s="55">
        <v>46182</v>
      </c>
      <c r="J4584" s="55">
        <v>46185</v>
      </c>
      <c r="K4584" s="55">
        <v>46212</v>
      </c>
      <c r="L4584" s="3"/>
      <c r="M4584" s="3"/>
      <c r="N4584" s="3"/>
      <c r="O4584" s="119" t="s">
        <v>105</v>
      </c>
      <c r="P4584" s="3"/>
      <c r="Q4584" s="167"/>
      <c r="R4584" s="176"/>
      <c r="S4584" s="1"/>
      <c r="T4584" s="1"/>
      <c r="U4584" s="1"/>
      <c r="V4584" s="1"/>
      <c r="W4584" s="1"/>
      <c r="X4584" s="1"/>
      <c r="Y4584" s="1"/>
      <c r="Z4584" s="1"/>
      <c r="AA4584" s="1"/>
      <c r="AB4584" s="1"/>
      <c r="AC4584" s="1"/>
      <c r="AD4584" s="1"/>
      <c r="AE4584" s="1"/>
      <c r="AF4584" s="1"/>
      <c r="AG4584" s="1"/>
      <c r="AH4584" s="1"/>
      <c r="AI4584" s="1"/>
      <c r="AJ4584" s="1"/>
      <c r="AK4584" s="1"/>
      <c r="AL4584" s="1"/>
      <c r="AM4584" s="1"/>
      <c r="AN4584" s="1"/>
      <c r="AO4584" s="1"/>
      <c r="AP4584" s="1"/>
      <c r="AQ4584" s="1"/>
      <c r="AR4584" s="1"/>
      <c r="AS4584" s="1"/>
      <c r="AT4584" s="1"/>
      <c r="AU4584" s="1"/>
      <c r="AV4584" s="1"/>
      <c r="AW4584" s="1"/>
      <c r="AX4584" s="1"/>
      <c r="AY4584" s="1"/>
      <c r="AZ4584" s="1"/>
      <c r="BA4584" s="1"/>
      <c r="BB4584" s="1"/>
      <c r="BC4584" s="1"/>
      <c r="BD4584" s="1"/>
      <c r="BE4584" s="1"/>
      <c r="BF4584" s="1"/>
      <c r="BG4584" s="1"/>
      <c r="BH4584" s="1"/>
      <c r="BI4584" s="1"/>
      <c r="BJ4584" s="1"/>
      <c r="BK4584" s="1"/>
      <c r="BL4584" s="1"/>
      <c r="BM4584" s="1"/>
      <c r="BN4584" s="1"/>
      <c r="BO4584" s="1"/>
      <c r="BP4584" s="1"/>
      <c r="BQ4584" s="1"/>
      <c r="BR4584" s="1"/>
      <c r="BS4584" s="1"/>
      <c r="BT4584" s="1"/>
      <c r="BU4584" s="1"/>
      <c r="BV4584" s="1"/>
      <c r="BW4584" s="1"/>
      <c r="BX4584" s="1"/>
      <c r="BY4584" s="1"/>
      <c r="BZ4584" s="1"/>
      <c r="CA4584" s="1"/>
      <c r="CB4584" s="1"/>
      <c r="CC4584" s="1"/>
      <c r="CD4584" s="1"/>
      <c r="CE4584" s="1"/>
      <c r="CF4584" s="1"/>
      <c r="CG4584" s="1"/>
      <c r="CH4584" s="1"/>
      <c r="CI4584" s="1"/>
      <c r="CJ4584" s="1"/>
      <c r="CK4584" s="1"/>
      <c r="CL4584" s="1"/>
      <c r="CM4584" s="1"/>
      <c r="CN4584" s="1"/>
      <c r="CO4584" s="1"/>
      <c r="CP4584" s="1"/>
      <c r="CQ4584" s="1"/>
      <c r="CR4584" s="1"/>
      <c r="CS4584" s="1"/>
      <c r="CT4584" s="1"/>
      <c r="CU4584" s="1"/>
      <c r="CV4584" s="1"/>
      <c r="CW4584" s="1"/>
      <c r="CX4584" s="1"/>
      <c r="CY4584" s="1"/>
      <c r="CZ4584" s="1"/>
      <c r="DA4584" s="1"/>
      <c r="DB4584" s="1"/>
      <c r="DC4584" s="1"/>
      <c r="DD4584" s="1"/>
      <c r="DE4584" s="1"/>
      <c r="DF4584" s="1"/>
      <c r="DG4584" s="1"/>
      <c r="DH4584" s="1"/>
      <c r="DI4584" s="1"/>
      <c r="DJ4584" s="1"/>
      <c r="DK4584" s="1"/>
      <c r="DL4584" s="1"/>
      <c r="DM4584" s="1"/>
      <c r="DN4584" s="1"/>
      <c r="DO4584" s="1"/>
      <c r="DP4584" s="1"/>
      <c r="DQ4584" s="1"/>
    </row>
    <row r="4585" spans="1:121">
      <c r="A4585" s="178" t="s">
        <v>2098</v>
      </c>
      <c r="B4585" s="381" t="s">
        <v>2099</v>
      </c>
      <c r="C4585" s="378">
        <v>160609168</v>
      </c>
      <c r="D4585" s="88"/>
      <c r="F4585" s="29" t="s">
        <v>2100</v>
      </c>
      <c r="G4585" s="3" t="s">
        <v>60</v>
      </c>
      <c r="H4585" s="3" t="s">
        <v>2101</v>
      </c>
      <c r="I4585" s="55">
        <v>46182</v>
      </c>
      <c r="J4585" s="55">
        <v>46185</v>
      </c>
      <c r="K4585" s="55">
        <v>46212</v>
      </c>
      <c r="L4585" s="3"/>
      <c r="M4585" s="3"/>
      <c r="N4585" s="3"/>
      <c r="O4585" s="119" t="s">
        <v>105</v>
      </c>
      <c r="P4585" s="3"/>
      <c r="Q4585" s="167"/>
      <c r="R4585" s="176"/>
      <c r="S4585" s="1"/>
      <c r="T4585" s="1"/>
      <c r="U4585" s="1"/>
      <c r="V4585" s="1"/>
      <c r="W4585" s="1"/>
      <c r="X4585" s="1"/>
      <c r="Y4585" s="1"/>
      <c r="Z4585" s="1"/>
      <c r="AA4585" s="1"/>
      <c r="AB4585" s="1"/>
      <c r="AC4585" s="1"/>
      <c r="AD4585" s="1"/>
      <c r="AE4585" s="1"/>
      <c r="AF4585" s="1"/>
      <c r="AG4585" s="1"/>
      <c r="AH4585" s="1"/>
      <c r="AI4585" s="1"/>
      <c r="AJ4585" s="1"/>
      <c r="AK4585" s="1"/>
      <c r="AL4585" s="1"/>
      <c r="AM4585" s="1"/>
      <c r="AN4585" s="1"/>
      <c r="AO4585" s="1"/>
      <c r="AP4585" s="1"/>
      <c r="AQ4585" s="1"/>
      <c r="AR4585" s="1"/>
      <c r="AS4585" s="1"/>
      <c r="AT4585" s="1"/>
      <c r="AU4585" s="1"/>
      <c r="AV4585" s="1"/>
      <c r="AW4585" s="1"/>
      <c r="AX4585" s="1"/>
      <c r="AY4585" s="1"/>
      <c r="AZ4585" s="1"/>
      <c r="BA4585" s="1"/>
      <c r="BB4585" s="1"/>
      <c r="BC4585" s="1"/>
      <c r="BD4585" s="1"/>
      <c r="BE4585" s="1"/>
      <c r="BF4585" s="1"/>
      <c r="BG4585" s="1"/>
      <c r="BH4585" s="1"/>
      <c r="BI4585" s="1"/>
      <c r="BJ4585" s="1"/>
      <c r="BK4585" s="1"/>
      <c r="BL4585" s="1"/>
      <c r="BM4585" s="1"/>
      <c r="BN4585" s="1"/>
      <c r="BO4585" s="1"/>
      <c r="BP4585" s="1"/>
      <c r="BQ4585" s="1"/>
      <c r="BR4585" s="1"/>
      <c r="BS4585" s="1"/>
      <c r="BT4585" s="1"/>
      <c r="BU4585" s="1"/>
      <c r="BV4585" s="1"/>
      <c r="BW4585" s="1"/>
      <c r="BX4585" s="1"/>
      <c r="BY4585" s="1"/>
      <c r="BZ4585" s="1"/>
      <c r="CA4585" s="1"/>
      <c r="CB4585" s="1"/>
      <c r="CC4585" s="1"/>
      <c r="CD4585" s="1"/>
      <c r="CE4585" s="1"/>
      <c r="CF4585" s="1"/>
      <c r="CG4585" s="1"/>
      <c r="CH4585" s="1"/>
      <c r="CI4585" s="1"/>
      <c r="CJ4585" s="1"/>
      <c r="CK4585" s="1"/>
      <c r="CL4585" s="1"/>
      <c r="CM4585" s="1"/>
      <c r="CN4585" s="1"/>
      <c r="CO4585" s="1"/>
      <c r="CP4585" s="1"/>
      <c r="CQ4585" s="1"/>
      <c r="CR4585" s="1"/>
      <c r="CS4585" s="1"/>
      <c r="CT4585" s="1"/>
      <c r="CU4585" s="1"/>
      <c r="CV4585" s="1"/>
      <c r="CW4585" s="1"/>
      <c r="CX4585" s="1"/>
      <c r="CY4585" s="1"/>
      <c r="CZ4585" s="1"/>
      <c r="DA4585" s="1"/>
      <c r="DB4585" s="1"/>
      <c r="DC4585" s="1"/>
      <c r="DD4585" s="1"/>
      <c r="DE4585" s="1"/>
      <c r="DF4585" s="1"/>
      <c r="DG4585" s="1"/>
      <c r="DH4585" s="1"/>
      <c r="DI4585" s="1"/>
      <c r="DJ4585" s="1"/>
      <c r="DK4585" s="1"/>
      <c r="DL4585" s="1"/>
      <c r="DM4585" s="1"/>
      <c r="DN4585" s="1"/>
      <c r="DO4585" s="1"/>
      <c r="DP4585" s="1"/>
      <c r="DQ4585" s="1"/>
    </row>
    <row r="4586" spans="1:121">
      <c r="A4586" s="178" t="s">
        <v>2098</v>
      </c>
      <c r="B4586" s="381" t="s">
        <v>2099</v>
      </c>
      <c r="C4586" s="378">
        <v>160609170</v>
      </c>
      <c r="D4586" s="88"/>
      <c r="F4586" s="29" t="s">
        <v>2100</v>
      </c>
      <c r="G4586" s="3" t="s">
        <v>60</v>
      </c>
      <c r="H4586" s="3" t="s">
        <v>2101</v>
      </c>
      <c r="I4586" s="55">
        <v>46182</v>
      </c>
      <c r="J4586" s="55">
        <v>46185</v>
      </c>
      <c r="K4586" s="55">
        <v>46212</v>
      </c>
      <c r="L4586" s="3"/>
      <c r="M4586" s="3"/>
      <c r="N4586" s="3"/>
      <c r="O4586" s="119" t="s">
        <v>105</v>
      </c>
      <c r="P4586" s="3"/>
      <c r="Q4586" s="167"/>
      <c r="R4586" s="176"/>
      <c r="S4586" s="1"/>
      <c r="T4586" s="1"/>
      <c r="U4586" s="1"/>
      <c r="V4586" s="1"/>
      <c r="W4586" s="1"/>
      <c r="X4586" s="1"/>
      <c r="Y4586" s="1"/>
      <c r="Z4586" s="1"/>
      <c r="AA4586" s="1"/>
      <c r="AB4586" s="1"/>
      <c r="AC4586" s="1"/>
      <c r="AD4586" s="1"/>
      <c r="AE4586" s="1"/>
      <c r="AF4586" s="1"/>
      <c r="AG4586" s="1"/>
      <c r="AH4586" s="1"/>
      <c r="AI4586" s="1"/>
      <c r="AJ4586" s="1"/>
      <c r="AK4586" s="1"/>
      <c r="AL4586" s="1"/>
      <c r="AM4586" s="1"/>
      <c r="AN4586" s="1"/>
      <c r="AO4586" s="1"/>
      <c r="AP4586" s="1"/>
      <c r="AQ4586" s="1"/>
      <c r="AR4586" s="1"/>
      <c r="AS4586" s="1"/>
      <c r="AT4586" s="1"/>
      <c r="AU4586" s="1"/>
      <c r="AV4586" s="1"/>
      <c r="AW4586" s="1"/>
      <c r="AX4586" s="1"/>
      <c r="AY4586" s="1"/>
      <c r="AZ4586" s="1"/>
      <c r="BA4586" s="1"/>
      <c r="BB4586" s="1"/>
      <c r="BC4586" s="1"/>
      <c r="BD4586" s="1"/>
      <c r="BE4586" s="1"/>
      <c r="BF4586" s="1"/>
      <c r="BG4586" s="1"/>
      <c r="BH4586" s="1"/>
      <c r="BI4586" s="1"/>
      <c r="BJ4586" s="1"/>
      <c r="BK4586" s="1"/>
      <c r="BL4586" s="1"/>
      <c r="BM4586" s="1"/>
      <c r="BN4586" s="1"/>
      <c r="BO4586" s="1"/>
      <c r="BP4586" s="1"/>
      <c r="BQ4586" s="1"/>
      <c r="BR4586" s="1"/>
      <c r="BS4586" s="1"/>
      <c r="BT4586" s="1"/>
      <c r="BU4586" s="1"/>
      <c r="BV4586" s="1"/>
      <c r="BW4586" s="1"/>
      <c r="BX4586" s="1"/>
      <c r="BY4586" s="1"/>
      <c r="BZ4586" s="1"/>
      <c r="CA4586" s="1"/>
      <c r="CB4586" s="1"/>
      <c r="CC4586" s="1"/>
      <c r="CD4586" s="1"/>
      <c r="CE4586" s="1"/>
      <c r="CF4586" s="1"/>
      <c r="CG4586" s="1"/>
      <c r="CH4586" s="1"/>
      <c r="CI4586" s="1"/>
      <c r="CJ4586" s="1"/>
      <c r="CK4586" s="1"/>
      <c r="CL4586" s="1"/>
      <c r="CM4586" s="1"/>
      <c r="CN4586" s="1"/>
      <c r="CO4586" s="1"/>
      <c r="CP4586" s="1"/>
      <c r="CQ4586" s="1"/>
      <c r="CR4586" s="1"/>
      <c r="CS4586" s="1"/>
      <c r="CT4586" s="1"/>
      <c r="CU4586" s="1"/>
      <c r="CV4586" s="1"/>
      <c r="CW4586" s="1"/>
      <c r="CX4586" s="1"/>
      <c r="CY4586" s="1"/>
      <c r="CZ4586" s="1"/>
      <c r="DA4586" s="1"/>
      <c r="DB4586" s="1"/>
      <c r="DC4586" s="1"/>
      <c r="DD4586" s="1"/>
      <c r="DE4586" s="1"/>
      <c r="DF4586" s="1"/>
      <c r="DG4586" s="1"/>
      <c r="DH4586" s="1"/>
      <c r="DI4586" s="1"/>
      <c r="DJ4586" s="1"/>
      <c r="DK4586" s="1"/>
      <c r="DL4586" s="1"/>
      <c r="DM4586" s="1"/>
      <c r="DN4586" s="1"/>
      <c r="DO4586" s="1"/>
      <c r="DP4586" s="1"/>
      <c r="DQ4586" s="1"/>
    </row>
    <row r="4587" spans="1:121">
      <c r="A4587" s="178" t="s">
        <v>2098</v>
      </c>
      <c r="B4587" s="381" t="s">
        <v>2099</v>
      </c>
      <c r="C4587" s="378">
        <v>160609179</v>
      </c>
      <c r="D4587" s="88"/>
      <c r="F4587" s="29" t="s">
        <v>2100</v>
      </c>
      <c r="G4587" s="3" t="s">
        <v>60</v>
      </c>
      <c r="H4587" s="3" t="s">
        <v>2101</v>
      </c>
      <c r="I4587" s="55">
        <v>46182</v>
      </c>
      <c r="J4587" s="55">
        <v>46185</v>
      </c>
      <c r="K4587" s="55">
        <v>46212</v>
      </c>
      <c r="L4587" s="3"/>
      <c r="M4587" s="3"/>
      <c r="N4587" s="3"/>
      <c r="O4587" s="119" t="s">
        <v>105</v>
      </c>
      <c r="P4587" s="3"/>
      <c r="Q4587" s="167"/>
      <c r="R4587" s="176"/>
      <c r="S4587" s="1"/>
      <c r="T4587" s="1"/>
      <c r="U4587" s="1"/>
      <c r="V4587" s="1"/>
      <c r="W4587" s="1"/>
      <c r="X4587" s="1"/>
      <c r="Y4587" s="1"/>
      <c r="Z4587" s="1"/>
      <c r="AA4587" s="1"/>
      <c r="AB4587" s="1"/>
      <c r="AC4587" s="1"/>
      <c r="AD4587" s="1"/>
      <c r="AE4587" s="1"/>
      <c r="AF4587" s="1"/>
      <c r="AG4587" s="1"/>
      <c r="AH4587" s="1"/>
      <c r="AI4587" s="1"/>
      <c r="AJ4587" s="1"/>
      <c r="AK4587" s="1"/>
      <c r="AL4587" s="1"/>
      <c r="AM4587" s="1"/>
      <c r="AN4587" s="1"/>
      <c r="AO4587" s="1"/>
      <c r="AP4587" s="1"/>
      <c r="AQ4587" s="1"/>
      <c r="AR4587" s="1"/>
      <c r="AS4587" s="1"/>
      <c r="AT4587" s="1"/>
      <c r="AU4587" s="1"/>
      <c r="AV4587" s="1"/>
      <c r="AW4587" s="1"/>
      <c r="AX4587" s="1"/>
      <c r="AY4587" s="1"/>
      <c r="AZ4587" s="1"/>
      <c r="BA4587" s="1"/>
      <c r="BB4587" s="1"/>
      <c r="BC4587" s="1"/>
      <c r="BD4587" s="1"/>
      <c r="BE4587" s="1"/>
      <c r="BF4587" s="1"/>
      <c r="BG4587" s="1"/>
      <c r="BH4587" s="1"/>
      <c r="BI4587" s="1"/>
      <c r="BJ4587" s="1"/>
      <c r="BK4587" s="1"/>
      <c r="BL4587" s="1"/>
      <c r="BM4587" s="1"/>
      <c r="BN4587" s="1"/>
      <c r="BO4587" s="1"/>
      <c r="BP4587" s="1"/>
      <c r="BQ4587" s="1"/>
      <c r="BR4587" s="1"/>
      <c r="BS4587" s="1"/>
      <c r="BT4587" s="1"/>
      <c r="BU4587" s="1"/>
      <c r="BV4587" s="1"/>
      <c r="BW4587" s="1"/>
      <c r="BX4587" s="1"/>
      <c r="BY4587" s="1"/>
      <c r="BZ4587" s="1"/>
      <c r="CA4587" s="1"/>
      <c r="CB4587" s="1"/>
      <c r="CC4587" s="1"/>
      <c r="CD4587" s="1"/>
      <c r="CE4587" s="1"/>
      <c r="CF4587" s="1"/>
      <c r="CG4587" s="1"/>
      <c r="CH4587" s="1"/>
      <c r="CI4587" s="1"/>
      <c r="CJ4587" s="1"/>
      <c r="CK4587" s="1"/>
      <c r="CL4587" s="1"/>
      <c r="CM4587" s="1"/>
      <c r="CN4587" s="1"/>
      <c r="CO4587" s="1"/>
      <c r="CP4587" s="1"/>
      <c r="CQ4587" s="1"/>
      <c r="CR4587" s="1"/>
      <c r="CS4587" s="1"/>
      <c r="CT4587" s="1"/>
      <c r="CU4587" s="1"/>
      <c r="CV4587" s="1"/>
      <c r="CW4587" s="1"/>
      <c r="CX4587" s="1"/>
      <c r="CY4587" s="1"/>
      <c r="CZ4587" s="1"/>
      <c r="DA4587" s="1"/>
      <c r="DB4587" s="1"/>
      <c r="DC4587" s="1"/>
      <c r="DD4587" s="1"/>
      <c r="DE4587" s="1"/>
      <c r="DF4587" s="1"/>
      <c r="DG4587" s="1"/>
      <c r="DH4587" s="1"/>
      <c r="DI4587" s="1"/>
      <c r="DJ4587" s="1"/>
      <c r="DK4587" s="1"/>
      <c r="DL4587" s="1"/>
      <c r="DM4587" s="1"/>
      <c r="DN4587" s="1"/>
      <c r="DO4587" s="1"/>
      <c r="DP4587" s="1"/>
      <c r="DQ4587" s="1"/>
    </row>
    <row r="4588" spans="1:121">
      <c r="A4588" s="178" t="s">
        <v>2098</v>
      </c>
      <c r="B4588" s="381" t="s">
        <v>2099</v>
      </c>
      <c r="C4588" s="378">
        <v>160609181</v>
      </c>
      <c r="D4588" s="88"/>
      <c r="F4588" s="29" t="s">
        <v>2100</v>
      </c>
      <c r="G4588" s="3" t="s">
        <v>60</v>
      </c>
      <c r="H4588" s="45" t="s">
        <v>2101</v>
      </c>
      <c r="I4588" s="55">
        <v>46182</v>
      </c>
      <c r="J4588" s="55">
        <v>46185</v>
      </c>
      <c r="K4588" s="55">
        <v>46212</v>
      </c>
      <c r="L4588" s="3"/>
      <c r="M4588" s="3"/>
      <c r="N4588" s="3"/>
      <c r="O4588" s="119" t="s">
        <v>105</v>
      </c>
      <c r="P4588" s="3"/>
      <c r="Q4588" s="167"/>
      <c r="R4588" s="176"/>
      <c r="S4588" s="1"/>
      <c r="T4588" s="1"/>
      <c r="U4588" s="1"/>
      <c r="V4588" s="1"/>
      <c r="W4588" s="1"/>
      <c r="X4588" s="1"/>
      <c r="Y4588" s="1"/>
      <c r="Z4588" s="1"/>
      <c r="AA4588" s="1"/>
      <c r="AB4588" s="1"/>
      <c r="AC4588" s="1"/>
      <c r="AD4588" s="1"/>
      <c r="AE4588" s="1"/>
      <c r="AF4588" s="1"/>
      <c r="AG4588" s="1"/>
      <c r="AH4588" s="1"/>
      <c r="AI4588" s="1"/>
      <c r="AJ4588" s="1"/>
      <c r="AK4588" s="1"/>
      <c r="AL4588" s="1"/>
      <c r="AM4588" s="1"/>
      <c r="AN4588" s="1"/>
      <c r="AO4588" s="1"/>
      <c r="AP4588" s="1"/>
      <c r="AQ4588" s="1"/>
      <c r="AR4588" s="1"/>
      <c r="AS4588" s="1"/>
      <c r="AT4588" s="1"/>
      <c r="AU4588" s="1"/>
      <c r="AV4588" s="1"/>
      <c r="AW4588" s="1"/>
      <c r="AX4588" s="1"/>
      <c r="AY4588" s="1"/>
      <c r="AZ4588" s="1"/>
      <c r="BA4588" s="1"/>
      <c r="BB4588" s="1"/>
      <c r="BC4588" s="1"/>
      <c r="BD4588" s="1"/>
      <c r="BE4588" s="1"/>
      <c r="BF4588" s="1"/>
      <c r="BG4588" s="1"/>
      <c r="BH4588" s="1"/>
      <c r="BI4588" s="1"/>
      <c r="BJ4588" s="1"/>
      <c r="BK4588" s="1"/>
      <c r="BL4588" s="1"/>
      <c r="BM4588" s="1"/>
      <c r="BN4588" s="1"/>
      <c r="BO4588" s="1"/>
      <c r="BP4588" s="1"/>
      <c r="BQ4588" s="1"/>
      <c r="BR4588" s="1"/>
      <c r="BS4588" s="1"/>
      <c r="BT4588" s="1"/>
      <c r="BU4588" s="1"/>
      <c r="BV4588" s="1"/>
      <c r="BW4588" s="1"/>
      <c r="BX4588" s="1"/>
      <c r="BY4588" s="1"/>
      <c r="BZ4588" s="1"/>
      <c r="CA4588" s="1"/>
      <c r="CB4588" s="1"/>
      <c r="CC4588" s="1"/>
      <c r="CD4588" s="1"/>
      <c r="CE4588" s="1"/>
      <c r="CF4588" s="1"/>
      <c r="CG4588" s="1"/>
      <c r="CH4588" s="1"/>
      <c r="CI4588" s="1"/>
      <c r="CJ4588" s="1"/>
      <c r="CK4588" s="1"/>
      <c r="CL4588" s="1"/>
      <c r="CM4588" s="1"/>
      <c r="CN4588" s="1"/>
      <c r="CO4588" s="1"/>
      <c r="CP4588" s="1"/>
      <c r="CQ4588" s="1"/>
      <c r="CR4588" s="1"/>
      <c r="CS4588" s="1"/>
      <c r="CT4588" s="1"/>
      <c r="CU4588" s="1"/>
      <c r="CV4588" s="1"/>
      <c r="CW4588" s="1"/>
      <c r="CX4588" s="1"/>
      <c r="CY4588" s="1"/>
      <c r="CZ4588" s="1"/>
      <c r="DA4588" s="1"/>
      <c r="DB4588" s="1"/>
      <c r="DC4588" s="1"/>
      <c r="DD4588" s="1"/>
      <c r="DE4588" s="1"/>
      <c r="DF4588" s="1"/>
      <c r="DG4588" s="1"/>
      <c r="DH4588" s="1"/>
      <c r="DI4588" s="1"/>
      <c r="DJ4588" s="1"/>
      <c r="DK4588" s="1"/>
      <c r="DL4588" s="1"/>
      <c r="DM4588" s="1"/>
      <c r="DN4588" s="1"/>
      <c r="DO4588" s="1"/>
      <c r="DP4588" s="1"/>
      <c r="DQ4588" s="1"/>
    </row>
    <row r="4589" spans="1:121">
      <c r="A4589" s="178" t="s">
        <v>2098</v>
      </c>
      <c r="B4589" s="381" t="s">
        <v>2099</v>
      </c>
      <c r="C4589" s="378">
        <v>160609182</v>
      </c>
      <c r="D4589" s="88"/>
      <c r="F4589" s="29" t="s">
        <v>2100</v>
      </c>
      <c r="G4589" s="3" t="s">
        <v>60</v>
      </c>
      <c r="H4589" s="45" t="s">
        <v>2101</v>
      </c>
      <c r="I4589" s="55">
        <v>46182</v>
      </c>
      <c r="J4589" s="55">
        <v>46185</v>
      </c>
      <c r="K4589" s="55">
        <v>46212</v>
      </c>
      <c r="L4589" s="3"/>
      <c r="M4589" s="3"/>
      <c r="N4589" s="3"/>
      <c r="O4589" s="119" t="s">
        <v>105</v>
      </c>
      <c r="P4589" s="3"/>
      <c r="Q4589" s="167"/>
      <c r="R4589" s="176"/>
      <c r="S4589" s="1"/>
      <c r="T4589" s="1"/>
      <c r="U4589" s="1"/>
      <c r="V4589" s="1"/>
      <c r="W4589" s="1"/>
      <c r="X4589" s="1"/>
      <c r="Y4589" s="1"/>
      <c r="Z4589" s="1"/>
      <c r="AA4589" s="1"/>
      <c r="AB4589" s="1"/>
      <c r="AC4589" s="1"/>
      <c r="AD4589" s="1"/>
      <c r="AE4589" s="1"/>
      <c r="AF4589" s="1"/>
      <c r="AG4589" s="1"/>
      <c r="AH4589" s="1"/>
      <c r="AI4589" s="1"/>
      <c r="AJ4589" s="1"/>
      <c r="AK4589" s="1"/>
      <c r="AL4589" s="1"/>
      <c r="AM4589" s="1"/>
      <c r="AN4589" s="1"/>
      <c r="AO4589" s="1"/>
      <c r="AP4589" s="1"/>
      <c r="AQ4589" s="1"/>
      <c r="AR4589" s="1"/>
      <c r="AS4589" s="1"/>
      <c r="AT4589" s="1"/>
      <c r="AU4589" s="1"/>
      <c r="AV4589" s="1"/>
      <c r="AW4589" s="1"/>
      <c r="AX4589" s="1"/>
      <c r="AY4589" s="1"/>
      <c r="AZ4589" s="1"/>
      <c r="BA4589" s="1"/>
      <c r="BB4589" s="1"/>
      <c r="BC4589" s="1"/>
      <c r="BD4589" s="1"/>
      <c r="BE4589" s="1"/>
      <c r="BF4589" s="1"/>
      <c r="BG4589" s="1"/>
      <c r="BH4589" s="1"/>
      <c r="BI4589" s="1"/>
      <c r="BJ4589" s="1"/>
      <c r="BK4589" s="1"/>
      <c r="BL4589" s="1"/>
      <c r="BM4589" s="1"/>
      <c r="BN4589" s="1"/>
      <c r="BO4589" s="1"/>
      <c r="BP4589" s="1"/>
      <c r="BQ4589" s="1"/>
      <c r="BR4589" s="1"/>
      <c r="BS4589" s="1"/>
      <c r="BT4589" s="1"/>
      <c r="BU4589" s="1"/>
      <c r="BV4589" s="1"/>
      <c r="BW4589" s="1"/>
      <c r="BX4589" s="1"/>
      <c r="BY4589" s="1"/>
      <c r="BZ4589" s="1"/>
      <c r="CA4589" s="1"/>
      <c r="CB4589" s="1"/>
      <c r="CC4589" s="1"/>
      <c r="CD4589" s="1"/>
      <c r="CE4589" s="1"/>
      <c r="CF4589" s="1"/>
      <c r="CG4589" s="1"/>
      <c r="CH4589" s="1"/>
      <c r="CI4589" s="1"/>
      <c r="CJ4589" s="1"/>
      <c r="CK4589" s="1"/>
      <c r="CL4589" s="1"/>
      <c r="CM4589" s="1"/>
      <c r="CN4589" s="1"/>
      <c r="CO4589" s="1"/>
      <c r="CP4589" s="1"/>
      <c r="CQ4589" s="1"/>
      <c r="CR4589" s="1"/>
      <c r="CS4589" s="1"/>
      <c r="CT4589" s="1"/>
      <c r="CU4589" s="1"/>
      <c r="CV4589" s="1"/>
      <c r="CW4589" s="1"/>
      <c r="CX4589" s="1"/>
      <c r="CY4589" s="1"/>
      <c r="CZ4589" s="1"/>
      <c r="DA4589" s="1"/>
      <c r="DB4589" s="1"/>
      <c r="DC4589" s="1"/>
      <c r="DD4589" s="1"/>
      <c r="DE4589" s="1"/>
      <c r="DF4589" s="1"/>
      <c r="DG4589" s="1"/>
      <c r="DH4589" s="1"/>
      <c r="DI4589" s="1"/>
      <c r="DJ4589" s="1"/>
      <c r="DK4589" s="1"/>
      <c r="DL4589" s="1"/>
      <c r="DM4589" s="1"/>
      <c r="DN4589" s="1"/>
      <c r="DO4589" s="1"/>
      <c r="DP4589" s="1"/>
      <c r="DQ4589" s="1"/>
    </row>
    <row r="4590" spans="1:121">
      <c r="A4590" s="178" t="s">
        <v>2098</v>
      </c>
      <c r="B4590" s="381" t="s">
        <v>2099</v>
      </c>
      <c r="C4590" s="378">
        <v>160609185</v>
      </c>
      <c r="D4590" s="88"/>
      <c r="F4590" s="29" t="s">
        <v>2100</v>
      </c>
      <c r="G4590" s="3" t="s">
        <v>60</v>
      </c>
      <c r="H4590" s="3" t="s">
        <v>2101</v>
      </c>
      <c r="I4590" s="55">
        <v>46182</v>
      </c>
      <c r="J4590" s="55">
        <v>46185</v>
      </c>
      <c r="K4590" s="55">
        <v>46212</v>
      </c>
      <c r="L4590" s="3"/>
      <c r="M4590" s="3"/>
      <c r="N4590" s="3"/>
      <c r="O4590" s="119" t="s">
        <v>105</v>
      </c>
      <c r="P4590" s="3"/>
      <c r="Q4590" s="167"/>
      <c r="R4590" s="176"/>
      <c r="S4590" s="1"/>
      <c r="T4590" s="1"/>
      <c r="U4590" s="1"/>
      <c r="V4590" s="1"/>
      <c r="W4590" s="1"/>
      <c r="X4590" s="1"/>
      <c r="Y4590" s="1"/>
      <c r="Z4590" s="1"/>
      <c r="AA4590" s="1"/>
      <c r="AB4590" s="1"/>
      <c r="AC4590" s="1"/>
      <c r="AD4590" s="1"/>
      <c r="AE4590" s="1"/>
      <c r="AF4590" s="1"/>
      <c r="AG4590" s="1"/>
      <c r="AH4590" s="1"/>
      <c r="AI4590" s="1"/>
      <c r="AJ4590" s="1"/>
      <c r="AK4590" s="1"/>
      <c r="AL4590" s="1"/>
      <c r="AM4590" s="1"/>
      <c r="AN4590" s="1"/>
      <c r="AO4590" s="1"/>
      <c r="AP4590" s="1"/>
      <c r="AQ4590" s="1"/>
      <c r="AR4590" s="1"/>
      <c r="AS4590" s="1"/>
      <c r="AT4590" s="1"/>
      <c r="AU4590" s="1"/>
      <c r="AV4590" s="1"/>
      <c r="AW4590" s="1"/>
      <c r="AX4590" s="1"/>
      <c r="AY4590" s="1"/>
      <c r="AZ4590" s="1"/>
      <c r="BA4590" s="1"/>
      <c r="BB4590" s="1"/>
      <c r="BC4590" s="1"/>
      <c r="BD4590" s="1"/>
      <c r="BE4590" s="1"/>
      <c r="BF4590" s="1"/>
      <c r="BG4590" s="1"/>
      <c r="BH4590" s="1"/>
      <c r="BI4590" s="1"/>
      <c r="BJ4590" s="1"/>
      <c r="BK4590" s="1"/>
      <c r="BL4590" s="1"/>
      <c r="BM4590" s="1"/>
      <c r="BN4590" s="1"/>
      <c r="BO4590" s="1"/>
      <c r="BP4590" s="1"/>
      <c r="BQ4590" s="1"/>
      <c r="BR4590" s="1"/>
      <c r="BS4590" s="1"/>
      <c r="BT4590" s="1"/>
      <c r="BU4590" s="1"/>
      <c r="BV4590" s="1"/>
      <c r="BW4590" s="1"/>
      <c r="BX4590" s="1"/>
      <c r="BY4590" s="1"/>
      <c r="BZ4590" s="1"/>
      <c r="CA4590" s="1"/>
      <c r="CB4590" s="1"/>
      <c r="CC4590" s="1"/>
      <c r="CD4590" s="1"/>
      <c r="CE4590" s="1"/>
      <c r="CF4590" s="1"/>
      <c r="CG4590" s="1"/>
      <c r="CH4590" s="1"/>
      <c r="CI4590" s="1"/>
      <c r="CJ4590" s="1"/>
      <c r="CK4590" s="1"/>
      <c r="CL4590" s="1"/>
      <c r="CM4590" s="1"/>
      <c r="CN4590" s="1"/>
      <c r="CO4590" s="1"/>
      <c r="CP4590" s="1"/>
      <c r="CQ4590" s="1"/>
      <c r="CR4590" s="1"/>
      <c r="CS4590" s="1"/>
      <c r="CT4590" s="1"/>
      <c r="CU4590" s="1"/>
      <c r="CV4590" s="1"/>
      <c r="CW4590" s="1"/>
      <c r="CX4590" s="1"/>
      <c r="CY4590" s="1"/>
      <c r="CZ4590" s="1"/>
      <c r="DA4590" s="1"/>
      <c r="DB4590" s="1"/>
      <c r="DC4590" s="1"/>
      <c r="DD4590" s="1"/>
      <c r="DE4590" s="1"/>
      <c r="DF4590" s="1"/>
      <c r="DG4590" s="1"/>
      <c r="DH4590" s="1"/>
      <c r="DI4590" s="1"/>
      <c r="DJ4590" s="1"/>
      <c r="DK4590" s="1"/>
      <c r="DL4590" s="1"/>
      <c r="DM4590" s="1"/>
      <c r="DN4590" s="1"/>
      <c r="DO4590" s="1"/>
      <c r="DP4590" s="1"/>
      <c r="DQ4590" s="1"/>
    </row>
    <row r="4591" spans="1:121">
      <c r="A4591" s="178" t="s">
        <v>2098</v>
      </c>
      <c r="B4591" s="381" t="s">
        <v>2099</v>
      </c>
      <c r="C4591" s="378">
        <v>160609189</v>
      </c>
      <c r="D4591" s="88"/>
      <c r="F4591" s="29" t="s">
        <v>2100</v>
      </c>
      <c r="G4591" s="3" t="s">
        <v>60</v>
      </c>
      <c r="H4591" s="3" t="s">
        <v>2101</v>
      </c>
      <c r="I4591" s="55">
        <v>46182</v>
      </c>
      <c r="J4591" s="55">
        <v>46185</v>
      </c>
      <c r="K4591" s="55">
        <v>46212</v>
      </c>
      <c r="L4591" s="3"/>
      <c r="M4591" s="3"/>
      <c r="N4591" s="3"/>
      <c r="O4591" s="119" t="s">
        <v>105</v>
      </c>
      <c r="P4591" s="3"/>
      <c r="Q4591" s="167"/>
      <c r="R4591" s="176"/>
      <c r="S4591" s="1"/>
      <c r="T4591" s="1"/>
      <c r="U4591" s="1"/>
      <c r="V4591" s="1"/>
      <c r="W4591" s="1"/>
      <c r="X4591" s="1"/>
      <c r="Y4591" s="1"/>
      <c r="Z4591" s="1"/>
      <c r="AA4591" s="1"/>
      <c r="AB4591" s="1"/>
      <c r="AC4591" s="1"/>
      <c r="AD4591" s="1"/>
      <c r="AE4591" s="1"/>
      <c r="AF4591" s="1"/>
      <c r="AG4591" s="1"/>
      <c r="AH4591" s="1"/>
      <c r="AI4591" s="1"/>
      <c r="AJ4591" s="1"/>
      <c r="AK4591" s="1"/>
      <c r="AL4591" s="1"/>
      <c r="AM4591" s="1"/>
      <c r="AN4591" s="1"/>
      <c r="AO4591" s="1"/>
      <c r="AP4591" s="1"/>
      <c r="AQ4591" s="1"/>
      <c r="AR4591" s="1"/>
      <c r="AS4591" s="1"/>
      <c r="AT4591" s="1"/>
      <c r="AU4591" s="1"/>
      <c r="AV4591" s="1"/>
      <c r="AW4591" s="1"/>
      <c r="AX4591" s="1"/>
      <c r="AY4591" s="1"/>
      <c r="AZ4591" s="1"/>
      <c r="BA4591" s="1"/>
      <c r="BB4591" s="1"/>
      <c r="BC4591" s="1"/>
      <c r="BD4591" s="1"/>
      <c r="BE4591" s="1"/>
      <c r="BF4591" s="1"/>
      <c r="BG4591" s="1"/>
      <c r="BH4591" s="1"/>
      <c r="BI4591" s="1"/>
      <c r="BJ4591" s="1"/>
      <c r="BK4591" s="1"/>
      <c r="BL4591" s="1"/>
      <c r="BM4591" s="1"/>
      <c r="BN4591" s="1"/>
      <c r="BO4591" s="1"/>
      <c r="BP4591" s="1"/>
      <c r="BQ4591" s="1"/>
      <c r="BR4591" s="1"/>
      <c r="BS4591" s="1"/>
      <c r="BT4591" s="1"/>
      <c r="BU4591" s="1"/>
      <c r="BV4591" s="1"/>
      <c r="BW4591" s="1"/>
      <c r="BX4591" s="1"/>
      <c r="BY4591" s="1"/>
      <c r="BZ4591" s="1"/>
      <c r="CA4591" s="1"/>
      <c r="CB4591" s="1"/>
      <c r="CC4591" s="1"/>
      <c r="CD4591" s="1"/>
      <c r="CE4591" s="1"/>
      <c r="CF4591" s="1"/>
      <c r="CG4591" s="1"/>
      <c r="CH4591" s="1"/>
      <c r="CI4591" s="1"/>
      <c r="CJ4591" s="1"/>
      <c r="CK4591" s="1"/>
      <c r="CL4591" s="1"/>
      <c r="CM4591" s="1"/>
      <c r="CN4591" s="1"/>
      <c r="CO4591" s="1"/>
      <c r="CP4591" s="1"/>
      <c r="CQ4591" s="1"/>
      <c r="CR4591" s="1"/>
      <c r="CS4591" s="1"/>
      <c r="CT4591" s="1"/>
      <c r="CU4591" s="1"/>
      <c r="CV4591" s="1"/>
      <c r="CW4591" s="1"/>
      <c r="CX4591" s="1"/>
      <c r="CY4591" s="1"/>
      <c r="CZ4591" s="1"/>
      <c r="DA4591" s="1"/>
      <c r="DB4591" s="1"/>
      <c r="DC4591" s="1"/>
      <c r="DD4591" s="1"/>
      <c r="DE4591" s="1"/>
      <c r="DF4591" s="1"/>
      <c r="DG4591" s="1"/>
      <c r="DH4591" s="1"/>
      <c r="DI4591" s="1"/>
      <c r="DJ4591" s="1"/>
      <c r="DK4591" s="1"/>
      <c r="DL4591" s="1"/>
      <c r="DM4591" s="1"/>
      <c r="DN4591" s="1"/>
      <c r="DO4591" s="1"/>
      <c r="DP4591" s="1"/>
      <c r="DQ4591" s="1"/>
    </row>
    <row r="4592" spans="1:121">
      <c r="A4592" s="178" t="s">
        <v>2098</v>
      </c>
      <c r="B4592" s="381" t="s">
        <v>2099</v>
      </c>
      <c r="C4592" s="378">
        <v>160609192</v>
      </c>
      <c r="D4592" s="88"/>
      <c r="F4592" s="29" t="s">
        <v>2100</v>
      </c>
      <c r="G4592" s="3" t="s">
        <v>60</v>
      </c>
      <c r="H4592" s="3" t="s">
        <v>2101</v>
      </c>
      <c r="I4592" s="55">
        <v>46182</v>
      </c>
      <c r="J4592" s="55">
        <v>46185</v>
      </c>
      <c r="K4592" s="55">
        <v>46212</v>
      </c>
      <c r="L4592" s="3"/>
      <c r="M4592" s="3"/>
      <c r="N4592" s="3"/>
      <c r="O4592" s="119" t="s">
        <v>105</v>
      </c>
      <c r="P4592" s="3"/>
      <c r="Q4592" s="167"/>
      <c r="R4592" s="176"/>
      <c r="S4592" s="1"/>
      <c r="T4592" s="1"/>
      <c r="U4592" s="1"/>
      <c r="V4592" s="1"/>
      <c r="W4592" s="1"/>
      <c r="X4592" s="1"/>
      <c r="Y4592" s="1"/>
      <c r="Z4592" s="1"/>
      <c r="AA4592" s="1"/>
      <c r="AB4592" s="1"/>
      <c r="AC4592" s="1"/>
      <c r="AD4592" s="1"/>
      <c r="AE4592" s="1"/>
      <c r="AF4592" s="1"/>
      <c r="AG4592" s="1"/>
      <c r="AH4592" s="1"/>
      <c r="AI4592" s="1"/>
      <c r="AJ4592" s="1"/>
      <c r="AK4592" s="1"/>
      <c r="AL4592" s="1"/>
      <c r="AM4592" s="1"/>
      <c r="AN4592" s="1"/>
      <c r="AO4592" s="1"/>
      <c r="AP4592" s="1"/>
      <c r="AQ4592" s="1"/>
      <c r="AR4592" s="1"/>
      <c r="AS4592" s="1"/>
      <c r="AT4592" s="1"/>
      <c r="AU4592" s="1"/>
      <c r="AV4592" s="1"/>
      <c r="AW4592" s="1"/>
      <c r="AX4592" s="1"/>
      <c r="AY4592" s="1"/>
      <c r="AZ4592" s="1"/>
      <c r="BA4592" s="1"/>
      <c r="BB4592" s="1"/>
      <c r="BC4592" s="1"/>
      <c r="BD4592" s="1"/>
      <c r="BE4592" s="1"/>
      <c r="BF4592" s="1"/>
      <c r="BG4592" s="1"/>
      <c r="BH4592" s="1"/>
      <c r="BI4592" s="1"/>
      <c r="BJ4592" s="1"/>
      <c r="BK4592" s="1"/>
      <c r="BL4592" s="1"/>
      <c r="BM4592" s="1"/>
      <c r="BN4592" s="1"/>
      <c r="BO4592" s="1"/>
      <c r="BP4592" s="1"/>
      <c r="BQ4592" s="1"/>
      <c r="BR4592" s="1"/>
      <c r="BS4592" s="1"/>
      <c r="BT4592" s="1"/>
      <c r="BU4592" s="1"/>
      <c r="BV4592" s="1"/>
      <c r="BW4592" s="1"/>
      <c r="BX4592" s="1"/>
      <c r="BY4592" s="1"/>
      <c r="BZ4592" s="1"/>
      <c r="CA4592" s="1"/>
      <c r="CB4592" s="1"/>
      <c r="CC4592" s="1"/>
      <c r="CD4592" s="1"/>
      <c r="CE4592" s="1"/>
      <c r="CF4592" s="1"/>
      <c r="CG4592" s="1"/>
      <c r="CH4592" s="1"/>
      <c r="CI4592" s="1"/>
      <c r="CJ4592" s="1"/>
      <c r="CK4592" s="1"/>
      <c r="CL4592" s="1"/>
      <c r="CM4592" s="1"/>
      <c r="CN4592" s="1"/>
      <c r="CO4592" s="1"/>
      <c r="CP4592" s="1"/>
      <c r="CQ4592" s="1"/>
      <c r="CR4592" s="1"/>
      <c r="CS4592" s="1"/>
      <c r="CT4592" s="1"/>
      <c r="CU4592" s="1"/>
      <c r="CV4592" s="1"/>
      <c r="CW4592" s="1"/>
      <c r="CX4592" s="1"/>
      <c r="CY4592" s="1"/>
      <c r="CZ4592" s="1"/>
      <c r="DA4592" s="1"/>
      <c r="DB4592" s="1"/>
      <c r="DC4592" s="1"/>
      <c r="DD4592" s="1"/>
      <c r="DE4592" s="1"/>
      <c r="DF4592" s="1"/>
      <c r="DG4592" s="1"/>
      <c r="DH4592" s="1"/>
      <c r="DI4592" s="1"/>
      <c r="DJ4592" s="1"/>
      <c r="DK4592" s="1"/>
      <c r="DL4592" s="1"/>
      <c r="DM4592" s="1"/>
      <c r="DN4592" s="1"/>
      <c r="DO4592" s="1"/>
      <c r="DP4592" s="1"/>
      <c r="DQ4592" s="1"/>
    </row>
    <row r="4593" spans="1:121">
      <c r="A4593" s="172" t="s">
        <v>2098</v>
      </c>
      <c r="B4593" s="381" t="s">
        <v>2099</v>
      </c>
      <c r="C4593" s="378">
        <v>160609196</v>
      </c>
      <c r="D4593" s="88"/>
      <c r="F4593" s="29" t="s">
        <v>2100</v>
      </c>
      <c r="G4593" s="3" t="s">
        <v>60</v>
      </c>
      <c r="H4593" s="3" t="s">
        <v>2101</v>
      </c>
      <c r="I4593" s="55">
        <v>46182</v>
      </c>
      <c r="J4593" s="55">
        <v>46185</v>
      </c>
      <c r="K4593" s="55">
        <v>46212</v>
      </c>
      <c r="L4593" s="3"/>
      <c r="M4593" s="3"/>
      <c r="N4593" s="3"/>
      <c r="O4593" s="119" t="s">
        <v>105</v>
      </c>
      <c r="P4593" s="3"/>
      <c r="Q4593" s="167"/>
      <c r="R4593" s="176"/>
      <c r="S4593" s="1"/>
      <c r="T4593" s="1"/>
      <c r="U4593" s="1"/>
      <c r="V4593" s="1"/>
      <c r="W4593" s="1"/>
      <c r="X4593" s="1"/>
      <c r="Y4593" s="1"/>
      <c r="Z4593" s="1"/>
      <c r="AA4593" s="1"/>
      <c r="AB4593" s="1"/>
      <c r="AC4593" s="1"/>
      <c r="AD4593" s="1"/>
      <c r="AE4593" s="1"/>
      <c r="AF4593" s="1"/>
      <c r="AG4593" s="1"/>
      <c r="AH4593" s="1"/>
      <c r="AI4593" s="1"/>
      <c r="AJ4593" s="1"/>
      <c r="AK4593" s="1"/>
      <c r="AL4593" s="1"/>
      <c r="AM4593" s="1"/>
      <c r="AN4593" s="1"/>
      <c r="AO4593" s="1"/>
      <c r="AP4593" s="1"/>
      <c r="AQ4593" s="1"/>
      <c r="AR4593" s="1"/>
      <c r="AS4593" s="1"/>
      <c r="AT4593" s="1"/>
      <c r="AU4593" s="1"/>
      <c r="AV4593" s="1"/>
      <c r="AW4593" s="1"/>
      <c r="AX4593" s="1"/>
      <c r="AY4593" s="1"/>
      <c r="AZ4593" s="1"/>
      <c r="BA4593" s="1"/>
      <c r="BB4593" s="1"/>
      <c r="BC4593" s="1"/>
      <c r="BD4593" s="1"/>
      <c r="BE4593" s="1"/>
      <c r="BF4593" s="1"/>
      <c r="BG4593" s="1"/>
      <c r="BH4593" s="1"/>
      <c r="BI4593" s="1"/>
      <c r="BJ4593" s="1"/>
      <c r="BK4593" s="1"/>
      <c r="BL4593" s="1"/>
      <c r="BM4593" s="1"/>
      <c r="BN4593" s="1"/>
      <c r="BO4593" s="1"/>
      <c r="BP4593" s="1"/>
      <c r="BQ4593" s="1"/>
      <c r="BR4593" s="1"/>
      <c r="BS4593" s="1"/>
      <c r="BT4593" s="1"/>
      <c r="BU4593" s="1"/>
      <c r="BV4593" s="1"/>
      <c r="BW4593" s="1"/>
      <c r="BX4593" s="1"/>
      <c r="BY4593" s="1"/>
      <c r="BZ4593" s="1"/>
      <c r="CA4593" s="1"/>
      <c r="CB4593" s="1"/>
      <c r="CC4593" s="1"/>
      <c r="CD4593" s="1"/>
      <c r="CE4593" s="1"/>
      <c r="CF4593" s="1"/>
      <c r="CG4593" s="1"/>
      <c r="CH4593" s="1"/>
      <c r="CI4593" s="1"/>
      <c r="CJ4593" s="1"/>
      <c r="CK4593" s="1"/>
      <c r="CL4593" s="1"/>
      <c r="CM4593" s="1"/>
      <c r="CN4593" s="1"/>
      <c r="CO4593" s="1"/>
      <c r="CP4593" s="1"/>
      <c r="CQ4593" s="1"/>
      <c r="CR4593" s="1"/>
      <c r="CS4593" s="1"/>
      <c r="CT4593" s="1"/>
      <c r="CU4593" s="1"/>
      <c r="CV4593" s="1"/>
      <c r="CW4593" s="1"/>
      <c r="CX4593" s="1"/>
      <c r="CY4593" s="1"/>
      <c r="CZ4593" s="1"/>
      <c r="DA4593" s="1"/>
      <c r="DB4593" s="1"/>
      <c r="DC4593" s="1"/>
      <c r="DD4593" s="1"/>
      <c r="DE4593" s="1"/>
      <c r="DF4593" s="1"/>
      <c r="DG4593" s="1"/>
      <c r="DH4593" s="1"/>
      <c r="DI4593" s="1"/>
      <c r="DJ4593" s="1"/>
      <c r="DK4593" s="1"/>
      <c r="DL4593" s="1"/>
      <c r="DM4593" s="1"/>
      <c r="DN4593" s="1"/>
      <c r="DO4593" s="1"/>
      <c r="DP4593" s="1"/>
      <c r="DQ4593" s="1"/>
    </row>
    <row r="4594" spans="1:121">
      <c r="A4594" s="172" t="s">
        <v>2098</v>
      </c>
      <c r="B4594" s="381" t="s">
        <v>2099</v>
      </c>
      <c r="C4594" s="378">
        <v>160609199</v>
      </c>
      <c r="D4594" s="88"/>
      <c r="F4594" s="29" t="s">
        <v>2100</v>
      </c>
      <c r="G4594" s="3" t="s">
        <v>60</v>
      </c>
      <c r="H4594" s="3" t="s">
        <v>2101</v>
      </c>
      <c r="I4594" s="55">
        <v>46182</v>
      </c>
      <c r="J4594" s="55">
        <v>46185</v>
      </c>
      <c r="K4594" s="55">
        <v>46212</v>
      </c>
      <c r="L4594" s="3"/>
      <c r="M4594" s="3"/>
      <c r="N4594" s="3"/>
      <c r="O4594" s="119" t="s">
        <v>105</v>
      </c>
      <c r="P4594" s="3"/>
      <c r="Q4594" s="167"/>
      <c r="R4594" s="176"/>
      <c r="S4594" s="1"/>
      <c r="T4594" s="1"/>
      <c r="U4594" s="1"/>
      <c r="V4594" s="1"/>
      <c r="W4594" s="1"/>
      <c r="X4594" s="1"/>
      <c r="Y4594" s="1"/>
      <c r="Z4594" s="1"/>
      <c r="AA4594" s="1"/>
      <c r="AB4594" s="1"/>
      <c r="AC4594" s="1"/>
      <c r="AD4594" s="1"/>
      <c r="AE4594" s="1"/>
      <c r="AF4594" s="1"/>
      <c r="AG4594" s="1"/>
      <c r="AH4594" s="1"/>
      <c r="AI4594" s="1"/>
      <c r="AJ4594" s="1"/>
      <c r="AK4594" s="1"/>
      <c r="AL4594" s="1"/>
      <c r="AM4594" s="1"/>
      <c r="AN4594" s="1"/>
      <c r="AO4594" s="1"/>
      <c r="AP4594" s="1"/>
      <c r="AQ4594" s="1"/>
      <c r="AR4594" s="1"/>
      <c r="AS4594" s="1"/>
      <c r="AT4594" s="1"/>
      <c r="AU4594" s="1"/>
      <c r="AV4594" s="1"/>
      <c r="AW4594" s="1"/>
      <c r="AX4594" s="1"/>
      <c r="AY4594" s="1"/>
      <c r="AZ4594" s="1"/>
      <c r="BA4594" s="1"/>
      <c r="BB4594" s="1"/>
      <c r="BC4594" s="1"/>
      <c r="BD4594" s="1"/>
      <c r="BE4594" s="1"/>
      <c r="BF4594" s="1"/>
      <c r="BG4594" s="1"/>
      <c r="BH4594" s="1"/>
      <c r="BI4594" s="1"/>
      <c r="BJ4594" s="1"/>
      <c r="BK4594" s="1"/>
      <c r="BL4594" s="1"/>
      <c r="BM4594" s="1"/>
      <c r="BN4594" s="1"/>
      <c r="BO4594" s="1"/>
      <c r="BP4594" s="1"/>
      <c r="BQ4594" s="1"/>
      <c r="BR4594" s="1"/>
      <c r="BS4594" s="1"/>
      <c r="BT4594" s="1"/>
      <c r="BU4594" s="1"/>
      <c r="BV4594" s="1"/>
      <c r="BW4594" s="1"/>
      <c r="BX4594" s="1"/>
      <c r="BY4594" s="1"/>
      <c r="BZ4594" s="1"/>
      <c r="CA4594" s="1"/>
      <c r="CB4594" s="1"/>
      <c r="CC4594" s="1"/>
      <c r="CD4594" s="1"/>
      <c r="CE4594" s="1"/>
      <c r="CF4594" s="1"/>
      <c r="CG4594" s="1"/>
      <c r="CH4594" s="1"/>
      <c r="CI4594" s="1"/>
      <c r="CJ4594" s="1"/>
      <c r="CK4594" s="1"/>
      <c r="CL4594" s="1"/>
      <c r="CM4594" s="1"/>
      <c r="CN4594" s="1"/>
      <c r="CO4594" s="1"/>
      <c r="CP4594" s="1"/>
      <c r="CQ4594" s="1"/>
      <c r="CR4594" s="1"/>
      <c r="CS4594" s="1"/>
      <c r="CT4594" s="1"/>
      <c r="CU4594" s="1"/>
      <c r="CV4594" s="1"/>
      <c r="CW4594" s="1"/>
      <c r="CX4594" s="1"/>
      <c r="CY4594" s="1"/>
      <c r="CZ4594" s="1"/>
      <c r="DA4594" s="1"/>
      <c r="DB4594" s="1"/>
      <c r="DC4594" s="1"/>
      <c r="DD4594" s="1"/>
      <c r="DE4594" s="1"/>
      <c r="DF4594" s="1"/>
      <c r="DG4594" s="1"/>
      <c r="DH4594" s="1"/>
      <c r="DI4594" s="1"/>
      <c r="DJ4594" s="1"/>
      <c r="DK4594" s="1"/>
      <c r="DL4594" s="1"/>
      <c r="DM4594" s="1"/>
      <c r="DN4594" s="1"/>
      <c r="DO4594" s="1"/>
      <c r="DP4594" s="1"/>
      <c r="DQ4594" s="1"/>
    </row>
    <row r="4595" spans="1:121">
      <c r="A4595" s="172" t="s">
        <v>2102</v>
      </c>
      <c r="B4595" s="381" t="s">
        <v>2103</v>
      </c>
      <c r="C4595" s="378">
        <v>161609123</v>
      </c>
      <c r="D4595" s="88"/>
      <c r="F4595" s="29" t="s">
        <v>2100</v>
      </c>
      <c r="G4595" s="3" t="s">
        <v>60</v>
      </c>
      <c r="H4595" s="3" t="s">
        <v>2101</v>
      </c>
      <c r="I4595" s="55">
        <v>46183</v>
      </c>
      <c r="J4595" s="55">
        <v>46186</v>
      </c>
      <c r="K4595" s="55">
        <v>46213</v>
      </c>
      <c r="L4595" s="3"/>
      <c r="M4595" s="3"/>
      <c r="N4595" s="3"/>
      <c r="O4595" s="119" t="s">
        <v>105</v>
      </c>
      <c r="P4595" s="3"/>
      <c r="Q4595" s="167"/>
      <c r="R4595" s="176"/>
      <c r="S4595" s="1"/>
      <c r="T4595" s="1"/>
      <c r="U4595" s="1"/>
      <c r="V4595" s="1"/>
      <c r="W4595" s="1"/>
      <c r="X4595" s="1"/>
      <c r="Y4595" s="1"/>
      <c r="Z4595" s="1"/>
      <c r="AA4595" s="1"/>
      <c r="AB4595" s="1"/>
      <c r="AC4595" s="1"/>
      <c r="AD4595" s="1"/>
      <c r="AE4595" s="1"/>
      <c r="AF4595" s="1"/>
      <c r="AG4595" s="1"/>
      <c r="AH4595" s="1"/>
      <c r="AI4595" s="1"/>
      <c r="AJ4595" s="1"/>
      <c r="AK4595" s="1"/>
      <c r="AL4595" s="1"/>
      <c r="AM4595" s="1"/>
      <c r="AN4595" s="1"/>
      <c r="AO4595" s="1"/>
      <c r="AP4595" s="1"/>
      <c r="AQ4595" s="1"/>
      <c r="AR4595" s="1"/>
      <c r="AS4595" s="1"/>
      <c r="AT4595" s="1"/>
      <c r="AU4595" s="1"/>
      <c r="AV4595" s="1"/>
      <c r="AW4595" s="1"/>
      <c r="AX4595" s="1"/>
      <c r="AY4595" s="1"/>
      <c r="AZ4595" s="1"/>
      <c r="BA4595" s="1"/>
      <c r="BB4595" s="1"/>
      <c r="BC4595" s="1"/>
      <c r="BD4595" s="1"/>
      <c r="BE4595" s="1"/>
      <c r="BF4595" s="1"/>
      <c r="BG4595" s="1"/>
      <c r="BH4595" s="1"/>
      <c r="BI4595" s="1"/>
      <c r="BJ4595" s="1"/>
      <c r="BK4595" s="1"/>
      <c r="BL4595" s="1"/>
      <c r="BM4595" s="1"/>
      <c r="BN4595" s="1"/>
      <c r="BO4595" s="1"/>
      <c r="BP4595" s="1"/>
      <c r="BQ4595" s="1"/>
      <c r="BR4595" s="1"/>
      <c r="BS4595" s="1"/>
      <c r="BT4595" s="1"/>
      <c r="BU4595" s="1"/>
      <c r="BV4595" s="1"/>
      <c r="BW4595" s="1"/>
      <c r="BX4595" s="1"/>
      <c r="BY4595" s="1"/>
      <c r="BZ4595" s="1"/>
      <c r="CA4595" s="1"/>
      <c r="CB4595" s="1"/>
      <c r="CC4595" s="1"/>
      <c r="CD4595" s="1"/>
      <c r="CE4595" s="1"/>
      <c r="CF4595" s="1"/>
      <c r="CG4595" s="1"/>
      <c r="CH4595" s="1"/>
      <c r="CI4595" s="1"/>
      <c r="CJ4595" s="1"/>
      <c r="CK4595" s="1"/>
      <c r="CL4595" s="1"/>
      <c r="CM4595" s="1"/>
      <c r="CN4595" s="1"/>
      <c r="CO4595" s="1"/>
      <c r="CP4595" s="1"/>
      <c r="CQ4595" s="1"/>
      <c r="CR4595" s="1"/>
      <c r="CS4595" s="1"/>
      <c r="CT4595" s="1"/>
      <c r="CU4595" s="1"/>
      <c r="CV4595" s="1"/>
      <c r="CW4595" s="1"/>
      <c r="CX4595" s="1"/>
      <c r="CY4595" s="1"/>
      <c r="CZ4595" s="1"/>
      <c r="DA4595" s="1"/>
      <c r="DB4595" s="1"/>
      <c r="DC4595" s="1"/>
      <c r="DD4595" s="1"/>
      <c r="DE4595" s="1"/>
      <c r="DF4595" s="1"/>
      <c r="DG4595" s="1"/>
      <c r="DH4595" s="1"/>
      <c r="DI4595" s="1"/>
      <c r="DJ4595" s="1"/>
      <c r="DK4595" s="1"/>
      <c r="DL4595" s="1"/>
      <c r="DM4595" s="1"/>
      <c r="DN4595" s="1"/>
      <c r="DO4595" s="1"/>
      <c r="DP4595" s="1"/>
      <c r="DQ4595" s="1"/>
    </row>
    <row r="4596" spans="1:121">
      <c r="A4596" s="172" t="s">
        <v>2102</v>
      </c>
      <c r="B4596" s="381" t="s">
        <v>2103</v>
      </c>
      <c r="C4596" s="378">
        <v>161609129</v>
      </c>
      <c r="D4596" s="88"/>
      <c r="F4596" s="29" t="s">
        <v>2100</v>
      </c>
      <c r="G4596" s="3" t="s">
        <v>60</v>
      </c>
      <c r="H4596" s="3" t="s">
        <v>2101</v>
      </c>
      <c r="I4596" s="55">
        <v>46183</v>
      </c>
      <c r="J4596" s="55">
        <v>46186</v>
      </c>
      <c r="K4596" s="55">
        <v>46213</v>
      </c>
      <c r="L4596" s="3"/>
      <c r="M4596" s="3"/>
      <c r="N4596" s="3"/>
      <c r="O4596" s="119" t="s">
        <v>105</v>
      </c>
      <c r="P4596" s="3"/>
      <c r="Q4596" s="167"/>
      <c r="R4596" s="176"/>
      <c r="S4596" s="1"/>
      <c r="T4596" s="1"/>
      <c r="U4596" s="1"/>
      <c r="V4596" s="1"/>
      <c r="W4596" s="1"/>
      <c r="X4596" s="1"/>
      <c r="Y4596" s="1"/>
      <c r="Z4596" s="1"/>
      <c r="AA4596" s="1"/>
      <c r="AB4596" s="1"/>
      <c r="AC4596" s="1"/>
      <c r="AD4596" s="1"/>
      <c r="AE4596" s="1"/>
      <c r="AF4596" s="1"/>
      <c r="AG4596" s="1"/>
      <c r="AH4596" s="1"/>
      <c r="AI4596" s="1"/>
      <c r="AJ4596" s="1"/>
      <c r="AK4596" s="1"/>
      <c r="AL4596" s="1"/>
      <c r="AM4596" s="1"/>
      <c r="AN4596" s="1"/>
      <c r="AO4596" s="1"/>
      <c r="AP4596" s="1"/>
      <c r="AQ4596" s="1"/>
      <c r="AR4596" s="1"/>
      <c r="AS4596" s="1"/>
      <c r="AT4596" s="1"/>
      <c r="AU4596" s="1"/>
      <c r="AV4596" s="1"/>
      <c r="AW4596" s="1"/>
      <c r="AX4596" s="1"/>
      <c r="AY4596" s="1"/>
      <c r="AZ4596" s="1"/>
      <c r="BA4596" s="1"/>
      <c r="BB4596" s="1"/>
      <c r="BC4596" s="1"/>
      <c r="BD4596" s="1"/>
      <c r="BE4596" s="1"/>
      <c r="BF4596" s="1"/>
      <c r="BG4596" s="1"/>
      <c r="BH4596" s="1"/>
      <c r="BI4596" s="1"/>
      <c r="BJ4596" s="1"/>
      <c r="BK4596" s="1"/>
      <c r="BL4596" s="1"/>
      <c r="BM4596" s="1"/>
      <c r="BN4596" s="1"/>
      <c r="BO4596" s="1"/>
      <c r="BP4596" s="1"/>
      <c r="BQ4596" s="1"/>
      <c r="BR4596" s="1"/>
      <c r="BS4596" s="1"/>
      <c r="BT4596" s="1"/>
      <c r="BU4596" s="1"/>
      <c r="BV4596" s="1"/>
      <c r="BW4596" s="1"/>
      <c r="BX4596" s="1"/>
      <c r="BY4596" s="1"/>
      <c r="BZ4596" s="1"/>
      <c r="CA4596" s="1"/>
      <c r="CB4596" s="1"/>
      <c r="CC4596" s="1"/>
      <c r="CD4596" s="1"/>
      <c r="CE4596" s="1"/>
      <c r="CF4596" s="1"/>
      <c r="CG4596" s="1"/>
      <c r="CH4596" s="1"/>
      <c r="CI4596" s="1"/>
      <c r="CJ4596" s="1"/>
      <c r="CK4596" s="1"/>
      <c r="CL4596" s="1"/>
      <c r="CM4596" s="1"/>
      <c r="CN4596" s="1"/>
      <c r="CO4596" s="1"/>
      <c r="CP4596" s="1"/>
      <c r="CQ4596" s="1"/>
      <c r="CR4596" s="1"/>
      <c r="CS4596" s="1"/>
      <c r="CT4596" s="1"/>
      <c r="CU4596" s="1"/>
      <c r="CV4596" s="1"/>
      <c r="CW4596" s="1"/>
      <c r="CX4596" s="1"/>
      <c r="CY4596" s="1"/>
      <c r="CZ4596" s="1"/>
      <c r="DA4596" s="1"/>
      <c r="DB4596" s="1"/>
      <c r="DC4596" s="1"/>
      <c r="DD4596" s="1"/>
      <c r="DE4596" s="1"/>
      <c r="DF4596" s="1"/>
      <c r="DG4596" s="1"/>
      <c r="DH4596" s="1"/>
      <c r="DI4596" s="1"/>
      <c r="DJ4596" s="1"/>
      <c r="DK4596" s="1"/>
      <c r="DL4596" s="1"/>
      <c r="DM4596" s="1"/>
      <c r="DN4596" s="1"/>
      <c r="DO4596" s="1"/>
      <c r="DP4596" s="1"/>
      <c r="DQ4596" s="1"/>
    </row>
    <row r="4597" spans="1:121">
      <c r="A4597" s="172" t="s">
        <v>2102</v>
      </c>
      <c r="B4597" s="381" t="s">
        <v>2103</v>
      </c>
      <c r="C4597" s="378">
        <v>161609138</v>
      </c>
      <c r="D4597" s="88"/>
      <c r="F4597" s="29" t="s">
        <v>2100</v>
      </c>
      <c r="G4597" s="3" t="s">
        <v>60</v>
      </c>
      <c r="H4597" s="3" t="s">
        <v>2101</v>
      </c>
      <c r="I4597" s="55">
        <v>46183</v>
      </c>
      <c r="J4597" s="55">
        <v>46186</v>
      </c>
      <c r="K4597" s="55">
        <v>46213</v>
      </c>
      <c r="L4597" s="3"/>
      <c r="M4597" s="3"/>
      <c r="N4597" s="3"/>
      <c r="O4597" s="119" t="s">
        <v>105</v>
      </c>
      <c r="P4597" s="3"/>
      <c r="Q4597" s="167"/>
      <c r="R4597" s="176"/>
      <c r="S4597" s="1"/>
      <c r="T4597" s="1"/>
      <c r="U4597" s="1"/>
      <c r="V4597" s="1"/>
      <c r="W4597" s="1"/>
      <c r="X4597" s="1"/>
      <c r="Y4597" s="1"/>
      <c r="Z4597" s="1"/>
      <c r="AA4597" s="1"/>
      <c r="AB4597" s="1"/>
      <c r="AC4597" s="1"/>
      <c r="AD4597" s="1"/>
      <c r="AE4597" s="1"/>
      <c r="AF4597" s="1"/>
      <c r="AG4597" s="1"/>
      <c r="AH4597" s="1"/>
      <c r="AI4597" s="1"/>
      <c r="AJ4597" s="1"/>
      <c r="AK4597" s="1"/>
      <c r="AL4597" s="1"/>
      <c r="AM4597" s="1"/>
      <c r="AN4597" s="1"/>
      <c r="AO4597" s="1"/>
      <c r="AP4597" s="1"/>
      <c r="AQ4597" s="1"/>
      <c r="AR4597" s="1"/>
      <c r="AS4597" s="1"/>
      <c r="AT4597" s="1"/>
      <c r="AU4597" s="1"/>
      <c r="AV4597" s="1"/>
      <c r="AW4597" s="1"/>
      <c r="AX4597" s="1"/>
      <c r="AY4597" s="1"/>
      <c r="AZ4597" s="1"/>
      <c r="BA4597" s="1"/>
      <c r="BB4597" s="1"/>
      <c r="BC4597" s="1"/>
      <c r="BD4597" s="1"/>
      <c r="BE4597" s="1"/>
      <c r="BF4597" s="1"/>
      <c r="BG4597" s="1"/>
      <c r="BH4597" s="1"/>
      <c r="BI4597" s="1"/>
      <c r="BJ4597" s="1"/>
      <c r="BK4597" s="1"/>
      <c r="BL4597" s="1"/>
      <c r="BM4597" s="1"/>
      <c r="BN4597" s="1"/>
      <c r="BO4597" s="1"/>
      <c r="BP4597" s="1"/>
      <c r="BQ4597" s="1"/>
      <c r="BR4597" s="1"/>
      <c r="BS4597" s="1"/>
      <c r="BT4597" s="1"/>
      <c r="BU4597" s="1"/>
      <c r="BV4597" s="1"/>
      <c r="BW4597" s="1"/>
      <c r="BX4597" s="1"/>
      <c r="BY4597" s="1"/>
      <c r="BZ4597" s="1"/>
      <c r="CA4597" s="1"/>
      <c r="CB4597" s="1"/>
      <c r="CC4597" s="1"/>
      <c r="CD4597" s="1"/>
      <c r="CE4597" s="1"/>
      <c r="CF4597" s="1"/>
      <c r="CG4597" s="1"/>
      <c r="CH4597" s="1"/>
      <c r="CI4597" s="1"/>
      <c r="CJ4597" s="1"/>
      <c r="CK4597" s="1"/>
      <c r="CL4597" s="1"/>
      <c r="CM4597" s="1"/>
      <c r="CN4597" s="1"/>
      <c r="CO4597" s="1"/>
      <c r="CP4597" s="1"/>
      <c r="CQ4597" s="1"/>
      <c r="CR4597" s="1"/>
      <c r="CS4597" s="1"/>
      <c r="CT4597" s="1"/>
      <c r="CU4597" s="1"/>
      <c r="CV4597" s="1"/>
      <c r="CW4597" s="1"/>
      <c r="CX4597" s="1"/>
      <c r="CY4597" s="1"/>
      <c r="CZ4597" s="1"/>
      <c r="DA4597" s="1"/>
      <c r="DB4597" s="1"/>
      <c r="DC4597" s="1"/>
      <c r="DD4597" s="1"/>
      <c r="DE4597" s="1"/>
      <c r="DF4597" s="1"/>
      <c r="DG4597" s="1"/>
      <c r="DH4597" s="1"/>
      <c r="DI4597" s="1"/>
      <c r="DJ4597" s="1"/>
      <c r="DK4597" s="1"/>
      <c r="DL4597" s="1"/>
      <c r="DM4597" s="1"/>
      <c r="DN4597" s="1"/>
      <c r="DO4597" s="1"/>
      <c r="DP4597" s="1"/>
      <c r="DQ4597" s="1"/>
    </row>
    <row r="4598" spans="1:121">
      <c r="A4598" s="172" t="s">
        <v>2102</v>
      </c>
      <c r="B4598" s="381" t="s">
        <v>2103</v>
      </c>
      <c r="C4598" s="378">
        <v>161609144</v>
      </c>
      <c r="D4598" s="88"/>
      <c r="F4598" s="29" t="s">
        <v>2100</v>
      </c>
      <c r="G4598" s="3" t="s">
        <v>60</v>
      </c>
      <c r="H4598" s="3" t="s">
        <v>2101</v>
      </c>
      <c r="I4598" s="55">
        <v>46183</v>
      </c>
      <c r="J4598" s="55">
        <v>46186</v>
      </c>
      <c r="K4598" s="55">
        <v>46213</v>
      </c>
      <c r="L4598" s="3"/>
      <c r="M4598" s="3"/>
      <c r="N4598" s="3"/>
      <c r="O4598" s="119" t="s">
        <v>105</v>
      </c>
      <c r="P4598" s="3"/>
      <c r="Q4598" s="167"/>
      <c r="R4598" s="176"/>
      <c r="S4598" s="1"/>
      <c r="T4598" s="1"/>
      <c r="U4598" s="1"/>
      <c r="V4598" s="1"/>
      <c r="W4598" s="1"/>
      <c r="X4598" s="1"/>
      <c r="Y4598" s="1"/>
      <c r="Z4598" s="1"/>
      <c r="AA4598" s="1"/>
      <c r="AB4598" s="1"/>
      <c r="AC4598" s="1"/>
      <c r="AD4598" s="1"/>
      <c r="AE4598" s="1"/>
      <c r="AF4598" s="1"/>
      <c r="AG4598" s="1"/>
      <c r="AH4598" s="1"/>
      <c r="AI4598" s="1"/>
      <c r="AJ4598" s="1"/>
      <c r="AK4598" s="1"/>
      <c r="AL4598" s="1"/>
      <c r="AM4598" s="1"/>
      <c r="AN4598" s="1"/>
      <c r="AO4598" s="1"/>
      <c r="AP4598" s="1"/>
      <c r="AQ4598" s="1"/>
      <c r="AR4598" s="1"/>
      <c r="AS4598" s="1"/>
      <c r="AT4598" s="1"/>
      <c r="AU4598" s="1"/>
      <c r="AV4598" s="1"/>
      <c r="AW4598" s="1"/>
      <c r="AX4598" s="1"/>
      <c r="AY4598" s="1"/>
      <c r="AZ4598" s="1"/>
      <c r="BA4598" s="1"/>
      <c r="BB4598" s="1"/>
      <c r="BC4598" s="1"/>
      <c r="BD4598" s="1"/>
      <c r="BE4598" s="1"/>
      <c r="BF4598" s="1"/>
      <c r="BG4598" s="1"/>
      <c r="BH4598" s="1"/>
      <c r="BI4598" s="1"/>
      <c r="BJ4598" s="1"/>
      <c r="BK4598" s="1"/>
      <c r="BL4598" s="1"/>
      <c r="BM4598" s="1"/>
      <c r="BN4598" s="1"/>
      <c r="BO4598" s="1"/>
      <c r="BP4598" s="1"/>
      <c r="BQ4598" s="1"/>
      <c r="BR4598" s="1"/>
      <c r="BS4598" s="1"/>
      <c r="BT4598" s="1"/>
      <c r="BU4598" s="1"/>
      <c r="BV4598" s="1"/>
      <c r="BW4598" s="1"/>
      <c r="BX4598" s="1"/>
      <c r="BY4598" s="1"/>
      <c r="BZ4598" s="1"/>
      <c r="CA4598" s="1"/>
      <c r="CB4598" s="1"/>
      <c r="CC4598" s="1"/>
      <c r="CD4598" s="1"/>
      <c r="CE4598" s="1"/>
      <c r="CF4598" s="1"/>
      <c r="CG4598" s="1"/>
      <c r="CH4598" s="1"/>
      <c r="CI4598" s="1"/>
      <c r="CJ4598" s="1"/>
      <c r="CK4598" s="1"/>
      <c r="CL4598" s="1"/>
      <c r="CM4598" s="1"/>
      <c r="CN4598" s="1"/>
      <c r="CO4598" s="1"/>
      <c r="CP4598" s="1"/>
      <c r="CQ4598" s="1"/>
      <c r="CR4598" s="1"/>
      <c r="CS4598" s="1"/>
      <c r="CT4598" s="1"/>
      <c r="CU4598" s="1"/>
      <c r="CV4598" s="1"/>
      <c r="CW4598" s="1"/>
      <c r="CX4598" s="1"/>
      <c r="CY4598" s="1"/>
      <c r="CZ4598" s="1"/>
      <c r="DA4598" s="1"/>
      <c r="DB4598" s="1"/>
      <c r="DC4598" s="1"/>
      <c r="DD4598" s="1"/>
      <c r="DE4598" s="1"/>
      <c r="DF4598" s="1"/>
      <c r="DG4598" s="1"/>
      <c r="DH4598" s="1"/>
      <c r="DI4598" s="1"/>
      <c r="DJ4598" s="1"/>
      <c r="DK4598" s="1"/>
      <c r="DL4598" s="1"/>
      <c r="DM4598" s="1"/>
      <c r="DN4598" s="1"/>
      <c r="DO4598" s="1"/>
      <c r="DP4598" s="1"/>
      <c r="DQ4598" s="1"/>
    </row>
    <row r="4599" spans="1:121">
      <c r="A4599" s="172" t="s">
        <v>2102</v>
      </c>
      <c r="B4599" s="381" t="s">
        <v>2103</v>
      </c>
      <c r="C4599" s="378">
        <v>161609152</v>
      </c>
      <c r="D4599" s="88"/>
      <c r="F4599" s="29" t="s">
        <v>2100</v>
      </c>
      <c r="G4599" s="3" t="s">
        <v>60</v>
      </c>
      <c r="H4599" s="3" t="s">
        <v>2101</v>
      </c>
      <c r="I4599" s="55">
        <v>46183</v>
      </c>
      <c r="J4599" s="55">
        <v>46186</v>
      </c>
      <c r="K4599" s="55">
        <v>46213</v>
      </c>
      <c r="L4599" s="3"/>
      <c r="M4599" s="3"/>
      <c r="N4599" s="3"/>
      <c r="O4599" s="119" t="s">
        <v>105</v>
      </c>
      <c r="P4599" s="3"/>
      <c r="Q4599" s="167"/>
      <c r="R4599" s="176"/>
      <c r="S4599" s="1"/>
      <c r="T4599" s="1"/>
      <c r="U4599" s="1"/>
      <c r="V4599" s="1"/>
      <c r="W4599" s="1"/>
      <c r="X4599" s="1"/>
      <c r="Y4599" s="1"/>
      <c r="Z4599" s="1"/>
      <c r="AA4599" s="1"/>
      <c r="AB4599" s="1"/>
      <c r="AC4599" s="1"/>
      <c r="AD4599" s="1"/>
      <c r="AE4599" s="1"/>
      <c r="AF4599" s="1"/>
      <c r="AG4599" s="1"/>
      <c r="AH4599" s="1"/>
      <c r="AI4599" s="1"/>
      <c r="AJ4599" s="1"/>
      <c r="AK4599" s="1"/>
      <c r="AL4599" s="1"/>
      <c r="AM4599" s="1"/>
      <c r="AN4599" s="1"/>
      <c r="AO4599" s="1"/>
      <c r="AP4599" s="1"/>
      <c r="AQ4599" s="1"/>
      <c r="AR4599" s="1"/>
      <c r="AS4599" s="1"/>
      <c r="AT4599" s="1"/>
      <c r="AU4599" s="1"/>
      <c r="AV4599" s="1"/>
      <c r="AW4599" s="1"/>
      <c r="AX4599" s="1"/>
      <c r="AY4599" s="1"/>
      <c r="AZ4599" s="1"/>
      <c r="BA4599" s="1"/>
      <c r="BB4599" s="1"/>
      <c r="BC4599" s="1"/>
      <c r="BD4599" s="1"/>
      <c r="BE4599" s="1"/>
      <c r="BF4599" s="1"/>
      <c r="BG4599" s="1"/>
      <c r="BH4599" s="1"/>
      <c r="BI4599" s="1"/>
      <c r="BJ4599" s="1"/>
      <c r="BK4599" s="1"/>
      <c r="BL4599" s="1"/>
      <c r="BM4599" s="1"/>
      <c r="BN4599" s="1"/>
      <c r="BO4599" s="1"/>
      <c r="BP4599" s="1"/>
      <c r="BQ4599" s="1"/>
      <c r="BR4599" s="1"/>
      <c r="BS4599" s="1"/>
      <c r="BT4599" s="1"/>
      <c r="BU4599" s="1"/>
      <c r="BV4599" s="1"/>
      <c r="BW4599" s="1"/>
      <c r="BX4599" s="1"/>
      <c r="BY4599" s="1"/>
      <c r="BZ4599" s="1"/>
      <c r="CA4599" s="1"/>
      <c r="CB4599" s="1"/>
      <c r="CC4599" s="1"/>
      <c r="CD4599" s="1"/>
      <c r="CE4599" s="1"/>
      <c r="CF4599" s="1"/>
      <c r="CG4599" s="1"/>
      <c r="CH4599" s="1"/>
      <c r="CI4599" s="1"/>
      <c r="CJ4599" s="1"/>
      <c r="CK4599" s="1"/>
      <c r="CL4599" s="1"/>
      <c r="CM4599" s="1"/>
      <c r="CN4599" s="1"/>
      <c r="CO4599" s="1"/>
      <c r="CP4599" s="1"/>
      <c r="CQ4599" s="1"/>
      <c r="CR4599" s="1"/>
      <c r="CS4599" s="1"/>
      <c r="CT4599" s="1"/>
      <c r="CU4599" s="1"/>
      <c r="CV4599" s="1"/>
      <c r="CW4599" s="1"/>
      <c r="CX4599" s="1"/>
      <c r="CY4599" s="1"/>
      <c r="CZ4599" s="1"/>
      <c r="DA4599" s="1"/>
      <c r="DB4599" s="1"/>
      <c r="DC4599" s="1"/>
      <c r="DD4599" s="1"/>
      <c r="DE4599" s="1"/>
      <c r="DF4599" s="1"/>
      <c r="DG4599" s="1"/>
      <c r="DH4599" s="1"/>
      <c r="DI4599" s="1"/>
      <c r="DJ4599" s="1"/>
      <c r="DK4599" s="1"/>
      <c r="DL4599" s="1"/>
      <c r="DM4599" s="1"/>
      <c r="DN4599" s="1"/>
      <c r="DO4599" s="1"/>
      <c r="DP4599" s="1"/>
      <c r="DQ4599" s="1"/>
    </row>
    <row r="4600" spans="1:121">
      <c r="A4600" s="172" t="s">
        <v>2102</v>
      </c>
      <c r="B4600" s="381" t="s">
        <v>2103</v>
      </c>
      <c r="C4600" s="378">
        <v>161609156</v>
      </c>
      <c r="D4600" s="88"/>
      <c r="F4600" s="29" t="s">
        <v>2100</v>
      </c>
      <c r="G4600" s="3" t="s">
        <v>60</v>
      </c>
      <c r="H4600" s="3" t="s">
        <v>2101</v>
      </c>
      <c r="I4600" s="55">
        <v>46183</v>
      </c>
      <c r="J4600" s="55">
        <v>46186</v>
      </c>
      <c r="K4600" s="55">
        <v>46213</v>
      </c>
      <c r="L4600" s="3"/>
      <c r="M4600" s="3"/>
      <c r="N4600" s="3"/>
      <c r="O4600" s="119" t="s">
        <v>105</v>
      </c>
      <c r="P4600" s="3"/>
      <c r="Q4600" s="167"/>
      <c r="R4600" s="176"/>
      <c r="S4600" s="1"/>
      <c r="T4600" s="1"/>
      <c r="U4600" s="1"/>
      <c r="V4600" s="1"/>
      <c r="W4600" s="1"/>
      <c r="X4600" s="1"/>
      <c r="Y4600" s="1"/>
      <c r="Z4600" s="1"/>
      <c r="AA4600" s="1"/>
      <c r="AB4600" s="1"/>
      <c r="AC4600" s="1"/>
      <c r="AD4600" s="1"/>
      <c r="AE4600" s="1"/>
      <c r="AF4600" s="1"/>
      <c r="AG4600" s="1"/>
      <c r="AH4600" s="1"/>
      <c r="AI4600" s="1"/>
      <c r="AJ4600" s="1"/>
      <c r="AK4600" s="1"/>
      <c r="AL4600" s="1"/>
      <c r="AM4600" s="1"/>
      <c r="AN4600" s="1"/>
      <c r="AO4600" s="1"/>
      <c r="AP4600" s="1"/>
      <c r="AQ4600" s="1"/>
      <c r="AR4600" s="1"/>
      <c r="AS4600" s="1"/>
      <c r="AT4600" s="1"/>
      <c r="AU4600" s="1"/>
      <c r="AV4600" s="1"/>
      <c r="AW4600" s="1"/>
      <c r="AX4600" s="1"/>
      <c r="AY4600" s="1"/>
      <c r="AZ4600" s="1"/>
      <c r="BA4600" s="1"/>
      <c r="BB4600" s="1"/>
      <c r="BC4600" s="1"/>
      <c r="BD4600" s="1"/>
      <c r="BE4600" s="1"/>
      <c r="BF4600" s="1"/>
      <c r="BG4600" s="1"/>
      <c r="BH4600" s="1"/>
      <c r="BI4600" s="1"/>
      <c r="BJ4600" s="1"/>
      <c r="BK4600" s="1"/>
      <c r="BL4600" s="1"/>
      <c r="BM4600" s="1"/>
      <c r="BN4600" s="1"/>
      <c r="BO4600" s="1"/>
      <c r="BP4600" s="1"/>
      <c r="BQ4600" s="1"/>
      <c r="BR4600" s="1"/>
      <c r="BS4600" s="1"/>
      <c r="BT4600" s="1"/>
      <c r="BU4600" s="1"/>
      <c r="BV4600" s="1"/>
      <c r="BW4600" s="1"/>
      <c r="BX4600" s="1"/>
      <c r="BY4600" s="1"/>
      <c r="BZ4600" s="1"/>
      <c r="CA4600" s="1"/>
      <c r="CB4600" s="1"/>
      <c r="CC4600" s="1"/>
      <c r="CD4600" s="1"/>
      <c r="CE4600" s="1"/>
      <c r="CF4600" s="1"/>
      <c r="CG4600" s="1"/>
      <c r="CH4600" s="1"/>
      <c r="CI4600" s="1"/>
      <c r="CJ4600" s="1"/>
      <c r="CK4600" s="1"/>
      <c r="CL4600" s="1"/>
      <c r="CM4600" s="1"/>
      <c r="CN4600" s="1"/>
      <c r="CO4600" s="1"/>
      <c r="CP4600" s="1"/>
      <c r="CQ4600" s="1"/>
      <c r="CR4600" s="1"/>
      <c r="CS4600" s="1"/>
      <c r="CT4600" s="1"/>
      <c r="CU4600" s="1"/>
      <c r="CV4600" s="1"/>
      <c r="CW4600" s="1"/>
      <c r="CX4600" s="1"/>
      <c r="CY4600" s="1"/>
      <c r="CZ4600" s="1"/>
      <c r="DA4600" s="1"/>
      <c r="DB4600" s="1"/>
      <c r="DC4600" s="1"/>
      <c r="DD4600" s="1"/>
      <c r="DE4600" s="1"/>
      <c r="DF4600" s="1"/>
      <c r="DG4600" s="1"/>
      <c r="DH4600" s="1"/>
      <c r="DI4600" s="1"/>
      <c r="DJ4600" s="1"/>
      <c r="DK4600" s="1"/>
      <c r="DL4600" s="1"/>
      <c r="DM4600" s="1"/>
      <c r="DN4600" s="1"/>
      <c r="DO4600" s="1"/>
      <c r="DP4600" s="1"/>
      <c r="DQ4600" s="1"/>
    </row>
    <row r="4601" spans="1:121">
      <c r="A4601" s="172" t="s">
        <v>2102</v>
      </c>
      <c r="B4601" s="381" t="s">
        <v>2103</v>
      </c>
      <c r="C4601" s="378">
        <v>161609172</v>
      </c>
      <c r="D4601" s="88"/>
      <c r="F4601" s="29" t="s">
        <v>2100</v>
      </c>
      <c r="G4601" s="3" t="s">
        <v>60</v>
      </c>
      <c r="H4601" s="3" t="s">
        <v>2101</v>
      </c>
      <c r="I4601" s="55">
        <v>46183</v>
      </c>
      <c r="J4601" s="55">
        <v>46186</v>
      </c>
      <c r="K4601" s="55">
        <v>46213</v>
      </c>
      <c r="L4601" s="3"/>
      <c r="M4601" s="3"/>
      <c r="N4601" s="3"/>
      <c r="O4601" s="119" t="s">
        <v>105</v>
      </c>
      <c r="P4601" s="3"/>
      <c r="Q4601" s="167"/>
      <c r="R4601" s="176"/>
      <c r="S4601" s="1"/>
      <c r="T4601" s="1"/>
      <c r="U4601" s="1"/>
      <c r="V4601" s="1"/>
      <c r="W4601" s="1"/>
      <c r="X4601" s="1"/>
      <c r="Y4601" s="1"/>
      <c r="Z4601" s="1"/>
      <c r="AA4601" s="1"/>
      <c r="AB4601" s="1"/>
      <c r="AC4601" s="1"/>
      <c r="AD4601" s="1"/>
      <c r="AE4601" s="1"/>
      <c r="AF4601" s="1"/>
      <c r="AG4601" s="1"/>
      <c r="AH4601" s="1"/>
      <c r="AI4601" s="1"/>
      <c r="AJ4601" s="1"/>
      <c r="AK4601" s="1"/>
      <c r="AL4601" s="1"/>
      <c r="AM4601" s="1"/>
      <c r="AN4601" s="1"/>
      <c r="AO4601" s="1"/>
      <c r="AP4601" s="1"/>
      <c r="AQ4601" s="1"/>
      <c r="AR4601" s="1"/>
      <c r="AS4601" s="1"/>
      <c r="AT4601" s="1"/>
      <c r="AU4601" s="1"/>
      <c r="AV4601" s="1"/>
      <c r="AW4601" s="1"/>
      <c r="AX4601" s="1"/>
      <c r="AY4601" s="1"/>
      <c r="AZ4601" s="1"/>
      <c r="BA4601" s="1"/>
      <c r="BB4601" s="1"/>
      <c r="BC4601" s="1"/>
      <c r="BD4601" s="1"/>
      <c r="BE4601" s="1"/>
      <c r="BF4601" s="1"/>
      <c r="BG4601" s="1"/>
      <c r="BH4601" s="1"/>
      <c r="BI4601" s="1"/>
      <c r="BJ4601" s="1"/>
      <c r="BK4601" s="1"/>
      <c r="BL4601" s="1"/>
      <c r="BM4601" s="1"/>
      <c r="BN4601" s="1"/>
      <c r="BO4601" s="1"/>
      <c r="BP4601" s="1"/>
      <c r="BQ4601" s="1"/>
      <c r="BR4601" s="1"/>
      <c r="BS4601" s="1"/>
      <c r="BT4601" s="1"/>
      <c r="BU4601" s="1"/>
      <c r="BV4601" s="1"/>
      <c r="BW4601" s="1"/>
      <c r="BX4601" s="1"/>
      <c r="BY4601" s="1"/>
      <c r="BZ4601" s="1"/>
      <c r="CA4601" s="1"/>
      <c r="CB4601" s="1"/>
      <c r="CC4601" s="1"/>
      <c r="CD4601" s="1"/>
      <c r="CE4601" s="1"/>
      <c r="CF4601" s="1"/>
      <c r="CG4601" s="1"/>
      <c r="CH4601" s="1"/>
      <c r="CI4601" s="1"/>
      <c r="CJ4601" s="1"/>
      <c r="CK4601" s="1"/>
      <c r="CL4601" s="1"/>
      <c r="CM4601" s="1"/>
      <c r="CN4601" s="1"/>
      <c r="CO4601" s="1"/>
      <c r="CP4601" s="1"/>
      <c r="CQ4601" s="1"/>
      <c r="CR4601" s="1"/>
      <c r="CS4601" s="1"/>
      <c r="CT4601" s="1"/>
      <c r="CU4601" s="1"/>
      <c r="CV4601" s="1"/>
      <c r="CW4601" s="1"/>
      <c r="CX4601" s="1"/>
      <c r="CY4601" s="1"/>
      <c r="CZ4601" s="1"/>
      <c r="DA4601" s="1"/>
      <c r="DB4601" s="1"/>
      <c r="DC4601" s="1"/>
      <c r="DD4601" s="1"/>
      <c r="DE4601" s="1"/>
      <c r="DF4601" s="1"/>
      <c r="DG4601" s="1"/>
      <c r="DH4601" s="1"/>
      <c r="DI4601" s="1"/>
      <c r="DJ4601" s="1"/>
      <c r="DK4601" s="1"/>
      <c r="DL4601" s="1"/>
      <c r="DM4601" s="1"/>
      <c r="DN4601" s="1"/>
      <c r="DO4601" s="1"/>
      <c r="DP4601" s="1"/>
      <c r="DQ4601" s="1"/>
    </row>
    <row r="4602" spans="1:121">
      <c r="A4602" s="172" t="s">
        <v>2102</v>
      </c>
      <c r="B4602" s="381" t="s">
        <v>2103</v>
      </c>
      <c r="C4602" s="378">
        <v>161609176</v>
      </c>
      <c r="D4602" s="88"/>
      <c r="F4602" s="29" t="s">
        <v>2100</v>
      </c>
      <c r="G4602" s="3" t="s">
        <v>60</v>
      </c>
      <c r="H4602" s="3" t="s">
        <v>2101</v>
      </c>
      <c r="I4602" s="55">
        <v>46183</v>
      </c>
      <c r="J4602" s="55">
        <v>46186</v>
      </c>
      <c r="K4602" s="55">
        <v>46213</v>
      </c>
      <c r="L4602" s="3"/>
      <c r="M4602" s="3"/>
      <c r="N4602" s="3"/>
      <c r="O4602" s="119" t="s">
        <v>105</v>
      </c>
      <c r="P4602" s="3"/>
      <c r="Q4602" s="167"/>
      <c r="R4602" s="176"/>
      <c r="S4602" s="1"/>
      <c r="T4602" s="1"/>
      <c r="U4602" s="1"/>
      <c r="V4602" s="1"/>
      <c r="W4602" s="1"/>
      <c r="X4602" s="1"/>
      <c r="Y4602" s="1"/>
      <c r="Z4602" s="1"/>
      <c r="AA4602" s="1"/>
      <c r="AB4602" s="1"/>
      <c r="AC4602" s="1"/>
      <c r="AD4602" s="1"/>
      <c r="AE4602" s="1"/>
      <c r="AF4602" s="1"/>
      <c r="AG4602" s="1"/>
      <c r="AH4602" s="1"/>
      <c r="AI4602" s="1"/>
      <c r="AJ4602" s="1"/>
      <c r="AK4602" s="1"/>
      <c r="AL4602" s="1"/>
      <c r="AM4602" s="1"/>
      <c r="AN4602" s="1"/>
      <c r="AO4602" s="1"/>
      <c r="AP4602" s="1"/>
      <c r="AQ4602" s="1"/>
      <c r="AR4602" s="1"/>
      <c r="AS4602" s="1"/>
      <c r="AT4602" s="1"/>
      <c r="AU4602" s="1"/>
      <c r="AV4602" s="1"/>
      <c r="AW4602" s="1"/>
      <c r="AX4602" s="1"/>
      <c r="AY4602" s="1"/>
      <c r="AZ4602" s="1"/>
      <c r="BA4602" s="1"/>
      <c r="BB4602" s="1"/>
      <c r="BC4602" s="1"/>
      <c r="BD4602" s="1"/>
      <c r="BE4602" s="1"/>
      <c r="BF4602" s="1"/>
      <c r="BG4602" s="1"/>
      <c r="BH4602" s="1"/>
      <c r="BI4602" s="1"/>
      <c r="BJ4602" s="1"/>
      <c r="BK4602" s="1"/>
      <c r="BL4602" s="1"/>
      <c r="BM4602" s="1"/>
      <c r="BN4602" s="1"/>
      <c r="BO4602" s="1"/>
      <c r="BP4602" s="1"/>
      <c r="BQ4602" s="1"/>
      <c r="BR4602" s="1"/>
      <c r="BS4602" s="1"/>
      <c r="BT4602" s="1"/>
      <c r="BU4602" s="1"/>
      <c r="BV4602" s="1"/>
      <c r="BW4602" s="1"/>
      <c r="BX4602" s="1"/>
      <c r="BY4602" s="1"/>
      <c r="BZ4602" s="1"/>
      <c r="CA4602" s="1"/>
      <c r="CB4602" s="1"/>
      <c r="CC4602" s="1"/>
      <c r="CD4602" s="1"/>
      <c r="CE4602" s="1"/>
      <c r="CF4602" s="1"/>
      <c r="CG4602" s="1"/>
      <c r="CH4602" s="1"/>
      <c r="CI4602" s="1"/>
      <c r="CJ4602" s="1"/>
      <c r="CK4602" s="1"/>
      <c r="CL4602" s="1"/>
      <c r="CM4602" s="1"/>
      <c r="CN4602" s="1"/>
      <c r="CO4602" s="1"/>
      <c r="CP4602" s="1"/>
      <c r="CQ4602" s="1"/>
      <c r="CR4602" s="1"/>
      <c r="CS4602" s="1"/>
      <c r="CT4602" s="1"/>
      <c r="CU4602" s="1"/>
      <c r="CV4602" s="1"/>
      <c r="CW4602" s="1"/>
      <c r="CX4602" s="1"/>
      <c r="CY4602" s="1"/>
      <c r="CZ4602" s="1"/>
      <c r="DA4602" s="1"/>
      <c r="DB4602" s="1"/>
      <c r="DC4602" s="1"/>
      <c r="DD4602" s="1"/>
      <c r="DE4602" s="1"/>
      <c r="DF4602" s="1"/>
      <c r="DG4602" s="1"/>
      <c r="DH4602" s="1"/>
      <c r="DI4602" s="1"/>
      <c r="DJ4602" s="1"/>
      <c r="DK4602" s="1"/>
      <c r="DL4602" s="1"/>
      <c r="DM4602" s="1"/>
      <c r="DN4602" s="1"/>
      <c r="DO4602" s="1"/>
      <c r="DP4602" s="1"/>
      <c r="DQ4602" s="1"/>
    </row>
    <row r="4603" spans="1:121">
      <c r="A4603" s="172" t="s">
        <v>2102</v>
      </c>
      <c r="B4603" s="381" t="s">
        <v>2103</v>
      </c>
      <c r="C4603" s="378">
        <v>161609182</v>
      </c>
      <c r="D4603" s="88"/>
      <c r="F4603" s="29" t="s">
        <v>2100</v>
      </c>
      <c r="G4603" s="3" t="s">
        <v>60</v>
      </c>
      <c r="H4603" s="3" t="s">
        <v>2101</v>
      </c>
      <c r="I4603" s="55">
        <v>46183</v>
      </c>
      <c r="J4603" s="55">
        <v>46186</v>
      </c>
      <c r="K4603" s="55">
        <v>46213</v>
      </c>
      <c r="L4603" s="3"/>
      <c r="M4603" s="3"/>
      <c r="N4603" s="3"/>
      <c r="O4603" s="119" t="s">
        <v>105</v>
      </c>
      <c r="P4603" s="3"/>
      <c r="Q4603" s="167"/>
      <c r="R4603" s="176"/>
      <c r="S4603" s="1"/>
      <c r="T4603" s="1"/>
      <c r="U4603" s="1"/>
      <c r="V4603" s="1"/>
      <c r="W4603" s="1"/>
      <c r="X4603" s="1"/>
      <c r="Y4603" s="1"/>
      <c r="Z4603" s="1"/>
      <c r="AA4603" s="1"/>
      <c r="AB4603" s="1"/>
      <c r="AC4603" s="1"/>
      <c r="AD4603" s="1"/>
      <c r="AE4603" s="1"/>
      <c r="AF4603" s="1"/>
      <c r="AG4603" s="1"/>
      <c r="AH4603" s="1"/>
      <c r="AI4603" s="1"/>
      <c r="AJ4603" s="1"/>
      <c r="AK4603" s="1"/>
      <c r="AL4603" s="1"/>
      <c r="AM4603" s="1"/>
      <c r="AN4603" s="1"/>
      <c r="AO4603" s="1"/>
      <c r="AP4603" s="1"/>
      <c r="AQ4603" s="1"/>
      <c r="AR4603" s="1"/>
      <c r="AS4603" s="1"/>
      <c r="AT4603" s="1"/>
      <c r="AU4603" s="1"/>
      <c r="AV4603" s="1"/>
      <c r="AW4603" s="1"/>
      <c r="AX4603" s="1"/>
      <c r="AY4603" s="1"/>
      <c r="AZ4603" s="1"/>
      <c r="BA4603" s="1"/>
      <c r="BB4603" s="1"/>
      <c r="BC4603" s="1"/>
      <c r="BD4603" s="1"/>
      <c r="BE4603" s="1"/>
      <c r="BF4603" s="1"/>
      <c r="BG4603" s="1"/>
      <c r="BH4603" s="1"/>
      <c r="BI4603" s="1"/>
      <c r="BJ4603" s="1"/>
      <c r="BK4603" s="1"/>
      <c r="BL4603" s="1"/>
      <c r="BM4603" s="1"/>
      <c r="BN4603" s="1"/>
      <c r="BO4603" s="1"/>
      <c r="BP4603" s="1"/>
      <c r="BQ4603" s="1"/>
      <c r="BR4603" s="1"/>
      <c r="BS4603" s="1"/>
      <c r="BT4603" s="1"/>
      <c r="BU4603" s="1"/>
      <c r="BV4603" s="1"/>
      <c r="BW4603" s="1"/>
      <c r="BX4603" s="1"/>
      <c r="BY4603" s="1"/>
      <c r="BZ4603" s="1"/>
      <c r="CA4603" s="1"/>
      <c r="CB4603" s="1"/>
      <c r="CC4603" s="1"/>
      <c r="CD4603" s="1"/>
      <c r="CE4603" s="1"/>
      <c r="CF4603" s="1"/>
      <c r="CG4603" s="1"/>
      <c r="CH4603" s="1"/>
      <c r="CI4603" s="1"/>
      <c r="CJ4603" s="1"/>
      <c r="CK4603" s="1"/>
      <c r="CL4603" s="1"/>
      <c r="CM4603" s="1"/>
      <c r="CN4603" s="1"/>
      <c r="CO4603" s="1"/>
      <c r="CP4603" s="1"/>
      <c r="CQ4603" s="1"/>
      <c r="CR4603" s="1"/>
      <c r="CS4603" s="1"/>
      <c r="CT4603" s="1"/>
      <c r="CU4603" s="1"/>
      <c r="CV4603" s="1"/>
      <c r="CW4603" s="1"/>
      <c r="CX4603" s="1"/>
      <c r="CY4603" s="1"/>
      <c r="CZ4603" s="1"/>
      <c r="DA4603" s="1"/>
      <c r="DB4603" s="1"/>
      <c r="DC4603" s="1"/>
      <c r="DD4603" s="1"/>
      <c r="DE4603" s="1"/>
      <c r="DF4603" s="1"/>
      <c r="DG4603" s="1"/>
      <c r="DH4603" s="1"/>
      <c r="DI4603" s="1"/>
      <c r="DJ4603" s="1"/>
      <c r="DK4603" s="1"/>
      <c r="DL4603" s="1"/>
      <c r="DM4603" s="1"/>
      <c r="DN4603" s="1"/>
      <c r="DO4603" s="1"/>
      <c r="DP4603" s="1"/>
      <c r="DQ4603" s="1"/>
    </row>
    <row r="4604" spans="1:121">
      <c r="A4604" s="172" t="s">
        <v>2102</v>
      </c>
      <c r="B4604" s="381" t="s">
        <v>2103</v>
      </c>
      <c r="C4604" s="378">
        <v>161609185</v>
      </c>
      <c r="D4604" s="88"/>
      <c r="F4604" s="29" t="s">
        <v>2100</v>
      </c>
      <c r="G4604" s="3" t="s">
        <v>60</v>
      </c>
      <c r="H4604" s="3" t="s">
        <v>2101</v>
      </c>
      <c r="I4604" s="55">
        <v>46183</v>
      </c>
      <c r="J4604" s="55">
        <v>46186</v>
      </c>
      <c r="K4604" s="55">
        <v>46213</v>
      </c>
      <c r="L4604" s="3"/>
      <c r="M4604" s="3"/>
      <c r="N4604" s="3"/>
      <c r="O4604" s="119" t="s">
        <v>105</v>
      </c>
      <c r="P4604" s="3"/>
      <c r="Q4604" s="167"/>
      <c r="R4604" s="176"/>
      <c r="S4604" s="1"/>
      <c r="T4604" s="1"/>
      <c r="U4604" s="1"/>
      <c r="V4604" s="1"/>
      <c r="W4604" s="1"/>
      <c r="X4604" s="1"/>
      <c r="Y4604" s="1"/>
      <c r="Z4604" s="1"/>
      <c r="AA4604" s="1"/>
      <c r="AB4604" s="1"/>
      <c r="AC4604" s="1"/>
      <c r="AD4604" s="1"/>
      <c r="AE4604" s="1"/>
      <c r="AF4604" s="1"/>
      <c r="AG4604" s="1"/>
      <c r="AH4604" s="1"/>
      <c r="AI4604" s="1"/>
      <c r="AJ4604" s="1"/>
      <c r="AK4604" s="1"/>
      <c r="AL4604" s="1"/>
      <c r="AM4604" s="1"/>
      <c r="AN4604" s="1"/>
      <c r="AO4604" s="1"/>
      <c r="AP4604" s="1"/>
      <c r="AQ4604" s="1"/>
      <c r="AR4604" s="1"/>
      <c r="AS4604" s="1"/>
      <c r="AT4604" s="1"/>
      <c r="AU4604" s="1"/>
      <c r="AV4604" s="1"/>
      <c r="AW4604" s="1"/>
      <c r="AX4604" s="1"/>
      <c r="AY4604" s="1"/>
      <c r="AZ4604" s="1"/>
      <c r="BA4604" s="1"/>
      <c r="BB4604" s="1"/>
      <c r="BC4604" s="1"/>
      <c r="BD4604" s="1"/>
      <c r="BE4604" s="1"/>
      <c r="BF4604" s="1"/>
      <c r="BG4604" s="1"/>
      <c r="BH4604" s="1"/>
      <c r="BI4604" s="1"/>
      <c r="BJ4604" s="1"/>
      <c r="BK4604" s="1"/>
      <c r="BL4604" s="1"/>
      <c r="BM4604" s="1"/>
      <c r="BN4604" s="1"/>
      <c r="BO4604" s="1"/>
      <c r="BP4604" s="1"/>
      <c r="BQ4604" s="1"/>
      <c r="BR4604" s="1"/>
      <c r="BS4604" s="1"/>
      <c r="BT4604" s="1"/>
      <c r="BU4604" s="1"/>
      <c r="BV4604" s="1"/>
      <c r="BW4604" s="1"/>
      <c r="BX4604" s="1"/>
      <c r="BY4604" s="1"/>
      <c r="BZ4604" s="1"/>
      <c r="CA4604" s="1"/>
      <c r="CB4604" s="1"/>
      <c r="CC4604" s="1"/>
      <c r="CD4604" s="1"/>
      <c r="CE4604" s="1"/>
      <c r="CF4604" s="1"/>
      <c r="CG4604" s="1"/>
      <c r="CH4604" s="1"/>
      <c r="CI4604" s="1"/>
      <c r="CJ4604" s="1"/>
      <c r="CK4604" s="1"/>
      <c r="CL4604" s="1"/>
      <c r="CM4604" s="1"/>
      <c r="CN4604" s="1"/>
      <c r="CO4604" s="1"/>
      <c r="CP4604" s="1"/>
      <c r="CQ4604" s="1"/>
      <c r="CR4604" s="1"/>
      <c r="CS4604" s="1"/>
      <c r="CT4604" s="1"/>
      <c r="CU4604" s="1"/>
      <c r="CV4604" s="1"/>
      <c r="CW4604" s="1"/>
      <c r="CX4604" s="1"/>
      <c r="CY4604" s="1"/>
      <c r="CZ4604" s="1"/>
      <c r="DA4604" s="1"/>
      <c r="DB4604" s="1"/>
      <c r="DC4604" s="1"/>
      <c r="DD4604" s="1"/>
      <c r="DE4604" s="1"/>
      <c r="DF4604" s="1"/>
      <c r="DG4604" s="1"/>
      <c r="DH4604" s="1"/>
      <c r="DI4604" s="1"/>
      <c r="DJ4604" s="1"/>
      <c r="DK4604" s="1"/>
      <c r="DL4604" s="1"/>
      <c r="DM4604" s="1"/>
      <c r="DN4604" s="1"/>
      <c r="DO4604" s="1"/>
      <c r="DP4604" s="1"/>
      <c r="DQ4604" s="1"/>
    </row>
    <row r="4605" spans="1:121">
      <c r="A4605" s="172" t="s">
        <v>2102</v>
      </c>
      <c r="B4605" s="381" t="s">
        <v>2103</v>
      </c>
      <c r="C4605" s="378">
        <v>161609191</v>
      </c>
      <c r="D4605" s="88"/>
      <c r="F4605" s="29" t="s">
        <v>2100</v>
      </c>
      <c r="G4605" s="3" t="s">
        <v>60</v>
      </c>
      <c r="H4605" s="3" t="s">
        <v>2101</v>
      </c>
      <c r="I4605" s="55">
        <v>46183</v>
      </c>
      <c r="J4605" s="55">
        <v>46186</v>
      </c>
      <c r="K4605" s="55">
        <v>46213</v>
      </c>
      <c r="L4605" s="3"/>
      <c r="M4605" s="3"/>
      <c r="N4605" s="3"/>
      <c r="O4605" s="119" t="s">
        <v>105</v>
      </c>
      <c r="P4605" s="3"/>
      <c r="Q4605" s="167"/>
      <c r="R4605" s="176"/>
      <c r="S4605" s="1"/>
      <c r="T4605" s="1"/>
      <c r="U4605" s="1"/>
      <c r="V4605" s="1"/>
      <c r="W4605" s="1"/>
      <c r="X4605" s="1"/>
      <c r="Y4605" s="1"/>
      <c r="Z4605" s="1"/>
      <c r="AA4605" s="1"/>
      <c r="AB4605" s="1"/>
      <c r="AC4605" s="1"/>
      <c r="AD4605" s="1"/>
      <c r="AE4605" s="1"/>
      <c r="AF4605" s="1"/>
      <c r="AG4605" s="1"/>
      <c r="AH4605" s="1"/>
      <c r="AI4605" s="1"/>
      <c r="AJ4605" s="1"/>
      <c r="AK4605" s="1"/>
      <c r="AL4605" s="1"/>
      <c r="AM4605" s="1"/>
      <c r="AN4605" s="1"/>
      <c r="AO4605" s="1"/>
      <c r="AP4605" s="1"/>
      <c r="AQ4605" s="1"/>
      <c r="AR4605" s="1"/>
      <c r="AS4605" s="1"/>
      <c r="AT4605" s="1"/>
      <c r="AU4605" s="1"/>
      <c r="AV4605" s="1"/>
      <c r="AW4605" s="1"/>
      <c r="AX4605" s="1"/>
      <c r="AY4605" s="1"/>
      <c r="AZ4605" s="1"/>
      <c r="BA4605" s="1"/>
      <c r="BB4605" s="1"/>
      <c r="BC4605" s="1"/>
      <c r="BD4605" s="1"/>
      <c r="BE4605" s="1"/>
      <c r="BF4605" s="1"/>
      <c r="BG4605" s="1"/>
      <c r="BH4605" s="1"/>
      <c r="BI4605" s="1"/>
      <c r="BJ4605" s="1"/>
      <c r="BK4605" s="1"/>
      <c r="BL4605" s="1"/>
      <c r="BM4605" s="1"/>
      <c r="BN4605" s="1"/>
      <c r="BO4605" s="1"/>
      <c r="BP4605" s="1"/>
      <c r="BQ4605" s="1"/>
      <c r="BR4605" s="1"/>
      <c r="BS4605" s="1"/>
      <c r="BT4605" s="1"/>
      <c r="BU4605" s="1"/>
      <c r="BV4605" s="1"/>
      <c r="BW4605" s="1"/>
      <c r="BX4605" s="1"/>
      <c r="BY4605" s="1"/>
      <c r="BZ4605" s="1"/>
      <c r="CA4605" s="1"/>
      <c r="CB4605" s="1"/>
      <c r="CC4605" s="1"/>
      <c r="CD4605" s="1"/>
      <c r="CE4605" s="1"/>
      <c r="CF4605" s="1"/>
      <c r="CG4605" s="1"/>
      <c r="CH4605" s="1"/>
      <c r="CI4605" s="1"/>
      <c r="CJ4605" s="1"/>
      <c r="CK4605" s="1"/>
      <c r="CL4605" s="1"/>
      <c r="CM4605" s="1"/>
      <c r="CN4605" s="1"/>
      <c r="CO4605" s="1"/>
      <c r="CP4605" s="1"/>
      <c r="CQ4605" s="1"/>
      <c r="CR4605" s="1"/>
      <c r="CS4605" s="1"/>
      <c r="CT4605" s="1"/>
      <c r="CU4605" s="1"/>
      <c r="CV4605" s="1"/>
      <c r="CW4605" s="1"/>
      <c r="CX4605" s="1"/>
      <c r="CY4605" s="1"/>
      <c r="CZ4605" s="1"/>
      <c r="DA4605" s="1"/>
      <c r="DB4605" s="1"/>
      <c r="DC4605" s="1"/>
      <c r="DD4605" s="1"/>
      <c r="DE4605" s="1"/>
      <c r="DF4605" s="1"/>
      <c r="DG4605" s="1"/>
      <c r="DH4605" s="1"/>
      <c r="DI4605" s="1"/>
      <c r="DJ4605" s="1"/>
      <c r="DK4605" s="1"/>
      <c r="DL4605" s="1"/>
      <c r="DM4605" s="1"/>
      <c r="DN4605" s="1"/>
      <c r="DO4605" s="1"/>
      <c r="DP4605" s="1"/>
      <c r="DQ4605" s="1"/>
    </row>
    <row r="4606" spans="1:121">
      <c r="A4606" s="172" t="s">
        <v>2102</v>
      </c>
      <c r="B4606" s="381" t="s">
        <v>2103</v>
      </c>
      <c r="C4606" s="378">
        <v>161609197</v>
      </c>
      <c r="D4606" s="88"/>
      <c r="F4606" s="29" t="s">
        <v>2100</v>
      </c>
      <c r="G4606" s="3" t="s">
        <v>60</v>
      </c>
      <c r="H4606" s="3" t="s">
        <v>2101</v>
      </c>
      <c r="I4606" s="55">
        <v>46183</v>
      </c>
      <c r="J4606" s="55">
        <v>46186</v>
      </c>
      <c r="K4606" s="55">
        <v>46213</v>
      </c>
      <c r="L4606" s="3"/>
      <c r="M4606" s="3"/>
      <c r="N4606" s="3"/>
      <c r="O4606" s="119" t="s">
        <v>105</v>
      </c>
      <c r="P4606" s="3"/>
      <c r="Q4606" s="167"/>
      <c r="R4606" s="176"/>
      <c r="S4606" s="1"/>
      <c r="T4606" s="1"/>
      <c r="U4606" s="1"/>
      <c r="V4606" s="1"/>
      <c r="W4606" s="1"/>
      <c r="X4606" s="1"/>
      <c r="Y4606" s="1"/>
      <c r="Z4606" s="1"/>
      <c r="AA4606" s="1"/>
      <c r="AB4606" s="1"/>
      <c r="AC4606" s="1"/>
      <c r="AD4606" s="1"/>
      <c r="AE4606" s="1"/>
      <c r="AF4606" s="1"/>
      <c r="AG4606" s="1"/>
      <c r="AH4606" s="1"/>
      <c r="AI4606" s="1"/>
      <c r="AJ4606" s="1"/>
      <c r="AK4606" s="1"/>
      <c r="AL4606" s="1"/>
      <c r="AM4606" s="1"/>
      <c r="AN4606" s="1"/>
      <c r="AO4606" s="1"/>
      <c r="AP4606" s="1"/>
      <c r="AQ4606" s="1"/>
      <c r="AR4606" s="1"/>
      <c r="AS4606" s="1"/>
      <c r="AT4606" s="1"/>
      <c r="AU4606" s="1"/>
      <c r="AV4606" s="1"/>
      <c r="AW4606" s="1"/>
      <c r="AX4606" s="1"/>
      <c r="AY4606" s="1"/>
      <c r="AZ4606" s="1"/>
      <c r="BA4606" s="1"/>
      <c r="BB4606" s="1"/>
      <c r="BC4606" s="1"/>
      <c r="BD4606" s="1"/>
      <c r="BE4606" s="1"/>
      <c r="BF4606" s="1"/>
      <c r="BG4606" s="1"/>
      <c r="BH4606" s="1"/>
      <c r="BI4606" s="1"/>
      <c r="BJ4606" s="1"/>
      <c r="BK4606" s="1"/>
      <c r="BL4606" s="1"/>
      <c r="BM4606" s="1"/>
      <c r="BN4606" s="1"/>
      <c r="BO4606" s="1"/>
      <c r="BP4606" s="1"/>
      <c r="BQ4606" s="1"/>
      <c r="BR4606" s="1"/>
      <c r="BS4606" s="1"/>
      <c r="BT4606" s="1"/>
      <c r="BU4606" s="1"/>
      <c r="BV4606" s="1"/>
      <c r="BW4606" s="1"/>
      <c r="BX4606" s="1"/>
      <c r="BY4606" s="1"/>
      <c r="BZ4606" s="1"/>
      <c r="CA4606" s="1"/>
      <c r="CB4606" s="1"/>
      <c r="CC4606" s="1"/>
      <c r="CD4606" s="1"/>
      <c r="CE4606" s="1"/>
      <c r="CF4606" s="1"/>
      <c r="CG4606" s="1"/>
      <c r="CH4606" s="1"/>
      <c r="CI4606" s="1"/>
      <c r="CJ4606" s="1"/>
      <c r="CK4606" s="1"/>
      <c r="CL4606" s="1"/>
      <c r="CM4606" s="1"/>
      <c r="CN4606" s="1"/>
      <c r="CO4606" s="1"/>
      <c r="CP4606" s="1"/>
      <c r="CQ4606" s="1"/>
      <c r="CR4606" s="1"/>
      <c r="CS4606" s="1"/>
      <c r="CT4606" s="1"/>
      <c r="CU4606" s="1"/>
      <c r="CV4606" s="1"/>
      <c r="CW4606" s="1"/>
      <c r="CX4606" s="1"/>
      <c r="CY4606" s="1"/>
      <c r="CZ4606" s="1"/>
      <c r="DA4606" s="1"/>
      <c r="DB4606" s="1"/>
      <c r="DC4606" s="1"/>
      <c r="DD4606" s="1"/>
      <c r="DE4606" s="1"/>
      <c r="DF4606" s="1"/>
      <c r="DG4606" s="1"/>
      <c r="DH4606" s="1"/>
      <c r="DI4606" s="1"/>
      <c r="DJ4606" s="1"/>
      <c r="DK4606" s="1"/>
      <c r="DL4606" s="1"/>
      <c r="DM4606" s="1"/>
      <c r="DN4606" s="1"/>
      <c r="DO4606" s="1"/>
      <c r="DP4606" s="1"/>
      <c r="DQ4606" s="1"/>
    </row>
    <row r="4607" spans="1:121">
      <c r="A4607" s="172" t="s">
        <v>2102</v>
      </c>
      <c r="B4607" s="381" t="s">
        <v>2103</v>
      </c>
      <c r="C4607" s="378">
        <v>161609200</v>
      </c>
      <c r="D4607" s="88"/>
      <c r="F4607" s="29" t="s">
        <v>2100</v>
      </c>
      <c r="G4607" s="3" t="s">
        <v>60</v>
      </c>
      <c r="H4607" s="3" t="s">
        <v>2101</v>
      </c>
      <c r="I4607" s="55">
        <v>46183</v>
      </c>
      <c r="J4607" s="55">
        <v>46186</v>
      </c>
      <c r="K4607" s="55">
        <v>46213</v>
      </c>
      <c r="L4607" s="3"/>
      <c r="M4607" s="3"/>
      <c r="N4607" s="3"/>
      <c r="O4607" s="119" t="s">
        <v>105</v>
      </c>
      <c r="P4607" s="3"/>
      <c r="Q4607" s="167"/>
      <c r="R4607" s="176"/>
      <c r="S4607" s="1"/>
      <c r="T4607" s="1"/>
      <c r="U4607" s="1"/>
      <c r="V4607" s="1"/>
      <c r="W4607" s="1"/>
      <c r="X4607" s="1"/>
      <c r="Y4607" s="1"/>
      <c r="Z4607" s="1"/>
      <c r="AA4607" s="1"/>
      <c r="AB4607" s="1"/>
      <c r="AC4607" s="1"/>
      <c r="AD4607" s="1"/>
      <c r="AE4607" s="1"/>
      <c r="AF4607" s="1"/>
      <c r="AG4607" s="1"/>
      <c r="AH4607" s="1"/>
      <c r="AI4607" s="1"/>
      <c r="AJ4607" s="1"/>
      <c r="AK4607" s="1"/>
      <c r="AL4607" s="1"/>
      <c r="AM4607" s="1"/>
      <c r="AN4607" s="1"/>
      <c r="AO4607" s="1"/>
      <c r="AP4607" s="1"/>
      <c r="AQ4607" s="1"/>
      <c r="AR4607" s="1"/>
      <c r="AS4607" s="1"/>
      <c r="AT4607" s="1"/>
      <c r="AU4607" s="1"/>
      <c r="AV4607" s="1"/>
      <c r="AW4607" s="1"/>
      <c r="AX4607" s="1"/>
      <c r="AY4607" s="1"/>
      <c r="AZ4607" s="1"/>
      <c r="BA4607" s="1"/>
      <c r="BB4607" s="1"/>
      <c r="BC4607" s="1"/>
      <c r="BD4607" s="1"/>
      <c r="BE4607" s="1"/>
      <c r="BF4607" s="1"/>
      <c r="BG4607" s="1"/>
      <c r="BH4607" s="1"/>
      <c r="BI4607" s="1"/>
      <c r="BJ4607" s="1"/>
      <c r="BK4607" s="1"/>
      <c r="BL4607" s="1"/>
      <c r="BM4607" s="1"/>
      <c r="BN4607" s="1"/>
      <c r="BO4607" s="1"/>
      <c r="BP4607" s="1"/>
      <c r="BQ4607" s="1"/>
      <c r="BR4607" s="1"/>
      <c r="BS4607" s="1"/>
      <c r="BT4607" s="1"/>
      <c r="BU4607" s="1"/>
      <c r="BV4607" s="1"/>
      <c r="BW4607" s="1"/>
      <c r="BX4607" s="1"/>
      <c r="BY4607" s="1"/>
      <c r="BZ4607" s="1"/>
      <c r="CA4607" s="1"/>
      <c r="CB4607" s="1"/>
      <c r="CC4607" s="1"/>
      <c r="CD4607" s="1"/>
      <c r="CE4607" s="1"/>
      <c r="CF4607" s="1"/>
      <c r="CG4607" s="1"/>
      <c r="CH4607" s="1"/>
      <c r="CI4607" s="1"/>
      <c r="CJ4607" s="1"/>
      <c r="CK4607" s="1"/>
      <c r="CL4607" s="1"/>
      <c r="CM4607" s="1"/>
      <c r="CN4607" s="1"/>
      <c r="CO4607" s="1"/>
      <c r="CP4607" s="1"/>
      <c r="CQ4607" s="1"/>
      <c r="CR4607" s="1"/>
      <c r="CS4607" s="1"/>
      <c r="CT4607" s="1"/>
      <c r="CU4607" s="1"/>
      <c r="CV4607" s="1"/>
      <c r="CW4607" s="1"/>
      <c r="CX4607" s="1"/>
      <c r="CY4607" s="1"/>
      <c r="CZ4607" s="1"/>
      <c r="DA4607" s="1"/>
      <c r="DB4607" s="1"/>
      <c r="DC4607" s="1"/>
      <c r="DD4607" s="1"/>
      <c r="DE4607" s="1"/>
      <c r="DF4607" s="1"/>
      <c r="DG4607" s="1"/>
      <c r="DH4607" s="1"/>
      <c r="DI4607" s="1"/>
      <c r="DJ4607" s="1"/>
      <c r="DK4607" s="1"/>
      <c r="DL4607" s="1"/>
      <c r="DM4607" s="1"/>
      <c r="DN4607" s="1"/>
      <c r="DO4607" s="1"/>
      <c r="DP4607" s="1"/>
      <c r="DQ4607" s="1"/>
    </row>
    <row r="4608" spans="1:121">
      <c r="A4608" s="172" t="s">
        <v>2102</v>
      </c>
      <c r="B4608" s="381" t="s">
        <v>2103</v>
      </c>
      <c r="C4608" s="378">
        <v>161609202</v>
      </c>
      <c r="D4608" s="88"/>
      <c r="F4608" s="29" t="s">
        <v>2100</v>
      </c>
      <c r="G4608" s="3" t="s">
        <v>60</v>
      </c>
      <c r="H4608" s="3" t="s">
        <v>2101</v>
      </c>
      <c r="I4608" s="55">
        <v>46183</v>
      </c>
      <c r="J4608" s="55">
        <v>46186</v>
      </c>
      <c r="K4608" s="55">
        <v>46213</v>
      </c>
      <c r="L4608" s="3"/>
      <c r="M4608" s="3"/>
      <c r="N4608" s="3"/>
      <c r="O4608" s="119" t="s">
        <v>105</v>
      </c>
      <c r="P4608" s="3"/>
      <c r="Q4608" s="167"/>
      <c r="R4608" s="176"/>
      <c r="S4608" s="1"/>
      <c r="T4608" s="1"/>
      <c r="U4608" s="1"/>
      <c r="V4608" s="1"/>
      <c r="W4608" s="1"/>
      <c r="X4608" s="1"/>
      <c r="Y4608" s="1"/>
      <c r="Z4608" s="1"/>
      <c r="AA4608" s="1"/>
      <c r="AB4608" s="1"/>
      <c r="AC4608" s="1"/>
      <c r="AD4608" s="1"/>
      <c r="AE4608" s="1"/>
      <c r="AF4608" s="1"/>
      <c r="AG4608" s="1"/>
      <c r="AH4608" s="1"/>
      <c r="AI4608" s="1"/>
      <c r="AJ4608" s="1"/>
      <c r="AK4608" s="1"/>
      <c r="AL4608" s="1"/>
      <c r="AM4608" s="1"/>
      <c r="AN4608" s="1"/>
      <c r="AO4608" s="1"/>
      <c r="AP4608" s="1"/>
      <c r="AQ4608" s="1"/>
      <c r="AR4608" s="1"/>
      <c r="AS4608" s="1"/>
      <c r="AT4608" s="1"/>
      <c r="AU4608" s="1"/>
      <c r="AV4608" s="1"/>
      <c r="AW4608" s="1"/>
      <c r="AX4608" s="1"/>
      <c r="AY4608" s="1"/>
      <c r="AZ4608" s="1"/>
      <c r="BA4608" s="1"/>
      <c r="BB4608" s="1"/>
      <c r="BC4608" s="1"/>
      <c r="BD4608" s="1"/>
      <c r="BE4608" s="1"/>
      <c r="BF4608" s="1"/>
      <c r="BG4608" s="1"/>
      <c r="BH4608" s="1"/>
      <c r="BI4608" s="1"/>
      <c r="BJ4608" s="1"/>
      <c r="BK4608" s="1"/>
      <c r="BL4608" s="1"/>
      <c r="BM4608" s="1"/>
      <c r="BN4608" s="1"/>
      <c r="BO4608" s="1"/>
      <c r="BP4608" s="1"/>
      <c r="BQ4608" s="1"/>
      <c r="BR4608" s="1"/>
      <c r="BS4608" s="1"/>
      <c r="BT4608" s="1"/>
      <c r="BU4608" s="1"/>
      <c r="BV4608" s="1"/>
      <c r="BW4608" s="1"/>
      <c r="BX4608" s="1"/>
      <c r="BY4608" s="1"/>
      <c r="BZ4608" s="1"/>
      <c r="CA4608" s="1"/>
      <c r="CB4608" s="1"/>
      <c r="CC4608" s="1"/>
      <c r="CD4608" s="1"/>
      <c r="CE4608" s="1"/>
      <c r="CF4608" s="1"/>
      <c r="CG4608" s="1"/>
      <c r="CH4608" s="1"/>
      <c r="CI4608" s="1"/>
      <c r="CJ4608" s="1"/>
      <c r="CK4608" s="1"/>
      <c r="CL4608" s="1"/>
      <c r="CM4608" s="1"/>
      <c r="CN4608" s="1"/>
      <c r="CO4608" s="1"/>
      <c r="CP4608" s="1"/>
      <c r="CQ4608" s="1"/>
      <c r="CR4608" s="1"/>
      <c r="CS4608" s="1"/>
      <c r="CT4608" s="1"/>
      <c r="CU4608" s="1"/>
      <c r="CV4608" s="1"/>
      <c r="CW4608" s="1"/>
      <c r="CX4608" s="1"/>
      <c r="CY4608" s="1"/>
      <c r="CZ4608" s="1"/>
      <c r="DA4608" s="1"/>
      <c r="DB4608" s="1"/>
      <c r="DC4608" s="1"/>
      <c r="DD4608" s="1"/>
      <c r="DE4608" s="1"/>
      <c r="DF4608" s="1"/>
      <c r="DG4608" s="1"/>
      <c r="DH4608" s="1"/>
      <c r="DI4608" s="1"/>
      <c r="DJ4608" s="1"/>
      <c r="DK4608" s="1"/>
      <c r="DL4608" s="1"/>
      <c r="DM4608" s="1"/>
      <c r="DN4608" s="1"/>
      <c r="DO4608" s="1"/>
      <c r="DP4608" s="1"/>
      <c r="DQ4608" s="1"/>
    </row>
    <row r="4609" spans="1:121">
      <c r="A4609" s="172" t="s">
        <v>2102</v>
      </c>
      <c r="B4609" s="381" t="s">
        <v>2103</v>
      </c>
      <c r="C4609" s="378">
        <v>161609205</v>
      </c>
      <c r="D4609" s="88"/>
      <c r="F4609" s="29" t="s">
        <v>2100</v>
      </c>
      <c r="G4609" s="3" t="s">
        <v>60</v>
      </c>
      <c r="H4609" s="3" t="s">
        <v>2101</v>
      </c>
      <c r="I4609" s="55">
        <v>46183</v>
      </c>
      <c r="J4609" s="55">
        <v>46186</v>
      </c>
      <c r="K4609" s="55">
        <v>46213</v>
      </c>
      <c r="L4609" s="3"/>
      <c r="M4609" s="3"/>
      <c r="N4609" s="3"/>
      <c r="O4609" s="119" t="s">
        <v>105</v>
      </c>
      <c r="P4609" s="3"/>
      <c r="Q4609" s="167"/>
      <c r="R4609" s="176"/>
      <c r="S4609" s="1"/>
      <c r="T4609" s="1"/>
      <c r="U4609" s="1"/>
      <c r="V4609" s="1"/>
      <c r="W4609" s="1"/>
      <c r="X4609" s="1"/>
      <c r="Y4609" s="1"/>
      <c r="Z4609" s="1"/>
      <c r="AA4609" s="1"/>
      <c r="AB4609" s="1"/>
      <c r="AC4609" s="1"/>
      <c r="AD4609" s="1"/>
      <c r="AE4609" s="1"/>
      <c r="AF4609" s="1"/>
      <c r="AG4609" s="1"/>
      <c r="AH4609" s="1"/>
      <c r="AI4609" s="1"/>
      <c r="AJ4609" s="1"/>
      <c r="AK4609" s="1"/>
      <c r="AL4609" s="1"/>
      <c r="AM4609" s="1"/>
      <c r="AN4609" s="1"/>
      <c r="AO4609" s="1"/>
      <c r="AP4609" s="1"/>
      <c r="AQ4609" s="1"/>
      <c r="AR4609" s="1"/>
      <c r="AS4609" s="1"/>
      <c r="AT4609" s="1"/>
      <c r="AU4609" s="1"/>
      <c r="AV4609" s="1"/>
      <c r="AW4609" s="1"/>
      <c r="AX4609" s="1"/>
      <c r="AY4609" s="1"/>
      <c r="AZ4609" s="1"/>
      <c r="BA4609" s="1"/>
      <c r="BB4609" s="1"/>
      <c r="BC4609" s="1"/>
      <c r="BD4609" s="1"/>
      <c r="BE4609" s="1"/>
      <c r="BF4609" s="1"/>
      <c r="BG4609" s="1"/>
      <c r="BH4609" s="1"/>
      <c r="BI4609" s="1"/>
      <c r="BJ4609" s="1"/>
      <c r="BK4609" s="1"/>
      <c r="BL4609" s="1"/>
      <c r="BM4609" s="1"/>
      <c r="BN4609" s="1"/>
      <c r="BO4609" s="1"/>
      <c r="BP4609" s="1"/>
      <c r="BQ4609" s="1"/>
      <c r="BR4609" s="1"/>
      <c r="BS4609" s="1"/>
      <c r="BT4609" s="1"/>
      <c r="BU4609" s="1"/>
      <c r="BV4609" s="1"/>
      <c r="BW4609" s="1"/>
      <c r="BX4609" s="1"/>
      <c r="BY4609" s="1"/>
      <c r="BZ4609" s="1"/>
      <c r="CA4609" s="1"/>
      <c r="CB4609" s="1"/>
      <c r="CC4609" s="1"/>
      <c r="CD4609" s="1"/>
      <c r="CE4609" s="1"/>
      <c r="CF4609" s="1"/>
      <c r="CG4609" s="1"/>
      <c r="CH4609" s="1"/>
      <c r="CI4609" s="1"/>
      <c r="CJ4609" s="1"/>
      <c r="CK4609" s="1"/>
      <c r="CL4609" s="1"/>
      <c r="CM4609" s="1"/>
      <c r="CN4609" s="1"/>
      <c r="CO4609" s="1"/>
      <c r="CP4609" s="1"/>
      <c r="CQ4609" s="1"/>
      <c r="CR4609" s="1"/>
      <c r="CS4609" s="1"/>
      <c r="CT4609" s="1"/>
      <c r="CU4609" s="1"/>
      <c r="CV4609" s="1"/>
      <c r="CW4609" s="1"/>
      <c r="CX4609" s="1"/>
      <c r="CY4609" s="1"/>
      <c r="CZ4609" s="1"/>
      <c r="DA4609" s="1"/>
      <c r="DB4609" s="1"/>
      <c r="DC4609" s="1"/>
      <c r="DD4609" s="1"/>
      <c r="DE4609" s="1"/>
      <c r="DF4609" s="1"/>
      <c r="DG4609" s="1"/>
      <c r="DH4609" s="1"/>
      <c r="DI4609" s="1"/>
      <c r="DJ4609" s="1"/>
      <c r="DK4609" s="1"/>
      <c r="DL4609" s="1"/>
      <c r="DM4609" s="1"/>
      <c r="DN4609" s="1"/>
      <c r="DO4609" s="1"/>
      <c r="DP4609" s="1"/>
      <c r="DQ4609" s="1"/>
    </row>
    <row r="4610" spans="1:121">
      <c r="A4610" s="172" t="s">
        <v>2102</v>
      </c>
      <c r="B4610" s="381" t="s">
        <v>2103</v>
      </c>
      <c r="C4610" s="378">
        <v>161609209</v>
      </c>
      <c r="D4610" s="88"/>
      <c r="F4610" s="29" t="s">
        <v>2100</v>
      </c>
      <c r="G4610" s="3" t="s">
        <v>60</v>
      </c>
      <c r="H4610" s="3" t="s">
        <v>2101</v>
      </c>
      <c r="I4610" s="55">
        <v>46183</v>
      </c>
      <c r="J4610" s="55">
        <v>46186</v>
      </c>
      <c r="K4610" s="55">
        <v>46213</v>
      </c>
      <c r="L4610" s="3"/>
      <c r="M4610" s="3"/>
      <c r="N4610" s="3"/>
      <c r="O4610" s="119" t="s">
        <v>105</v>
      </c>
      <c r="P4610" s="3"/>
      <c r="Q4610" s="167"/>
      <c r="R4610" s="176"/>
      <c r="S4610" s="1"/>
      <c r="T4610" s="1"/>
      <c r="U4610" s="1"/>
      <c r="V4610" s="1"/>
      <c r="W4610" s="1"/>
      <c r="X4610" s="1"/>
      <c r="Y4610" s="1"/>
      <c r="Z4610" s="1"/>
      <c r="AA4610" s="1"/>
      <c r="AB4610" s="1"/>
      <c r="AC4610" s="1"/>
      <c r="AD4610" s="1"/>
      <c r="AE4610" s="1"/>
      <c r="AF4610" s="1"/>
      <c r="AG4610" s="1"/>
      <c r="AH4610" s="1"/>
      <c r="AI4610" s="1"/>
      <c r="AJ4610" s="1"/>
      <c r="AK4610" s="1"/>
      <c r="AL4610" s="1"/>
      <c r="AM4610" s="1"/>
      <c r="AN4610" s="1"/>
      <c r="AO4610" s="1"/>
      <c r="AP4610" s="1"/>
      <c r="AQ4610" s="1"/>
      <c r="AR4610" s="1"/>
      <c r="AS4610" s="1"/>
      <c r="AT4610" s="1"/>
      <c r="AU4610" s="1"/>
      <c r="AV4610" s="1"/>
      <c r="AW4610" s="1"/>
      <c r="AX4610" s="1"/>
      <c r="AY4610" s="1"/>
      <c r="AZ4610" s="1"/>
      <c r="BA4610" s="1"/>
      <c r="BB4610" s="1"/>
      <c r="BC4610" s="1"/>
      <c r="BD4610" s="1"/>
      <c r="BE4610" s="1"/>
      <c r="BF4610" s="1"/>
      <c r="BG4610" s="1"/>
      <c r="BH4610" s="1"/>
      <c r="BI4610" s="1"/>
      <c r="BJ4610" s="1"/>
      <c r="BK4610" s="1"/>
      <c r="BL4610" s="1"/>
      <c r="BM4610" s="1"/>
      <c r="BN4610" s="1"/>
      <c r="BO4610" s="1"/>
      <c r="BP4610" s="1"/>
      <c r="BQ4610" s="1"/>
      <c r="BR4610" s="1"/>
      <c r="BS4610" s="1"/>
      <c r="BT4610" s="1"/>
      <c r="BU4610" s="1"/>
      <c r="BV4610" s="1"/>
      <c r="BW4610" s="1"/>
      <c r="BX4610" s="1"/>
      <c r="BY4610" s="1"/>
      <c r="BZ4610" s="1"/>
      <c r="CA4610" s="1"/>
      <c r="CB4610" s="1"/>
      <c r="CC4610" s="1"/>
      <c r="CD4610" s="1"/>
      <c r="CE4610" s="1"/>
      <c r="CF4610" s="1"/>
      <c r="CG4610" s="1"/>
      <c r="CH4610" s="1"/>
      <c r="CI4610" s="1"/>
      <c r="CJ4610" s="1"/>
      <c r="CK4610" s="1"/>
      <c r="CL4610" s="1"/>
      <c r="CM4610" s="1"/>
      <c r="CN4610" s="1"/>
      <c r="CO4610" s="1"/>
      <c r="CP4610" s="1"/>
      <c r="CQ4610" s="1"/>
      <c r="CR4610" s="1"/>
      <c r="CS4610" s="1"/>
      <c r="CT4610" s="1"/>
      <c r="CU4610" s="1"/>
      <c r="CV4610" s="1"/>
      <c r="CW4610" s="1"/>
      <c r="CX4610" s="1"/>
      <c r="CY4610" s="1"/>
      <c r="CZ4610" s="1"/>
      <c r="DA4610" s="1"/>
      <c r="DB4610" s="1"/>
      <c r="DC4610" s="1"/>
      <c r="DD4610" s="1"/>
      <c r="DE4610" s="1"/>
      <c r="DF4610" s="1"/>
      <c r="DG4610" s="1"/>
      <c r="DH4610" s="1"/>
      <c r="DI4610" s="1"/>
      <c r="DJ4610" s="1"/>
      <c r="DK4610" s="1"/>
      <c r="DL4610" s="1"/>
      <c r="DM4610" s="1"/>
      <c r="DN4610" s="1"/>
      <c r="DO4610" s="1"/>
      <c r="DP4610" s="1"/>
      <c r="DQ4610" s="1"/>
    </row>
    <row r="4611" spans="1:121">
      <c r="A4611" s="172" t="s">
        <v>2102</v>
      </c>
      <c r="B4611" s="381" t="s">
        <v>2103</v>
      </c>
      <c r="C4611" s="378">
        <v>161609213</v>
      </c>
      <c r="D4611" s="88"/>
      <c r="F4611" s="29" t="s">
        <v>2100</v>
      </c>
      <c r="G4611" s="3" t="s">
        <v>60</v>
      </c>
      <c r="H4611" s="3" t="s">
        <v>2101</v>
      </c>
      <c r="I4611" s="55">
        <v>46183</v>
      </c>
      <c r="J4611" s="55">
        <v>46186</v>
      </c>
      <c r="K4611" s="55">
        <v>46213</v>
      </c>
      <c r="L4611" s="3"/>
      <c r="M4611" s="3"/>
      <c r="N4611" s="3"/>
      <c r="O4611" s="119" t="s">
        <v>105</v>
      </c>
      <c r="P4611" s="3"/>
      <c r="Q4611" s="167"/>
      <c r="R4611" s="176"/>
      <c r="S4611" s="1"/>
      <c r="T4611" s="1"/>
      <c r="U4611" s="1"/>
      <c r="V4611" s="1"/>
      <c r="W4611" s="1"/>
      <c r="X4611" s="1"/>
      <c r="Y4611" s="1"/>
      <c r="Z4611" s="1"/>
      <c r="AA4611" s="1"/>
      <c r="AB4611" s="1"/>
      <c r="AC4611" s="1"/>
      <c r="AD4611" s="1"/>
      <c r="AE4611" s="1"/>
      <c r="AF4611" s="1"/>
      <c r="AG4611" s="1"/>
      <c r="AH4611" s="1"/>
      <c r="AI4611" s="1"/>
      <c r="AJ4611" s="1"/>
      <c r="AK4611" s="1"/>
      <c r="AL4611" s="1"/>
      <c r="AM4611" s="1"/>
      <c r="AN4611" s="1"/>
      <c r="AO4611" s="1"/>
      <c r="AP4611" s="1"/>
      <c r="AQ4611" s="1"/>
      <c r="AR4611" s="1"/>
      <c r="AS4611" s="1"/>
      <c r="AT4611" s="1"/>
      <c r="AU4611" s="1"/>
      <c r="AV4611" s="1"/>
      <c r="AW4611" s="1"/>
      <c r="AX4611" s="1"/>
      <c r="AY4611" s="1"/>
      <c r="AZ4611" s="1"/>
      <c r="BA4611" s="1"/>
      <c r="BB4611" s="1"/>
      <c r="BC4611" s="1"/>
      <c r="BD4611" s="1"/>
      <c r="BE4611" s="1"/>
      <c r="BF4611" s="1"/>
      <c r="BG4611" s="1"/>
      <c r="BH4611" s="1"/>
      <c r="BI4611" s="1"/>
      <c r="BJ4611" s="1"/>
      <c r="BK4611" s="1"/>
      <c r="BL4611" s="1"/>
      <c r="BM4611" s="1"/>
      <c r="BN4611" s="1"/>
      <c r="BO4611" s="1"/>
      <c r="BP4611" s="1"/>
      <c r="BQ4611" s="1"/>
      <c r="BR4611" s="1"/>
      <c r="BS4611" s="1"/>
      <c r="BT4611" s="1"/>
      <c r="BU4611" s="1"/>
      <c r="BV4611" s="1"/>
      <c r="BW4611" s="1"/>
      <c r="BX4611" s="1"/>
      <c r="BY4611" s="1"/>
      <c r="BZ4611" s="1"/>
      <c r="CA4611" s="1"/>
      <c r="CB4611" s="1"/>
      <c r="CC4611" s="1"/>
      <c r="CD4611" s="1"/>
      <c r="CE4611" s="1"/>
      <c r="CF4611" s="1"/>
      <c r="CG4611" s="1"/>
      <c r="CH4611" s="1"/>
      <c r="CI4611" s="1"/>
      <c r="CJ4611" s="1"/>
      <c r="CK4611" s="1"/>
      <c r="CL4611" s="1"/>
      <c r="CM4611" s="1"/>
      <c r="CN4611" s="1"/>
      <c r="CO4611" s="1"/>
      <c r="CP4611" s="1"/>
      <c r="CQ4611" s="1"/>
      <c r="CR4611" s="1"/>
      <c r="CS4611" s="1"/>
      <c r="CT4611" s="1"/>
      <c r="CU4611" s="1"/>
      <c r="CV4611" s="1"/>
      <c r="CW4611" s="1"/>
      <c r="CX4611" s="1"/>
      <c r="CY4611" s="1"/>
      <c r="CZ4611" s="1"/>
      <c r="DA4611" s="1"/>
      <c r="DB4611" s="1"/>
      <c r="DC4611" s="1"/>
      <c r="DD4611" s="1"/>
      <c r="DE4611" s="1"/>
      <c r="DF4611" s="1"/>
      <c r="DG4611" s="1"/>
      <c r="DH4611" s="1"/>
      <c r="DI4611" s="1"/>
      <c r="DJ4611" s="1"/>
      <c r="DK4611" s="1"/>
      <c r="DL4611" s="1"/>
      <c r="DM4611" s="1"/>
      <c r="DN4611" s="1"/>
      <c r="DO4611" s="1"/>
      <c r="DP4611" s="1"/>
      <c r="DQ4611" s="1"/>
    </row>
    <row r="4612" spans="1:121">
      <c r="A4612" s="172" t="s">
        <v>2041</v>
      </c>
      <c r="B4612" s="381" t="s">
        <v>2042</v>
      </c>
      <c r="C4612" s="378">
        <v>161609339</v>
      </c>
      <c r="D4612" s="88"/>
      <c r="F4612" s="29" t="s">
        <v>157</v>
      </c>
      <c r="G4612" s="3" t="s">
        <v>60</v>
      </c>
      <c r="H4612" s="3" t="s">
        <v>2043</v>
      </c>
      <c r="I4612" s="55">
        <v>46183</v>
      </c>
      <c r="J4612" s="55">
        <v>46186</v>
      </c>
      <c r="K4612" s="55">
        <v>46213</v>
      </c>
      <c r="L4612" s="3"/>
      <c r="M4612" s="3"/>
      <c r="N4612" s="3"/>
      <c r="O4612" s="119" t="s">
        <v>105</v>
      </c>
      <c r="P4612" s="3"/>
      <c r="Q4612" s="167"/>
      <c r="R4612" s="176"/>
      <c r="S4612" s="1"/>
      <c r="T4612" s="1"/>
      <c r="U4612" s="1"/>
      <c r="V4612" s="1"/>
      <c r="W4612" s="1"/>
      <c r="X4612" s="1"/>
      <c r="Y4612" s="1"/>
      <c r="Z4612" s="1"/>
      <c r="AA4612" s="1"/>
      <c r="AB4612" s="1"/>
      <c r="AC4612" s="1"/>
      <c r="AD4612" s="1"/>
      <c r="AE4612" s="1"/>
      <c r="AF4612" s="1"/>
      <c r="AG4612" s="1"/>
      <c r="AH4612" s="1"/>
      <c r="AI4612" s="1"/>
      <c r="AJ4612" s="1"/>
      <c r="AK4612" s="1"/>
      <c r="AL4612" s="1"/>
      <c r="AM4612" s="1"/>
      <c r="AN4612" s="1"/>
      <c r="AO4612" s="1"/>
      <c r="AP4612" s="1"/>
      <c r="AQ4612" s="1"/>
      <c r="AR4612" s="1"/>
      <c r="AS4612" s="1"/>
      <c r="AT4612" s="1"/>
      <c r="AU4612" s="1"/>
      <c r="AV4612" s="1"/>
      <c r="AW4612" s="1"/>
      <c r="AX4612" s="1"/>
      <c r="AY4612" s="1"/>
      <c r="AZ4612" s="1"/>
      <c r="BA4612" s="1"/>
      <c r="BB4612" s="1"/>
      <c r="BC4612" s="1"/>
      <c r="BD4612" s="1"/>
      <c r="BE4612" s="1"/>
      <c r="BF4612" s="1"/>
      <c r="BG4612" s="1"/>
      <c r="BH4612" s="1"/>
      <c r="BI4612" s="1"/>
      <c r="BJ4612" s="1"/>
      <c r="BK4612" s="1"/>
      <c r="BL4612" s="1"/>
      <c r="BM4612" s="1"/>
      <c r="BN4612" s="1"/>
      <c r="BO4612" s="1"/>
      <c r="BP4612" s="1"/>
      <c r="BQ4612" s="1"/>
      <c r="BR4612" s="1"/>
      <c r="BS4612" s="1"/>
      <c r="BT4612" s="1"/>
      <c r="BU4612" s="1"/>
      <c r="BV4612" s="1"/>
      <c r="BW4612" s="1"/>
      <c r="BX4612" s="1"/>
      <c r="BY4612" s="1"/>
      <c r="BZ4612" s="1"/>
      <c r="CA4612" s="1"/>
      <c r="CB4612" s="1"/>
      <c r="CC4612" s="1"/>
      <c r="CD4612" s="1"/>
      <c r="CE4612" s="1"/>
      <c r="CF4612" s="1"/>
      <c r="CG4612" s="1"/>
      <c r="CH4612" s="1"/>
      <c r="CI4612" s="1"/>
      <c r="CJ4612" s="1"/>
      <c r="CK4612" s="1"/>
      <c r="CL4612" s="1"/>
      <c r="CM4612" s="1"/>
      <c r="CN4612" s="1"/>
      <c r="CO4612" s="1"/>
      <c r="CP4612" s="1"/>
      <c r="CQ4612" s="1"/>
      <c r="CR4612" s="1"/>
      <c r="CS4612" s="1"/>
      <c r="CT4612" s="1"/>
      <c r="CU4612" s="1"/>
      <c r="CV4612" s="1"/>
      <c r="CW4612" s="1"/>
      <c r="CX4612" s="1"/>
      <c r="CY4612" s="1"/>
      <c r="CZ4612" s="1"/>
      <c r="DA4612" s="1"/>
      <c r="DB4612" s="1"/>
      <c r="DC4612" s="1"/>
      <c r="DD4612" s="1"/>
      <c r="DE4612" s="1"/>
      <c r="DF4612" s="1"/>
      <c r="DG4612" s="1"/>
      <c r="DH4612" s="1"/>
      <c r="DI4612" s="1"/>
      <c r="DJ4612" s="1"/>
      <c r="DK4612" s="1"/>
      <c r="DL4612" s="1"/>
      <c r="DM4612" s="1"/>
      <c r="DN4612" s="1"/>
      <c r="DO4612" s="1"/>
      <c r="DP4612" s="1"/>
      <c r="DQ4612" s="1"/>
    </row>
    <row r="4613" spans="1:121">
      <c r="A4613" s="172" t="s">
        <v>2041</v>
      </c>
      <c r="B4613" s="381" t="s">
        <v>2042</v>
      </c>
      <c r="C4613" s="378">
        <v>161609516</v>
      </c>
      <c r="D4613" s="88"/>
      <c r="F4613" s="29" t="s">
        <v>157</v>
      </c>
      <c r="G4613" s="3" t="s">
        <v>60</v>
      </c>
      <c r="H4613" s="3" t="s">
        <v>2043</v>
      </c>
      <c r="I4613" s="55">
        <v>46183</v>
      </c>
      <c r="J4613" s="55">
        <v>46186</v>
      </c>
      <c r="K4613" s="55">
        <v>46213</v>
      </c>
      <c r="L4613" s="3"/>
      <c r="M4613" s="3"/>
      <c r="N4613" s="3"/>
      <c r="O4613" s="119" t="s">
        <v>105</v>
      </c>
      <c r="P4613" s="3"/>
      <c r="Q4613" s="167"/>
      <c r="R4613" s="176"/>
      <c r="S4613" s="1"/>
      <c r="T4613" s="1"/>
      <c r="U4613" s="1"/>
      <c r="V4613" s="1"/>
      <c r="W4613" s="1"/>
      <c r="X4613" s="1"/>
      <c r="Y4613" s="1"/>
      <c r="Z4613" s="1"/>
      <c r="AA4613" s="1"/>
      <c r="AB4613" s="1"/>
      <c r="AC4613" s="1"/>
      <c r="AD4613" s="1"/>
      <c r="AE4613" s="1"/>
      <c r="AF4613" s="1"/>
      <c r="AG4613" s="1"/>
      <c r="AH4613" s="1"/>
      <c r="AI4613" s="1"/>
      <c r="AJ4613" s="1"/>
      <c r="AK4613" s="1"/>
      <c r="AL4613" s="1"/>
      <c r="AM4613" s="1"/>
      <c r="AN4613" s="1"/>
      <c r="AO4613" s="1"/>
      <c r="AP4613" s="1"/>
      <c r="AQ4613" s="1"/>
      <c r="AR4613" s="1"/>
      <c r="AS4613" s="1"/>
      <c r="AT4613" s="1"/>
      <c r="AU4613" s="1"/>
      <c r="AV4613" s="1"/>
      <c r="AW4613" s="1"/>
      <c r="AX4613" s="1"/>
      <c r="AY4613" s="1"/>
      <c r="AZ4613" s="1"/>
      <c r="BA4613" s="1"/>
      <c r="BB4613" s="1"/>
      <c r="BC4613" s="1"/>
      <c r="BD4613" s="1"/>
      <c r="BE4613" s="1"/>
      <c r="BF4613" s="1"/>
      <c r="BG4613" s="1"/>
      <c r="BH4613" s="1"/>
      <c r="BI4613" s="1"/>
      <c r="BJ4613" s="1"/>
      <c r="BK4613" s="1"/>
      <c r="BL4613" s="1"/>
      <c r="BM4613" s="1"/>
      <c r="BN4613" s="1"/>
      <c r="BO4613" s="1"/>
      <c r="BP4613" s="1"/>
      <c r="BQ4613" s="1"/>
      <c r="BR4613" s="1"/>
      <c r="BS4613" s="1"/>
      <c r="BT4613" s="1"/>
      <c r="BU4613" s="1"/>
      <c r="BV4613" s="1"/>
      <c r="BW4613" s="1"/>
      <c r="BX4613" s="1"/>
      <c r="BY4613" s="1"/>
      <c r="BZ4613" s="1"/>
      <c r="CA4613" s="1"/>
      <c r="CB4613" s="1"/>
      <c r="CC4613" s="1"/>
      <c r="CD4613" s="1"/>
      <c r="CE4613" s="1"/>
      <c r="CF4613" s="1"/>
      <c r="CG4613" s="1"/>
      <c r="CH4613" s="1"/>
      <c r="CI4613" s="1"/>
      <c r="CJ4613" s="1"/>
      <c r="CK4613" s="1"/>
      <c r="CL4613" s="1"/>
      <c r="CM4613" s="1"/>
      <c r="CN4613" s="1"/>
      <c r="CO4613" s="1"/>
      <c r="CP4613" s="1"/>
      <c r="CQ4613" s="1"/>
      <c r="CR4613" s="1"/>
      <c r="CS4613" s="1"/>
      <c r="CT4613" s="1"/>
      <c r="CU4613" s="1"/>
      <c r="CV4613" s="1"/>
      <c r="CW4613" s="1"/>
      <c r="CX4613" s="1"/>
      <c r="CY4613" s="1"/>
      <c r="CZ4613" s="1"/>
      <c r="DA4613" s="1"/>
      <c r="DB4613" s="1"/>
      <c r="DC4613" s="1"/>
      <c r="DD4613" s="1"/>
      <c r="DE4613" s="1"/>
      <c r="DF4613" s="1"/>
      <c r="DG4613" s="1"/>
      <c r="DH4613" s="1"/>
      <c r="DI4613" s="1"/>
      <c r="DJ4613" s="1"/>
      <c r="DK4613" s="1"/>
      <c r="DL4613" s="1"/>
      <c r="DM4613" s="1"/>
      <c r="DN4613" s="1"/>
      <c r="DO4613" s="1"/>
      <c r="DP4613" s="1"/>
      <c r="DQ4613" s="1"/>
    </row>
    <row r="4614" spans="1:121">
      <c r="A4614" s="172" t="s">
        <v>2041</v>
      </c>
      <c r="B4614" s="381" t="s">
        <v>2042</v>
      </c>
      <c r="C4614" s="378">
        <v>161609524</v>
      </c>
      <c r="D4614" s="88"/>
      <c r="F4614" s="29" t="s">
        <v>157</v>
      </c>
      <c r="G4614" s="3" t="s">
        <v>60</v>
      </c>
      <c r="H4614" s="3" t="s">
        <v>2043</v>
      </c>
      <c r="I4614" s="55">
        <v>46183</v>
      </c>
      <c r="J4614" s="55">
        <v>46186</v>
      </c>
      <c r="K4614" s="55">
        <v>46213</v>
      </c>
      <c r="L4614" s="3"/>
      <c r="M4614" s="3"/>
      <c r="N4614" s="3"/>
      <c r="O4614" s="119" t="s">
        <v>105</v>
      </c>
      <c r="P4614" s="3"/>
      <c r="Q4614" s="167"/>
      <c r="R4614" s="176"/>
      <c r="S4614" s="1"/>
      <c r="T4614" s="1"/>
      <c r="U4614" s="1"/>
      <c r="V4614" s="1"/>
      <c r="W4614" s="1"/>
      <c r="X4614" s="1"/>
      <c r="Y4614" s="1"/>
      <c r="Z4614" s="1"/>
      <c r="AA4614" s="1"/>
      <c r="AB4614" s="1"/>
      <c r="AC4614" s="1"/>
      <c r="AD4614" s="1"/>
      <c r="AE4614" s="1"/>
      <c r="AF4614" s="1"/>
      <c r="AG4614" s="1"/>
      <c r="AH4614" s="1"/>
      <c r="AI4614" s="1"/>
      <c r="AJ4614" s="1"/>
      <c r="AK4614" s="1"/>
      <c r="AL4614" s="1"/>
      <c r="AM4614" s="1"/>
      <c r="AN4614" s="1"/>
      <c r="AO4614" s="1"/>
      <c r="AP4614" s="1"/>
      <c r="AQ4614" s="1"/>
      <c r="AR4614" s="1"/>
      <c r="AS4614" s="1"/>
      <c r="AT4614" s="1"/>
      <c r="AU4614" s="1"/>
      <c r="AV4614" s="1"/>
      <c r="AW4614" s="1"/>
      <c r="AX4614" s="1"/>
      <c r="AY4614" s="1"/>
      <c r="AZ4614" s="1"/>
      <c r="BA4614" s="1"/>
      <c r="BB4614" s="1"/>
      <c r="BC4614" s="1"/>
      <c r="BD4614" s="1"/>
      <c r="BE4614" s="1"/>
      <c r="BF4614" s="1"/>
      <c r="BG4614" s="1"/>
      <c r="BH4614" s="1"/>
      <c r="BI4614" s="1"/>
      <c r="BJ4614" s="1"/>
      <c r="BK4614" s="1"/>
      <c r="BL4614" s="1"/>
      <c r="BM4614" s="1"/>
      <c r="BN4614" s="1"/>
      <c r="BO4614" s="1"/>
      <c r="BP4614" s="1"/>
      <c r="BQ4614" s="1"/>
      <c r="BR4614" s="1"/>
      <c r="BS4614" s="1"/>
      <c r="BT4614" s="1"/>
      <c r="BU4614" s="1"/>
      <c r="BV4614" s="1"/>
      <c r="BW4614" s="1"/>
      <c r="BX4614" s="1"/>
      <c r="BY4614" s="1"/>
      <c r="BZ4614" s="1"/>
      <c r="CA4614" s="1"/>
      <c r="CB4614" s="1"/>
      <c r="CC4614" s="1"/>
      <c r="CD4614" s="1"/>
      <c r="CE4614" s="1"/>
      <c r="CF4614" s="1"/>
      <c r="CG4614" s="1"/>
      <c r="CH4614" s="1"/>
      <c r="CI4614" s="1"/>
      <c r="CJ4614" s="1"/>
      <c r="CK4614" s="1"/>
      <c r="CL4614" s="1"/>
      <c r="CM4614" s="1"/>
      <c r="CN4614" s="1"/>
      <c r="CO4614" s="1"/>
      <c r="CP4614" s="1"/>
      <c r="CQ4614" s="1"/>
      <c r="CR4614" s="1"/>
      <c r="CS4614" s="1"/>
      <c r="CT4614" s="1"/>
      <c r="CU4614" s="1"/>
      <c r="CV4614" s="1"/>
      <c r="CW4614" s="1"/>
      <c r="CX4614" s="1"/>
      <c r="CY4614" s="1"/>
      <c r="CZ4614" s="1"/>
      <c r="DA4614" s="1"/>
      <c r="DB4614" s="1"/>
      <c r="DC4614" s="1"/>
      <c r="DD4614" s="1"/>
      <c r="DE4614" s="1"/>
      <c r="DF4614" s="1"/>
      <c r="DG4614" s="1"/>
      <c r="DH4614" s="1"/>
      <c r="DI4614" s="1"/>
      <c r="DJ4614" s="1"/>
      <c r="DK4614" s="1"/>
      <c r="DL4614" s="1"/>
      <c r="DM4614" s="1"/>
      <c r="DN4614" s="1"/>
      <c r="DO4614" s="1"/>
      <c r="DP4614" s="1"/>
      <c r="DQ4614" s="1"/>
    </row>
    <row r="4615" spans="1:121">
      <c r="A4615" s="172" t="s">
        <v>2041</v>
      </c>
      <c r="B4615" s="381" t="s">
        <v>2042</v>
      </c>
      <c r="C4615" s="378">
        <v>161609527</v>
      </c>
      <c r="D4615" s="88"/>
      <c r="F4615" s="29" t="s">
        <v>157</v>
      </c>
      <c r="G4615" s="3" t="s">
        <v>60</v>
      </c>
      <c r="H4615" s="3" t="s">
        <v>2043</v>
      </c>
      <c r="I4615" s="55">
        <v>46183</v>
      </c>
      <c r="J4615" s="55">
        <v>46186</v>
      </c>
      <c r="K4615" s="55">
        <v>46213</v>
      </c>
      <c r="L4615" s="3"/>
      <c r="M4615" s="3"/>
      <c r="N4615" s="3"/>
      <c r="O4615" s="119" t="s">
        <v>105</v>
      </c>
      <c r="P4615" s="3"/>
      <c r="Q4615" s="167"/>
      <c r="R4615" s="176"/>
      <c r="S4615" s="1"/>
      <c r="T4615" s="1"/>
      <c r="U4615" s="1"/>
      <c r="V4615" s="1"/>
      <c r="W4615" s="1"/>
      <c r="X4615" s="1"/>
      <c r="Y4615" s="1"/>
      <c r="Z4615" s="1"/>
      <c r="AA4615" s="1"/>
      <c r="AB4615" s="1"/>
      <c r="AC4615" s="1"/>
      <c r="AD4615" s="1"/>
      <c r="AE4615" s="1"/>
      <c r="AF4615" s="1"/>
      <c r="AG4615" s="1"/>
      <c r="AH4615" s="1"/>
      <c r="AI4615" s="1"/>
      <c r="AJ4615" s="1"/>
      <c r="AK4615" s="1"/>
      <c r="AL4615" s="1"/>
      <c r="AM4615" s="1"/>
      <c r="AN4615" s="1"/>
      <c r="AO4615" s="1"/>
      <c r="AP4615" s="1"/>
      <c r="AQ4615" s="1"/>
      <c r="AR4615" s="1"/>
      <c r="AS4615" s="1"/>
      <c r="AT4615" s="1"/>
      <c r="AU4615" s="1"/>
      <c r="AV4615" s="1"/>
      <c r="AW4615" s="1"/>
      <c r="AX4615" s="1"/>
      <c r="AY4615" s="1"/>
      <c r="AZ4615" s="1"/>
      <c r="BA4615" s="1"/>
      <c r="BB4615" s="1"/>
      <c r="BC4615" s="1"/>
      <c r="BD4615" s="1"/>
      <c r="BE4615" s="1"/>
      <c r="BF4615" s="1"/>
      <c r="BG4615" s="1"/>
      <c r="BH4615" s="1"/>
      <c r="BI4615" s="1"/>
      <c r="BJ4615" s="1"/>
      <c r="BK4615" s="1"/>
      <c r="BL4615" s="1"/>
      <c r="BM4615" s="1"/>
      <c r="BN4615" s="1"/>
      <c r="BO4615" s="1"/>
      <c r="BP4615" s="1"/>
      <c r="BQ4615" s="1"/>
      <c r="BR4615" s="1"/>
      <c r="BS4615" s="1"/>
      <c r="BT4615" s="1"/>
      <c r="BU4615" s="1"/>
      <c r="BV4615" s="1"/>
      <c r="BW4615" s="1"/>
      <c r="BX4615" s="1"/>
      <c r="BY4615" s="1"/>
      <c r="BZ4615" s="1"/>
      <c r="CA4615" s="1"/>
      <c r="CB4615" s="1"/>
      <c r="CC4615" s="1"/>
      <c r="CD4615" s="1"/>
      <c r="CE4615" s="1"/>
      <c r="CF4615" s="1"/>
      <c r="CG4615" s="1"/>
      <c r="CH4615" s="1"/>
      <c r="CI4615" s="1"/>
      <c r="CJ4615" s="1"/>
      <c r="CK4615" s="1"/>
      <c r="CL4615" s="1"/>
      <c r="CM4615" s="1"/>
      <c r="CN4615" s="1"/>
      <c r="CO4615" s="1"/>
      <c r="CP4615" s="1"/>
      <c r="CQ4615" s="1"/>
      <c r="CR4615" s="1"/>
      <c r="CS4615" s="1"/>
      <c r="CT4615" s="1"/>
      <c r="CU4615" s="1"/>
      <c r="CV4615" s="1"/>
      <c r="CW4615" s="1"/>
      <c r="CX4615" s="1"/>
      <c r="CY4615" s="1"/>
      <c r="CZ4615" s="1"/>
      <c r="DA4615" s="1"/>
      <c r="DB4615" s="1"/>
      <c r="DC4615" s="1"/>
      <c r="DD4615" s="1"/>
      <c r="DE4615" s="1"/>
      <c r="DF4615" s="1"/>
      <c r="DG4615" s="1"/>
      <c r="DH4615" s="1"/>
      <c r="DI4615" s="1"/>
      <c r="DJ4615" s="1"/>
      <c r="DK4615" s="1"/>
      <c r="DL4615" s="1"/>
      <c r="DM4615" s="1"/>
      <c r="DN4615" s="1"/>
      <c r="DO4615" s="1"/>
      <c r="DP4615" s="1"/>
      <c r="DQ4615" s="1"/>
    </row>
    <row r="4616" spans="1:121">
      <c r="A4616" s="166" t="s">
        <v>2031</v>
      </c>
      <c r="B4616" s="383" t="s">
        <v>2032</v>
      </c>
      <c r="C4616" s="378">
        <v>125601212</v>
      </c>
      <c r="D4616" s="88">
        <v>154600874</v>
      </c>
      <c r="F4616" s="29" t="s">
        <v>110</v>
      </c>
      <c r="G4616" s="3" t="s">
        <v>60</v>
      </c>
      <c r="H4616" s="3" t="s">
        <v>30</v>
      </c>
      <c r="I4616" s="55">
        <v>46147</v>
      </c>
      <c r="J4616" s="55">
        <v>46150</v>
      </c>
      <c r="K4616" s="55">
        <v>46177</v>
      </c>
      <c r="L4616" s="55"/>
      <c r="M4616" s="55"/>
      <c r="N4616" s="3"/>
      <c r="O4616" s="119" t="s">
        <v>105</v>
      </c>
      <c r="P4616" s="3"/>
      <c r="Q4616" s="167" t="s">
        <v>1523</v>
      </c>
      <c r="R4616" s="2" t="s">
        <v>2104</v>
      </c>
    </row>
    <row r="4617" spans="1:121">
      <c r="A4617" s="166" t="s">
        <v>2031</v>
      </c>
      <c r="B4617" s="383" t="s">
        <v>2032</v>
      </c>
      <c r="C4617" s="378">
        <v>125603710</v>
      </c>
      <c r="D4617" s="88">
        <v>154600780</v>
      </c>
      <c r="F4617" s="29" t="s">
        <v>110</v>
      </c>
      <c r="G4617" s="3" t="s">
        <v>60</v>
      </c>
      <c r="H4617" s="3" t="s">
        <v>30</v>
      </c>
      <c r="I4617" s="55">
        <v>46176</v>
      </c>
      <c r="J4617" s="55">
        <v>46150</v>
      </c>
      <c r="K4617" s="55">
        <v>46177</v>
      </c>
      <c r="L4617" s="55"/>
      <c r="M4617" s="55"/>
      <c r="N4617" s="3"/>
      <c r="O4617" s="119" t="s">
        <v>105</v>
      </c>
      <c r="P4617" s="3"/>
      <c r="Q4617" s="167">
        <v>250</v>
      </c>
      <c r="R4617" s="2" t="s">
        <v>2105</v>
      </c>
    </row>
    <row r="4618" spans="1:121">
      <c r="A4618" s="166" t="s">
        <v>2031</v>
      </c>
      <c r="B4618" s="383" t="s">
        <v>2032</v>
      </c>
      <c r="C4618" s="378">
        <v>125603846</v>
      </c>
      <c r="D4618" s="88">
        <v>154600795</v>
      </c>
      <c r="F4618" s="29" t="s">
        <v>110</v>
      </c>
      <c r="G4618" s="3" t="s">
        <v>60</v>
      </c>
      <c r="H4618" s="3" t="s">
        <v>30</v>
      </c>
      <c r="I4618" s="55">
        <v>46176</v>
      </c>
      <c r="J4618" s="55">
        <v>46150</v>
      </c>
      <c r="K4618" s="55">
        <v>46177</v>
      </c>
      <c r="L4618" s="55"/>
      <c r="M4618" s="55"/>
      <c r="N4618" s="3"/>
      <c r="O4618" s="119" t="s">
        <v>105</v>
      </c>
      <c r="P4618" s="3"/>
      <c r="Q4618" s="167">
        <v>425</v>
      </c>
      <c r="R4618" s="2" t="s">
        <v>2105</v>
      </c>
    </row>
    <row r="4619" spans="1:121">
      <c r="A4619" s="166" t="s">
        <v>2031</v>
      </c>
      <c r="B4619" s="383" t="s">
        <v>2032</v>
      </c>
      <c r="C4619" s="378">
        <v>125603896</v>
      </c>
      <c r="D4619" s="88">
        <v>154600805</v>
      </c>
      <c r="F4619" s="29" t="s">
        <v>110</v>
      </c>
      <c r="G4619" s="3" t="s">
        <v>60</v>
      </c>
      <c r="H4619" s="3" t="s">
        <v>30</v>
      </c>
      <c r="I4619" s="55">
        <v>46176</v>
      </c>
      <c r="J4619" s="55">
        <v>46150</v>
      </c>
      <c r="K4619" s="55">
        <v>46177</v>
      </c>
      <c r="L4619" s="55"/>
      <c r="M4619" s="55"/>
      <c r="N4619" s="3"/>
      <c r="O4619" s="119" t="s">
        <v>105</v>
      </c>
      <c r="P4619" s="3"/>
      <c r="Q4619" s="167">
        <v>500</v>
      </c>
      <c r="R4619" s="2" t="s">
        <v>2104</v>
      </c>
    </row>
    <row r="4620" spans="1:121">
      <c r="A4620" s="166" t="s">
        <v>2031</v>
      </c>
      <c r="B4620" s="383" t="s">
        <v>2032</v>
      </c>
      <c r="C4620" s="378">
        <v>125603978</v>
      </c>
      <c r="D4620" s="88">
        <v>154600815</v>
      </c>
      <c r="F4620" s="29" t="s">
        <v>110</v>
      </c>
      <c r="G4620" s="3" t="s">
        <v>60</v>
      </c>
      <c r="H4620" s="3" t="s">
        <v>30</v>
      </c>
      <c r="I4620" s="55">
        <v>46176</v>
      </c>
      <c r="J4620" s="55">
        <v>46150</v>
      </c>
      <c r="K4620" s="55">
        <v>46177</v>
      </c>
      <c r="L4620" s="55"/>
      <c r="M4620" s="55"/>
      <c r="N4620" s="3"/>
      <c r="O4620" s="119" t="s">
        <v>105</v>
      </c>
      <c r="P4620" s="3"/>
      <c r="Q4620" s="167">
        <v>300</v>
      </c>
      <c r="R4620" s="2" t="s">
        <v>2104</v>
      </c>
    </row>
    <row r="4621" spans="1:121">
      <c r="A4621" s="166" t="s">
        <v>2031</v>
      </c>
      <c r="B4621" s="383" t="s">
        <v>2032</v>
      </c>
      <c r="C4621" s="378">
        <v>125604026</v>
      </c>
      <c r="D4621" s="88">
        <v>154600822</v>
      </c>
      <c r="F4621" s="29" t="s">
        <v>110</v>
      </c>
      <c r="G4621" s="3" t="s">
        <v>60</v>
      </c>
      <c r="H4621" s="3" t="s">
        <v>30</v>
      </c>
      <c r="I4621" s="55">
        <v>46176</v>
      </c>
      <c r="J4621" s="55">
        <v>46150</v>
      </c>
      <c r="K4621" s="55">
        <v>46177</v>
      </c>
      <c r="L4621" s="55"/>
      <c r="M4621" s="55"/>
      <c r="N4621" s="3"/>
      <c r="O4621" s="119" t="s">
        <v>105</v>
      </c>
      <c r="P4621" s="3"/>
      <c r="Q4621" s="167">
        <v>60</v>
      </c>
      <c r="R4621" s="2" t="s">
        <v>2104</v>
      </c>
    </row>
    <row r="4622" spans="1:121">
      <c r="A4622" s="166" t="s">
        <v>2031</v>
      </c>
      <c r="B4622" s="383" t="s">
        <v>2032</v>
      </c>
      <c r="C4622" s="378">
        <v>125604081</v>
      </c>
      <c r="D4622" s="88">
        <v>154600836</v>
      </c>
      <c r="F4622" s="29" t="s">
        <v>110</v>
      </c>
      <c r="G4622" s="3" t="s">
        <v>60</v>
      </c>
      <c r="H4622" s="3" t="s">
        <v>30</v>
      </c>
      <c r="I4622" s="55">
        <v>46176</v>
      </c>
      <c r="J4622" s="55">
        <v>46150</v>
      </c>
      <c r="K4622" s="55">
        <v>46177</v>
      </c>
      <c r="L4622" s="55"/>
      <c r="M4622" s="55"/>
      <c r="N4622" s="3"/>
      <c r="O4622" s="119" t="s">
        <v>105</v>
      </c>
      <c r="P4622" s="3"/>
      <c r="Q4622" s="167">
        <v>490</v>
      </c>
      <c r="R4622" s="2" t="s">
        <v>2104</v>
      </c>
    </row>
    <row r="4623" spans="1:121">
      <c r="A4623" s="166" t="s">
        <v>2031</v>
      </c>
      <c r="B4623" s="383" t="s">
        <v>2032</v>
      </c>
      <c r="C4623" s="378">
        <v>125604820</v>
      </c>
      <c r="D4623" s="88">
        <v>154600851</v>
      </c>
      <c r="F4623" s="29" t="s">
        <v>110</v>
      </c>
      <c r="G4623" s="3" t="s">
        <v>60</v>
      </c>
      <c r="H4623" s="3" t="s">
        <v>30</v>
      </c>
      <c r="I4623" s="55">
        <v>46176</v>
      </c>
      <c r="J4623" s="55">
        <v>46150</v>
      </c>
      <c r="K4623" s="55">
        <v>46177</v>
      </c>
      <c r="L4623" s="55"/>
      <c r="M4623" s="55"/>
      <c r="N4623" s="3"/>
      <c r="O4623" s="119" t="s">
        <v>105</v>
      </c>
      <c r="P4623" s="3"/>
      <c r="Q4623" s="167">
        <v>250</v>
      </c>
      <c r="R4623" s="2" t="s">
        <v>2104</v>
      </c>
    </row>
    <row r="4624" spans="1:121">
      <c r="A4624" s="166" t="s">
        <v>2031</v>
      </c>
      <c r="B4624" s="3" t="s">
        <v>2032</v>
      </c>
      <c r="C4624" s="378">
        <v>125604870</v>
      </c>
      <c r="D4624" s="88">
        <v>154600853</v>
      </c>
      <c r="F4624" s="29" t="s">
        <v>110</v>
      </c>
      <c r="G4624" s="3" t="s">
        <v>60</v>
      </c>
      <c r="H4624" s="3" t="s">
        <v>30</v>
      </c>
      <c r="I4624" s="55">
        <v>46176</v>
      </c>
      <c r="J4624" s="3" t="s">
        <v>2106</v>
      </c>
      <c r="K4624" s="55">
        <v>46177</v>
      </c>
      <c r="L4624" s="55"/>
      <c r="M4624" s="55"/>
      <c r="N4624" s="3"/>
      <c r="O4624" s="119" t="s">
        <v>105</v>
      </c>
      <c r="P4624" s="3"/>
      <c r="Q4624" s="167">
        <v>350</v>
      </c>
      <c r="R4624" s="2" t="s">
        <v>2104</v>
      </c>
    </row>
    <row r="4625" spans="1:121">
      <c r="A4625" s="166" t="s">
        <v>2031</v>
      </c>
      <c r="B4625" s="383" t="s">
        <v>2032</v>
      </c>
      <c r="C4625" s="378">
        <v>125604951</v>
      </c>
      <c r="D4625" s="88">
        <v>154600861</v>
      </c>
      <c r="F4625" s="29" t="s">
        <v>110</v>
      </c>
      <c r="G4625" s="3" t="s">
        <v>60</v>
      </c>
      <c r="H4625" s="3" t="s">
        <v>30</v>
      </c>
      <c r="I4625" s="55">
        <v>46176</v>
      </c>
      <c r="J4625" s="55">
        <v>46150</v>
      </c>
      <c r="K4625" s="55">
        <v>46177</v>
      </c>
      <c r="L4625" s="55"/>
      <c r="M4625" s="55"/>
      <c r="N4625" s="3"/>
      <c r="O4625" s="119" t="s">
        <v>105</v>
      </c>
      <c r="P4625" s="3"/>
      <c r="Q4625" s="167">
        <v>65</v>
      </c>
      <c r="R4625" s="2" t="s">
        <v>2104</v>
      </c>
    </row>
    <row r="4626" spans="1:121">
      <c r="A4626" s="166" t="s">
        <v>2031</v>
      </c>
      <c r="B4626" s="383" t="s">
        <v>2032</v>
      </c>
      <c r="C4626" s="378">
        <v>125604992</v>
      </c>
      <c r="D4626" s="88">
        <v>154600868</v>
      </c>
      <c r="F4626" s="29" t="s">
        <v>110</v>
      </c>
      <c r="G4626" s="3" t="s">
        <v>60</v>
      </c>
      <c r="H4626" s="3" t="s">
        <v>30</v>
      </c>
      <c r="I4626" s="55">
        <v>46176</v>
      </c>
      <c r="J4626" s="55">
        <v>46150</v>
      </c>
      <c r="K4626" s="55">
        <v>46177</v>
      </c>
      <c r="L4626" s="55"/>
      <c r="M4626" s="55"/>
      <c r="N4626" s="3"/>
      <c r="O4626" s="119" t="s">
        <v>105</v>
      </c>
      <c r="P4626" s="3"/>
      <c r="Q4626" s="167">
        <v>300</v>
      </c>
      <c r="R4626" s="2" t="s">
        <v>2104</v>
      </c>
    </row>
    <row r="4627" spans="1:121">
      <c r="A4627" s="166" t="s">
        <v>2056</v>
      </c>
      <c r="B4627" s="30" t="s">
        <v>2057</v>
      </c>
      <c r="C4627" s="378">
        <v>135602208</v>
      </c>
      <c r="D4627" s="88">
        <v>173601046</v>
      </c>
      <c r="F4627" s="29" t="s">
        <v>110</v>
      </c>
      <c r="G4627" s="3" t="s">
        <v>60</v>
      </c>
      <c r="H4627" s="3" t="s">
        <v>30</v>
      </c>
      <c r="I4627" s="55">
        <v>46157</v>
      </c>
      <c r="J4627" s="55">
        <v>46160</v>
      </c>
      <c r="K4627" s="55">
        <v>46188</v>
      </c>
      <c r="L4627" s="55"/>
      <c r="M4627" s="55"/>
      <c r="N4627" s="3"/>
      <c r="O4627" s="119" t="s">
        <v>15</v>
      </c>
      <c r="P4627" s="3"/>
      <c r="Q4627" s="167">
        <v>640</v>
      </c>
      <c r="R4627" s="1" t="s">
        <v>2058</v>
      </c>
    </row>
    <row r="4628" spans="1:121">
      <c r="A4628" s="172" t="s">
        <v>66</v>
      </c>
      <c r="B4628" s="30" t="s">
        <v>67</v>
      </c>
      <c r="C4628" s="378">
        <v>140601444</v>
      </c>
      <c r="D4628" s="88">
        <v>167600215</v>
      </c>
      <c r="E4628" s="29">
        <v>203600174</v>
      </c>
      <c r="F4628" s="29" t="s">
        <v>68</v>
      </c>
      <c r="G4628" s="3" t="s">
        <v>60</v>
      </c>
      <c r="H4628" s="3" t="s">
        <v>2107</v>
      </c>
      <c r="I4628" s="55">
        <v>46162</v>
      </c>
      <c r="J4628" s="55">
        <v>46164</v>
      </c>
      <c r="K4628" s="55">
        <v>46192</v>
      </c>
      <c r="L4628" s="55"/>
      <c r="M4628" s="55"/>
      <c r="N4628" s="3"/>
      <c r="O4628" s="119" t="s">
        <v>15</v>
      </c>
      <c r="P4628" s="3"/>
      <c r="Q4628" s="167"/>
      <c r="R4628" s="176" t="s">
        <v>2108</v>
      </c>
      <c r="S4628" s="1"/>
      <c r="T4628" s="1"/>
      <c r="U4628" s="1"/>
      <c r="V4628" s="1"/>
      <c r="W4628" s="1"/>
      <c r="X4628" s="1"/>
      <c r="Y4628" s="1"/>
      <c r="Z4628" s="1"/>
      <c r="AA4628" s="1"/>
      <c r="AB4628" s="1"/>
      <c r="AC4628" s="1"/>
      <c r="AD4628" s="1"/>
      <c r="AE4628" s="1"/>
      <c r="AF4628" s="1"/>
      <c r="AG4628" s="1"/>
      <c r="AH4628" s="1"/>
      <c r="AI4628" s="1"/>
      <c r="AJ4628" s="1"/>
      <c r="AK4628" s="1"/>
      <c r="AL4628" s="1"/>
      <c r="AM4628" s="1"/>
      <c r="AN4628" s="1"/>
      <c r="AO4628" s="1"/>
      <c r="AP4628" s="1"/>
      <c r="AQ4628" s="1"/>
      <c r="AR4628" s="1"/>
      <c r="AS4628" s="1"/>
      <c r="AT4628" s="1"/>
      <c r="AU4628" s="1"/>
      <c r="AV4628" s="1"/>
      <c r="AW4628" s="1"/>
      <c r="AX4628" s="1"/>
      <c r="AY4628" s="1"/>
      <c r="AZ4628" s="1"/>
      <c r="BA4628" s="1"/>
      <c r="BB4628" s="1"/>
      <c r="BC4628" s="1"/>
      <c r="BD4628" s="1"/>
      <c r="BE4628" s="1"/>
      <c r="BF4628" s="1"/>
      <c r="BG4628" s="1"/>
      <c r="BH4628" s="1"/>
      <c r="BI4628" s="1"/>
      <c r="BJ4628" s="1"/>
      <c r="BK4628" s="1"/>
      <c r="BL4628" s="1"/>
      <c r="BM4628" s="1"/>
      <c r="BN4628" s="1"/>
      <c r="BO4628" s="1"/>
      <c r="BP4628" s="1"/>
      <c r="BQ4628" s="1"/>
      <c r="BR4628" s="1"/>
      <c r="BS4628" s="1"/>
      <c r="BT4628" s="1"/>
      <c r="BU4628" s="1"/>
      <c r="BV4628" s="1"/>
      <c r="BW4628" s="1"/>
      <c r="BX4628" s="1"/>
      <c r="BY4628" s="1"/>
      <c r="BZ4628" s="1"/>
      <c r="CA4628" s="1"/>
      <c r="CB4628" s="1"/>
      <c r="CC4628" s="1"/>
      <c r="CD4628" s="1"/>
      <c r="CE4628" s="1"/>
      <c r="CF4628" s="1"/>
      <c r="CG4628" s="1"/>
      <c r="CH4628" s="1"/>
      <c r="CI4628" s="1"/>
      <c r="CJ4628" s="1"/>
      <c r="CK4628" s="1"/>
      <c r="CL4628" s="1"/>
      <c r="CM4628" s="1"/>
      <c r="CN4628" s="1"/>
      <c r="CO4628" s="1"/>
      <c r="CP4628" s="1"/>
      <c r="CQ4628" s="1"/>
      <c r="CR4628" s="1"/>
      <c r="CS4628" s="1"/>
      <c r="CT4628" s="1"/>
      <c r="CU4628" s="1"/>
      <c r="CV4628" s="1"/>
      <c r="CW4628" s="1"/>
      <c r="CX4628" s="1"/>
      <c r="CY4628" s="1"/>
      <c r="CZ4628" s="1"/>
      <c r="DA4628" s="1"/>
      <c r="DB4628" s="1"/>
      <c r="DC4628" s="1"/>
      <c r="DD4628" s="1"/>
      <c r="DE4628" s="1"/>
      <c r="DF4628" s="1"/>
      <c r="DG4628" s="1"/>
      <c r="DH4628" s="1"/>
      <c r="DI4628" s="1"/>
      <c r="DJ4628" s="1"/>
      <c r="DK4628" s="1"/>
      <c r="DL4628" s="1"/>
      <c r="DM4628" s="1"/>
      <c r="DN4628" s="1"/>
      <c r="DO4628" s="1"/>
      <c r="DP4628" s="1"/>
      <c r="DQ4628" s="1"/>
    </row>
    <row r="4629" spans="1:121">
      <c r="A4629" s="172" t="s">
        <v>66</v>
      </c>
      <c r="B4629" s="30" t="s">
        <v>67</v>
      </c>
      <c r="C4629" s="378">
        <v>140601573</v>
      </c>
      <c r="D4629" s="88">
        <v>167600220</v>
      </c>
      <c r="E4629" s="29">
        <v>203600168</v>
      </c>
      <c r="F4629" s="29" t="s">
        <v>68</v>
      </c>
      <c r="G4629" s="3" t="s">
        <v>60</v>
      </c>
      <c r="H4629" s="3" t="s">
        <v>2107</v>
      </c>
      <c r="I4629" s="55">
        <v>46162</v>
      </c>
      <c r="J4629" s="55">
        <v>46164</v>
      </c>
      <c r="K4629" s="55">
        <v>46192</v>
      </c>
      <c r="L4629" s="55"/>
      <c r="M4629" s="55"/>
      <c r="N4629" s="3"/>
      <c r="O4629" s="119" t="s">
        <v>15</v>
      </c>
      <c r="P4629" s="3"/>
      <c r="Q4629" s="167"/>
      <c r="R4629" s="176" t="s">
        <v>2108</v>
      </c>
      <c r="S4629" s="1"/>
      <c r="T4629" s="1"/>
      <c r="U4629" s="1"/>
      <c r="V4629" s="1"/>
      <c r="W4629" s="1"/>
      <c r="X4629" s="1"/>
      <c r="Y4629" s="1"/>
      <c r="Z4629" s="1"/>
      <c r="AA4629" s="1"/>
      <c r="AB4629" s="1"/>
      <c r="AC4629" s="1"/>
      <c r="AD4629" s="1"/>
      <c r="AE4629" s="1"/>
      <c r="AF4629" s="1"/>
      <c r="AG4629" s="1"/>
      <c r="AH4629" s="1"/>
      <c r="AI4629" s="1"/>
      <c r="AJ4629" s="1"/>
      <c r="AK4629" s="1"/>
      <c r="AL4629" s="1"/>
      <c r="AM4629" s="1"/>
      <c r="AN4629" s="1"/>
      <c r="AO4629" s="1"/>
      <c r="AP4629" s="1"/>
      <c r="AQ4629" s="1"/>
      <c r="AR4629" s="1"/>
      <c r="AS4629" s="1"/>
      <c r="AT4629" s="1"/>
      <c r="AU4629" s="1"/>
      <c r="AV4629" s="1"/>
      <c r="AW4629" s="1"/>
      <c r="AX4629" s="1"/>
      <c r="AY4629" s="1"/>
      <c r="AZ4629" s="1"/>
      <c r="BA4629" s="1"/>
      <c r="BB4629" s="1"/>
      <c r="BC4629" s="1"/>
      <c r="BD4629" s="1"/>
      <c r="BE4629" s="1"/>
      <c r="BF4629" s="1"/>
      <c r="BG4629" s="1"/>
      <c r="BH4629" s="1"/>
      <c r="BI4629" s="1"/>
      <c r="BJ4629" s="1"/>
      <c r="BK4629" s="1"/>
      <c r="BL4629" s="1"/>
      <c r="BM4629" s="1"/>
      <c r="BN4629" s="1"/>
      <c r="BO4629" s="1"/>
      <c r="BP4629" s="1"/>
      <c r="BQ4629" s="1"/>
      <c r="BR4629" s="1"/>
      <c r="BS4629" s="1"/>
      <c r="BT4629" s="1"/>
      <c r="BU4629" s="1"/>
      <c r="BV4629" s="1"/>
      <c r="BW4629" s="1"/>
      <c r="BX4629" s="1"/>
      <c r="BY4629" s="1"/>
      <c r="BZ4629" s="1"/>
      <c r="CA4629" s="1"/>
      <c r="CB4629" s="1"/>
      <c r="CC4629" s="1"/>
      <c r="CD4629" s="1"/>
      <c r="CE4629" s="1"/>
      <c r="CF4629" s="1"/>
      <c r="CG4629" s="1"/>
      <c r="CH4629" s="1"/>
      <c r="CI4629" s="1"/>
      <c r="CJ4629" s="1"/>
      <c r="CK4629" s="1"/>
      <c r="CL4629" s="1"/>
      <c r="CM4629" s="1"/>
      <c r="CN4629" s="1"/>
      <c r="CO4629" s="1"/>
      <c r="CP4629" s="1"/>
      <c r="CQ4629" s="1"/>
      <c r="CR4629" s="1"/>
      <c r="CS4629" s="1"/>
      <c r="CT4629" s="1"/>
      <c r="CU4629" s="1"/>
      <c r="CV4629" s="1"/>
      <c r="CW4629" s="1"/>
      <c r="CX4629" s="1"/>
      <c r="CY4629" s="1"/>
      <c r="CZ4629" s="1"/>
      <c r="DA4629" s="1"/>
      <c r="DB4629" s="1"/>
      <c r="DC4629" s="1"/>
      <c r="DD4629" s="1"/>
      <c r="DE4629" s="1"/>
      <c r="DF4629" s="1"/>
      <c r="DG4629" s="1"/>
      <c r="DH4629" s="1"/>
      <c r="DI4629" s="1"/>
      <c r="DJ4629" s="1"/>
      <c r="DK4629" s="1"/>
      <c r="DL4629" s="1"/>
      <c r="DM4629" s="1"/>
      <c r="DN4629" s="1"/>
      <c r="DO4629" s="1"/>
      <c r="DP4629" s="1"/>
      <c r="DQ4629" s="1"/>
    </row>
    <row r="4630" spans="1:121">
      <c r="A4630" s="172" t="s">
        <v>66</v>
      </c>
      <c r="B4630" s="30" t="s">
        <v>67</v>
      </c>
      <c r="C4630" s="378">
        <v>140601821</v>
      </c>
      <c r="D4630" s="88">
        <v>167600224</v>
      </c>
      <c r="E4630" s="29">
        <v>203600162</v>
      </c>
      <c r="F4630" s="29" t="s">
        <v>68</v>
      </c>
      <c r="G4630" s="3" t="s">
        <v>60</v>
      </c>
      <c r="H4630" s="3" t="s">
        <v>2107</v>
      </c>
      <c r="I4630" s="55">
        <v>46162</v>
      </c>
      <c r="J4630" s="55">
        <v>46164</v>
      </c>
      <c r="K4630" s="55">
        <v>46192</v>
      </c>
      <c r="L4630" s="55"/>
      <c r="M4630" s="55"/>
      <c r="N4630" s="3"/>
      <c r="O4630" s="119" t="s">
        <v>15</v>
      </c>
      <c r="P4630" s="3"/>
      <c r="Q4630" s="167"/>
      <c r="R4630" s="176" t="s">
        <v>2109</v>
      </c>
      <c r="S4630" s="1"/>
      <c r="T4630" s="1"/>
      <c r="U4630" s="1"/>
      <c r="V4630" s="1"/>
      <c r="W4630" s="1"/>
      <c r="X4630" s="1"/>
      <c r="Y4630" s="1"/>
      <c r="Z4630" s="1"/>
      <c r="AA4630" s="1"/>
      <c r="AB4630" s="1"/>
      <c r="AC4630" s="1"/>
      <c r="AD4630" s="1"/>
      <c r="AE4630" s="1"/>
      <c r="AF4630" s="1"/>
      <c r="AG4630" s="1"/>
      <c r="AH4630" s="1"/>
      <c r="AI4630" s="1"/>
      <c r="AJ4630" s="1"/>
      <c r="AK4630" s="1"/>
      <c r="AL4630" s="1"/>
      <c r="AM4630" s="1"/>
      <c r="AN4630" s="1"/>
      <c r="AO4630" s="1"/>
      <c r="AP4630" s="1"/>
      <c r="AQ4630" s="1"/>
      <c r="AR4630" s="1"/>
      <c r="AS4630" s="1"/>
      <c r="AT4630" s="1"/>
      <c r="AU4630" s="1"/>
      <c r="AV4630" s="1"/>
      <c r="AW4630" s="1"/>
      <c r="AX4630" s="1"/>
      <c r="AY4630" s="1"/>
      <c r="AZ4630" s="1"/>
      <c r="BA4630" s="1"/>
      <c r="BB4630" s="1"/>
      <c r="BC4630" s="1"/>
      <c r="BD4630" s="1"/>
      <c r="BE4630" s="1"/>
      <c r="BF4630" s="1"/>
      <c r="BG4630" s="1"/>
      <c r="BH4630" s="1"/>
      <c r="BI4630" s="1"/>
      <c r="BJ4630" s="1"/>
      <c r="BK4630" s="1"/>
      <c r="BL4630" s="1"/>
      <c r="BM4630" s="1"/>
      <c r="BN4630" s="1"/>
      <c r="BO4630" s="1"/>
      <c r="BP4630" s="1"/>
      <c r="BQ4630" s="1"/>
      <c r="BR4630" s="1"/>
      <c r="BS4630" s="1"/>
      <c r="BT4630" s="1"/>
      <c r="BU4630" s="1"/>
      <c r="BV4630" s="1"/>
      <c r="BW4630" s="1"/>
      <c r="BX4630" s="1"/>
      <c r="BY4630" s="1"/>
      <c r="BZ4630" s="1"/>
      <c r="CA4630" s="1"/>
      <c r="CB4630" s="1"/>
      <c r="CC4630" s="1"/>
      <c r="CD4630" s="1"/>
      <c r="CE4630" s="1"/>
      <c r="CF4630" s="1"/>
      <c r="CG4630" s="1"/>
      <c r="CH4630" s="1"/>
      <c r="CI4630" s="1"/>
      <c r="CJ4630" s="1"/>
      <c r="CK4630" s="1"/>
      <c r="CL4630" s="1"/>
      <c r="CM4630" s="1"/>
      <c r="CN4630" s="1"/>
      <c r="CO4630" s="1"/>
      <c r="CP4630" s="1"/>
      <c r="CQ4630" s="1"/>
      <c r="CR4630" s="1"/>
      <c r="CS4630" s="1"/>
      <c r="CT4630" s="1"/>
      <c r="CU4630" s="1"/>
      <c r="CV4630" s="1"/>
      <c r="CW4630" s="1"/>
      <c r="CX4630" s="1"/>
      <c r="CY4630" s="1"/>
      <c r="CZ4630" s="1"/>
      <c r="DA4630" s="1"/>
      <c r="DB4630" s="1"/>
      <c r="DC4630" s="1"/>
      <c r="DD4630" s="1"/>
      <c r="DE4630" s="1"/>
      <c r="DF4630" s="1"/>
      <c r="DG4630" s="1"/>
      <c r="DH4630" s="1"/>
      <c r="DI4630" s="1"/>
      <c r="DJ4630" s="1"/>
      <c r="DK4630" s="1"/>
      <c r="DL4630" s="1"/>
      <c r="DM4630" s="1"/>
      <c r="DN4630" s="1"/>
      <c r="DO4630" s="1"/>
      <c r="DP4630" s="1"/>
      <c r="DQ4630" s="1"/>
    </row>
    <row r="4631" spans="1:121">
      <c r="A4631" s="172" t="s">
        <v>66</v>
      </c>
      <c r="B4631" s="30" t="s">
        <v>67</v>
      </c>
      <c r="C4631" s="378">
        <v>140601934</v>
      </c>
      <c r="D4631" s="88">
        <v>167600227</v>
      </c>
      <c r="E4631" s="29">
        <v>203600157</v>
      </c>
      <c r="F4631" s="29" t="s">
        <v>68</v>
      </c>
      <c r="G4631" s="3" t="s">
        <v>60</v>
      </c>
      <c r="H4631" s="3" t="s">
        <v>2107</v>
      </c>
      <c r="I4631" s="55">
        <v>46162</v>
      </c>
      <c r="J4631" s="55">
        <v>46164</v>
      </c>
      <c r="K4631" s="55">
        <v>46192</v>
      </c>
      <c r="L4631" s="55"/>
      <c r="M4631" s="55"/>
      <c r="N4631" s="3"/>
      <c r="O4631" s="119" t="s">
        <v>15</v>
      </c>
      <c r="P4631" s="3"/>
      <c r="Q4631" s="167"/>
      <c r="R4631" s="176" t="s">
        <v>2108</v>
      </c>
      <c r="S4631" s="1"/>
      <c r="T4631" s="1"/>
      <c r="U4631" s="1"/>
      <c r="V4631" s="1"/>
      <c r="W4631" s="1"/>
      <c r="X4631" s="1"/>
      <c r="Y4631" s="1"/>
      <c r="Z4631" s="1"/>
      <c r="AA4631" s="1"/>
      <c r="AB4631" s="1"/>
      <c r="AC4631" s="1"/>
      <c r="AD4631" s="1"/>
      <c r="AE4631" s="1"/>
      <c r="AF4631" s="1"/>
      <c r="AG4631" s="1"/>
      <c r="AH4631" s="1"/>
      <c r="AI4631" s="1"/>
      <c r="AJ4631" s="1"/>
      <c r="AK4631" s="1"/>
      <c r="AL4631" s="1"/>
      <c r="AM4631" s="1"/>
      <c r="AN4631" s="1"/>
      <c r="AO4631" s="1"/>
      <c r="AP4631" s="1"/>
      <c r="AQ4631" s="1"/>
      <c r="AR4631" s="1"/>
      <c r="AS4631" s="1"/>
      <c r="AT4631" s="1"/>
      <c r="AU4631" s="1"/>
      <c r="AV4631" s="1"/>
      <c r="AW4631" s="1"/>
      <c r="AX4631" s="1"/>
      <c r="AY4631" s="1"/>
      <c r="AZ4631" s="1"/>
      <c r="BA4631" s="1"/>
      <c r="BB4631" s="1"/>
      <c r="BC4631" s="1"/>
      <c r="BD4631" s="1"/>
      <c r="BE4631" s="1"/>
      <c r="BF4631" s="1"/>
      <c r="BG4631" s="1"/>
      <c r="BH4631" s="1"/>
      <c r="BI4631" s="1"/>
      <c r="BJ4631" s="1"/>
      <c r="BK4631" s="1"/>
      <c r="BL4631" s="1"/>
      <c r="BM4631" s="1"/>
      <c r="BN4631" s="1"/>
      <c r="BO4631" s="1"/>
      <c r="BP4631" s="1"/>
      <c r="BQ4631" s="1"/>
      <c r="BR4631" s="1"/>
      <c r="BS4631" s="1"/>
      <c r="BT4631" s="1"/>
      <c r="BU4631" s="1"/>
      <c r="BV4631" s="1"/>
      <c r="BW4631" s="1"/>
      <c r="BX4631" s="1"/>
      <c r="BY4631" s="1"/>
      <c r="BZ4631" s="1"/>
      <c r="CA4631" s="1"/>
      <c r="CB4631" s="1"/>
      <c r="CC4631" s="1"/>
      <c r="CD4631" s="1"/>
      <c r="CE4631" s="1"/>
      <c r="CF4631" s="1"/>
      <c r="CG4631" s="1"/>
      <c r="CH4631" s="1"/>
      <c r="CI4631" s="1"/>
      <c r="CJ4631" s="1"/>
      <c r="CK4631" s="1"/>
      <c r="CL4631" s="1"/>
      <c r="CM4631" s="1"/>
      <c r="CN4631" s="1"/>
      <c r="CO4631" s="1"/>
      <c r="CP4631" s="1"/>
      <c r="CQ4631" s="1"/>
      <c r="CR4631" s="1"/>
      <c r="CS4631" s="1"/>
      <c r="CT4631" s="1"/>
      <c r="CU4631" s="1"/>
      <c r="CV4631" s="1"/>
      <c r="CW4631" s="1"/>
      <c r="CX4631" s="1"/>
      <c r="CY4631" s="1"/>
      <c r="CZ4631" s="1"/>
      <c r="DA4631" s="1"/>
      <c r="DB4631" s="1"/>
      <c r="DC4631" s="1"/>
      <c r="DD4631" s="1"/>
      <c r="DE4631" s="1"/>
      <c r="DF4631" s="1"/>
      <c r="DG4631" s="1"/>
      <c r="DH4631" s="1"/>
      <c r="DI4631" s="1"/>
      <c r="DJ4631" s="1"/>
      <c r="DK4631" s="1"/>
      <c r="DL4631" s="1"/>
      <c r="DM4631" s="1"/>
      <c r="DN4631" s="1"/>
      <c r="DO4631" s="1"/>
      <c r="DP4631" s="1"/>
      <c r="DQ4631" s="1"/>
    </row>
    <row r="4632" spans="1:121">
      <c r="A4632" s="172" t="s">
        <v>66</v>
      </c>
      <c r="B4632" s="30" t="s">
        <v>67</v>
      </c>
      <c r="C4632" s="378">
        <v>140602057</v>
      </c>
      <c r="D4632" s="88">
        <v>167600229</v>
      </c>
      <c r="E4632" s="29">
        <v>203600153</v>
      </c>
      <c r="F4632" s="29" t="s">
        <v>68</v>
      </c>
      <c r="G4632" s="3" t="s">
        <v>60</v>
      </c>
      <c r="H4632" s="3" t="s">
        <v>2107</v>
      </c>
      <c r="I4632" s="55">
        <v>46162</v>
      </c>
      <c r="J4632" s="55">
        <v>46164</v>
      </c>
      <c r="K4632" s="55">
        <v>46192</v>
      </c>
      <c r="L4632" s="55"/>
      <c r="M4632" s="55"/>
      <c r="N4632" s="3"/>
      <c r="O4632" s="119" t="s">
        <v>15</v>
      </c>
      <c r="P4632" s="3"/>
      <c r="Q4632" s="167"/>
      <c r="R4632" s="176" t="s">
        <v>2110</v>
      </c>
      <c r="S4632" s="1"/>
      <c r="T4632" s="1"/>
      <c r="U4632" s="1"/>
      <c r="V4632" s="1"/>
      <c r="W4632" s="1"/>
      <c r="X4632" s="1"/>
      <c r="Y4632" s="1"/>
      <c r="Z4632" s="1"/>
      <c r="AA4632" s="1"/>
      <c r="AB4632" s="1"/>
      <c r="AC4632" s="1"/>
      <c r="AD4632" s="1"/>
      <c r="AE4632" s="1"/>
      <c r="AF4632" s="1"/>
      <c r="AG4632" s="1"/>
      <c r="AH4632" s="1"/>
      <c r="AI4632" s="1"/>
      <c r="AJ4632" s="1"/>
      <c r="AK4632" s="1"/>
      <c r="AL4632" s="1"/>
      <c r="AM4632" s="1"/>
      <c r="AN4632" s="1"/>
      <c r="AO4632" s="1"/>
      <c r="AP4632" s="1"/>
      <c r="AQ4632" s="1"/>
      <c r="AR4632" s="1"/>
      <c r="AS4632" s="1"/>
      <c r="AT4632" s="1"/>
      <c r="AU4632" s="1"/>
      <c r="AV4632" s="1"/>
      <c r="AW4632" s="1"/>
      <c r="AX4632" s="1"/>
      <c r="AY4632" s="1"/>
      <c r="AZ4632" s="1"/>
      <c r="BA4632" s="1"/>
      <c r="BB4632" s="1"/>
      <c r="BC4632" s="1"/>
      <c r="BD4632" s="1"/>
      <c r="BE4632" s="1"/>
      <c r="BF4632" s="1"/>
      <c r="BG4632" s="1"/>
      <c r="BH4632" s="1"/>
      <c r="BI4632" s="1"/>
      <c r="BJ4632" s="1"/>
      <c r="BK4632" s="1"/>
      <c r="BL4632" s="1"/>
      <c r="BM4632" s="1"/>
      <c r="BN4632" s="1"/>
      <c r="BO4632" s="1"/>
      <c r="BP4632" s="1"/>
      <c r="BQ4632" s="1"/>
      <c r="BR4632" s="1"/>
      <c r="BS4632" s="1"/>
      <c r="BT4632" s="1"/>
      <c r="BU4632" s="1"/>
      <c r="BV4632" s="1"/>
      <c r="BW4632" s="1"/>
      <c r="BX4632" s="1"/>
      <c r="BY4632" s="1"/>
      <c r="BZ4632" s="1"/>
      <c r="CA4632" s="1"/>
      <c r="CB4632" s="1"/>
      <c r="CC4632" s="1"/>
      <c r="CD4632" s="1"/>
      <c r="CE4632" s="1"/>
      <c r="CF4632" s="1"/>
      <c r="CG4632" s="1"/>
      <c r="CH4632" s="1"/>
      <c r="CI4632" s="1"/>
      <c r="CJ4632" s="1"/>
      <c r="CK4632" s="1"/>
      <c r="CL4632" s="1"/>
      <c r="CM4632" s="1"/>
      <c r="CN4632" s="1"/>
      <c r="CO4632" s="1"/>
      <c r="CP4632" s="1"/>
      <c r="CQ4632" s="1"/>
      <c r="CR4632" s="1"/>
      <c r="CS4632" s="1"/>
      <c r="CT4632" s="1"/>
      <c r="CU4632" s="1"/>
      <c r="CV4632" s="1"/>
      <c r="CW4632" s="1"/>
      <c r="CX4632" s="1"/>
      <c r="CY4632" s="1"/>
      <c r="CZ4632" s="1"/>
      <c r="DA4632" s="1"/>
      <c r="DB4632" s="1"/>
      <c r="DC4632" s="1"/>
      <c r="DD4632" s="1"/>
      <c r="DE4632" s="1"/>
      <c r="DF4632" s="1"/>
      <c r="DG4632" s="1"/>
      <c r="DH4632" s="1"/>
      <c r="DI4632" s="1"/>
      <c r="DJ4632" s="1"/>
      <c r="DK4632" s="1"/>
      <c r="DL4632" s="1"/>
      <c r="DM4632" s="1"/>
      <c r="DN4632" s="1"/>
      <c r="DO4632" s="1"/>
      <c r="DP4632" s="1"/>
      <c r="DQ4632" s="1"/>
    </row>
    <row r="4633" spans="1:121">
      <c r="A4633" s="172" t="s">
        <v>66</v>
      </c>
      <c r="B4633" s="30" t="s">
        <v>67</v>
      </c>
      <c r="C4633" s="378">
        <v>140602116</v>
      </c>
      <c r="D4633" s="88">
        <v>167600205</v>
      </c>
      <c r="E4633" s="29">
        <v>203600178</v>
      </c>
      <c r="F4633" s="29" t="s">
        <v>68</v>
      </c>
      <c r="G4633" s="3" t="s">
        <v>60</v>
      </c>
      <c r="H4633" s="3" t="s">
        <v>2107</v>
      </c>
      <c r="I4633" s="55">
        <v>46162</v>
      </c>
      <c r="J4633" s="55">
        <v>46164</v>
      </c>
      <c r="K4633" s="55">
        <v>46192</v>
      </c>
      <c r="L4633" s="55"/>
      <c r="M4633" s="55"/>
      <c r="N4633" s="3"/>
      <c r="O4633" s="119" t="s">
        <v>15</v>
      </c>
      <c r="P4633" s="3"/>
      <c r="Q4633" s="167"/>
      <c r="R4633" s="176" t="s">
        <v>2110</v>
      </c>
      <c r="S4633" s="1"/>
      <c r="T4633" s="1"/>
      <c r="U4633" s="1"/>
      <c r="V4633" s="1"/>
      <c r="W4633" s="1"/>
      <c r="X4633" s="1"/>
      <c r="Y4633" s="1"/>
      <c r="Z4633" s="1"/>
      <c r="AA4633" s="1"/>
      <c r="AB4633" s="1"/>
      <c r="AC4633" s="1"/>
      <c r="AD4633" s="1"/>
      <c r="AE4633" s="1"/>
      <c r="AF4633" s="1"/>
      <c r="AG4633" s="1"/>
      <c r="AH4633" s="1"/>
      <c r="AI4633" s="1"/>
      <c r="AJ4633" s="1"/>
      <c r="AK4633" s="1"/>
      <c r="AL4633" s="1"/>
      <c r="AM4633" s="1"/>
      <c r="AN4633" s="1"/>
      <c r="AO4633" s="1"/>
      <c r="AP4633" s="1"/>
      <c r="AQ4633" s="1"/>
      <c r="AR4633" s="1"/>
      <c r="AS4633" s="1"/>
      <c r="AT4633" s="1"/>
      <c r="AU4633" s="1"/>
      <c r="AV4633" s="1"/>
      <c r="AW4633" s="1"/>
      <c r="AX4633" s="1"/>
      <c r="AY4633" s="1"/>
      <c r="AZ4633" s="1"/>
      <c r="BA4633" s="1"/>
      <c r="BB4633" s="1"/>
      <c r="BC4633" s="1"/>
      <c r="BD4633" s="1"/>
      <c r="BE4633" s="1"/>
      <c r="BF4633" s="1"/>
      <c r="BG4633" s="1"/>
      <c r="BH4633" s="1"/>
      <c r="BI4633" s="1"/>
      <c r="BJ4633" s="1"/>
      <c r="BK4633" s="1"/>
      <c r="BL4633" s="1"/>
      <c r="BM4633" s="1"/>
      <c r="BN4633" s="1"/>
      <c r="BO4633" s="1"/>
      <c r="BP4633" s="1"/>
      <c r="BQ4633" s="1"/>
      <c r="BR4633" s="1"/>
      <c r="BS4633" s="1"/>
      <c r="BT4633" s="1"/>
      <c r="BU4633" s="1"/>
      <c r="BV4633" s="1"/>
      <c r="BW4633" s="1"/>
      <c r="BX4633" s="1"/>
      <c r="BY4633" s="1"/>
      <c r="BZ4633" s="1"/>
      <c r="CA4633" s="1"/>
      <c r="CB4633" s="1"/>
      <c r="CC4633" s="1"/>
      <c r="CD4633" s="1"/>
      <c r="CE4633" s="1"/>
      <c r="CF4633" s="1"/>
      <c r="CG4633" s="1"/>
      <c r="CH4633" s="1"/>
      <c r="CI4633" s="1"/>
      <c r="CJ4633" s="1"/>
      <c r="CK4633" s="1"/>
      <c r="CL4633" s="1"/>
      <c r="CM4633" s="1"/>
      <c r="CN4633" s="1"/>
      <c r="CO4633" s="1"/>
      <c r="CP4633" s="1"/>
      <c r="CQ4633" s="1"/>
      <c r="CR4633" s="1"/>
      <c r="CS4633" s="1"/>
      <c r="CT4633" s="1"/>
      <c r="CU4633" s="1"/>
      <c r="CV4633" s="1"/>
      <c r="CW4633" s="1"/>
      <c r="CX4633" s="1"/>
      <c r="CY4633" s="1"/>
      <c r="CZ4633" s="1"/>
      <c r="DA4633" s="1"/>
      <c r="DB4633" s="1"/>
      <c r="DC4633" s="1"/>
      <c r="DD4633" s="1"/>
      <c r="DE4633" s="1"/>
      <c r="DF4633" s="1"/>
      <c r="DG4633" s="1"/>
      <c r="DH4633" s="1"/>
      <c r="DI4633" s="1"/>
      <c r="DJ4633" s="1"/>
      <c r="DK4633" s="1"/>
      <c r="DL4633" s="1"/>
      <c r="DM4633" s="1"/>
      <c r="DN4633" s="1"/>
      <c r="DO4633" s="1"/>
      <c r="DP4633" s="1"/>
      <c r="DQ4633" s="1"/>
    </row>
    <row r="4634" spans="1:121">
      <c r="A4634" s="172" t="s">
        <v>66</v>
      </c>
      <c r="B4634" s="30" t="s">
        <v>67</v>
      </c>
      <c r="C4634" s="378">
        <v>140602202</v>
      </c>
      <c r="D4634" s="88">
        <v>167600231</v>
      </c>
      <c r="E4634" s="29">
        <v>2003600145</v>
      </c>
      <c r="F4634" s="29" t="s">
        <v>68</v>
      </c>
      <c r="G4634" s="3" t="s">
        <v>60</v>
      </c>
      <c r="H4634" s="3" t="s">
        <v>2107</v>
      </c>
      <c r="I4634" s="55">
        <v>46162</v>
      </c>
      <c r="J4634" s="55">
        <v>46164</v>
      </c>
      <c r="K4634" s="55">
        <v>46192</v>
      </c>
      <c r="L4634" s="55"/>
      <c r="M4634" s="55"/>
      <c r="N4634" s="3"/>
      <c r="O4634" s="119" t="s">
        <v>15</v>
      </c>
      <c r="P4634" s="3"/>
      <c r="Q4634" s="167"/>
      <c r="R4634" s="176"/>
      <c r="S4634" s="1"/>
      <c r="T4634" s="1"/>
      <c r="U4634" s="1"/>
      <c r="V4634" s="1"/>
      <c r="W4634" s="1"/>
      <c r="X4634" s="1"/>
      <c r="Y4634" s="1"/>
      <c r="Z4634" s="1"/>
      <c r="AA4634" s="1"/>
      <c r="AB4634" s="1"/>
      <c r="AC4634" s="1"/>
      <c r="AD4634" s="1"/>
      <c r="AE4634" s="1"/>
      <c r="AF4634" s="1"/>
      <c r="AG4634" s="1"/>
      <c r="AH4634" s="1"/>
      <c r="AI4634" s="1"/>
      <c r="AJ4634" s="1"/>
      <c r="AK4634" s="1"/>
      <c r="AL4634" s="1"/>
      <c r="AM4634" s="1"/>
      <c r="AN4634" s="1"/>
      <c r="AO4634" s="1"/>
      <c r="AP4634" s="1"/>
      <c r="AQ4634" s="1"/>
      <c r="AR4634" s="1"/>
      <c r="AS4634" s="1"/>
      <c r="AT4634" s="1"/>
      <c r="AU4634" s="1"/>
      <c r="AV4634" s="1"/>
      <c r="AW4634" s="1"/>
      <c r="AX4634" s="1"/>
      <c r="AY4634" s="1"/>
      <c r="AZ4634" s="1"/>
      <c r="BA4634" s="1"/>
      <c r="BB4634" s="1"/>
      <c r="BC4634" s="1"/>
      <c r="BD4634" s="1"/>
      <c r="BE4634" s="1"/>
      <c r="BF4634" s="1"/>
      <c r="BG4634" s="1"/>
      <c r="BH4634" s="1"/>
      <c r="BI4634" s="1"/>
      <c r="BJ4634" s="1"/>
      <c r="BK4634" s="1"/>
      <c r="BL4634" s="1"/>
      <c r="BM4634" s="1"/>
      <c r="BN4634" s="1"/>
      <c r="BO4634" s="1"/>
      <c r="BP4634" s="1"/>
      <c r="BQ4634" s="1"/>
      <c r="BR4634" s="1"/>
      <c r="BS4634" s="1"/>
      <c r="BT4634" s="1"/>
      <c r="BU4634" s="1"/>
      <c r="BV4634" s="1"/>
      <c r="BW4634" s="1"/>
      <c r="BX4634" s="1"/>
      <c r="BY4634" s="1"/>
      <c r="BZ4634" s="1"/>
      <c r="CA4634" s="1"/>
      <c r="CB4634" s="1"/>
      <c r="CC4634" s="1"/>
      <c r="CD4634" s="1"/>
      <c r="CE4634" s="1"/>
      <c r="CF4634" s="1"/>
      <c r="CG4634" s="1"/>
      <c r="CH4634" s="1"/>
      <c r="CI4634" s="1"/>
      <c r="CJ4634" s="1"/>
      <c r="CK4634" s="1"/>
      <c r="CL4634" s="1"/>
      <c r="CM4634" s="1"/>
      <c r="CN4634" s="1"/>
      <c r="CO4634" s="1"/>
      <c r="CP4634" s="1"/>
      <c r="CQ4634" s="1"/>
      <c r="CR4634" s="1"/>
      <c r="CS4634" s="1"/>
      <c r="CT4634" s="1"/>
      <c r="CU4634" s="1"/>
      <c r="CV4634" s="1"/>
      <c r="CW4634" s="1"/>
      <c r="CX4634" s="1"/>
      <c r="CY4634" s="1"/>
      <c r="CZ4634" s="1"/>
      <c r="DA4634" s="1"/>
      <c r="DB4634" s="1"/>
      <c r="DC4634" s="1"/>
      <c r="DD4634" s="1"/>
      <c r="DE4634" s="1"/>
      <c r="DF4634" s="1"/>
      <c r="DG4634" s="1"/>
      <c r="DH4634" s="1"/>
      <c r="DI4634" s="1"/>
      <c r="DJ4634" s="1"/>
      <c r="DK4634" s="1"/>
      <c r="DL4634" s="1"/>
      <c r="DM4634" s="1"/>
      <c r="DN4634" s="1"/>
      <c r="DO4634" s="1"/>
      <c r="DP4634" s="1"/>
      <c r="DQ4634" s="1"/>
    </row>
    <row r="4635" spans="1:121">
      <c r="A4635" s="172" t="s">
        <v>2111</v>
      </c>
      <c r="B4635" s="381"/>
      <c r="C4635" s="378"/>
      <c r="D4635" s="88">
        <v>195603358</v>
      </c>
      <c r="F4635" s="29" t="s">
        <v>59</v>
      </c>
      <c r="G4635" s="3" t="s">
        <v>60</v>
      </c>
      <c r="H4635" s="3" t="s">
        <v>30</v>
      </c>
      <c r="I4635" s="55">
        <v>46217</v>
      </c>
      <c r="J4635" s="55">
        <v>46220</v>
      </c>
      <c r="K4635" s="55">
        <v>46248</v>
      </c>
      <c r="L4635" s="3"/>
      <c r="M4635" s="3"/>
      <c r="N4635" s="3"/>
      <c r="O4635" s="119" t="s">
        <v>15</v>
      </c>
      <c r="P4635" s="3"/>
      <c r="Q4635" s="167"/>
      <c r="R4635" s="176"/>
      <c r="S4635" s="1"/>
      <c r="T4635" s="1"/>
      <c r="U4635" s="1"/>
      <c r="V4635" s="1"/>
      <c r="W4635" s="1"/>
      <c r="X4635" s="1"/>
      <c r="Y4635" s="1"/>
      <c r="Z4635" s="1"/>
      <c r="AA4635" s="1"/>
      <c r="AB4635" s="1"/>
      <c r="AC4635" s="1"/>
      <c r="AD4635" s="1"/>
      <c r="AE4635" s="1"/>
      <c r="AF4635" s="1"/>
      <c r="AG4635" s="1"/>
      <c r="AH4635" s="1"/>
      <c r="AI4635" s="1"/>
      <c r="AJ4635" s="1"/>
      <c r="AK4635" s="1"/>
      <c r="AL4635" s="1"/>
      <c r="AM4635" s="1"/>
      <c r="AN4635" s="1"/>
      <c r="AO4635" s="1"/>
      <c r="AP4635" s="1"/>
      <c r="AQ4635" s="1"/>
      <c r="AR4635" s="1"/>
      <c r="AS4635" s="1"/>
      <c r="AT4635" s="1"/>
      <c r="AU4635" s="1"/>
      <c r="AV4635" s="1"/>
      <c r="AW4635" s="1"/>
      <c r="AX4635" s="1"/>
      <c r="AY4635" s="1"/>
      <c r="AZ4635" s="1"/>
      <c r="BA4635" s="1"/>
      <c r="BB4635" s="1"/>
      <c r="BC4635" s="1"/>
      <c r="BD4635" s="1"/>
      <c r="BE4635" s="1"/>
      <c r="BF4635" s="1"/>
      <c r="BG4635" s="1"/>
      <c r="BH4635" s="1"/>
      <c r="BI4635" s="1"/>
      <c r="BJ4635" s="1"/>
      <c r="BK4635" s="1"/>
      <c r="BL4635" s="1"/>
      <c r="BM4635" s="1"/>
      <c r="BN4635" s="1"/>
      <c r="BO4635" s="1"/>
      <c r="BP4635" s="1"/>
      <c r="BQ4635" s="1"/>
      <c r="BR4635" s="1"/>
      <c r="BS4635" s="1"/>
      <c r="BT4635" s="1"/>
      <c r="BU4635" s="1"/>
      <c r="BV4635" s="1"/>
      <c r="BW4635" s="1"/>
      <c r="BX4635" s="1"/>
      <c r="BY4635" s="1"/>
      <c r="BZ4635" s="1"/>
      <c r="CA4635" s="1"/>
      <c r="CB4635" s="1"/>
      <c r="CC4635" s="1"/>
      <c r="CD4635" s="1"/>
      <c r="CE4635" s="1"/>
      <c r="CF4635" s="1"/>
      <c r="CG4635" s="1"/>
      <c r="CH4635" s="1"/>
      <c r="CI4635" s="1"/>
      <c r="CJ4635" s="1"/>
      <c r="CK4635" s="1"/>
      <c r="CL4635" s="1"/>
      <c r="CM4635" s="1"/>
      <c r="CN4635" s="1"/>
      <c r="CO4635" s="1"/>
      <c r="CP4635" s="1"/>
      <c r="CQ4635" s="1"/>
      <c r="CR4635" s="1"/>
      <c r="CS4635" s="1"/>
      <c r="CT4635" s="1"/>
      <c r="CU4635" s="1"/>
      <c r="CV4635" s="1"/>
      <c r="CW4635" s="1"/>
      <c r="CX4635" s="1"/>
      <c r="CY4635" s="1"/>
      <c r="CZ4635" s="1"/>
      <c r="DA4635" s="1"/>
      <c r="DB4635" s="1"/>
      <c r="DC4635" s="1"/>
      <c r="DD4635" s="1"/>
      <c r="DE4635" s="1"/>
      <c r="DF4635" s="1"/>
      <c r="DG4635" s="1"/>
      <c r="DH4635" s="1"/>
      <c r="DI4635" s="1"/>
      <c r="DJ4635" s="1"/>
      <c r="DK4635" s="1"/>
      <c r="DL4635" s="1"/>
      <c r="DM4635" s="1"/>
      <c r="DN4635" s="1"/>
      <c r="DO4635" s="1"/>
      <c r="DP4635" s="1"/>
      <c r="DQ4635" s="1"/>
    </row>
    <row r="4636" spans="1:121">
      <c r="A4636" s="172" t="s">
        <v>2112</v>
      </c>
      <c r="B4636" s="381" t="s">
        <v>2113</v>
      </c>
      <c r="C4636" s="378">
        <v>166610847</v>
      </c>
      <c r="D4636" s="88"/>
      <c r="F4636" s="29" t="s">
        <v>2085</v>
      </c>
      <c r="G4636" s="3" t="s">
        <v>60</v>
      </c>
      <c r="H4636" s="3" t="s">
        <v>2086</v>
      </c>
      <c r="I4636" s="55">
        <v>46188</v>
      </c>
      <c r="J4636" s="55">
        <v>46191</v>
      </c>
      <c r="K4636" s="55">
        <v>46221</v>
      </c>
      <c r="L4636" s="3"/>
      <c r="M4636" s="3"/>
      <c r="N4636" s="3"/>
      <c r="O4636" s="119" t="s">
        <v>15</v>
      </c>
      <c r="P4636" s="3"/>
      <c r="Q4636" s="167"/>
      <c r="R4636" s="176"/>
      <c r="S4636" s="1"/>
      <c r="T4636" s="1"/>
      <c r="U4636" s="1"/>
      <c r="V4636" s="1"/>
      <c r="W4636" s="1"/>
      <c r="X4636" s="1"/>
      <c r="Y4636" s="1"/>
      <c r="Z4636" s="1"/>
      <c r="AA4636" s="1"/>
      <c r="AB4636" s="1"/>
      <c r="AC4636" s="1"/>
      <c r="AD4636" s="1"/>
      <c r="AE4636" s="1"/>
      <c r="AF4636" s="1"/>
      <c r="AG4636" s="1"/>
      <c r="AH4636" s="1"/>
      <c r="AI4636" s="1"/>
      <c r="AJ4636" s="1"/>
      <c r="AK4636" s="1"/>
      <c r="AL4636" s="1"/>
      <c r="AM4636" s="1"/>
      <c r="AN4636" s="1"/>
      <c r="AO4636" s="1"/>
      <c r="AP4636" s="1"/>
      <c r="AQ4636" s="1"/>
      <c r="AR4636" s="1"/>
      <c r="AS4636" s="1"/>
      <c r="AT4636" s="1"/>
      <c r="AU4636" s="1"/>
      <c r="AV4636" s="1"/>
      <c r="AW4636" s="1"/>
      <c r="AX4636" s="1"/>
      <c r="AY4636" s="1"/>
      <c r="AZ4636" s="1"/>
      <c r="BA4636" s="1"/>
      <c r="BB4636" s="1"/>
      <c r="BC4636" s="1"/>
      <c r="BD4636" s="1"/>
      <c r="BE4636" s="1"/>
      <c r="BF4636" s="1"/>
      <c r="BG4636" s="1"/>
      <c r="BH4636" s="1"/>
      <c r="BI4636" s="1"/>
      <c r="BJ4636" s="1"/>
      <c r="BK4636" s="1"/>
      <c r="BL4636" s="1"/>
      <c r="BM4636" s="1"/>
      <c r="BN4636" s="1"/>
      <c r="BO4636" s="1"/>
      <c r="BP4636" s="1"/>
      <c r="BQ4636" s="1"/>
      <c r="BR4636" s="1"/>
      <c r="BS4636" s="1"/>
      <c r="BT4636" s="1"/>
      <c r="BU4636" s="1"/>
      <c r="BV4636" s="1"/>
      <c r="BW4636" s="1"/>
      <c r="BX4636" s="1"/>
      <c r="BY4636" s="1"/>
      <c r="BZ4636" s="1"/>
      <c r="CA4636" s="1"/>
      <c r="CB4636" s="1"/>
      <c r="CC4636" s="1"/>
      <c r="CD4636" s="1"/>
      <c r="CE4636" s="1"/>
      <c r="CF4636" s="1"/>
      <c r="CG4636" s="1"/>
      <c r="CH4636" s="1"/>
      <c r="CI4636" s="1"/>
      <c r="CJ4636" s="1"/>
      <c r="CK4636" s="1"/>
      <c r="CL4636" s="1"/>
      <c r="CM4636" s="1"/>
      <c r="CN4636" s="1"/>
      <c r="CO4636" s="1"/>
      <c r="CP4636" s="1"/>
      <c r="CQ4636" s="1"/>
      <c r="CR4636" s="1"/>
      <c r="CS4636" s="1"/>
      <c r="CT4636" s="1"/>
      <c r="CU4636" s="1"/>
      <c r="CV4636" s="1"/>
      <c r="CW4636" s="1"/>
      <c r="CX4636" s="1"/>
      <c r="CY4636" s="1"/>
      <c r="CZ4636" s="1"/>
      <c r="DA4636" s="1"/>
      <c r="DB4636" s="1"/>
      <c r="DC4636" s="1"/>
      <c r="DD4636" s="1"/>
      <c r="DE4636" s="1"/>
      <c r="DF4636" s="1"/>
      <c r="DG4636" s="1"/>
      <c r="DH4636" s="1"/>
      <c r="DI4636" s="1"/>
      <c r="DJ4636" s="1"/>
      <c r="DK4636" s="1"/>
      <c r="DL4636" s="1"/>
      <c r="DM4636" s="1"/>
      <c r="DN4636" s="1"/>
      <c r="DO4636" s="1"/>
      <c r="DP4636" s="1"/>
      <c r="DQ4636" s="1"/>
    </row>
    <row r="4637" spans="1:121">
      <c r="A4637" s="172" t="s">
        <v>2112</v>
      </c>
      <c r="B4637" s="381" t="s">
        <v>2113</v>
      </c>
      <c r="C4637" s="378">
        <v>166610846</v>
      </c>
      <c r="D4637" s="88"/>
      <c r="F4637" s="29" t="s">
        <v>2085</v>
      </c>
      <c r="G4637" s="3" t="s">
        <v>60</v>
      </c>
      <c r="H4637" s="3" t="s">
        <v>2086</v>
      </c>
      <c r="I4637" s="55">
        <v>46188</v>
      </c>
      <c r="J4637" s="55">
        <v>46191</v>
      </c>
      <c r="K4637" s="55">
        <v>46221</v>
      </c>
      <c r="L4637" s="3"/>
      <c r="M4637" s="3"/>
      <c r="N4637" s="3"/>
      <c r="O4637" s="119" t="s">
        <v>15</v>
      </c>
      <c r="P4637" s="3"/>
      <c r="Q4637" s="167"/>
      <c r="R4637" s="176"/>
      <c r="S4637" s="1"/>
      <c r="T4637" s="1"/>
      <c r="U4637" s="1"/>
      <c r="V4637" s="1"/>
      <c r="W4637" s="1"/>
      <c r="X4637" s="1"/>
      <c r="Y4637" s="1"/>
      <c r="Z4637" s="1"/>
      <c r="AA4637" s="1"/>
      <c r="AB4637" s="1"/>
      <c r="AC4637" s="1"/>
      <c r="AD4637" s="1"/>
      <c r="AE4637" s="1"/>
      <c r="AF4637" s="1"/>
      <c r="AG4637" s="1"/>
      <c r="AH4637" s="1"/>
      <c r="AI4637" s="1"/>
      <c r="AJ4637" s="1"/>
      <c r="AK4637" s="1"/>
      <c r="AL4637" s="1"/>
      <c r="AM4637" s="1"/>
      <c r="AN4637" s="1"/>
      <c r="AO4637" s="1"/>
      <c r="AP4637" s="1"/>
      <c r="AQ4637" s="1"/>
      <c r="AR4637" s="1"/>
      <c r="AS4637" s="1"/>
      <c r="AT4637" s="1"/>
      <c r="AU4637" s="1"/>
      <c r="AV4637" s="1"/>
      <c r="AW4637" s="1"/>
      <c r="AX4637" s="1"/>
      <c r="AY4637" s="1"/>
      <c r="AZ4637" s="1"/>
      <c r="BA4637" s="1"/>
      <c r="BB4637" s="1"/>
      <c r="BC4637" s="1"/>
      <c r="BD4637" s="1"/>
      <c r="BE4637" s="1"/>
      <c r="BF4637" s="1"/>
      <c r="BG4637" s="1"/>
      <c r="BH4637" s="1"/>
      <c r="BI4637" s="1"/>
      <c r="BJ4637" s="1"/>
      <c r="BK4637" s="1"/>
      <c r="BL4637" s="1"/>
      <c r="BM4637" s="1"/>
      <c r="BN4637" s="1"/>
      <c r="BO4637" s="1"/>
      <c r="BP4637" s="1"/>
      <c r="BQ4637" s="1"/>
      <c r="BR4637" s="1"/>
      <c r="BS4637" s="1"/>
      <c r="BT4637" s="1"/>
      <c r="BU4637" s="1"/>
      <c r="BV4637" s="1"/>
      <c r="BW4637" s="1"/>
      <c r="BX4637" s="1"/>
      <c r="BY4637" s="1"/>
      <c r="BZ4637" s="1"/>
      <c r="CA4637" s="1"/>
      <c r="CB4637" s="1"/>
      <c r="CC4637" s="1"/>
      <c r="CD4637" s="1"/>
      <c r="CE4637" s="1"/>
      <c r="CF4637" s="1"/>
      <c r="CG4637" s="1"/>
      <c r="CH4637" s="1"/>
      <c r="CI4637" s="1"/>
      <c r="CJ4637" s="1"/>
      <c r="CK4637" s="1"/>
      <c r="CL4637" s="1"/>
      <c r="CM4637" s="1"/>
      <c r="CN4637" s="1"/>
      <c r="CO4637" s="1"/>
      <c r="CP4637" s="1"/>
      <c r="CQ4637" s="1"/>
      <c r="CR4637" s="1"/>
      <c r="CS4637" s="1"/>
      <c r="CT4637" s="1"/>
      <c r="CU4637" s="1"/>
      <c r="CV4637" s="1"/>
      <c r="CW4637" s="1"/>
      <c r="CX4637" s="1"/>
      <c r="CY4637" s="1"/>
      <c r="CZ4637" s="1"/>
      <c r="DA4637" s="1"/>
      <c r="DB4637" s="1"/>
      <c r="DC4637" s="1"/>
      <c r="DD4637" s="1"/>
      <c r="DE4637" s="1"/>
      <c r="DF4637" s="1"/>
      <c r="DG4637" s="1"/>
      <c r="DH4637" s="1"/>
      <c r="DI4637" s="1"/>
      <c r="DJ4637" s="1"/>
      <c r="DK4637" s="1"/>
      <c r="DL4637" s="1"/>
      <c r="DM4637" s="1"/>
      <c r="DN4637" s="1"/>
      <c r="DO4637" s="1"/>
      <c r="DP4637" s="1"/>
      <c r="DQ4637" s="1"/>
    </row>
    <row r="4638" spans="1:121">
      <c r="A4638" s="172" t="s">
        <v>2112</v>
      </c>
      <c r="B4638" s="381" t="s">
        <v>2113</v>
      </c>
      <c r="C4638" s="378">
        <v>166610845</v>
      </c>
      <c r="D4638" s="88"/>
      <c r="F4638" s="29" t="s">
        <v>2085</v>
      </c>
      <c r="G4638" s="3" t="s">
        <v>60</v>
      </c>
      <c r="H4638" s="3" t="s">
        <v>2086</v>
      </c>
      <c r="I4638" s="55">
        <v>46188</v>
      </c>
      <c r="J4638" s="55">
        <v>46191</v>
      </c>
      <c r="K4638" s="55">
        <v>46221</v>
      </c>
      <c r="L4638" s="3"/>
      <c r="M4638" s="3"/>
      <c r="N4638" s="3"/>
      <c r="O4638" s="119" t="s">
        <v>15</v>
      </c>
      <c r="P4638" s="3"/>
      <c r="Q4638" s="167"/>
      <c r="R4638" s="176"/>
      <c r="S4638" s="1"/>
      <c r="T4638" s="1"/>
      <c r="U4638" s="1"/>
      <c r="V4638" s="1"/>
      <c r="W4638" s="1"/>
      <c r="X4638" s="1"/>
      <c r="Y4638" s="1"/>
      <c r="Z4638" s="1"/>
      <c r="AA4638" s="1"/>
      <c r="AB4638" s="1"/>
      <c r="AC4638" s="1"/>
      <c r="AD4638" s="1"/>
      <c r="AE4638" s="1"/>
      <c r="AF4638" s="1"/>
      <c r="AG4638" s="1"/>
      <c r="AH4638" s="1"/>
      <c r="AI4638" s="1"/>
      <c r="AJ4638" s="1"/>
      <c r="AK4638" s="1"/>
      <c r="AL4638" s="1"/>
      <c r="AM4638" s="1"/>
      <c r="AN4638" s="1"/>
      <c r="AO4638" s="1"/>
      <c r="AP4638" s="1"/>
      <c r="AQ4638" s="1"/>
      <c r="AR4638" s="1"/>
      <c r="AS4638" s="1"/>
      <c r="AT4638" s="1"/>
      <c r="AU4638" s="1"/>
      <c r="AV4638" s="1"/>
      <c r="AW4638" s="1"/>
      <c r="AX4638" s="1"/>
      <c r="AY4638" s="1"/>
      <c r="AZ4638" s="1"/>
      <c r="BA4638" s="1"/>
      <c r="BB4638" s="1"/>
      <c r="BC4638" s="1"/>
      <c r="BD4638" s="1"/>
      <c r="BE4638" s="1"/>
      <c r="BF4638" s="1"/>
      <c r="BG4638" s="1"/>
      <c r="BH4638" s="1"/>
      <c r="BI4638" s="1"/>
      <c r="BJ4638" s="1"/>
      <c r="BK4638" s="1"/>
      <c r="BL4638" s="1"/>
      <c r="BM4638" s="1"/>
      <c r="BN4638" s="1"/>
      <c r="BO4638" s="1"/>
      <c r="BP4638" s="1"/>
      <c r="BQ4638" s="1"/>
      <c r="BR4638" s="1"/>
      <c r="BS4638" s="1"/>
      <c r="BT4638" s="1"/>
      <c r="BU4638" s="1"/>
      <c r="BV4638" s="1"/>
      <c r="BW4638" s="1"/>
      <c r="BX4638" s="1"/>
      <c r="BY4638" s="1"/>
      <c r="BZ4638" s="1"/>
      <c r="CA4638" s="1"/>
      <c r="CB4638" s="1"/>
      <c r="CC4638" s="1"/>
      <c r="CD4638" s="1"/>
      <c r="CE4638" s="1"/>
      <c r="CF4638" s="1"/>
      <c r="CG4638" s="1"/>
      <c r="CH4638" s="1"/>
      <c r="CI4638" s="1"/>
      <c r="CJ4638" s="1"/>
      <c r="CK4638" s="1"/>
      <c r="CL4638" s="1"/>
      <c r="CM4638" s="1"/>
      <c r="CN4638" s="1"/>
      <c r="CO4638" s="1"/>
      <c r="CP4638" s="1"/>
      <c r="CQ4638" s="1"/>
      <c r="CR4638" s="1"/>
      <c r="CS4638" s="1"/>
      <c r="CT4638" s="1"/>
      <c r="CU4638" s="1"/>
      <c r="CV4638" s="1"/>
      <c r="CW4638" s="1"/>
      <c r="CX4638" s="1"/>
      <c r="CY4638" s="1"/>
      <c r="CZ4638" s="1"/>
      <c r="DA4638" s="1"/>
      <c r="DB4638" s="1"/>
      <c r="DC4638" s="1"/>
      <c r="DD4638" s="1"/>
      <c r="DE4638" s="1"/>
      <c r="DF4638" s="1"/>
      <c r="DG4638" s="1"/>
      <c r="DH4638" s="1"/>
      <c r="DI4638" s="1"/>
      <c r="DJ4638" s="1"/>
      <c r="DK4638" s="1"/>
      <c r="DL4638" s="1"/>
      <c r="DM4638" s="1"/>
      <c r="DN4638" s="1"/>
      <c r="DO4638" s="1"/>
      <c r="DP4638" s="1"/>
      <c r="DQ4638" s="1"/>
    </row>
    <row r="4639" spans="1:121">
      <c r="A4639" s="172" t="s">
        <v>2112</v>
      </c>
      <c r="B4639" s="381" t="s">
        <v>2113</v>
      </c>
      <c r="C4639" s="378">
        <v>166610843</v>
      </c>
      <c r="D4639" s="88"/>
      <c r="F4639" s="29" t="s">
        <v>2085</v>
      </c>
      <c r="G4639" s="3" t="s">
        <v>60</v>
      </c>
      <c r="H4639" s="3" t="s">
        <v>2086</v>
      </c>
      <c r="I4639" s="55">
        <v>46188</v>
      </c>
      <c r="J4639" s="55">
        <v>46191</v>
      </c>
      <c r="K4639" s="55">
        <v>46221</v>
      </c>
      <c r="L4639" s="3"/>
      <c r="M4639" s="3"/>
      <c r="N4639" s="3"/>
      <c r="O4639" s="119" t="s">
        <v>15</v>
      </c>
      <c r="P4639" s="3"/>
      <c r="Q4639" s="167"/>
      <c r="R4639" s="176"/>
      <c r="S4639" s="1"/>
      <c r="T4639" s="1"/>
      <c r="U4639" s="1"/>
      <c r="V4639" s="1"/>
      <c r="W4639" s="1"/>
      <c r="X4639" s="1"/>
      <c r="Y4639" s="1"/>
      <c r="Z4639" s="1"/>
      <c r="AA4639" s="1"/>
      <c r="AB4639" s="1"/>
      <c r="AC4639" s="1"/>
      <c r="AD4639" s="1"/>
      <c r="AE4639" s="1"/>
      <c r="AF4639" s="1"/>
      <c r="AG4639" s="1"/>
      <c r="AH4639" s="1"/>
      <c r="AI4639" s="1"/>
      <c r="AJ4639" s="1"/>
      <c r="AK4639" s="1"/>
      <c r="AL4639" s="1"/>
      <c r="AM4639" s="1"/>
      <c r="AN4639" s="1"/>
      <c r="AO4639" s="1"/>
      <c r="AP4639" s="1"/>
      <c r="AQ4639" s="1"/>
      <c r="AR4639" s="1"/>
      <c r="AS4639" s="1"/>
      <c r="AT4639" s="1"/>
      <c r="AU4639" s="1"/>
      <c r="AV4639" s="1"/>
      <c r="AW4639" s="1"/>
      <c r="AX4639" s="1"/>
      <c r="AY4639" s="1"/>
      <c r="AZ4639" s="1"/>
      <c r="BA4639" s="1"/>
      <c r="BB4639" s="1"/>
      <c r="BC4639" s="1"/>
      <c r="BD4639" s="1"/>
      <c r="BE4639" s="1"/>
      <c r="BF4639" s="1"/>
      <c r="BG4639" s="1"/>
      <c r="BH4639" s="1"/>
      <c r="BI4639" s="1"/>
      <c r="BJ4639" s="1"/>
      <c r="BK4639" s="1"/>
      <c r="BL4639" s="1"/>
      <c r="BM4639" s="1"/>
      <c r="BN4639" s="1"/>
      <c r="BO4639" s="1"/>
      <c r="BP4639" s="1"/>
      <c r="BQ4639" s="1"/>
      <c r="BR4639" s="1"/>
      <c r="BS4639" s="1"/>
      <c r="BT4639" s="1"/>
      <c r="BU4639" s="1"/>
      <c r="BV4639" s="1"/>
      <c r="BW4639" s="1"/>
      <c r="BX4639" s="1"/>
      <c r="BY4639" s="1"/>
      <c r="BZ4639" s="1"/>
      <c r="CA4639" s="1"/>
      <c r="CB4639" s="1"/>
      <c r="CC4639" s="1"/>
      <c r="CD4639" s="1"/>
      <c r="CE4639" s="1"/>
      <c r="CF4639" s="1"/>
      <c r="CG4639" s="1"/>
      <c r="CH4639" s="1"/>
      <c r="CI4639" s="1"/>
      <c r="CJ4639" s="1"/>
      <c r="CK4639" s="1"/>
      <c r="CL4639" s="1"/>
      <c r="CM4639" s="1"/>
      <c r="CN4639" s="1"/>
      <c r="CO4639" s="1"/>
      <c r="CP4639" s="1"/>
      <c r="CQ4639" s="1"/>
      <c r="CR4639" s="1"/>
      <c r="CS4639" s="1"/>
      <c r="CT4639" s="1"/>
      <c r="CU4639" s="1"/>
      <c r="CV4639" s="1"/>
      <c r="CW4639" s="1"/>
      <c r="CX4639" s="1"/>
      <c r="CY4639" s="1"/>
      <c r="CZ4639" s="1"/>
      <c r="DA4639" s="1"/>
      <c r="DB4639" s="1"/>
      <c r="DC4639" s="1"/>
      <c r="DD4639" s="1"/>
      <c r="DE4639" s="1"/>
      <c r="DF4639" s="1"/>
      <c r="DG4639" s="1"/>
      <c r="DH4639" s="1"/>
      <c r="DI4639" s="1"/>
      <c r="DJ4639" s="1"/>
      <c r="DK4639" s="1"/>
      <c r="DL4639" s="1"/>
      <c r="DM4639" s="1"/>
      <c r="DN4639" s="1"/>
      <c r="DO4639" s="1"/>
      <c r="DP4639" s="1"/>
      <c r="DQ4639" s="1"/>
    </row>
    <row r="4640" spans="1:121">
      <c r="A4640" s="172" t="s">
        <v>2112</v>
      </c>
      <c r="B4640" s="381" t="s">
        <v>2113</v>
      </c>
      <c r="C4640" s="378">
        <v>166610841</v>
      </c>
      <c r="D4640" s="88"/>
      <c r="F4640" s="29" t="s">
        <v>2085</v>
      </c>
      <c r="G4640" s="3" t="s">
        <v>60</v>
      </c>
      <c r="H4640" s="3" t="s">
        <v>2086</v>
      </c>
      <c r="I4640" s="55">
        <v>46188</v>
      </c>
      <c r="J4640" s="55">
        <v>46191</v>
      </c>
      <c r="K4640" s="55">
        <v>46221</v>
      </c>
      <c r="L4640" s="3"/>
      <c r="M4640" s="3"/>
      <c r="N4640" s="3"/>
      <c r="O4640" s="119" t="s">
        <v>15</v>
      </c>
      <c r="P4640" s="3"/>
      <c r="Q4640" s="167"/>
      <c r="R4640" s="176"/>
      <c r="S4640" s="1"/>
      <c r="T4640" s="1"/>
      <c r="U4640" s="1"/>
      <c r="V4640" s="1"/>
      <c r="W4640" s="1"/>
      <c r="X4640" s="1"/>
      <c r="Y4640" s="1"/>
      <c r="Z4640" s="1"/>
      <c r="AA4640" s="1"/>
      <c r="AB4640" s="1"/>
      <c r="AC4640" s="1"/>
      <c r="AD4640" s="1"/>
      <c r="AE4640" s="1"/>
      <c r="AF4640" s="1"/>
      <c r="AG4640" s="1"/>
      <c r="AH4640" s="1"/>
      <c r="AI4640" s="1"/>
      <c r="AJ4640" s="1"/>
      <c r="AK4640" s="1"/>
      <c r="AL4640" s="1"/>
      <c r="AM4640" s="1"/>
      <c r="AN4640" s="1"/>
      <c r="AO4640" s="1"/>
      <c r="AP4640" s="1"/>
      <c r="AQ4640" s="1"/>
      <c r="AR4640" s="1"/>
      <c r="AS4640" s="1"/>
      <c r="AT4640" s="1"/>
      <c r="AU4640" s="1"/>
      <c r="AV4640" s="1"/>
      <c r="AW4640" s="1"/>
      <c r="AX4640" s="1"/>
      <c r="AY4640" s="1"/>
      <c r="AZ4640" s="1"/>
      <c r="BA4640" s="1"/>
      <c r="BB4640" s="1"/>
      <c r="BC4640" s="1"/>
      <c r="BD4640" s="1"/>
      <c r="BE4640" s="1"/>
      <c r="BF4640" s="1"/>
      <c r="BG4640" s="1"/>
      <c r="BH4640" s="1"/>
      <c r="BI4640" s="1"/>
      <c r="BJ4640" s="1"/>
      <c r="BK4640" s="1"/>
      <c r="BL4640" s="1"/>
      <c r="BM4640" s="1"/>
      <c r="BN4640" s="1"/>
      <c r="BO4640" s="1"/>
      <c r="BP4640" s="1"/>
      <c r="BQ4640" s="1"/>
      <c r="BR4640" s="1"/>
      <c r="BS4640" s="1"/>
      <c r="BT4640" s="1"/>
      <c r="BU4640" s="1"/>
      <c r="BV4640" s="1"/>
      <c r="BW4640" s="1"/>
      <c r="BX4640" s="1"/>
      <c r="BY4640" s="1"/>
      <c r="BZ4640" s="1"/>
      <c r="CA4640" s="1"/>
      <c r="CB4640" s="1"/>
      <c r="CC4640" s="1"/>
      <c r="CD4640" s="1"/>
      <c r="CE4640" s="1"/>
      <c r="CF4640" s="1"/>
      <c r="CG4640" s="1"/>
      <c r="CH4640" s="1"/>
      <c r="CI4640" s="1"/>
      <c r="CJ4640" s="1"/>
      <c r="CK4640" s="1"/>
      <c r="CL4640" s="1"/>
      <c r="CM4640" s="1"/>
      <c r="CN4640" s="1"/>
      <c r="CO4640" s="1"/>
      <c r="CP4640" s="1"/>
      <c r="CQ4640" s="1"/>
      <c r="CR4640" s="1"/>
      <c r="CS4640" s="1"/>
      <c r="CT4640" s="1"/>
      <c r="CU4640" s="1"/>
      <c r="CV4640" s="1"/>
      <c r="CW4640" s="1"/>
      <c r="CX4640" s="1"/>
      <c r="CY4640" s="1"/>
      <c r="CZ4640" s="1"/>
      <c r="DA4640" s="1"/>
      <c r="DB4640" s="1"/>
      <c r="DC4640" s="1"/>
      <c r="DD4640" s="1"/>
      <c r="DE4640" s="1"/>
      <c r="DF4640" s="1"/>
      <c r="DG4640" s="1"/>
      <c r="DH4640" s="1"/>
      <c r="DI4640" s="1"/>
      <c r="DJ4640" s="1"/>
      <c r="DK4640" s="1"/>
      <c r="DL4640" s="1"/>
      <c r="DM4640" s="1"/>
      <c r="DN4640" s="1"/>
      <c r="DO4640" s="1"/>
      <c r="DP4640" s="1"/>
      <c r="DQ4640" s="1"/>
    </row>
    <row r="4641" spans="1:121">
      <c r="A4641" s="172" t="s">
        <v>2114</v>
      </c>
      <c r="B4641" s="381" t="s">
        <v>2115</v>
      </c>
      <c r="C4641" s="378">
        <v>167602591</v>
      </c>
      <c r="D4641" s="88"/>
      <c r="F4641" s="29" t="s">
        <v>283</v>
      </c>
      <c r="G4641" s="3" t="s">
        <v>80</v>
      </c>
      <c r="H4641" s="3" t="s">
        <v>988</v>
      </c>
      <c r="I4641" s="55">
        <v>46189</v>
      </c>
      <c r="J4641" s="55">
        <v>46192</v>
      </c>
      <c r="K4641" s="55">
        <v>46219</v>
      </c>
      <c r="L4641" s="3"/>
      <c r="M4641" s="3"/>
      <c r="N4641" s="3"/>
      <c r="O4641" s="119" t="s">
        <v>15</v>
      </c>
      <c r="P4641" s="3"/>
      <c r="Q4641" s="167"/>
      <c r="R4641" s="176"/>
      <c r="S4641" s="1"/>
      <c r="T4641" s="1"/>
      <c r="U4641" s="1"/>
      <c r="V4641" s="1"/>
      <c r="W4641" s="1"/>
      <c r="X4641" s="1"/>
      <c r="Y4641" s="1"/>
      <c r="Z4641" s="1"/>
      <c r="AA4641" s="1"/>
      <c r="AB4641" s="1"/>
      <c r="AC4641" s="1"/>
      <c r="AD4641" s="1"/>
      <c r="AE4641" s="1"/>
      <c r="AF4641" s="1"/>
      <c r="AG4641" s="1"/>
      <c r="AH4641" s="1"/>
      <c r="AI4641" s="1"/>
      <c r="AJ4641" s="1"/>
      <c r="AK4641" s="1"/>
      <c r="AL4641" s="1"/>
      <c r="AM4641" s="1"/>
      <c r="AN4641" s="1"/>
      <c r="AO4641" s="1"/>
      <c r="AP4641" s="1"/>
      <c r="AQ4641" s="1"/>
      <c r="AR4641" s="1"/>
      <c r="AS4641" s="1"/>
      <c r="AT4641" s="1"/>
      <c r="AU4641" s="1"/>
      <c r="AV4641" s="1"/>
      <c r="AW4641" s="1"/>
      <c r="AX4641" s="1"/>
      <c r="AY4641" s="1"/>
      <c r="AZ4641" s="1"/>
      <c r="BA4641" s="1"/>
      <c r="BB4641" s="1"/>
      <c r="BC4641" s="1"/>
      <c r="BD4641" s="1"/>
      <c r="BE4641" s="1"/>
      <c r="BF4641" s="1"/>
      <c r="BG4641" s="1"/>
      <c r="BH4641" s="1"/>
      <c r="BI4641" s="1"/>
      <c r="BJ4641" s="1"/>
      <c r="BK4641" s="1"/>
      <c r="BL4641" s="1"/>
      <c r="BM4641" s="1"/>
      <c r="BN4641" s="1"/>
      <c r="BO4641" s="1"/>
      <c r="BP4641" s="1"/>
      <c r="BQ4641" s="1"/>
      <c r="BR4641" s="1"/>
      <c r="BS4641" s="1"/>
      <c r="BT4641" s="1"/>
      <c r="BU4641" s="1"/>
      <c r="BV4641" s="1"/>
      <c r="BW4641" s="1"/>
      <c r="BX4641" s="1"/>
      <c r="BY4641" s="1"/>
      <c r="BZ4641" s="1"/>
      <c r="CA4641" s="1"/>
      <c r="CB4641" s="1"/>
      <c r="CC4641" s="1"/>
      <c r="CD4641" s="1"/>
      <c r="CE4641" s="1"/>
      <c r="CF4641" s="1"/>
      <c r="CG4641" s="1"/>
      <c r="CH4641" s="1"/>
      <c r="CI4641" s="1"/>
      <c r="CJ4641" s="1"/>
      <c r="CK4641" s="1"/>
      <c r="CL4641" s="1"/>
      <c r="CM4641" s="1"/>
      <c r="CN4641" s="1"/>
      <c r="CO4641" s="1"/>
      <c r="CP4641" s="1"/>
      <c r="CQ4641" s="1"/>
      <c r="CR4641" s="1"/>
      <c r="CS4641" s="1"/>
      <c r="CT4641" s="1"/>
      <c r="CU4641" s="1"/>
      <c r="CV4641" s="1"/>
      <c r="CW4641" s="1"/>
      <c r="CX4641" s="1"/>
      <c r="CY4641" s="1"/>
      <c r="CZ4641" s="1"/>
      <c r="DA4641" s="1"/>
      <c r="DB4641" s="1"/>
      <c r="DC4641" s="1"/>
      <c r="DD4641" s="1"/>
      <c r="DE4641" s="1"/>
      <c r="DF4641" s="1"/>
      <c r="DG4641" s="1"/>
      <c r="DH4641" s="1"/>
      <c r="DI4641" s="1"/>
      <c r="DJ4641" s="1"/>
      <c r="DK4641" s="1"/>
      <c r="DL4641" s="1"/>
      <c r="DM4641" s="1"/>
      <c r="DN4641" s="1"/>
      <c r="DO4641" s="1"/>
      <c r="DP4641" s="1"/>
      <c r="DQ4641" s="1"/>
    </row>
    <row r="4642" spans="1:121">
      <c r="A4642" s="172" t="s">
        <v>173</v>
      </c>
      <c r="B4642" s="381" t="s">
        <v>2116</v>
      </c>
      <c r="C4642" s="378">
        <v>167602890</v>
      </c>
      <c r="D4642" s="88"/>
      <c r="F4642" s="29" t="s">
        <v>283</v>
      </c>
      <c r="G4642" s="3" t="s">
        <v>80</v>
      </c>
      <c r="H4642" s="3" t="s">
        <v>988</v>
      </c>
      <c r="I4642" s="55">
        <v>46189</v>
      </c>
      <c r="J4642" s="55">
        <v>46192</v>
      </c>
      <c r="K4642" s="55">
        <v>46219</v>
      </c>
      <c r="L4642" s="3"/>
      <c r="M4642" s="3"/>
      <c r="N4642" s="3"/>
      <c r="O4642" s="119" t="s">
        <v>15</v>
      </c>
      <c r="P4642" s="3"/>
      <c r="Q4642" s="167"/>
      <c r="R4642" s="176"/>
      <c r="S4642" s="1"/>
      <c r="T4642" s="1"/>
      <c r="U4642" s="1"/>
      <c r="V4642" s="1"/>
      <c r="W4642" s="1"/>
      <c r="X4642" s="1"/>
      <c r="Y4642" s="1"/>
      <c r="Z4642" s="1"/>
      <c r="AA4642" s="1"/>
      <c r="AB4642" s="1"/>
      <c r="AC4642" s="1"/>
      <c r="AD4642" s="1"/>
      <c r="AE4642" s="1"/>
      <c r="AF4642" s="1"/>
      <c r="AG4642" s="1"/>
      <c r="AH4642" s="1"/>
      <c r="AI4642" s="1"/>
      <c r="AJ4642" s="1"/>
      <c r="AK4642" s="1"/>
      <c r="AL4642" s="1"/>
      <c r="AM4642" s="1"/>
      <c r="AN4642" s="1"/>
      <c r="AO4642" s="1"/>
      <c r="AP4642" s="1"/>
      <c r="AQ4642" s="1"/>
      <c r="AR4642" s="1"/>
      <c r="AS4642" s="1"/>
      <c r="AT4642" s="1"/>
      <c r="AU4642" s="1"/>
      <c r="AV4642" s="1"/>
      <c r="AW4642" s="1"/>
      <c r="AX4642" s="1"/>
      <c r="AY4642" s="1"/>
      <c r="AZ4642" s="1"/>
      <c r="BA4642" s="1"/>
      <c r="BB4642" s="1"/>
      <c r="BC4642" s="1"/>
      <c r="BD4642" s="1"/>
      <c r="BE4642" s="1"/>
      <c r="BF4642" s="1"/>
      <c r="BG4642" s="1"/>
      <c r="BH4642" s="1"/>
      <c r="BI4642" s="1"/>
      <c r="BJ4642" s="1"/>
      <c r="BK4642" s="1"/>
      <c r="BL4642" s="1"/>
      <c r="BM4642" s="1"/>
      <c r="BN4642" s="1"/>
      <c r="BO4642" s="1"/>
      <c r="BP4642" s="1"/>
      <c r="BQ4642" s="1"/>
      <c r="BR4642" s="1"/>
      <c r="BS4642" s="1"/>
      <c r="BT4642" s="1"/>
      <c r="BU4642" s="1"/>
      <c r="BV4642" s="1"/>
      <c r="BW4642" s="1"/>
      <c r="BX4642" s="1"/>
      <c r="BY4642" s="1"/>
      <c r="BZ4642" s="1"/>
      <c r="CA4642" s="1"/>
      <c r="CB4642" s="1"/>
      <c r="CC4642" s="1"/>
      <c r="CD4642" s="1"/>
      <c r="CE4642" s="1"/>
      <c r="CF4642" s="1"/>
      <c r="CG4642" s="1"/>
      <c r="CH4642" s="1"/>
      <c r="CI4642" s="1"/>
      <c r="CJ4642" s="1"/>
      <c r="CK4642" s="1"/>
      <c r="CL4642" s="1"/>
      <c r="CM4642" s="1"/>
      <c r="CN4642" s="1"/>
      <c r="CO4642" s="1"/>
      <c r="CP4642" s="1"/>
      <c r="CQ4642" s="1"/>
      <c r="CR4642" s="1"/>
      <c r="CS4642" s="1"/>
      <c r="CT4642" s="1"/>
      <c r="CU4642" s="1"/>
      <c r="CV4642" s="1"/>
      <c r="CW4642" s="1"/>
      <c r="CX4642" s="1"/>
      <c r="CY4642" s="1"/>
      <c r="CZ4642" s="1"/>
      <c r="DA4642" s="1"/>
      <c r="DB4642" s="1"/>
      <c r="DC4642" s="1"/>
      <c r="DD4642" s="1"/>
      <c r="DE4642" s="1"/>
      <c r="DF4642" s="1"/>
      <c r="DG4642" s="1"/>
      <c r="DH4642" s="1"/>
      <c r="DI4642" s="1"/>
      <c r="DJ4642" s="1"/>
      <c r="DK4642" s="1"/>
      <c r="DL4642" s="1"/>
      <c r="DM4642" s="1"/>
      <c r="DN4642" s="1"/>
      <c r="DO4642" s="1"/>
      <c r="DP4642" s="1"/>
      <c r="DQ4642" s="1"/>
    </row>
    <row r="4643" spans="1:121">
      <c r="A4643" s="172" t="s">
        <v>173</v>
      </c>
      <c r="B4643" s="381" t="s">
        <v>2116</v>
      </c>
      <c r="C4643" s="378">
        <v>167602832</v>
      </c>
      <c r="D4643" s="88"/>
      <c r="F4643" s="29" t="s">
        <v>283</v>
      </c>
      <c r="G4643" s="3" t="s">
        <v>80</v>
      </c>
      <c r="H4643" s="3" t="s">
        <v>988</v>
      </c>
      <c r="I4643" s="55">
        <v>46189</v>
      </c>
      <c r="J4643" s="55">
        <v>46192</v>
      </c>
      <c r="K4643" s="55">
        <v>46219</v>
      </c>
      <c r="L4643" s="3"/>
      <c r="M4643" s="3"/>
      <c r="N4643" s="3"/>
      <c r="O4643" s="119" t="s">
        <v>15</v>
      </c>
      <c r="P4643" s="3"/>
      <c r="Q4643" s="167"/>
      <c r="R4643" s="176"/>
      <c r="S4643" s="1"/>
      <c r="T4643" s="1"/>
      <c r="U4643" s="1"/>
      <c r="V4643" s="1"/>
      <c r="W4643" s="1"/>
      <c r="X4643" s="1"/>
      <c r="Y4643" s="1"/>
      <c r="Z4643" s="1"/>
      <c r="AA4643" s="1"/>
      <c r="AB4643" s="1"/>
      <c r="AC4643" s="1"/>
      <c r="AD4643" s="1"/>
      <c r="AE4643" s="1"/>
      <c r="AF4643" s="1"/>
      <c r="AG4643" s="1"/>
      <c r="AH4643" s="1"/>
      <c r="AI4643" s="1"/>
      <c r="AJ4643" s="1"/>
      <c r="AK4643" s="1"/>
      <c r="AL4643" s="1"/>
      <c r="AM4643" s="1"/>
      <c r="AN4643" s="1"/>
      <c r="AO4643" s="1"/>
      <c r="AP4643" s="1"/>
      <c r="AQ4643" s="1"/>
      <c r="AR4643" s="1"/>
      <c r="AS4643" s="1"/>
      <c r="AT4643" s="1"/>
      <c r="AU4643" s="1"/>
      <c r="AV4643" s="1"/>
      <c r="AW4643" s="1"/>
      <c r="AX4643" s="1"/>
      <c r="AY4643" s="1"/>
      <c r="AZ4643" s="1"/>
      <c r="BA4643" s="1"/>
      <c r="BB4643" s="1"/>
      <c r="BC4643" s="1"/>
      <c r="BD4643" s="1"/>
      <c r="BE4643" s="1"/>
      <c r="BF4643" s="1"/>
      <c r="BG4643" s="1"/>
      <c r="BH4643" s="1"/>
      <c r="BI4643" s="1"/>
      <c r="BJ4643" s="1"/>
      <c r="BK4643" s="1"/>
      <c r="BL4643" s="1"/>
      <c r="BM4643" s="1"/>
      <c r="BN4643" s="1"/>
      <c r="BO4643" s="1"/>
      <c r="BP4643" s="1"/>
      <c r="BQ4643" s="1"/>
      <c r="BR4643" s="1"/>
      <c r="BS4643" s="1"/>
      <c r="BT4643" s="1"/>
      <c r="BU4643" s="1"/>
      <c r="BV4643" s="1"/>
      <c r="BW4643" s="1"/>
      <c r="BX4643" s="1"/>
      <c r="BY4643" s="1"/>
      <c r="BZ4643" s="1"/>
      <c r="CA4643" s="1"/>
      <c r="CB4643" s="1"/>
      <c r="CC4643" s="1"/>
      <c r="CD4643" s="1"/>
      <c r="CE4643" s="1"/>
      <c r="CF4643" s="1"/>
      <c r="CG4643" s="1"/>
      <c r="CH4643" s="1"/>
      <c r="CI4643" s="1"/>
      <c r="CJ4643" s="1"/>
      <c r="CK4643" s="1"/>
      <c r="CL4643" s="1"/>
      <c r="CM4643" s="1"/>
      <c r="CN4643" s="1"/>
      <c r="CO4643" s="1"/>
      <c r="CP4643" s="1"/>
      <c r="CQ4643" s="1"/>
      <c r="CR4643" s="1"/>
      <c r="CS4643" s="1"/>
      <c r="CT4643" s="1"/>
      <c r="CU4643" s="1"/>
      <c r="CV4643" s="1"/>
      <c r="CW4643" s="1"/>
      <c r="CX4643" s="1"/>
      <c r="CY4643" s="1"/>
      <c r="CZ4643" s="1"/>
      <c r="DA4643" s="1"/>
      <c r="DB4643" s="1"/>
      <c r="DC4643" s="1"/>
      <c r="DD4643" s="1"/>
      <c r="DE4643" s="1"/>
      <c r="DF4643" s="1"/>
      <c r="DG4643" s="1"/>
      <c r="DH4643" s="1"/>
      <c r="DI4643" s="1"/>
      <c r="DJ4643" s="1"/>
      <c r="DK4643" s="1"/>
      <c r="DL4643" s="1"/>
      <c r="DM4643" s="1"/>
      <c r="DN4643" s="1"/>
      <c r="DO4643" s="1"/>
      <c r="DP4643" s="1"/>
      <c r="DQ4643" s="1"/>
    </row>
    <row r="4644" spans="1:121">
      <c r="A4644" s="172" t="s">
        <v>173</v>
      </c>
      <c r="B4644" s="381" t="s">
        <v>2116</v>
      </c>
      <c r="C4644" s="378">
        <v>167602733</v>
      </c>
      <c r="D4644" s="88"/>
      <c r="F4644" s="29" t="s">
        <v>283</v>
      </c>
      <c r="G4644" s="3" t="s">
        <v>80</v>
      </c>
      <c r="H4644" s="3" t="s">
        <v>988</v>
      </c>
      <c r="I4644" s="55">
        <v>46189</v>
      </c>
      <c r="J4644" s="55">
        <v>46192</v>
      </c>
      <c r="K4644" s="55">
        <v>46219</v>
      </c>
      <c r="L4644" s="3"/>
      <c r="M4644" s="3"/>
      <c r="N4644" s="3"/>
      <c r="O4644" s="119" t="s">
        <v>15</v>
      </c>
      <c r="P4644" s="3"/>
      <c r="Q4644" s="167"/>
      <c r="R4644" s="176"/>
      <c r="S4644" s="1"/>
      <c r="T4644" s="1"/>
      <c r="U4644" s="1"/>
      <c r="V4644" s="1"/>
      <c r="W4644" s="1"/>
      <c r="X4644" s="1"/>
      <c r="Y4644" s="1"/>
      <c r="Z4644" s="1"/>
      <c r="AA4644" s="1"/>
      <c r="AB4644" s="1"/>
      <c r="AC4644" s="1"/>
      <c r="AD4644" s="1"/>
      <c r="AE4644" s="1"/>
      <c r="AF4644" s="1"/>
      <c r="AG4644" s="1"/>
      <c r="AH4644" s="1"/>
      <c r="AI4644" s="1"/>
      <c r="AJ4644" s="1"/>
      <c r="AK4644" s="1"/>
      <c r="AL4644" s="1"/>
      <c r="AM4644" s="1"/>
      <c r="AN4644" s="1"/>
      <c r="AO4644" s="1"/>
      <c r="AP4644" s="1"/>
      <c r="AQ4644" s="1"/>
      <c r="AR4644" s="1"/>
      <c r="AS4644" s="1"/>
      <c r="AT4644" s="1"/>
      <c r="AU4644" s="1"/>
      <c r="AV4644" s="1"/>
      <c r="AW4644" s="1"/>
      <c r="AX4644" s="1"/>
      <c r="AY4644" s="1"/>
      <c r="AZ4644" s="1"/>
      <c r="BA4644" s="1"/>
      <c r="BB4644" s="1"/>
      <c r="BC4644" s="1"/>
      <c r="BD4644" s="1"/>
      <c r="BE4644" s="1"/>
      <c r="BF4644" s="1"/>
      <c r="BG4644" s="1"/>
      <c r="BH4644" s="1"/>
      <c r="BI4644" s="1"/>
      <c r="BJ4644" s="1"/>
      <c r="BK4644" s="1"/>
      <c r="BL4644" s="1"/>
      <c r="BM4644" s="1"/>
      <c r="BN4644" s="1"/>
      <c r="BO4644" s="1"/>
      <c r="BP4644" s="1"/>
      <c r="BQ4644" s="1"/>
      <c r="BR4644" s="1"/>
      <c r="BS4644" s="1"/>
      <c r="BT4644" s="1"/>
      <c r="BU4644" s="1"/>
      <c r="BV4644" s="1"/>
      <c r="BW4644" s="1"/>
      <c r="BX4644" s="1"/>
      <c r="BY4644" s="1"/>
      <c r="BZ4644" s="1"/>
      <c r="CA4644" s="1"/>
      <c r="CB4644" s="1"/>
      <c r="CC4644" s="1"/>
      <c r="CD4644" s="1"/>
      <c r="CE4644" s="1"/>
      <c r="CF4644" s="1"/>
      <c r="CG4644" s="1"/>
      <c r="CH4644" s="1"/>
      <c r="CI4644" s="1"/>
      <c r="CJ4644" s="1"/>
      <c r="CK4644" s="1"/>
      <c r="CL4644" s="1"/>
      <c r="CM4644" s="1"/>
      <c r="CN4644" s="1"/>
      <c r="CO4644" s="1"/>
      <c r="CP4644" s="1"/>
      <c r="CQ4644" s="1"/>
      <c r="CR4644" s="1"/>
      <c r="CS4644" s="1"/>
      <c r="CT4644" s="1"/>
      <c r="CU4644" s="1"/>
      <c r="CV4644" s="1"/>
      <c r="CW4644" s="1"/>
      <c r="CX4644" s="1"/>
      <c r="CY4644" s="1"/>
      <c r="CZ4644" s="1"/>
      <c r="DA4644" s="1"/>
      <c r="DB4644" s="1"/>
      <c r="DC4644" s="1"/>
      <c r="DD4644" s="1"/>
      <c r="DE4644" s="1"/>
      <c r="DF4644" s="1"/>
      <c r="DG4644" s="1"/>
      <c r="DH4644" s="1"/>
      <c r="DI4644" s="1"/>
      <c r="DJ4644" s="1"/>
      <c r="DK4644" s="1"/>
      <c r="DL4644" s="1"/>
      <c r="DM4644" s="1"/>
      <c r="DN4644" s="1"/>
      <c r="DO4644" s="1"/>
      <c r="DP4644" s="1"/>
      <c r="DQ4644" s="1"/>
    </row>
    <row r="4645" spans="1:121">
      <c r="A4645" s="172" t="s">
        <v>2117</v>
      </c>
      <c r="B4645" s="381" t="s">
        <v>2118</v>
      </c>
      <c r="C4645" s="378">
        <v>167602953</v>
      </c>
      <c r="D4645" s="88"/>
      <c r="F4645" s="29" t="s">
        <v>118</v>
      </c>
      <c r="G4645" s="3" t="s">
        <v>80</v>
      </c>
      <c r="H4645" s="3" t="s">
        <v>253</v>
      </c>
      <c r="I4645" s="55">
        <v>46189</v>
      </c>
      <c r="J4645" s="55">
        <v>46192</v>
      </c>
      <c r="K4645" s="55">
        <v>46219</v>
      </c>
      <c r="L4645" s="3"/>
      <c r="M4645" s="3"/>
      <c r="N4645" s="3"/>
      <c r="O4645" s="119" t="s">
        <v>15</v>
      </c>
      <c r="P4645" s="3"/>
      <c r="Q4645" s="167"/>
      <c r="R4645" s="176"/>
      <c r="S4645" s="1"/>
      <c r="T4645" s="1"/>
      <c r="U4645" s="1"/>
      <c r="V4645" s="1"/>
      <c r="W4645" s="1"/>
      <c r="X4645" s="1"/>
      <c r="Y4645" s="1"/>
      <c r="Z4645" s="1"/>
      <c r="AA4645" s="1"/>
      <c r="AB4645" s="1"/>
      <c r="AC4645" s="1"/>
      <c r="AD4645" s="1"/>
      <c r="AE4645" s="1"/>
      <c r="AF4645" s="1"/>
      <c r="AG4645" s="1"/>
      <c r="AH4645" s="1"/>
      <c r="AI4645" s="1"/>
      <c r="AJ4645" s="1"/>
      <c r="AK4645" s="1"/>
      <c r="AL4645" s="1"/>
      <c r="AM4645" s="1"/>
      <c r="AN4645" s="1"/>
      <c r="AO4645" s="1"/>
      <c r="AP4645" s="1"/>
      <c r="AQ4645" s="1"/>
      <c r="AR4645" s="1"/>
      <c r="AS4645" s="1"/>
      <c r="AT4645" s="1"/>
      <c r="AU4645" s="1"/>
      <c r="AV4645" s="1"/>
      <c r="AW4645" s="1"/>
      <c r="AX4645" s="1"/>
      <c r="AY4645" s="1"/>
      <c r="AZ4645" s="1"/>
      <c r="BA4645" s="1"/>
      <c r="BB4645" s="1"/>
      <c r="BC4645" s="1"/>
      <c r="BD4645" s="1"/>
      <c r="BE4645" s="1"/>
      <c r="BF4645" s="1"/>
      <c r="BG4645" s="1"/>
      <c r="BH4645" s="1"/>
      <c r="BI4645" s="1"/>
      <c r="BJ4645" s="1"/>
      <c r="BK4645" s="1"/>
      <c r="BL4645" s="1"/>
      <c r="BM4645" s="1"/>
      <c r="BN4645" s="1"/>
      <c r="BO4645" s="1"/>
      <c r="BP4645" s="1"/>
      <c r="BQ4645" s="1"/>
      <c r="BR4645" s="1"/>
      <c r="BS4645" s="1"/>
      <c r="BT4645" s="1"/>
      <c r="BU4645" s="1"/>
      <c r="BV4645" s="1"/>
      <c r="BW4645" s="1"/>
      <c r="BX4645" s="1"/>
      <c r="BY4645" s="1"/>
      <c r="BZ4645" s="1"/>
      <c r="CA4645" s="1"/>
      <c r="CB4645" s="1"/>
      <c r="CC4645" s="1"/>
      <c r="CD4645" s="1"/>
      <c r="CE4645" s="1"/>
      <c r="CF4645" s="1"/>
      <c r="CG4645" s="1"/>
      <c r="CH4645" s="1"/>
      <c r="CI4645" s="1"/>
      <c r="CJ4645" s="1"/>
      <c r="CK4645" s="1"/>
      <c r="CL4645" s="1"/>
      <c r="CM4645" s="1"/>
      <c r="CN4645" s="1"/>
      <c r="CO4645" s="1"/>
      <c r="CP4645" s="1"/>
      <c r="CQ4645" s="1"/>
      <c r="CR4645" s="1"/>
      <c r="CS4645" s="1"/>
      <c r="CT4645" s="1"/>
      <c r="CU4645" s="1"/>
      <c r="CV4645" s="1"/>
      <c r="CW4645" s="1"/>
      <c r="CX4645" s="1"/>
      <c r="CY4645" s="1"/>
      <c r="CZ4645" s="1"/>
      <c r="DA4645" s="1"/>
      <c r="DB4645" s="1"/>
      <c r="DC4645" s="1"/>
      <c r="DD4645" s="1"/>
      <c r="DE4645" s="1"/>
      <c r="DF4645" s="1"/>
      <c r="DG4645" s="1"/>
      <c r="DH4645" s="1"/>
      <c r="DI4645" s="1"/>
      <c r="DJ4645" s="1"/>
      <c r="DK4645" s="1"/>
      <c r="DL4645" s="1"/>
      <c r="DM4645" s="1"/>
      <c r="DN4645" s="1"/>
      <c r="DO4645" s="1"/>
      <c r="DP4645" s="1"/>
      <c r="DQ4645" s="1"/>
    </row>
    <row r="4646" spans="1:121">
      <c r="A4646" s="172" t="s">
        <v>2117</v>
      </c>
      <c r="B4646" s="381" t="s">
        <v>2118</v>
      </c>
      <c r="C4646" s="378">
        <v>167603084</v>
      </c>
      <c r="D4646" s="88"/>
      <c r="F4646" s="29" t="s">
        <v>118</v>
      </c>
      <c r="G4646" s="3" t="s">
        <v>80</v>
      </c>
      <c r="H4646" s="3" t="s">
        <v>253</v>
      </c>
      <c r="I4646" s="55">
        <v>46189</v>
      </c>
      <c r="J4646" s="55">
        <v>46192</v>
      </c>
      <c r="K4646" s="55">
        <v>46219</v>
      </c>
      <c r="L4646" s="3"/>
      <c r="M4646" s="3"/>
      <c r="N4646" s="3"/>
      <c r="O4646" s="119" t="s">
        <v>15</v>
      </c>
      <c r="P4646" s="3"/>
      <c r="Q4646" s="167"/>
      <c r="R4646" s="176"/>
      <c r="S4646" s="1"/>
      <c r="T4646" s="1"/>
      <c r="U4646" s="1"/>
      <c r="V4646" s="1"/>
      <c r="W4646" s="1"/>
      <c r="X4646" s="1"/>
      <c r="Y4646" s="1"/>
      <c r="Z4646" s="1"/>
      <c r="AA4646" s="1"/>
      <c r="AB4646" s="1"/>
      <c r="AC4646" s="1"/>
      <c r="AD4646" s="1"/>
      <c r="AE4646" s="1"/>
      <c r="AF4646" s="1"/>
      <c r="AG4646" s="1"/>
      <c r="AH4646" s="1"/>
      <c r="AI4646" s="1"/>
      <c r="AJ4646" s="1"/>
      <c r="AK4646" s="1"/>
      <c r="AL4646" s="1"/>
      <c r="AM4646" s="1"/>
      <c r="AN4646" s="1"/>
      <c r="AO4646" s="1"/>
      <c r="AP4646" s="1"/>
      <c r="AQ4646" s="1"/>
      <c r="AR4646" s="1"/>
      <c r="AS4646" s="1"/>
      <c r="AT4646" s="1"/>
      <c r="AU4646" s="1"/>
      <c r="AV4646" s="1"/>
      <c r="AW4646" s="1"/>
      <c r="AX4646" s="1"/>
      <c r="AY4646" s="1"/>
      <c r="AZ4646" s="1"/>
      <c r="BA4646" s="1"/>
      <c r="BB4646" s="1"/>
      <c r="BC4646" s="1"/>
      <c r="BD4646" s="1"/>
      <c r="BE4646" s="1"/>
      <c r="BF4646" s="1"/>
      <c r="BG4646" s="1"/>
      <c r="BH4646" s="1"/>
      <c r="BI4646" s="1"/>
      <c r="BJ4646" s="1"/>
      <c r="BK4646" s="1"/>
      <c r="BL4646" s="1"/>
      <c r="BM4646" s="1"/>
      <c r="BN4646" s="1"/>
      <c r="BO4646" s="1"/>
      <c r="BP4646" s="1"/>
      <c r="BQ4646" s="1"/>
      <c r="BR4646" s="1"/>
      <c r="BS4646" s="1"/>
      <c r="BT4646" s="1"/>
      <c r="BU4646" s="1"/>
      <c r="BV4646" s="1"/>
      <c r="BW4646" s="1"/>
      <c r="BX4646" s="1"/>
      <c r="BY4646" s="1"/>
      <c r="BZ4646" s="1"/>
      <c r="CA4646" s="1"/>
      <c r="CB4646" s="1"/>
      <c r="CC4646" s="1"/>
      <c r="CD4646" s="1"/>
      <c r="CE4646" s="1"/>
      <c r="CF4646" s="1"/>
      <c r="CG4646" s="1"/>
      <c r="CH4646" s="1"/>
      <c r="CI4646" s="1"/>
      <c r="CJ4646" s="1"/>
      <c r="CK4646" s="1"/>
      <c r="CL4646" s="1"/>
      <c r="CM4646" s="1"/>
      <c r="CN4646" s="1"/>
      <c r="CO4646" s="1"/>
      <c r="CP4646" s="1"/>
      <c r="CQ4646" s="1"/>
      <c r="CR4646" s="1"/>
      <c r="CS4646" s="1"/>
      <c r="CT4646" s="1"/>
      <c r="CU4646" s="1"/>
      <c r="CV4646" s="1"/>
      <c r="CW4646" s="1"/>
      <c r="CX4646" s="1"/>
      <c r="CY4646" s="1"/>
      <c r="CZ4646" s="1"/>
      <c r="DA4646" s="1"/>
      <c r="DB4646" s="1"/>
      <c r="DC4646" s="1"/>
      <c r="DD4646" s="1"/>
      <c r="DE4646" s="1"/>
      <c r="DF4646" s="1"/>
      <c r="DG4646" s="1"/>
      <c r="DH4646" s="1"/>
      <c r="DI4646" s="1"/>
      <c r="DJ4646" s="1"/>
      <c r="DK4646" s="1"/>
      <c r="DL4646" s="1"/>
      <c r="DM4646" s="1"/>
      <c r="DN4646" s="1"/>
      <c r="DO4646" s="1"/>
      <c r="DP4646" s="1"/>
      <c r="DQ4646" s="1"/>
    </row>
    <row r="4647" spans="1:121">
      <c r="A4647" s="166" t="s">
        <v>2044</v>
      </c>
      <c r="B4647" s="3" t="s">
        <v>2045</v>
      </c>
      <c r="C4647" s="378">
        <v>175610015</v>
      </c>
      <c r="D4647" s="88"/>
      <c r="F4647" s="29" t="s">
        <v>157</v>
      </c>
      <c r="G4647" s="3" t="s">
        <v>60</v>
      </c>
      <c r="H4647" s="3" t="s">
        <v>2043</v>
      </c>
      <c r="I4647" s="55">
        <v>46197</v>
      </c>
      <c r="J4647" s="55">
        <v>46199</v>
      </c>
      <c r="K4647" s="55">
        <v>46227</v>
      </c>
      <c r="L4647" s="3"/>
      <c r="M4647" s="3"/>
      <c r="N4647" s="3"/>
      <c r="O4647" s="119" t="s">
        <v>15</v>
      </c>
      <c r="P4647" s="3"/>
      <c r="Q4647" s="167"/>
      <c r="R4647" s="184"/>
      <c r="S4647" s="1"/>
      <c r="T4647" s="1"/>
      <c r="U4647" s="1"/>
      <c r="V4647" s="1"/>
      <c r="W4647" s="1"/>
      <c r="X4647" s="1"/>
      <c r="Y4647" s="1"/>
      <c r="Z4647" s="1"/>
      <c r="AA4647" s="1"/>
      <c r="AB4647" s="1"/>
      <c r="AC4647" s="1"/>
      <c r="AD4647" s="1"/>
      <c r="AE4647" s="1"/>
      <c r="AF4647" s="1"/>
      <c r="AG4647" s="1"/>
      <c r="AH4647" s="1"/>
      <c r="AI4647" s="1"/>
      <c r="AJ4647" s="1"/>
      <c r="AK4647" s="1"/>
      <c r="AL4647" s="1"/>
      <c r="AM4647" s="1"/>
      <c r="AN4647" s="1"/>
      <c r="AO4647" s="1"/>
      <c r="AP4647" s="1"/>
      <c r="AQ4647" s="1"/>
      <c r="AR4647" s="1"/>
      <c r="AS4647" s="1"/>
      <c r="AT4647" s="1"/>
      <c r="AU4647" s="1"/>
      <c r="AV4647" s="1"/>
      <c r="AW4647" s="1"/>
      <c r="AX4647" s="1"/>
      <c r="AY4647" s="1"/>
      <c r="AZ4647" s="1"/>
      <c r="BA4647" s="1"/>
      <c r="BB4647" s="1"/>
      <c r="BC4647" s="1"/>
      <c r="BD4647" s="1"/>
      <c r="BE4647" s="1"/>
      <c r="BF4647" s="1"/>
      <c r="BG4647" s="1"/>
      <c r="BH4647" s="1"/>
      <c r="BI4647" s="1"/>
      <c r="BJ4647" s="1"/>
      <c r="BK4647" s="1"/>
      <c r="BL4647" s="1"/>
      <c r="BM4647" s="1"/>
      <c r="BN4647" s="1"/>
      <c r="BO4647" s="1"/>
      <c r="BP4647" s="1"/>
      <c r="BQ4647" s="1"/>
      <c r="BR4647" s="1"/>
      <c r="BS4647" s="1"/>
      <c r="BT4647" s="1"/>
      <c r="BU4647" s="1"/>
      <c r="BV4647" s="1"/>
      <c r="BW4647" s="1"/>
      <c r="BX4647" s="1"/>
      <c r="BY4647" s="1"/>
      <c r="BZ4647" s="1"/>
      <c r="CA4647" s="1"/>
      <c r="CB4647" s="1"/>
      <c r="CC4647" s="1"/>
      <c r="CD4647" s="1"/>
      <c r="CE4647" s="1"/>
      <c r="CF4647" s="1"/>
      <c r="CG4647" s="1"/>
      <c r="CH4647" s="1"/>
      <c r="CI4647" s="1"/>
      <c r="CJ4647" s="1"/>
      <c r="CK4647" s="1"/>
      <c r="CL4647" s="1"/>
      <c r="CM4647" s="1"/>
      <c r="CN4647" s="1"/>
      <c r="CO4647" s="1"/>
      <c r="CP4647" s="1"/>
      <c r="CQ4647" s="1"/>
      <c r="CR4647" s="1"/>
      <c r="CS4647" s="1"/>
      <c r="CT4647" s="1"/>
      <c r="CU4647" s="1"/>
      <c r="CV4647" s="1"/>
      <c r="CW4647" s="1"/>
      <c r="CX4647" s="1"/>
      <c r="CY4647" s="1"/>
      <c r="CZ4647" s="1"/>
      <c r="DA4647" s="1"/>
      <c r="DB4647" s="1"/>
      <c r="DC4647" s="1"/>
      <c r="DD4647" s="1"/>
      <c r="DE4647" s="1"/>
      <c r="DF4647" s="1"/>
      <c r="DG4647" s="1"/>
      <c r="DH4647" s="1"/>
      <c r="DI4647" s="1"/>
      <c r="DJ4647" s="1"/>
      <c r="DK4647" s="1"/>
      <c r="DL4647" s="1"/>
      <c r="DM4647" s="1"/>
      <c r="DN4647" s="1"/>
      <c r="DO4647" s="1"/>
      <c r="DP4647" s="1"/>
      <c r="DQ4647" s="1"/>
    </row>
    <row r="4648" spans="1:121">
      <c r="A4648" s="166" t="s">
        <v>2119</v>
      </c>
      <c r="B4648" s="383" t="s">
        <v>2120</v>
      </c>
      <c r="C4648" s="378">
        <v>161606497</v>
      </c>
      <c r="D4648" s="88"/>
      <c r="F4648" s="29" t="s">
        <v>2121</v>
      </c>
      <c r="G4648" s="3" t="s">
        <v>80</v>
      </c>
      <c r="H4648" s="3" t="s">
        <v>253</v>
      </c>
      <c r="I4648" s="55">
        <v>46183</v>
      </c>
      <c r="J4648" s="55">
        <v>46186</v>
      </c>
      <c r="K4648" s="55">
        <v>46213</v>
      </c>
      <c r="L4648" s="3"/>
      <c r="M4648" s="3"/>
      <c r="N4648" s="3"/>
      <c r="O4648" s="119" t="s">
        <v>10</v>
      </c>
      <c r="P4648" s="3"/>
      <c r="Q4648" s="167"/>
      <c r="R4648" s="1"/>
    </row>
    <row r="4649" spans="1:121">
      <c r="A4649" s="172" t="s">
        <v>2122</v>
      </c>
      <c r="B4649" s="381" t="s">
        <v>2123</v>
      </c>
      <c r="C4649" s="378">
        <v>153600010</v>
      </c>
      <c r="D4649" s="88"/>
      <c r="F4649" s="29" t="s">
        <v>165</v>
      </c>
      <c r="G4649" s="3" t="s">
        <v>80</v>
      </c>
      <c r="H4649" s="3" t="s">
        <v>279</v>
      </c>
      <c r="I4649" s="55">
        <v>46175</v>
      </c>
      <c r="J4649" s="55">
        <v>46178</v>
      </c>
      <c r="K4649" s="55">
        <v>46205</v>
      </c>
      <c r="L4649" s="3"/>
      <c r="M4649" s="3"/>
      <c r="N4649" s="3"/>
      <c r="O4649" s="119" t="s">
        <v>10</v>
      </c>
      <c r="P4649" s="55">
        <v>46181</v>
      </c>
      <c r="Q4649" s="167"/>
      <c r="R4649" s="176"/>
      <c r="S4649" s="1"/>
      <c r="T4649" s="1"/>
      <c r="U4649" s="1"/>
      <c r="V4649" s="1"/>
      <c r="W4649" s="1"/>
      <c r="X4649" s="1"/>
      <c r="Y4649" s="1"/>
      <c r="Z4649" s="1"/>
      <c r="AA4649" s="1"/>
      <c r="AB4649" s="1"/>
      <c r="AC4649" s="1"/>
      <c r="AD4649" s="1"/>
      <c r="AE4649" s="1"/>
      <c r="AF4649" s="1"/>
      <c r="AG4649" s="1"/>
      <c r="AH4649" s="1"/>
      <c r="AI4649" s="1"/>
      <c r="AJ4649" s="1"/>
      <c r="AK4649" s="1"/>
      <c r="AL4649" s="1"/>
      <c r="AM4649" s="1"/>
      <c r="AN4649" s="1"/>
      <c r="AO4649" s="1"/>
      <c r="AP4649" s="1"/>
      <c r="AQ4649" s="1"/>
      <c r="AR4649" s="1"/>
      <c r="AS4649" s="1"/>
      <c r="AT4649" s="1"/>
      <c r="AU4649" s="1"/>
      <c r="AV4649" s="1"/>
      <c r="AW4649" s="1"/>
      <c r="AX4649" s="1"/>
      <c r="AY4649" s="1"/>
      <c r="AZ4649" s="1"/>
      <c r="BA4649" s="1"/>
      <c r="BB4649" s="1"/>
      <c r="BC4649" s="1"/>
      <c r="BD4649" s="1"/>
      <c r="BE4649" s="1"/>
      <c r="BF4649" s="1"/>
      <c r="BG4649" s="1"/>
      <c r="BH4649" s="1"/>
      <c r="BI4649" s="1"/>
      <c r="BJ4649" s="1"/>
      <c r="BK4649" s="1"/>
      <c r="BL4649" s="1"/>
      <c r="BM4649" s="1"/>
      <c r="BN4649" s="1"/>
      <c r="BO4649" s="1"/>
      <c r="BP4649" s="1"/>
      <c r="BQ4649" s="1"/>
      <c r="BR4649" s="1"/>
      <c r="BS4649" s="1"/>
      <c r="BT4649" s="1"/>
      <c r="BU4649" s="1"/>
      <c r="BV4649" s="1"/>
      <c r="BW4649" s="1"/>
      <c r="BX4649" s="1"/>
      <c r="BY4649" s="1"/>
      <c r="BZ4649" s="1"/>
      <c r="CA4649" s="1"/>
      <c r="CB4649" s="1"/>
      <c r="CC4649" s="1"/>
      <c r="CD4649" s="1"/>
      <c r="CE4649" s="1"/>
      <c r="CF4649" s="1"/>
      <c r="CG4649" s="1"/>
      <c r="CH4649" s="1"/>
      <c r="CI4649" s="1"/>
      <c r="CJ4649" s="1"/>
      <c r="CK4649" s="1"/>
      <c r="CL4649" s="1"/>
      <c r="CM4649" s="1"/>
      <c r="CN4649" s="1"/>
      <c r="CO4649" s="1"/>
      <c r="CP4649" s="1"/>
      <c r="CQ4649" s="1"/>
      <c r="CR4649" s="1"/>
      <c r="CS4649" s="1"/>
      <c r="CT4649" s="1"/>
      <c r="CU4649" s="1"/>
      <c r="CV4649" s="1"/>
      <c r="CW4649" s="1"/>
      <c r="CX4649" s="1"/>
      <c r="CY4649" s="1"/>
      <c r="CZ4649" s="1"/>
      <c r="DA4649" s="1"/>
      <c r="DB4649" s="1"/>
      <c r="DC4649" s="1"/>
      <c r="DD4649" s="1"/>
      <c r="DE4649" s="1"/>
      <c r="DF4649" s="1"/>
      <c r="DG4649" s="1"/>
      <c r="DH4649" s="1"/>
      <c r="DI4649" s="1"/>
      <c r="DJ4649" s="1"/>
      <c r="DK4649" s="1"/>
      <c r="DL4649" s="1"/>
      <c r="DM4649" s="1"/>
      <c r="DN4649" s="1"/>
      <c r="DO4649" s="1"/>
      <c r="DP4649" s="1"/>
      <c r="DQ4649" s="1"/>
    </row>
    <row r="4650" spans="1:121">
      <c r="A4650" s="172" t="s">
        <v>2122</v>
      </c>
      <c r="B4650" s="381" t="s">
        <v>2123</v>
      </c>
      <c r="C4650" s="378">
        <v>153600007</v>
      </c>
      <c r="D4650" s="88"/>
      <c r="F4650" s="29" t="s">
        <v>165</v>
      </c>
      <c r="G4650" s="3" t="s">
        <v>80</v>
      </c>
      <c r="H4650" s="3" t="s">
        <v>279</v>
      </c>
      <c r="I4650" s="55">
        <v>46175</v>
      </c>
      <c r="J4650" s="55">
        <v>46178</v>
      </c>
      <c r="K4650" s="55">
        <v>46205</v>
      </c>
      <c r="L4650" s="3"/>
      <c r="M4650" s="3"/>
      <c r="N4650" s="3"/>
      <c r="O4650" s="119" t="s">
        <v>10</v>
      </c>
      <c r="P4650" s="55">
        <v>46181</v>
      </c>
      <c r="Q4650" s="167"/>
      <c r="R4650" s="176"/>
      <c r="S4650" s="1"/>
      <c r="T4650" s="1"/>
      <c r="U4650" s="1"/>
      <c r="V4650" s="1"/>
      <c r="W4650" s="1"/>
      <c r="X4650" s="1"/>
      <c r="Y4650" s="1"/>
      <c r="Z4650" s="1"/>
      <c r="AA4650" s="1"/>
      <c r="AB4650" s="1"/>
      <c r="AC4650" s="1"/>
      <c r="AD4650" s="1"/>
      <c r="AE4650" s="1"/>
      <c r="AF4650" s="1"/>
      <c r="AG4650" s="1"/>
      <c r="AH4650" s="1"/>
      <c r="AI4650" s="1"/>
      <c r="AJ4650" s="1"/>
      <c r="AK4650" s="1"/>
      <c r="AL4650" s="1"/>
      <c r="AM4650" s="1"/>
      <c r="AN4650" s="1"/>
      <c r="AO4650" s="1"/>
      <c r="AP4650" s="1"/>
      <c r="AQ4650" s="1"/>
      <c r="AR4650" s="1"/>
      <c r="AS4650" s="1"/>
      <c r="AT4650" s="1"/>
      <c r="AU4650" s="1"/>
      <c r="AV4650" s="1"/>
      <c r="AW4650" s="1"/>
      <c r="AX4650" s="1"/>
      <c r="AY4650" s="1"/>
      <c r="AZ4650" s="1"/>
      <c r="BA4650" s="1"/>
      <c r="BB4650" s="1"/>
      <c r="BC4650" s="1"/>
      <c r="BD4650" s="1"/>
      <c r="BE4650" s="1"/>
      <c r="BF4650" s="1"/>
      <c r="BG4650" s="1"/>
      <c r="BH4650" s="1"/>
      <c r="BI4650" s="1"/>
      <c r="BJ4650" s="1"/>
      <c r="BK4650" s="1"/>
      <c r="BL4650" s="1"/>
      <c r="BM4650" s="1"/>
      <c r="BN4650" s="1"/>
      <c r="BO4650" s="1"/>
      <c r="BP4650" s="1"/>
      <c r="BQ4650" s="1"/>
      <c r="BR4650" s="1"/>
      <c r="BS4650" s="1"/>
      <c r="BT4650" s="1"/>
      <c r="BU4650" s="1"/>
      <c r="BV4650" s="1"/>
      <c r="BW4650" s="1"/>
      <c r="BX4650" s="1"/>
      <c r="BY4650" s="1"/>
      <c r="BZ4650" s="1"/>
      <c r="CA4650" s="1"/>
      <c r="CB4650" s="1"/>
      <c r="CC4650" s="1"/>
      <c r="CD4650" s="1"/>
      <c r="CE4650" s="1"/>
      <c r="CF4650" s="1"/>
      <c r="CG4650" s="1"/>
      <c r="CH4650" s="1"/>
      <c r="CI4650" s="1"/>
      <c r="CJ4650" s="1"/>
      <c r="CK4650" s="1"/>
      <c r="CL4650" s="1"/>
      <c r="CM4650" s="1"/>
      <c r="CN4650" s="1"/>
      <c r="CO4650" s="1"/>
      <c r="CP4650" s="1"/>
      <c r="CQ4650" s="1"/>
      <c r="CR4650" s="1"/>
      <c r="CS4650" s="1"/>
      <c r="CT4650" s="1"/>
      <c r="CU4650" s="1"/>
      <c r="CV4650" s="1"/>
      <c r="CW4650" s="1"/>
      <c r="CX4650" s="1"/>
      <c r="CY4650" s="1"/>
      <c r="CZ4650" s="1"/>
      <c r="DA4650" s="1"/>
      <c r="DB4650" s="1"/>
      <c r="DC4650" s="1"/>
      <c r="DD4650" s="1"/>
      <c r="DE4650" s="1"/>
      <c r="DF4650" s="1"/>
      <c r="DG4650" s="1"/>
      <c r="DH4650" s="1"/>
      <c r="DI4650" s="1"/>
      <c r="DJ4650" s="1"/>
      <c r="DK4650" s="1"/>
      <c r="DL4650" s="1"/>
      <c r="DM4650" s="1"/>
      <c r="DN4650" s="1"/>
      <c r="DO4650" s="1"/>
      <c r="DP4650" s="1"/>
      <c r="DQ4650" s="1"/>
    </row>
    <row r="4651" spans="1:121">
      <c r="A4651" s="172" t="s">
        <v>2122</v>
      </c>
      <c r="B4651" s="381" t="s">
        <v>2123</v>
      </c>
      <c r="C4651" s="378">
        <v>153600005</v>
      </c>
      <c r="D4651" s="88"/>
      <c r="F4651" s="29" t="s">
        <v>165</v>
      </c>
      <c r="G4651" s="3" t="s">
        <v>80</v>
      </c>
      <c r="H4651" s="3" t="s">
        <v>279</v>
      </c>
      <c r="I4651" s="55">
        <v>46175</v>
      </c>
      <c r="J4651" s="55">
        <v>46178</v>
      </c>
      <c r="K4651" s="55">
        <v>46205</v>
      </c>
      <c r="L4651" s="3"/>
      <c r="M4651" s="3"/>
      <c r="N4651" s="3"/>
      <c r="O4651" s="119" t="s">
        <v>10</v>
      </c>
      <c r="P4651" s="55">
        <v>46181</v>
      </c>
      <c r="Q4651" s="167"/>
      <c r="R4651" s="176"/>
      <c r="S4651" s="1"/>
      <c r="T4651" s="1"/>
      <c r="U4651" s="1"/>
      <c r="V4651" s="1"/>
      <c r="W4651" s="1"/>
      <c r="X4651" s="1"/>
      <c r="Y4651" s="1"/>
      <c r="Z4651" s="1"/>
      <c r="AA4651" s="1"/>
      <c r="AB4651" s="1"/>
      <c r="AC4651" s="1"/>
      <c r="AD4651" s="1"/>
      <c r="AE4651" s="1"/>
      <c r="AF4651" s="1"/>
      <c r="AG4651" s="1"/>
      <c r="AH4651" s="1"/>
      <c r="AI4651" s="1"/>
      <c r="AJ4651" s="1"/>
      <c r="AK4651" s="1"/>
      <c r="AL4651" s="1"/>
      <c r="AM4651" s="1"/>
      <c r="AN4651" s="1"/>
      <c r="AO4651" s="1"/>
      <c r="AP4651" s="1"/>
      <c r="AQ4651" s="1"/>
      <c r="AR4651" s="1"/>
      <c r="AS4651" s="1"/>
      <c r="AT4651" s="1"/>
      <c r="AU4651" s="1"/>
      <c r="AV4651" s="1"/>
      <c r="AW4651" s="1"/>
      <c r="AX4651" s="1"/>
      <c r="AY4651" s="1"/>
      <c r="AZ4651" s="1"/>
      <c r="BA4651" s="1"/>
      <c r="BB4651" s="1"/>
      <c r="BC4651" s="1"/>
      <c r="BD4651" s="1"/>
      <c r="BE4651" s="1"/>
      <c r="BF4651" s="1"/>
      <c r="BG4651" s="1"/>
      <c r="BH4651" s="1"/>
      <c r="BI4651" s="1"/>
      <c r="BJ4651" s="1"/>
      <c r="BK4651" s="1"/>
      <c r="BL4651" s="1"/>
      <c r="BM4651" s="1"/>
      <c r="BN4651" s="1"/>
      <c r="BO4651" s="1"/>
      <c r="BP4651" s="1"/>
      <c r="BQ4651" s="1"/>
      <c r="BR4651" s="1"/>
      <c r="BS4651" s="1"/>
      <c r="BT4651" s="1"/>
      <c r="BU4651" s="1"/>
      <c r="BV4651" s="1"/>
      <c r="BW4651" s="1"/>
      <c r="BX4651" s="1"/>
      <c r="BY4651" s="1"/>
      <c r="BZ4651" s="1"/>
      <c r="CA4651" s="1"/>
      <c r="CB4651" s="1"/>
      <c r="CC4651" s="1"/>
      <c r="CD4651" s="1"/>
      <c r="CE4651" s="1"/>
      <c r="CF4651" s="1"/>
      <c r="CG4651" s="1"/>
      <c r="CH4651" s="1"/>
      <c r="CI4651" s="1"/>
      <c r="CJ4651" s="1"/>
      <c r="CK4651" s="1"/>
      <c r="CL4651" s="1"/>
      <c r="CM4651" s="1"/>
      <c r="CN4651" s="1"/>
      <c r="CO4651" s="1"/>
      <c r="CP4651" s="1"/>
      <c r="CQ4651" s="1"/>
      <c r="CR4651" s="1"/>
      <c r="CS4651" s="1"/>
      <c r="CT4651" s="1"/>
      <c r="CU4651" s="1"/>
      <c r="CV4651" s="1"/>
      <c r="CW4651" s="1"/>
      <c r="CX4651" s="1"/>
      <c r="CY4651" s="1"/>
      <c r="CZ4651" s="1"/>
      <c r="DA4651" s="1"/>
      <c r="DB4651" s="1"/>
      <c r="DC4651" s="1"/>
      <c r="DD4651" s="1"/>
      <c r="DE4651" s="1"/>
      <c r="DF4651" s="1"/>
      <c r="DG4651" s="1"/>
      <c r="DH4651" s="1"/>
      <c r="DI4651" s="1"/>
      <c r="DJ4651" s="1"/>
      <c r="DK4651" s="1"/>
      <c r="DL4651" s="1"/>
      <c r="DM4651" s="1"/>
      <c r="DN4651" s="1"/>
      <c r="DO4651" s="1"/>
      <c r="DP4651" s="1"/>
      <c r="DQ4651" s="1"/>
    </row>
    <row r="4652" spans="1:121">
      <c r="A4652" s="172" t="s">
        <v>2122</v>
      </c>
      <c r="B4652" s="381" t="s">
        <v>2123</v>
      </c>
      <c r="C4652" s="378">
        <v>153600003</v>
      </c>
      <c r="D4652" s="88"/>
      <c r="F4652" s="29" t="s">
        <v>165</v>
      </c>
      <c r="G4652" s="3" t="s">
        <v>80</v>
      </c>
      <c r="H4652" s="3" t="s">
        <v>279</v>
      </c>
      <c r="I4652" s="55">
        <v>46175</v>
      </c>
      <c r="J4652" s="55">
        <v>46178</v>
      </c>
      <c r="K4652" s="55">
        <v>46205</v>
      </c>
      <c r="L4652" s="3"/>
      <c r="M4652" s="3"/>
      <c r="N4652" s="3"/>
      <c r="O4652" s="119" t="s">
        <v>10</v>
      </c>
      <c r="P4652" s="55">
        <v>46181</v>
      </c>
      <c r="Q4652" s="167"/>
      <c r="R4652" s="176"/>
      <c r="S4652" s="1"/>
      <c r="T4652" s="1"/>
      <c r="U4652" s="1"/>
      <c r="V4652" s="1"/>
      <c r="W4652" s="1"/>
      <c r="X4652" s="1"/>
      <c r="Y4652" s="1"/>
      <c r="Z4652" s="1"/>
      <c r="AA4652" s="1"/>
      <c r="AB4652" s="1"/>
      <c r="AC4652" s="1"/>
      <c r="AD4652" s="1"/>
      <c r="AE4652" s="1"/>
      <c r="AF4652" s="1"/>
      <c r="AG4652" s="1"/>
      <c r="AH4652" s="1"/>
      <c r="AI4652" s="1"/>
      <c r="AJ4652" s="1"/>
      <c r="AK4652" s="1"/>
      <c r="AL4652" s="1"/>
      <c r="AM4652" s="1"/>
      <c r="AN4652" s="1"/>
      <c r="AO4652" s="1"/>
      <c r="AP4652" s="1"/>
      <c r="AQ4652" s="1"/>
      <c r="AR4652" s="1"/>
      <c r="AS4652" s="1"/>
      <c r="AT4652" s="1"/>
      <c r="AU4652" s="1"/>
      <c r="AV4652" s="1"/>
      <c r="AW4652" s="1"/>
      <c r="AX4652" s="1"/>
      <c r="AY4652" s="1"/>
      <c r="AZ4652" s="1"/>
      <c r="BA4652" s="1"/>
      <c r="BB4652" s="1"/>
      <c r="BC4652" s="1"/>
      <c r="BD4652" s="1"/>
      <c r="BE4652" s="1"/>
      <c r="BF4652" s="1"/>
      <c r="BG4652" s="1"/>
      <c r="BH4652" s="1"/>
      <c r="BI4652" s="1"/>
      <c r="BJ4652" s="1"/>
      <c r="BK4652" s="1"/>
      <c r="BL4652" s="1"/>
      <c r="BM4652" s="1"/>
      <c r="BN4652" s="1"/>
      <c r="BO4652" s="1"/>
      <c r="BP4652" s="1"/>
      <c r="BQ4652" s="1"/>
      <c r="BR4652" s="1"/>
      <c r="BS4652" s="1"/>
      <c r="BT4652" s="1"/>
      <c r="BU4652" s="1"/>
      <c r="BV4652" s="1"/>
      <c r="BW4652" s="1"/>
      <c r="BX4652" s="1"/>
      <c r="BY4652" s="1"/>
      <c r="BZ4652" s="1"/>
      <c r="CA4652" s="1"/>
      <c r="CB4652" s="1"/>
      <c r="CC4652" s="1"/>
      <c r="CD4652" s="1"/>
      <c r="CE4652" s="1"/>
      <c r="CF4652" s="1"/>
      <c r="CG4652" s="1"/>
      <c r="CH4652" s="1"/>
      <c r="CI4652" s="1"/>
      <c r="CJ4652" s="1"/>
      <c r="CK4652" s="1"/>
      <c r="CL4652" s="1"/>
      <c r="CM4652" s="1"/>
      <c r="CN4652" s="1"/>
      <c r="CO4652" s="1"/>
      <c r="CP4652" s="1"/>
      <c r="CQ4652" s="1"/>
      <c r="CR4652" s="1"/>
      <c r="CS4652" s="1"/>
      <c r="CT4652" s="1"/>
      <c r="CU4652" s="1"/>
      <c r="CV4652" s="1"/>
      <c r="CW4652" s="1"/>
      <c r="CX4652" s="1"/>
      <c r="CY4652" s="1"/>
      <c r="CZ4652" s="1"/>
      <c r="DA4652" s="1"/>
      <c r="DB4652" s="1"/>
      <c r="DC4652" s="1"/>
      <c r="DD4652" s="1"/>
      <c r="DE4652" s="1"/>
      <c r="DF4652" s="1"/>
      <c r="DG4652" s="1"/>
      <c r="DH4652" s="1"/>
      <c r="DI4652" s="1"/>
      <c r="DJ4652" s="1"/>
      <c r="DK4652" s="1"/>
      <c r="DL4652" s="1"/>
      <c r="DM4652" s="1"/>
      <c r="DN4652" s="1"/>
      <c r="DO4652" s="1"/>
      <c r="DP4652" s="1"/>
      <c r="DQ4652" s="1"/>
    </row>
    <row r="4653" spans="1:121">
      <c r="A4653" s="172" t="s">
        <v>2122</v>
      </c>
      <c r="B4653" s="381" t="s">
        <v>2123</v>
      </c>
      <c r="C4653" s="378">
        <v>153600001</v>
      </c>
      <c r="D4653" s="88"/>
      <c r="F4653" s="29" t="s">
        <v>165</v>
      </c>
      <c r="G4653" s="3" t="s">
        <v>80</v>
      </c>
      <c r="H4653" s="3" t="s">
        <v>279</v>
      </c>
      <c r="I4653" s="55">
        <v>46175</v>
      </c>
      <c r="J4653" s="55">
        <v>46178</v>
      </c>
      <c r="K4653" s="55">
        <v>46205</v>
      </c>
      <c r="L4653" s="3"/>
      <c r="M4653" s="3"/>
      <c r="N4653" s="3"/>
      <c r="O4653" s="119" t="s">
        <v>10</v>
      </c>
      <c r="P4653" s="55">
        <v>46181</v>
      </c>
      <c r="Q4653" s="167"/>
      <c r="R4653" s="176"/>
      <c r="S4653" s="1"/>
      <c r="T4653" s="1"/>
      <c r="U4653" s="1"/>
      <c r="V4653" s="1"/>
      <c r="W4653" s="1"/>
      <c r="X4653" s="1"/>
      <c r="Y4653" s="1"/>
      <c r="Z4653" s="1"/>
      <c r="AA4653" s="1"/>
      <c r="AB4653" s="1"/>
      <c r="AC4653" s="1"/>
      <c r="AD4653" s="1"/>
      <c r="AE4653" s="1"/>
      <c r="AF4653" s="1"/>
      <c r="AG4653" s="1"/>
      <c r="AH4653" s="1"/>
      <c r="AI4653" s="1"/>
      <c r="AJ4653" s="1"/>
      <c r="AK4653" s="1"/>
      <c r="AL4653" s="1"/>
      <c r="AM4653" s="1"/>
      <c r="AN4653" s="1"/>
      <c r="AO4653" s="1"/>
      <c r="AP4653" s="1"/>
      <c r="AQ4653" s="1"/>
      <c r="AR4653" s="1"/>
      <c r="AS4653" s="1"/>
      <c r="AT4653" s="1"/>
      <c r="AU4653" s="1"/>
      <c r="AV4653" s="1"/>
      <c r="AW4653" s="1"/>
      <c r="AX4653" s="1"/>
      <c r="AY4653" s="1"/>
      <c r="AZ4653" s="1"/>
      <c r="BA4653" s="1"/>
      <c r="BB4653" s="1"/>
      <c r="BC4653" s="1"/>
      <c r="BD4653" s="1"/>
      <c r="BE4653" s="1"/>
      <c r="BF4653" s="1"/>
      <c r="BG4653" s="1"/>
      <c r="BH4653" s="1"/>
      <c r="BI4653" s="1"/>
      <c r="BJ4653" s="1"/>
      <c r="BK4653" s="1"/>
      <c r="BL4653" s="1"/>
      <c r="BM4653" s="1"/>
      <c r="BN4653" s="1"/>
      <c r="BO4653" s="1"/>
      <c r="BP4653" s="1"/>
      <c r="BQ4653" s="1"/>
      <c r="BR4653" s="1"/>
      <c r="BS4653" s="1"/>
      <c r="BT4653" s="1"/>
      <c r="BU4653" s="1"/>
      <c r="BV4653" s="1"/>
      <c r="BW4653" s="1"/>
      <c r="BX4653" s="1"/>
      <c r="BY4653" s="1"/>
      <c r="BZ4653" s="1"/>
      <c r="CA4653" s="1"/>
      <c r="CB4653" s="1"/>
      <c r="CC4653" s="1"/>
      <c r="CD4653" s="1"/>
      <c r="CE4653" s="1"/>
      <c r="CF4653" s="1"/>
      <c r="CG4653" s="1"/>
      <c r="CH4653" s="1"/>
      <c r="CI4653" s="1"/>
      <c r="CJ4653" s="1"/>
      <c r="CK4653" s="1"/>
      <c r="CL4653" s="1"/>
      <c r="CM4653" s="1"/>
      <c r="CN4653" s="1"/>
      <c r="CO4653" s="1"/>
      <c r="CP4653" s="1"/>
      <c r="CQ4653" s="1"/>
      <c r="CR4653" s="1"/>
      <c r="CS4653" s="1"/>
      <c r="CT4653" s="1"/>
      <c r="CU4653" s="1"/>
      <c r="CV4653" s="1"/>
      <c r="CW4653" s="1"/>
      <c r="CX4653" s="1"/>
      <c r="CY4653" s="1"/>
      <c r="CZ4653" s="1"/>
      <c r="DA4653" s="1"/>
      <c r="DB4653" s="1"/>
      <c r="DC4653" s="1"/>
      <c r="DD4653" s="1"/>
      <c r="DE4653" s="1"/>
      <c r="DF4653" s="1"/>
      <c r="DG4653" s="1"/>
      <c r="DH4653" s="1"/>
      <c r="DI4653" s="1"/>
      <c r="DJ4653" s="1"/>
      <c r="DK4653" s="1"/>
      <c r="DL4653" s="1"/>
      <c r="DM4653" s="1"/>
      <c r="DN4653" s="1"/>
      <c r="DO4653" s="1"/>
      <c r="DP4653" s="1"/>
      <c r="DQ4653" s="1"/>
    </row>
    <row r="4654" spans="1:121">
      <c r="A4654" s="172" t="s">
        <v>2124</v>
      </c>
      <c r="B4654" s="381" t="s">
        <v>2125</v>
      </c>
      <c r="C4654" s="378">
        <v>152611593</v>
      </c>
      <c r="D4654" s="88"/>
      <c r="F4654" s="29" t="s">
        <v>165</v>
      </c>
      <c r="G4654" s="3" t="s">
        <v>80</v>
      </c>
      <c r="H4654" s="3" t="s">
        <v>279</v>
      </c>
      <c r="I4654" s="55">
        <v>46175</v>
      </c>
      <c r="J4654" s="55">
        <v>46178</v>
      </c>
      <c r="K4654" s="55">
        <v>46205</v>
      </c>
      <c r="L4654" s="3"/>
      <c r="M4654" s="3"/>
      <c r="N4654" s="3"/>
      <c r="O4654" s="119" t="s">
        <v>10</v>
      </c>
      <c r="P4654" s="55">
        <v>46181</v>
      </c>
      <c r="Q4654" s="167"/>
      <c r="R4654" s="176"/>
      <c r="S4654" s="1"/>
      <c r="T4654" s="1"/>
      <c r="U4654" s="1"/>
      <c r="V4654" s="1"/>
      <c r="W4654" s="1"/>
      <c r="X4654" s="1"/>
      <c r="Y4654" s="1"/>
      <c r="Z4654" s="1"/>
      <c r="AA4654" s="1"/>
      <c r="AB4654" s="1"/>
      <c r="AC4654" s="1"/>
      <c r="AD4654" s="1"/>
      <c r="AE4654" s="1"/>
      <c r="AF4654" s="1"/>
      <c r="AG4654" s="1"/>
      <c r="AH4654" s="1"/>
      <c r="AI4654" s="1"/>
      <c r="AJ4654" s="1"/>
      <c r="AK4654" s="1"/>
      <c r="AL4654" s="1"/>
      <c r="AM4654" s="1"/>
      <c r="AN4654" s="1"/>
      <c r="AO4654" s="1"/>
      <c r="AP4654" s="1"/>
      <c r="AQ4654" s="1"/>
      <c r="AR4654" s="1"/>
      <c r="AS4654" s="1"/>
      <c r="AT4654" s="1"/>
      <c r="AU4654" s="1"/>
      <c r="AV4654" s="1"/>
      <c r="AW4654" s="1"/>
      <c r="AX4654" s="1"/>
      <c r="AY4654" s="1"/>
      <c r="AZ4654" s="1"/>
      <c r="BA4654" s="1"/>
      <c r="BB4654" s="1"/>
      <c r="BC4654" s="1"/>
      <c r="BD4654" s="1"/>
      <c r="BE4654" s="1"/>
      <c r="BF4654" s="1"/>
      <c r="BG4654" s="1"/>
      <c r="BH4654" s="1"/>
      <c r="BI4654" s="1"/>
      <c r="BJ4654" s="1"/>
      <c r="BK4654" s="1"/>
      <c r="BL4654" s="1"/>
      <c r="BM4654" s="1"/>
      <c r="BN4654" s="1"/>
      <c r="BO4654" s="1"/>
      <c r="BP4654" s="1"/>
      <c r="BQ4654" s="1"/>
      <c r="BR4654" s="1"/>
      <c r="BS4654" s="1"/>
      <c r="BT4654" s="1"/>
      <c r="BU4654" s="1"/>
      <c r="BV4654" s="1"/>
      <c r="BW4654" s="1"/>
      <c r="BX4654" s="1"/>
      <c r="BY4654" s="1"/>
      <c r="BZ4654" s="1"/>
      <c r="CA4654" s="1"/>
      <c r="CB4654" s="1"/>
      <c r="CC4654" s="1"/>
      <c r="CD4654" s="1"/>
      <c r="CE4654" s="1"/>
      <c r="CF4654" s="1"/>
      <c r="CG4654" s="1"/>
      <c r="CH4654" s="1"/>
      <c r="CI4654" s="1"/>
      <c r="CJ4654" s="1"/>
      <c r="CK4654" s="1"/>
      <c r="CL4654" s="1"/>
      <c r="CM4654" s="1"/>
      <c r="CN4654" s="1"/>
      <c r="CO4654" s="1"/>
      <c r="CP4654" s="1"/>
      <c r="CQ4654" s="1"/>
      <c r="CR4654" s="1"/>
      <c r="CS4654" s="1"/>
      <c r="CT4654" s="1"/>
      <c r="CU4654" s="1"/>
      <c r="CV4654" s="1"/>
      <c r="CW4654" s="1"/>
      <c r="CX4654" s="1"/>
      <c r="CY4654" s="1"/>
      <c r="CZ4654" s="1"/>
      <c r="DA4654" s="1"/>
      <c r="DB4654" s="1"/>
      <c r="DC4654" s="1"/>
      <c r="DD4654" s="1"/>
      <c r="DE4654" s="1"/>
      <c r="DF4654" s="1"/>
      <c r="DG4654" s="1"/>
      <c r="DH4654" s="1"/>
      <c r="DI4654" s="1"/>
      <c r="DJ4654" s="1"/>
      <c r="DK4654" s="1"/>
      <c r="DL4654" s="1"/>
      <c r="DM4654" s="1"/>
      <c r="DN4654" s="1"/>
      <c r="DO4654" s="1"/>
      <c r="DP4654" s="1"/>
      <c r="DQ4654" s="1"/>
    </row>
    <row r="4655" spans="1:121">
      <c r="A4655" s="172" t="s">
        <v>2124</v>
      </c>
      <c r="B4655" s="381" t="s">
        <v>2125</v>
      </c>
      <c r="C4655" s="378">
        <v>152611583</v>
      </c>
      <c r="D4655" s="88"/>
      <c r="F4655" s="29" t="s">
        <v>165</v>
      </c>
      <c r="G4655" s="3" t="s">
        <v>80</v>
      </c>
      <c r="H4655" s="3" t="s">
        <v>279</v>
      </c>
      <c r="I4655" s="55">
        <v>46175</v>
      </c>
      <c r="J4655" s="55">
        <v>46178</v>
      </c>
      <c r="K4655" s="55">
        <v>46205</v>
      </c>
      <c r="L4655" s="3"/>
      <c r="M4655" s="3"/>
      <c r="N4655" s="3"/>
      <c r="O4655" s="119" t="s">
        <v>10</v>
      </c>
      <c r="P4655" s="55">
        <v>46181</v>
      </c>
      <c r="Q4655" s="167"/>
      <c r="R4655" s="176"/>
      <c r="S4655" s="1"/>
      <c r="T4655" s="1"/>
      <c r="U4655" s="1"/>
      <c r="V4655" s="1"/>
      <c r="W4655" s="1"/>
      <c r="X4655" s="1"/>
      <c r="Y4655" s="1"/>
      <c r="Z4655" s="1"/>
      <c r="AA4655" s="1"/>
      <c r="AB4655" s="1"/>
      <c r="AC4655" s="1"/>
      <c r="AD4655" s="1"/>
      <c r="AE4655" s="1"/>
      <c r="AF4655" s="1"/>
      <c r="AG4655" s="1"/>
      <c r="AH4655" s="1"/>
      <c r="AI4655" s="1"/>
      <c r="AJ4655" s="1"/>
      <c r="AK4655" s="1"/>
      <c r="AL4655" s="1"/>
      <c r="AM4655" s="1"/>
      <c r="AN4655" s="1"/>
      <c r="AO4655" s="1"/>
      <c r="AP4655" s="1"/>
      <c r="AQ4655" s="1"/>
      <c r="AR4655" s="1"/>
      <c r="AS4655" s="1"/>
      <c r="AT4655" s="1"/>
      <c r="AU4655" s="1"/>
      <c r="AV4655" s="1"/>
      <c r="AW4655" s="1"/>
      <c r="AX4655" s="1"/>
      <c r="AY4655" s="1"/>
      <c r="AZ4655" s="1"/>
      <c r="BA4655" s="1"/>
      <c r="BB4655" s="1"/>
      <c r="BC4655" s="1"/>
      <c r="BD4655" s="1"/>
      <c r="BE4655" s="1"/>
      <c r="BF4655" s="1"/>
      <c r="BG4655" s="1"/>
      <c r="BH4655" s="1"/>
      <c r="BI4655" s="1"/>
      <c r="BJ4655" s="1"/>
      <c r="BK4655" s="1"/>
      <c r="BL4655" s="1"/>
      <c r="BM4655" s="1"/>
      <c r="BN4655" s="1"/>
      <c r="BO4655" s="1"/>
      <c r="BP4655" s="1"/>
      <c r="BQ4655" s="1"/>
      <c r="BR4655" s="1"/>
      <c r="BS4655" s="1"/>
      <c r="BT4655" s="1"/>
      <c r="BU4655" s="1"/>
      <c r="BV4655" s="1"/>
      <c r="BW4655" s="1"/>
      <c r="BX4655" s="1"/>
      <c r="BY4655" s="1"/>
      <c r="BZ4655" s="1"/>
      <c r="CA4655" s="1"/>
      <c r="CB4655" s="1"/>
      <c r="CC4655" s="1"/>
      <c r="CD4655" s="1"/>
      <c r="CE4655" s="1"/>
      <c r="CF4655" s="1"/>
      <c r="CG4655" s="1"/>
      <c r="CH4655" s="1"/>
      <c r="CI4655" s="1"/>
      <c r="CJ4655" s="1"/>
      <c r="CK4655" s="1"/>
      <c r="CL4655" s="1"/>
      <c r="CM4655" s="1"/>
      <c r="CN4655" s="1"/>
      <c r="CO4655" s="1"/>
      <c r="CP4655" s="1"/>
      <c r="CQ4655" s="1"/>
      <c r="CR4655" s="1"/>
      <c r="CS4655" s="1"/>
      <c r="CT4655" s="1"/>
      <c r="CU4655" s="1"/>
      <c r="CV4655" s="1"/>
      <c r="CW4655" s="1"/>
      <c r="CX4655" s="1"/>
      <c r="CY4655" s="1"/>
      <c r="CZ4655" s="1"/>
      <c r="DA4655" s="1"/>
      <c r="DB4655" s="1"/>
      <c r="DC4655" s="1"/>
      <c r="DD4655" s="1"/>
      <c r="DE4655" s="1"/>
      <c r="DF4655" s="1"/>
      <c r="DG4655" s="1"/>
      <c r="DH4655" s="1"/>
      <c r="DI4655" s="1"/>
      <c r="DJ4655" s="1"/>
      <c r="DK4655" s="1"/>
      <c r="DL4655" s="1"/>
      <c r="DM4655" s="1"/>
      <c r="DN4655" s="1"/>
      <c r="DO4655" s="1"/>
      <c r="DP4655" s="1"/>
      <c r="DQ4655" s="1"/>
    </row>
    <row r="4656" spans="1:121">
      <c r="A4656" s="172" t="s">
        <v>2124</v>
      </c>
      <c r="B4656" s="381" t="s">
        <v>2125</v>
      </c>
      <c r="C4656" s="378">
        <v>152611578</v>
      </c>
      <c r="D4656" s="88"/>
      <c r="F4656" s="29" t="s">
        <v>165</v>
      </c>
      <c r="G4656" s="3" t="s">
        <v>80</v>
      </c>
      <c r="H4656" s="3" t="s">
        <v>279</v>
      </c>
      <c r="I4656" s="55">
        <v>46175</v>
      </c>
      <c r="J4656" s="55">
        <v>46178</v>
      </c>
      <c r="K4656" s="55">
        <v>46205</v>
      </c>
      <c r="L4656" s="3"/>
      <c r="M4656" s="3"/>
      <c r="N4656" s="3"/>
      <c r="O4656" s="119" t="s">
        <v>10</v>
      </c>
      <c r="P4656" s="55">
        <v>46181</v>
      </c>
      <c r="Q4656" s="167"/>
      <c r="R4656" s="176"/>
      <c r="S4656" s="1"/>
      <c r="T4656" s="1"/>
      <c r="U4656" s="1"/>
      <c r="V4656" s="1"/>
      <c r="W4656" s="1"/>
      <c r="X4656" s="1"/>
      <c r="Y4656" s="1"/>
      <c r="Z4656" s="1"/>
      <c r="AA4656" s="1"/>
      <c r="AB4656" s="1"/>
      <c r="AC4656" s="1"/>
      <c r="AD4656" s="1"/>
      <c r="AE4656" s="1"/>
      <c r="AF4656" s="1"/>
      <c r="AG4656" s="1"/>
      <c r="AH4656" s="1"/>
      <c r="AI4656" s="1"/>
      <c r="AJ4656" s="1"/>
      <c r="AK4656" s="1"/>
      <c r="AL4656" s="1"/>
      <c r="AM4656" s="1"/>
      <c r="AN4656" s="1"/>
      <c r="AO4656" s="1"/>
      <c r="AP4656" s="1"/>
      <c r="AQ4656" s="1"/>
      <c r="AR4656" s="1"/>
      <c r="AS4656" s="1"/>
      <c r="AT4656" s="1"/>
      <c r="AU4656" s="1"/>
      <c r="AV4656" s="1"/>
      <c r="AW4656" s="1"/>
      <c r="AX4656" s="1"/>
      <c r="AY4656" s="1"/>
      <c r="AZ4656" s="1"/>
      <c r="BA4656" s="1"/>
      <c r="BB4656" s="1"/>
      <c r="BC4656" s="1"/>
      <c r="BD4656" s="1"/>
      <c r="BE4656" s="1"/>
      <c r="BF4656" s="1"/>
      <c r="BG4656" s="1"/>
      <c r="BH4656" s="1"/>
      <c r="BI4656" s="1"/>
      <c r="BJ4656" s="1"/>
      <c r="BK4656" s="1"/>
      <c r="BL4656" s="1"/>
      <c r="BM4656" s="1"/>
      <c r="BN4656" s="1"/>
      <c r="BO4656" s="1"/>
      <c r="BP4656" s="1"/>
      <c r="BQ4656" s="1"/>
      <c r="BR4656" s="1"/>
      <c r="BS4656" s="1"/>
      <c r="BT4656" s="1"/>
      <c r="BU4656" s="1"/>
      <c r="BV4656" s="1"/>
      <c r="BW4656" s="1"/>
      <c r="BX4656" s="1"/>
      <c r="BY4656" s="1"/>
      <c r="BZ4656" s="1"/>
      <c r="CA4656" s="1"/>
      <c r="CB4656" s="1"/>
      <c r="CC4656" s="1"/>
      <c r="CD4656" s="1"/>
      <c r="CE4656" s="1"/>
      <c r="CF4656" s="1"/>
      <c r="CG4656" s="1"/>
      <c r="CH4656" s="1"/>
      <c r="CI4656" s="1"/>
      <c r="CJ4656" s="1"/>
      <c r="CK4656" s="1"/>
      <c r="CL4656" s="1"/>
      <c r="CM4656" s="1"/>
      <c r="CN4656" s="1"/>
      <c r="CO4656" s="1"/>
      <c r="CP4656" s="1"/>
      <c r="CQ4656" s="1"/>
      <c r="CR4656" s="1"/>
      <c r="CS4656" s="1"/>
      <c r="CT4656" s="1"/>
      <c r="CU4656" s="1"/>
      <c r="CV4656" s="1"/>
      <c r="CW4656" s="1"/>
      <c r="CX4656" s="1"/>
      <c r="CY4656" s="1"/>
      <c r="CZ4656" s="1"/>
      <c r="DA4656" s="1"/>
      <c r="DB4656" s="1"/>
      <c r="DC4656" s="1"/>
      <c r="DD4656" s="1"/>
      <c r="DE4656" s="1"/>
      <c r="DF4656" s="1"/>
      <c r="DG4656" s="1"/>
      <c r="DH4656" s="1"/>
      <c r="DI4656" s="1"/>
      <c r="DJ4656" s="1"/>
      <c r="DK4656" s="1"/>
      <c r="DL4656" s="1"/>
      <c r="DM4656" s="1"/>
      <c r="DN4656" s="1"/>
      <c r="DO4656" s="1"/>
      <c r="DP4656" s="1"/>
      <c r="DQ4656" s="1"/>
    </row>
    <row r="4657" spans="1:121">
      <c r="A4657" s="172" t="s">
        <v>2124</v>
      </c>
      <c r="B4657" s="381" t="s">
        <v>2125</v>
      </c>
      <c r="C4657" s="378">
        <v>152611574</v>
      </c>
      <c r="D4657" s="88"/>
      <c r="F4657" s="29" t="s">
        <v>165</v>
      </c>
      <c r="G4657" s="3" t="s">
        <v>80</v>
      </c>
      <c r="H4657" s="3" t="s">
        <v>279</v>
      </c>
      <c r="I4657" s="55">
        <v>46175</v>
      </c>
      <c r="J4657" s="55">
        <v>46178</v>
      </c>
      <c r="K4657" s="55">
        <v>46205</v>
      </c>
      <c r="L4657" s="3"/>
      <c r="M4657" s="3"/>
      <c r="N4657" s="3"/>
      <c r="O4657" s="119" t="s">
        <v>10</v>
      </c>
      <c r="P4657" s="55">
        <v>46181</v>
      </c>
      <c r="Q4657" s="167"/>
      <c r="R4657" s="176"/>
      <c r="S4657" s="1"/>
      <c r="T4657" s="1"/>
      <c r="U4657" s="1"/>
      <c r="V4657" s="1"/>
      <c r="W4657" s="1"/>
      <c r="X4657" s="1"/>
      <c r="Y4657" s="1"/>
      <c r="Z4657" s="1"/>
      <c r="AA4657" s="1"/>
      <c r="AB4657" s="1"/>
      <c r="AC4657" s="1"/>
      <c r="AD4657" s="1"/>
      <c r="AE4657" s="1"/>
      <c r="AF4657" s="1"/>
      <c r="AG4657" s="1"/>
      <c r="AH4657" s="1"/>
      <c r="AI4657" s="1"/>
      <c r="AJ4657" s="1"/>
      <c r="AK4657" s="1"/>
      <c r="AL4657" s="1"/>
      <c r="AM4657" s="1"/>
      <c r="AN4657" s="1"/>
      <c r="AO4657" s="1"/>
      <c r="AP4657" s="1"/>
      <c r="AQ4657" s="1"/>
      <c r="AR4657" s="1"/>
      <c r="AS4657" s="1"/>
      <c r="AT4657" s="1"/>
      <c r="AU4657" s="1"/>
      <c r="AV4657" s="1"/>
      <c r="AW4657" s="1"/>
      <c r="AX4657" s="1"/>
      <c r="AY4657" s="1"/>
      <c r="AZ4657" s="1"/>
      <c r="BA4657" s="1"/>
      <c r="BB4657" s="1"/>
      <c r="BC4657" s="1"/>
      <c r="BD4657" s="1"/>
      <c r="BE4657" s="1"/>
      <c r="BF4657" s="1"/>
      <c r="BG4657" s="1"/>
      <c r="BH4657" s="1"/>
      <c r="BI4657" s="1"/>
      <c r="BJ4657" s="1"/>
      <c r="BK4657" s="1"/>
      <c r="BL4657" s="1"/>
      <c r="BM4657" s="1"/>
      <c r="BN4657" s="1"/>
      <c r="BO4657" s="1"/>
      <c r="BP4657" s="1"/>
      <c r="BQ4657" s="1"/>
      <c r="BR4657" s="1"/>
      <c r="BS4657" s="1"/>
      <c r="BT4657" s="1"/>
      <c r="BU4657" s="1"/>
      <c r="BV4657" s="1"/>
      <c r="BW4657" s="1"/>
      <c r="BX4657" s="1"/>
      <c r="BY4657" s="1"/>
      <c r="BZ4657" s="1"/>
      <c r="CA4657" s="1"/>
      <c r="CB4657" s="1"/>
      <c r="CC4657" s="1"/>
      <c r="CD4657" s="1"/>
      <c r="CE4657" s="1"/>
      <c r="CF4657" s="1"/>
      <c r="CG4657" s="1"/>
      <c r="CH4657" s="1"/>
      <c r="CI4657" s="1"/>
      <c r="CJ4657" s="1"/>
      <c r="CK4657" s="1"/>
      <c r="CL4657" s="1"/>
      <c r="CM4657" s="1"/>
      <c r="CN4657" s="1"/>
      <c r="CO4657" s="1"/>
      <c r="CP4657" s="1"/>
      <c r="CQ4657" s="1"/>
      <c r="CR4657" s="1"/>
      <c r="CS4657" s="1"/>
      <c r="CT4657" s="1"/>
      <c r="CU4657" s="1"/>
      <c r="CV4657" s="1"/>
      <c r="CW4657" s="1"/>
      <c r="CX4657" s="1"/>
      <c r="CY4657" s="1"/>
      <c r="CZ4657" s="1"/>
      <c r="DA4657" s="1"/>
      <c r="DB4657" s="1"/>
      <c r="DC4657" s="1"/>
      <c r="DD4657" s="1"/>
      <c r="DE4657" s="1"/>
      <c r="DF4657" s="1"/>
      <c r="DG4657" s="1"/>
      <c r="DH4657" s="1"/>
      <c r="DI4657" s="1"/>
      <c r="DJ4657" s="1"/>
      <c r="DK4657" s="1"/>
      <c r="DL4657" s="1"/>
      <c r="DM4657" s="1"/>
      <c r="DN4657" s="1"/>
      <c r="DO4657" s="1"/>
      <c r="DP4657" s="1"/>
      <c r="DQ4657" s="1"/>
    </row>
    <row r="4658" spans="1:121">
      <c r="A4658" s="172" t="s">
        <v>2124</v>
      </c>
      <c r="B4658" s="381" t="s">
        <v>2125</v>
      </c>
      <c r="C4658" s="378">
        <v>152611552</v>
      </c>
      <c r="D4658" s="88"/>
      <c r="F4658" s="29" t="s">
        <v>165</v>
      </c>
      <c r="G4658" s="3" t="s">
        <v>80</v>
      </c>
      <c r="H4658" s="3" t="s">
        <v>279</v>
      </c>
      <c r="I4658" s="55">
        <v>46175</v>
      </c>
      <c r="J4658" s="55">
        <v>46178</v>
      </c>
      <c r="K4658" s="55">
        <v>46205</v>
      </c>
      <c r="L4658" s="3"/>
      <c r="M4658" s="3"/>
      <c r="N4658" s="3"/>
      <c r="O4658" s="119" t="s">
        <v>10</v>
      </c>
      <c r="P4658" s="55">
        <v>46181</v>
      </c>
      <c r="Q4658" s="167"/>
      <c r="R4658" s="176"/>
      <c r="S4658" s="1"/>
      <c r="T4658" s="1"/>
      <c r="U4658" s="1"/>
      <c r="V4658" s="1"/>
      <c r="W4658" s="1"/>
      <c r="X4658" s="1"/>
      <c r="Y4658" s="1"/>
      <c r="Z4658" s="1"/>
      <c r="AA4658" s="1"/>
      <c r="AB4658" s="1"/>
      <c r="AC4658" s="1"/>
      <c r="AD4658" s="1"/>
      <c r="AE4658" s="1"/>
      <c r="AF4658" s="1"/>
      <c r="AG4658" s="1"/>
      <c r="AH4658" s="1"/>
      <c r="AI4658" s="1"/>
      <c r="AJ4658" s="1"/>
      <c r="AK4658" s="1"/>
      <c r="AL4658" s="1"/>
      <c r="AM4658" s="1"/>
      <c r="AN4658" s="1"/>
      <c r="AO4658" s="1"/>
      <c r="AP4658" s="1"/>
      <c r="AQ4658" s="1"/>
      <c r="AR4658" s="1"/>
      <c r="AS4658" s="1"/>
      <c r="AT4658" s="1"/>
      <c r="AU4658" s="1"/>
      <c r="AV4658" s="1"/>
      <c r="AW4658" s="1"/>
      <c r="AX4658" s="1"/>
      <c r="AY4658" s="1"/>
      <c r="AZ4658" s="1"/>
      <c r="BA4658" s="1"/>
      <c r="BB4658" s="1"/>
      <c r="BC4658" s="1"/>
      <c r="BD4658" s="1"/>
      <c r="BE4658" s="1"/>
      <c r="BF4658" s="1"/>
      <c r="BG4658" s="1"/>
      <c r="BH4658" s="1"/>
      <c r="BI4658" s="1"/>
      <c r="BJ4658" s="1"/>
      <c r="BK4658" s="1"/>
      <c r="BL4658" s="1"/>
      <c r="BM4658" s="1"/>
      <c r="BN4658" s="1"/>
      <c r="BO4658" s="1"/>
      <c r="BP4658" s="1"/>
      <c r="BQ4658" s="1"/>
      <c r="BR4658" s="1"/>
      <c r="BS4658" s="1"/>
      <c r="BT4658" s="1"/>
      <c r="BU4658" s="1"/>
      <c r="BV4658" s="1"/>
      <c r="BW4658" s="1"/>
      <c r="BX4658" s="1"/>
      <c r="BY4658" s="1"/>
      <c r="BZ4658" s="1"/>
      <c r="CA4658" s="1"/>
      <c r="CB4658" s="1"/>
      <c r="CC4658" s="1"/>
      <c r="CD4658" s="1"/>
      <c r="CE4658" s="1"/>
      <c r="CF4658" s="1"/>
      <c r="CG4658" s="1"/>
      <c r="CH4658" s="1"/>
      <c r="CI4658" s="1"/>
      <c r="CJ4658" s="1"/>
      <c r="CK4658" s="1"/>
      <c r="CL4658" s="1"/>
      <c r="CM4658" s="1"/>
      <c r="CN4658" s="1"/>
      <c r="CO4658" s="1"/>
      <c r="CP4658" s="1"/>
      <c r="CQ4658" s="1"/>
      <c r="CR4658" s="1"/>
      <c r="CS4658" s="1"/>
      <c r="CT4658" s="1"/>
      <c r="CU4658" s="1"/>
      <c r="CV4658" s="1"/>
      <c r="CW4658" s="1"/>
      <c r="CX4658" s="1"/>
      <c r="CY4658" s="1"/>
      <c r="CZ4658" s="1"/>
      <c r="DA4658" s="1"/>
      <c r="DB4658" s="1"/>
      <c r="DC4658" s="1"/>
      <c r="DD4658" s="1"/>
      <c r="DE4658" s="1"/>
      <c r="DF4658" s="1"/>
      <c r="DG4658" s="1"/>
      <c r="DH4658" s="1"/>
      <c r="DI4658" s="1"/>
      <c r="DJ4658" s="1"/>
      <c r="DK4658" s="1"/>
      <c r="DL4658" s="1"/>
      <c r="DM4658" s="1"/>
      <c r="DN4658" s="1"/>
      <c r="DO4658" s="1"/>
      <c r="DP4658" s="1"/>
      <c r="DQ4658" s="1"/>
    </row>
    <row r="4659" spans="1:121">
      <c r="A4659" s="172" t="s">
        <v>2126</v>
      </c>
      <c r="B4659" s="381" t="s">
        <v>2127</v>
      </c>
      <c r="C4659" s="378">
        <v>152611543</v>
      </c>
      <c r="D4659" s="88"/>
      <c r="F4659" s="29" t="s">
        <v>165</v>
      </c>
      <c r="G4659" s="3" t="s">
        <v>80</v>
      </c>
      <c r="H4659" s="3" t="s">
        <v>279</v>
      </c>
      <c r="I4659" s="55">
        <v>46175</v>
      </c>
      <c r="J4659" s="55">
        <v>46178</v>
      </c>
      <c r="K4659" s="55">
        <v>46205</v>
      </c>
      <c r="L4659" s="3"/>
      <c r="M4659" s="3"/>
      <c r="N4659" s="3"/>
      <c r="O4659" s="119" t="s">
        <v>10</v>
      </c>
      <c r="P4659" s="55">
        <v>46181</v>
      </c>
      <c r="Q4659" s="167"/>
      <c r="R4659" s="176"/>
      <c r="S4659" s="1"/>
      <c r="T4659" s="1"/>
      <c r="U4659" s="1"/>
      <c r="V4659" s="1"/>
      <c r="W4659" s="1"/>
      <c r="X4659" s="1"/>
      <c r="Y4659" s="1"/>
      <c r="Z4659" s="1"/>
      <c r="AA4659" s="1"/>
      <c r="AB4659" s="1"/>
      <c r="AC4659" s="1"/>
      <c r="AD4659" s="1"/>
      <c r="AE4659" s="1"/>
      <c r="AF4659" s="1"/>
      <c r="AG4659" s="1"/>
      <c r="AH4659" s="1"/>
      <c r="AI4659" s="1"/>
      <c r="AJ4659" s="1"/>
      <c r="AK4659" s="1"/>
      <c r="AL4659" s="1"/>
      <c r="AM4659" s="1"/>
      <c r="AN4659" s="1"/>
      <c r="AO4659" s="1"/>
      <c r="AP4659" s="1"/>
      <c r="AQ4659" s="1"/>
      <c r="AR4659" s="1"/>
      <c r="AS4659" s="1"/>
      <c r="AT4659" s="1"/>
      <c r="AU4659" s="1"/>
      <c r="AV4659" s="1"/>
      <c r="AW4659" s="1"/>
      <c r="AX4659" s="1"/>
      <c r="AY4659" s="1"/>
      <c r="AZ4659" s="1"/>
      <c r="BA4659" s="1"/>
      <c r="BB4659" s="1"/>
      <c r="BC4659" s="1"/>
      <c r="BD4659" s="1"/>
      <c r="BE4659" s="1"/>
      <c r="BF4659" s="1"/>
      <c r="BG4659" s="1"/>
      <c r="BH4659" s="1"/>
      <c r="BI4659" s="1"/>
      <c r="BJ4659" s="1"/>
      <c r="BK4659" s="1"/>
      <c r="BL4659" s="1"/>
      <c r="BM4659" s="1"/>
      <c r="BN4659" s="1"/>
      <c r="BO4659" s="1"/>
      <c r="BP4659" s="1"/>
      <c r="BQ4659" s="1"/>
      <c r="BR4659" s="1"/>
      <c r="BS4659" s="1"/>
      <c r="BT4659" s="1"/>
      <c r="BU4659" s="1"/>
      <c r="BV4659" s="1"/>
      <c r="BW4659" s="1"/>
      <c r="BX4659" s="1"/>
      <c r="BY4659" s="1"/>
      <c r="BZ4659" s="1"/>
      <c r="CA4659" s="1"/>
      <c r="CB4659" s="1"/>
      <c r="CC4659" s="1"/>
      <c r="CD4659" s="1"/>
      <c r="CE4659" s="1"/>
      <c r="CF4659" s="1"/>
      <c r="CG4659" s="1"/>
      <c r="CH4659" s="1"/>
      <c r="CI4659" s="1"/>
      <c r="CJ4659" s="1"/>
      <c r="CK4659" s="1"/>
      <c r="CL4659" s="1"/>
      <c r="CM4659" s="1"/>
      <c r="CN4659" s="1"/>
      <c r="CO4659" s="1"/>
      <c r="CP4659" s="1"/>
      <c r="CQ4659" s="1"/>
      <c r="CR4659" s="1"/>
      <c r="CS4659" s="1"/>
      <c r="CT4659" s="1"/>
      <c r="CU4659" s="1"/>
      <c r="CV4659" s="1"/>
      <c r="CW4659" s="1"/>
      <c r="CX4659" s="1"/>
      <c r="CY4659" s="1"/>
      <c r="CZ4659" s="1"/>
      <c r="DA4659" s="1"/>
      <c r="DB4659" s="1"/>
      <c r="DC4659" s="1"/>
      <c r="DD4659" s="1"/>
      <c r="DE4659" s="1"/>
      <c r="DF4659" s="1"/>
      <c r="DG4659" s="1"/>
      <c r="DH4659" s="1"/>
      <c r="DI4659" s="1"/>
      <c r="DJ4659" s="1"/>
      <c r="DK4659" s="1"/>
      <c r="DL4659" s="1"/>
      <c r="DM4659" s="1"/>
      <c r="DN4659" s="1"/>
      <c r="DO4659" s="1"/>
      <c r="DP4659" s="1"/>
      <c r="DQ4659" s="1"/>
    </row>
    <row r="4660" spans="1:121">
      <c r="A4660" s="172" t="s">
        <v>2126</v>
      </c>
      <c r="B4660" s="381" t="s">
        <v>2127</v>
      </c>
      <c r="C4660" s="378">
        <v>152611541</v>
      </c>
      <c r="D4660" s="88"/>
      <c r="F4660" s="29" t="s">
        <v>165</v>
      </c>
      <c r="G4660" s="3" t="s">
        <v>80</v>
      </c>
      <c r="H4660" s="3" t="s">
        <v>279</v>
      </c>
      <c r="I4660" s="55">
        <v>46175</v>
      </c>
      <c r="J4660" s="55">
        <v>46178</v>
      </c>
      <c r="K4660" s="55">
        <v>46205</v>
      </c>
      <c r="L4660" s="3"/>
      <c r="M4660" s="3"/>
      <c r="N4660" s="3"/>
      <c r="O4660" s="119" t="s">
        <v>10</v>
      </c>
      <c r="P4660" s="55">
        <v>46181</v>
      </c>
      <c r="Q4660" s="167"/>
      <c r="R4660" s="176"/>
      <c r="S4660" s="1"/>
      <c r="T4660" s="1"/>
      <c r="U4660" s="1"/>
      <c r="V4660" s="1"/>
      <c r="W4660" s="1"/>
      <c r="X4660" s="1"/>
      <c r="Y4660" s="1"/>
      <c r="Z4660" s="1"/>
      <c r="AA4660" s="1"/>
      <c r="AB4660" s="1"/>
      <c r="AC4660" s="1"/>
      <c r="AD4660" s="1"/>
      <c r="AE4660" s="1"/>
      <c r="AF4660" s="1"/>
      <c r="AG4660" s="1"/>
      <c r="AH4660" s="1"/>
      <c r="AI4660" s="1"/>
      <c r="AJ4660" s="1"/>
      <c r="AK4660" s="1"/>
      <c r="AL4660" s="1"/>
      <c r="AM4660" s="1"/>
      <c r="AN4660" s="1"/>
      <c r="AO4660" s="1"/>
      <c r="AP4660" s="1"/>
      <c r="AQ4660" s="1"/>
      <c r="AR4660" s="1"/>
      <c r="AS4660" s="1"/>
      <c r="AT4660" s="1"/>
      <c r="AU4660" s="1"/>
      <c r="AV4660" s="1"/>
      <c r="AW4660" s="1"/>
      <c r="AX4660" s="1"/>
      <c r="AY4660" s="1"/>
      <c r="AZ4660" s="1"/>
      <c r="BA4660" s="1"/>
      <c r="BB4660" s="1"/>
      <c r="BC4660" s="1"/>
      <c r="BD4660" s="1"/>
      <c r="BE4660" s="1"/>
      <c r="BF4660" s="1"/>
      <c r="BG4660" s="1"/>
      <c r="BH4660" s="1"/>
      <c r="BI4660" s="1"/>
      <c r="BJ4660" s="1"/>
      <c r="BK4660" s="1"/>
      <c r="BL4660" s="1"/>
      <c r="BM4660" s="1"/>
      <c r="BN4660" s="1"/>
      <c r="BO4660" s="1"/>
      <c r="BP4660" s="1"/>
      <c r="BQ4660" s="1"/>
      <c r="BR4660" s="1"/>
      <c r="BS4660" s="1"/>
      <c r="BT4660" s="1"/>
      <c r="BU4660" s="1"/>
      <c r="BV4660" s="1"/>
      <c r="BW4660" s="1"/>
      <c r="BX4660" s="1"/>
      <c r="BY4660" s="1"/>
      <c r="BZ4660" s="1"/>
      <c r="CA4660" s="1"/>
      <c r="CB4660" s="1"/>
      <c r="CC4660" s="1"/>
      <c r="CD4660" s="1"/>
      <c r="CE4660" s="1"/>
      <c r="CF4660" s="1"/>
      <c r="CG4660" s="1"/>
      <c r="CH4660" s="1"/>
      <c r="CI4660" s="1"/>
      <c r="CJ4660" s="1"/>
      <c r="CK4660" s="1"/>
      <c r="CL4660" s="1"/>
      <c r="CM4660" s="1"/>
      <c r="CN4660" s="1"/>
      <c r="CO4660" s="1"/>
      <c r="CP4660" s="1"/>
      <c r="CQ4660" s="1"/>
      <c r="CR4660" s="1"/>
      <c r="CS4660" s="1"/>
      <c r="CT4660" s="1"/>
      <c r="CU4660" s="1"/>
      <c r="CV4660" s="1"/>
      <c r="CW4660" s="1"/>
      <c r="CX4660" s="1"/>
      <c r="CY4660" s="1"/>
      <c r="CZ4660" s="1"/>
      <c r="DA4660" s="1"/>
      <c r="DB4660" s="1"/>
      <c r="DC4660" s="1"/>
      <c r="DD4660" s="1"/>
      <c r="DE4660" s="1"/>
      <c r="DF4660" s="1"/>
      <c r="DG4660" s="1"/>
      <c r="DH4660" s="1"/>
      <c r="DI4660" s="1"/>
      <c r="DJ4660" s="1"/>
      <c r="DK4660" s="1"/>
      <c r="DL4660" s="1"/>
      <c r="DM4660" s="1"/>
      <c r="DN4660" s="1"/>
      <c r="DO4660" s="1"/>
      <c r="DP4660" s="1"/>
      <c r="DQ4660" s="1"/>
    </row>
    <row r="4661" spans="1:121">
      <c r="A4661" s="172" t="s">
        <v>2126</v>
      </c>
      <c r="B4661" s="381" t="s">
        <v>2127</v>
      </c>
      <c r="C4661" s="378">
        <v>152611535</v>
      </c>
      <c r="D4661" s="88"/>
      <c r="F4661" s="29" t="s">
        <v>165</v>
      </c>
      <c r="G4661" s="3" t="s">
        <v>80</v>
      </c>
      <c r="H4661" s="3" t="s">
        <v>279</v>
      </c>
      <c r="I4661" s="55">
        <v>46175</v>
      </c>
      <c r="J4661" s="55">
        <v>46178</v>
      </c>
      <c r="K4661" s="55">
        <v>46205</v>
      </c>
      <c r="L4661" s="3"/>
      <c r="M4661" s="3"/>
      <c r="N4661" s="3"/>
      <c r="O4661" s="119" t="s">
        <v>10</v>
      </c>
      <c r="P4661" s="55">
        <v>46181</v>
      </c>
      <c r="Q4661" s="167"/>
      <c r="R4661" s="176"/>
      <c r="S4661" s="1"/>
      <c r="T4661" s="1"/>
      <c r="U4661" s="1"/>
      <c r="V4661" s="1"/>
      <c r="W4661" s="1"/>
      <c r="X4661" s="1"/>
      <c r="Y4661" s="1"/>
      <c r="Z4661" s="1"/>
      <c r="AA4661" s="1"/>
      <c r="AB4661" s="1"/>
      <c r="AC4661" s="1"/>
      <c r="AD4661" s="1"/>
      <c r="AE4661" s="1"/>
      <c r="AF4661" s="1"/>
      <c r="AG4661" s="1"/>
      <c r="AH4661" s="1"/>
      <c r="AI4661" s="1"/>
      <c r="AJ4661" s="1"/>
      <c r="AK4661" s="1"/>
      <c r="AL4661" s="1"/>
      <c r="AM4661" s="1"/>
      <c r="AN4661" s="1"/>
      <c r="AO4661" s="1"/>
      <c r="AP4661" s="1"/>
      <c r="AQ4661" s="1"/>
      <c r="AR4661" s="1"/>
      <c r="AS4661" s="1"/>
      <c r="AT4661" s="1"/>
      <c r="AU4661" s="1"/>
      <c r="AV4661" s="1"/>
      <c r="AW4661" s="1"/>
      <c r="AX4661" s="1"/>
      <c r="AY4661" s="1"/>
      <c r="AZ4661" s="1"/>
      <c r="BA4661" s="1"/>
      <c r="BB4661" s="1"/>
      <c r="BC4661" s="1"/>
      <c r="BD4661" s="1"/>
      <c r="BE4661" s="1"/>
      <c r="BF4661" s="1"/>
      <c r="BG4661" s="1"/>
      <c r="BH4661" s="1"/>
      <c r="BI4661" s="1"/>
      <c r="BJ4661" s="1"/>
      <c r="BK4661" s="1"/>
      <c r="BL4661" s="1"/>
      <c r="BM4661" s="1"/>
      <c r="BN4661" s="1"/>
      <c r="BO4661" s="1"/>
      <c r="BP4661" s="1"/>
      <c r="BQ4661" s="1"/>
      <c r="BR4661" s="1"/>
      <c r="BS4661" s="1"/>
      <c r="BT4661" s="1"/>
      <c r="BU4661" s="1"/>
      <c r="BV4661" s="1"/>
      <c r="BW4661" s="1"/>
      <c r="BX4661" s="1"/>
      <c r="BY4661" s="1"/>
      <c r="BZ4661" s="1"/>
      <c r="CA4661" s="1"/>
      <c r="CB4661" s="1"/>
      <c r="CC4661" s="1"/>
      <c r="CD4661" s="1"/>
      <c r="CE4661" s="1"/>
      <c r="CF4661" s="1"/>
      <c r="CG4661" s="1"/>
      <c r="CH4661" s="1"/>
      <c r="CI4661" s="1"/>
      <c r="CJ4661" s="1"/>
      <c r="CK4661" s="1"/>
      <c r="CL4661" s="1"/>
      <c r="CM4661" s="1"/>
      <c r="CN4661" s="1"/>
      <c r="CO4661" s="1"/>
      <c r="CP4661" s="1"/>
      <c r="CQ4661" s="1"/>
      <c r="CR4661" s="1"/>
      <c r="CS4661" s="1"/>
      <c r="CT4661" s="1"/>
      <c r="CU4661" s="1"/>
      <c r="CV4661" s="1"/>
      <c r="CW4661" s="1"/>
      <c r="CX4661" s="1"/>
      <c r="CY4661" s="1"/>
      <c r="CZ4661" s="1"/>
      <c r="DA4661" s="1"/>
      <c r="DB4661" s="1"/>
      <c r="DC4661" s="1"/>
      <c r="DD4661" s="1"/>
      <c r="DE4661" s="1"/>
      <c r="DF4661" s="1"/>
      <c r="DG4661" s="1"/>
      <c r="DH4661" s="1"/>
      <c r="DI4661" s="1"/>
      <c r="DJ4661" s="1"/>
      <c r="DK4661" s="1"/>
      <c r="DL4661" s="1"/>
      <c r="DM4661" s="1"/>
      <c r="DN4661" s="1"/>
      <c r="DO4661" s="1"/>
      <c r="DP4661" s="1"/>
      <c r="DQ4661" s="1"/>
    </row>
    <row r="4662" spans="1:121">
      <c r="A4662" s="172" t="s">
        <v>2126</v>
      </c>
      <c r="B4662" s="381" t="s">
        <v>2127</v>
      </c>
      <c r="C4662" s="378">
        <v>152611533</v>
      </c>
      <c r="D4662" s="88"/>
      <c r="F4662" s="29" t="s">
        <v>165</v>
      </c>
      <c r="G4662" s="3" t="s">
        <v>80</v>
      </c>
      <c r="H4662" s="3" t="s">
        <v>279</v>
      </c>
      <c r="I4662" s="55">
        <v>46175</v>
      </c>
      <c r="J4662" s="55">
        <v>46178</v>
      </c>
      <c r="K4662" s="55">
        <v>46205</v>
      </c>
      <c r="L4662" s="3"/>
      <c r="M4662" s="3"/>
      <c r="N4662" s="3"/>
      <c r="O4662" s="119" t="s">
        <v>10</v>
      </c>
      <c r="P4662" s="55">
        <v>46181</v>
      </c>
      <c r="Q4662" s="167"/>
      <c r="R4662" s="176"/>
      <c r="S4662" s="1"/>
      <c r="T4662" s="1"/>
      <c r="U4662" s="1"/>
      <c r="V4662" s="1"/>
      <c r="W4662" s="1"/>
      <c r="X4662" s="1"/>
      <c r="Y4662" s="1"/>
      <c r="Z4662" s="1"/>
      <c r="AA4662" s="1"/>
      <c r="AB4662" s="1"/>
      <c r="AC4662" s="1"/>
      <c r="AD4662" s="1"/>
      <c r="AE4662" s="1"/>
      <c r="AF4662" s="1"/>
      <c r="AG4662" s="1"/>
      <c r="AH4662" s="1"/>
      <c r="AI4662" s="1"/>
      <c r="AJ4662" s="1"/>
      <c r="AK4662" s="1"/>
      <c r="AL4662" s="1"/>
      <c r="AM4662" s="1"/>
      <c r="AN4662" s="1"/>
      <c r="AO4662" s="1"/>
      <c r="AP4662" s="1"/>
      <c r="AQ4662" s="1"/>
      <c r="AR4662" s="1"/>
      <c r="AS4662" s="1"/>
      <c r="AT4662" s="1"/>
      <c r="AU4662" s="1"/>
      <c r="AV4662" s="1"/>
      <c r="AW4662" s="1"/>
      <c r="AX4662" s="1"/>
      <c r="AY4662" s="1"/>
      <c r="AZ4662" s="1"/>
      <c r="BA4662" s="1"/>
      <c r="BB4662" s="1"/>
      <c r="BC4662" s="1"/>
      <c r="BD4662" s="1"/>
      <c r="BE4662" s="1"/>
      <c r="BF4662" s="1"/>
      <c r="BG4662" s="1"/>
      <c r="BH4662" s="1"/>
      <c r="BI4662" s="1"/>
      <c r="BJ4662" s="1"/>
      <c r="BK4662" s="1"/>
      <c r="BL4662" s="1"/>
      <c r="BM4662" s="1"/>
      <c r="BN4662" s="1"/>
      <c r="BO4662" s="1"/>
      <c r="BP4662" s="1"/>
      <c r="BQ4662" s="1"/>
      <c r="BR4662" s="1"/>
      <c r="BS4662" s="1"/>
      <c r="BT4662" s="1"/>
      <c r="BU4662" s="1"/>
      <c r="BV4662" s="1"/>
      <c r="BW4662" s="1"/>
      <c r="BX4662" s="1"/>
      <c r="BY4662" s="1"/>
      <c r="BZ4662" s="1"/>
      <c r="CA4662" s="1"/>
      <c r="CB4662" s="1"/>
      <c r="CC4662" s="1"/>
      <c r="CD4662" s="1"/>
      <c r="CE4662" s="1"/>
      <c r="CF4662" s="1"/>
      <c r="CG4662" s="1"/>
      <c r="CH4662" s="1"/>
      <c r="CI4662" s="1"/>
      <c r="CJ4662" s="1"/>
      <c r="CK4662" s="1"/>
      <c r="CL4662" s="1"/>
      <c r="CM4662" s="1"/>
      <c r="CN4662" s="1"/>
      <c r="CO4662" s="1"/>
      <c r="CP4662" s="1"/>
      <c r="CQ4662" s="1"/>
      <c r="CR4662" s="1"/>
      <c r="CS4662" s="1"/>
      <c r="CT4662" s="1"/>
      <c r="CU4662" s="1"/>
      <c r="CV4662" s="1"/>
      <c r="CW4662" s="1"/>
      <c r="CX4662" s="1"/>
      <c r="CY4662" s="1"/>
      <c r="CZ4662" s="1"/>
      <c r="DA4662" s="1"/>
      <c r="DB4662" s="1"/>
      <c r="DC4662" s="1"/>
      <c r="DD4662" s="1"/>
      <c r="DE4662" s="1"/>
      <c r="DF4662" s="1"/>
      <c r="DG4662" s="1"/>
      <c r="DH4662" s="1"/>
      <c r="DI4662" s="1"/>
      <c r="DJ4662" s="1"/>
      <c r="DK4662" s="1"/>
      <c r="DL4662" s="1"/>
      <c r="DM4662" s="1"/>
      <c r="DN4662" s="1"/>
      <c r="DO4662" s="1"/>
      <c r="DP4662" s="1"/>
      <c r="DQ4662" s="1"/>
    </row>
    <row r="4663" spans="1:121">
      <c r="A4663" s="172" t="s">
        <v>2126</v>
      </c>
      <c r="B4663" s="381" t="s">
        <v>2127</v>
      </c>
      <c r="C4663" s="378">
        <v>152611530</v>
      </c>
      <c r="D4663" s="88"/>
      <c r="F4663" s="29" t="s">
        <v>165</v>
      </c>
      <c r="G4663" s="3" t="s">
        <v>80</v>
      </c>
      <c r="H4663" s="3" t="s">
        <v>279</v>
      </c>
      <c r="I4663" s="55">
        <v>46175</v>
      </c>
      <c r="J4663" s="55">
        <v>46178</v>
      </c>
      <c r="K4663" s="55">
        <v>46205</v>
      </c>
      <c r="L4663" s="3"/>
      <c r="M4663" s="3"/>
      <c r="N4663" s="3"/>
      <c r="O4663" s="119" t="s">
        <v>10</v>
      </c>
      <c r="P4663" s="55">
        <v>46181</v>
      </c>
      <c r="Q4663" s="167"/>
      <c r="R4663" s="176"/>
      <c r="S4663" s="1"/>
      <c r="T4663" s="1"/>
      <c r="U4663" s="1"/>
      <c r="V4663" s="1"/>
      <c r="W4663" s="1"/>
      <c r="X4663" s="1"/>
      <c r="Y4663" s="1"/>
      <c r="Z4663" s="1"/>
      <c r="AA4663" s="1"/>
      <c r="AB4663" s="1"/>
      <c r="AC4663" s="1"/>
      <c r="AD4663" s="1"/>
      <c r="AE4663" s="1"/>
      <c r="AF4663" s="1"/>
      <c r="AG4663" s="1"/>
      <c r="AH4663" s="1"/>
      <c r="AI4663" s="1"/>
      <c r="AJ4663" s="1"/>
      <c r="AK4663" s="1"/>
      <c r="AL4663" s="1"/>
      <c r="AM4663" s="1"/>
      <c r="AN4663" s="1"/>
      <c r="AO4663" s="1"/>
      <c r="AP4663" s="1"/>
      <c r="AQ4663" s="1"/>
      <c r="AR4663" s="1"/>
      <c r="AS4663" s="1"/>
      <c r="AT4663" s="1"/>
      <c r="AU4663" s="1"/>
      <c r="AV4663" s="1"/>
      <c r="AW4663" s="1"/>
      <c r="AX4663" s="1"/>
      <c r="AY4663" s="1"/>
      <c r="AZ4663" s="1"/>
      <c r="BA4663" s="1"/>
      <c r="BB4663" s="1"/>
      <c r="BC4663" s="1"/>
      <c r="BD4663" s="1"/>
      <c r="BE4663" s="1"/>
      <c r="BF4663" s="1"/>
      <c r="BG4663" s="1"/>
      <c r="BH4663" s="1"/>
      <c r="BI4663" s="1"/>
      <c r="BJ4663" s="1"/>
      <c r="BK4663" s="1"/>
      <c r="BL4663" s="1"/>
      <c r="BM4663" s="1"/>
      <c r="BN4663" s="1"/>
      <c r="BO4663" s="1"/>
      <c r="BP4663" s="1"/>
      <c r="BQ4663" s="1"/>
      <c r="BR4663" s="1"/>
      <c r="BS4663" s="1"/>
      <c r="BT4663" s="1"/>
      <c r="BU4663" s="1"/>
      <c r="BV4663" s="1"/>
      <c r="BW4663" s="1"/>
      <c r="BX4663" s="1"/>
      <c r="BY4663" s="1"/>
      <c r="BZ4663" s="1"/>
      <c r="CA4663" s="1"/>
      <c r="CB4663" s="1"/>
      <c r="CC4663" s="1"/>
      <c r="CD4663" s="1"/>
      <c r="CE4663" s="1"/>
      <c r="CF4663" s="1"/>
      <c r="CG4663" s="1"/>
      <c r="CH4663" s="1"/>
      <c r="CI4663" s="1"/>
      <c r="CJ4663" s="1"/>
      <c r="CK4663" s="1"/>
      <c r="CL4663" s="1"/>
      <c r="CM4663" s="1"/>
      <c r="CN4663" s="1"/>
      <c r="CO4663" s="1"/>
      <c r="CP4663" s="1"/>
      <c r="CQ4663" s="1"/>
      <c r="CR4663" s="1"/>
      <c r="CS4663" s="1"/>
      <c r="CT4663" s="1"/>
      <c r="CU4663" s="1"/>
      <c r="CV4663" s="1"/>
      <c r="CW4663" s="1"/>
      <c r="CX4663" s="1"/>
      <c r="CY4663" s="1"/>
      <c r="CZ4663" s="1"/>
      <c r="DA4663" s="1"/>
      <c r="DB4663" s="1"/>
      <c r="DC4663" s="1"/>
      <c r="DD4663" s="1"/>
      <c r="DE4663" s="1"/>
      <c r="DF4663" s="1"/>
      <c r="DG4663" s="1"/>
      <c r="DH4663" s="1"/>
      <c r="DI4663" s="1"/>
      <c r="DJ4663" s="1"/>
      <c r="DK4663" s="1"/>
      <c r="DL4663" s="1"/>
      <c r="DM4663" s="1"/>
      <c r="DN4663" s="1"/>
      <c r="DO4663" s="1"/>
      <c r="DP4663" s="1"/>
      <c r="DQ4663" s="1"/>
    </row>
    <row r="4664" spans="1:121">
      <c r="A4664" s="172" t="s">
        <v>2128</v>
      </c>
      <c r="B4664" s="381" t="s">
        <v>2129</v>
      </c>
      <c r="C4664" s="378">
        <v>151600890</v>
      </c>
      <c r="D4664" s="88"/>
      <c r="F4664" s="29" t="s">
        <v>165</v>
      </c>
      <c r="G4664" s="3" t="s">
        <v>80</v>
      </c>
      <c r="H4664" s="3" t="s">
        <v>279</v>
      </c>
      <c r="I4664" s="55">
        <v>46175</v>
      </c>
      <c r="J4664" s="55">
        <v>46178</v>
      </c>
      <c r="K4664" s="55">
        <v>46205</v>
      </c>
      <c r="L4664" s="3"/>
      <c r="M4664" s="3"/>
      <c r="N4664" s="3"/>
      <c r="O4664" s="119" t="s">
        <v>10</v>
      </c>
      <c r="P4664" s="55">
        <v>46181</v>
      </c>
      <c r="Q4664" s="167"/>
      <c r="R4664" s="176"/>
      <c r="S4664" s="1"/>
      <c r="T4664" s="1"/>
      <c r="U4664" s="1"/>
      <c r="V4664" s="1"/>
      <c r="W4664" s="1"/>
      <c r="X4664" s="1"/>
      <c r="Y4664" s="1"/>
      <c r="Z4664" s="1"/>
      <c r="AA4664" s="1"/>
      <c r="AB4664" s="1"/>
      <c r="AC4664" s="1"/>
      <c r="AD4664" s="1"/>
      <c r="AE4664" s="1"/>
      <c r="AF4664" s="1"/>
      <c r="AG4664" s="1"/>
      <c r="AH4664" s="1"/>
      <c r="AI4664" s="1"/>
      <c r="AJ4664" s="1"/>
      <c r="AK4664" s="1"/>
      <c r="AL4664" s="1"/>
      <c r="AM4664" s="1"/>
      <c r="AN4664" s="1"/>
      <c r="AO4664" s="1"/>
      <c r="AP4664" s="1"/>
      <c r="AQ4664" s="1"/>
      <c r="AR4664" s="1"/>
      <c r="AS4664" s="1"/>
      <c r="AT4664" s="1"/>
      <c r="AU4664" s="1"/>
      <c r="AV4664" s="1"/>
      <c r="AW4664" s="1"/>
      <c r="AX4664" s="1"/>
      <c r="AY4664" s="1"/>
      <c r="AZ4664" s="1"/>
      <c r="BA4664" s="1"/>
      <c r="BB4664" s="1"/>
      <c r="BC4664" s="1"/>
      <c r="BD4664" s="1"/>
      <c r="BE4664" s="1"/>
      <c r="BF4664" s="1"/>
      <c r="BG4664" s="1"/>
      <c r="BH4664" s="1"/>
      <c r="BI4664" s="1"/>
      <c r="BJ4664" s="1"/>
      <c r="BK4664" s="1"/>
      <c r="BL4664" s="1"/>
      <c r="BM4664" s="1"/>
      <c r="BN4664" s="1"/>
      <c r="BO4664" s="1"/>
      <c r="BP4664" s="1"/>
      <c r="BQ4664" s="1"/>
      <c r="BR4664" s="1"/>
      <c r="BS4664" s="1"/>
      <c r="BT4664" s="1"/>
      <c r="BU4664" s="1"/>
      <c r="BV4664" s="1"/>
      <c r="BW4664" s="1"/>
      <c r="BX4664" s="1"/>
      <c r="BY4664" s="1"/>
      <c r="BZ4664" s="1"/>
      <c r="CA4664" s="1"/>
      <c r="CB4664" s="1"/>
      <c r="CC4664" s="1"/>
      <c r="CD4664" s="1"/>
      <c r="CE4664" s="1"/>
      <c r="CF4664" s="1"/>
      <c r="CG4664" s="1"/>
      <c r="CH4664" s="1"/>
      <c r="CI4664" s="1"/>
      <c r="CJ4664" s="1"/>
      <c r="CK4664" s="1"/>
      <c r="CL4664" s="1"/>
      <c r="CM4664" s="1"/>
      <c r="CN4664" s="1"/>
      <c r="CO4664" s="1"/>
      <c r="CP4664" s="1"/>
      <c r="CQ4664" s="1"/>
      <c r="CR4664" s="1"/>
      <c r="CS4664" s="1"/>
      <c r="CT4664" s="1"/>
      <c r="CU4664" s="1"/>
      <c r="CV4664" s="1"/>
      <c r="CW4664" s="1"/>
      <c r="CX4664" s="1"/>
      <c r="CY4664" s="1"/>
      <c r="CZ4664" s="1"/>
      <c r="DA4664" s="1"/>
      <c r="DB4664" s="1"/>
      <c r="DC4664" s="1"/>
      <c r="DD4664" s="1"/>
      <c r="DE4664" s="1"/>
      <c r="DF4664" s="1"/>
      <c r="DG4664" s="1"/>
      <c r="DH4664" s="1"/>
      <c r="DI4664" s="1"/>
      <c r="DJ4664" s="1"/>
      <c r="DK4664" s="1"/>
      <c r="DL4664" s="1"/>
      <c r="DM4664" s="1"/>
      <c r="DN4664" s="1"/>
      <c r="DO4664" s="1"/>
      <c r="DP4664" s="1"/>
      <c r="DQ4664" s="1"/>
    </row>
    <row r="4665" spans="1:121">
      <c r="A4665" s="172" t="s">
        <v>2128</v>
      </c>
      <c r="B4665" s="381" t="s">
        <v>2129</v>
      </c>
      <c r="C4665" s="378">
        <v>151600886</v>
      </c>
      <c r="D4665" s="88"/>
      <c r="F4665" s="29" t="s">
        <v>165</v>
      </c>
      <c r="G4665" s="3" t="s">
        <v>80</v>
      </c>
      <c r="H4665" s="3" t="s">
        <v>279</v>
      </c>
      <c r="I4665" s="55">
        <v>46175</v>
      </c>
      <c r="J4665" s="55">
        <v>46178</v>
      </c>
      <c r="K4665" s="55">
        <v>46205</v>
      </c>
      <c r="L4665" s="3"/>
      <c r="M4665" s="3"/>
      <c r="N4665" s="3"/>
      <c r="O4665" s="119" t="s">
        <v>10</v>
      </c>
      <c r="P4665" s="55">
        <v>46181</v>
      </c>
      <c r="Q4665" s="167"/>
      <c r="R4665" s="176"/>
      <c r="S4665" s="1"/>
      <c r="T4665" s="1"/>
      <c r="U4665" s="1"/>
      <c r="V4665" s="1"/>
      <c r="W4665" s="1"/>
      <c r="X4665" s="1"/>
      <c r="Y4665" s="1"/>
      <c r="Z4665" s="1"/>
      <c r="AA4665" s="1"/>
      <c r="AB4665" s="1"/>
      <c r="AC4665" s="1"/>
      <c r="AD4665" s="1"/>
      <c r="AE4665" s="1"/>
      <c r="AF4665" s="1"/>
      <c r="AG4665" s="1"/>
      <c r="AH4665" s="1"/>
      <c r="AI4665" s="1"/>
      <c r="AJ4665" s="1"/>
      <c r="AK4665" s="1"/>
      <c r="AL4665" s="1"/>
      <c r="AM4665" s="1"/>
      <c r="AN4665" s="1"/>
      <c r="AO4665" s="1"/>
      <c r="AP4665" s="1"/>
      <c r="AQ4665" s="1"/>
      <c r="AR4665" s="1"/>
      <c r="AS4665" s="1"/>
      <c r="AT4665" s="1"/>
      <c r="AU4665" s="1"/>
      <c r="AV4665" s="1"/>
      <c r="AW4665" s="1"/>
      <c r="AX4665" s="1"/>
      <c r="AY4665" s="1"/>
      <c r="AZ4665" s="1"/>
      <c r="BA4665" s="1"/>
      <c r="BB4665" s="1"/>
      <c r="BC4665" s="1"/>
      <c r="BD4665" s="1"/>
      <c r="BE4665" s="1"/>
      <c r="BF4665" s="1"/>
      <c r="BG4665" s="1"/>
      <c r="BH4665" s="1"/>
      <c r="BI4665" s="1"/>
      <c r="BJ4665" s="1"/>
      <c r="BK4665" s="1"/>
      <c r="BL4665" s="1"/>
      <c r="BM4665" s="1"/>
      <c r="BN4665" s="1"/>
      <c r="BO4665" s="1"/>
      <c r="BP4665" s="1"/>
      <c r="BQ4665" s="1"/>
      <c r="BR4665" s="1"/>
      <c r="BS4665" s="1"/>
      <c r="BT4665" s="1"/>
      <c r="BU4665" s="1"/>
      <c r="BV4665" s="1"/>
      <c r="BW4665" s="1"/>
      <c r="BX4665" s="1"/>
      <c r="BY4665" s="1"/>
      <c r="BZ4665" s="1"/>
      <c r="CA4665" s="1"/>
      <c r="CB4665" s="1"/>
      <c r="CC4665" s="1"/>
      <c r="CD4665" s="1"/>
      <c r="CE4665" s="1"/>
      <c r="CF4665" s="1"/>
      <c r="CG4665" s="1"/>
      <c r="CH4665" s="1"/>
      <c r="CI4665" s="1"/>
      <c r="CJ4665" s="1"/>
      <c r="CK4665" s="1"/>
      <c r="CL4665" s="1"/>
      <c r="CM4665" s="1"/>
      <c r="CN4665" s="1"/>
      <c r="CO4665" s="1"/>
      <c r="CP4665" s="1"/>
      <c r="CQ4665" s="1"/>
      <c r="CR4665" s="1"/>
      <c r="CS4665" s="1"/>
      <c r="CT4665" s="1"/>
      <c r="CU4665" s="1"/>
      <c r="CV4665" s="1"/>
      <c r="CW4665" s="1"/>
      <c r="CX4665" s="1"/>
      <c r="CY4665" s="1"/>
      <c r="CZ4665" s="1"/>
      <c r="DA4665" s="1"/>
      <c r="DB4665" s="1"/>
      <c r="DC4665" s="1"/>
      <c r="DD4665" s="1"/>
      <c r="DE4665" s="1"/>
      <c r="DF4665" s="1"/>
      <c r="DG4665" s="1"/>
      <c r="DH4665" s="1"/>
      <c r="DI4665" s="1"/>
      <c r="DJ4665" s="1"/>
      <c r="DK4665" s="1"/>
      <c r="DL4665" s="1"/>
      <c r="DM4665" s="1"/>
      <c r="DN4665" s="1"/>
      <c r="DO4665" s="1"/>
      <c r="DP4665" s="1"/>
      <c r="DQ4665" s="1"/>
    </row>
    <row r="4666" spans="1:121">
      <c r="A4666" s="172" t="s">
        <v>2128</v>
      </c>
      <c r="B4666" s="381" t="s">
        <v>2129</v>
      </c>
      <c r="C4666" s="378">
        <v>151600884</v>
      </c>
      <c r="D4666" s="88"/>
      <c r="F4666" s="29" t="s">
        <v>165</v>
      </c>
      <c r="G4666" s="3" t="s">
        <v>80</v>
      </c>
      <c r="H4666" s="3" t="s">
        <v>279</v>
      </c>
      <c r="I4666" s="55">
        <v>46175</v>
      </c>
      <c r="J4666" s="55">
        <v>46178</v>
      </c>
      <c r="K4666" s="55">
        <v>46205</v>
      </c>
      <c r="L4666" s="3"/>
      <c r="M4666" s="3"/>
      <c r="N4666" s="3"/>
      <c r="O4666" s="119" t="s">
        <v>10</v>
      </c>
      <c r="P4666" s="55">
        <v>46181</v>
      </c>
      <c r="Q4666" s="167"/>
      <c r="R4666" s="176"/>
      <c r="S4666" s="1"/>
      <c r="T4666" s="1"/>
      <c r="U4666" s="1"/>
      <c r="V4666" s="1"/>
      <c r="W4666" s="1"/>
      <c r="X4666" s="1"/>
      <c r="Y4666" s="1"/>
      <c r="Z4666" s="1"/>
      <c r="AA4666" s="1"/>
      <c r="AB4666" s="1"/>
      <c r="AC4666" s="1"/>
      <c r="AD4666" s="1"/>
      <c r="AE4666" s="1"/>
      <c r="AF4666" s="1"/>
      <c r="AG4666" s="1"/>
      <c r="AH4666" s="1"/>
      <c r="AI4666" s="1"/>
      <c r="AJ4666" s="1"/>
      <c r="AK4666" s="1"/>
      <c r="AL4666" s="1"/>
      <c r="AM4666" s="1"/>
      <c r="AN4666" s="1"/>
      <c r="AO4666" s="1"/>
      <c r="AP4666" s="1"/>
      <c r="AQ4666" s="1"/>
      <c r="AR4666" s="1"/>
      <c r="AS4666" s="1"/>
      <c r="AT4666" s="1"/>
      <c r="AU4666" s="1"/>
      <c r="AV4666" s="1"/>
      <c r="AW4666" s="1"/>
      <c r="AX4666" s="1"/>
      <c r="AY4666" s="1"/>
      <c r="AZ4666" s="1"/>
      <c r="BA4666" s="1"/>
      <c r="BB4666" s="1"/>
      <c r="BC4666" s="1"/>
      <c r="BD4666" s="1"/>
      <c r="BE4666" s="1"/>
      <c r="BF4666" s="1"/>
      <c r="BG4666" s="1"/>
      <c r="BH4666" s="1"/>
      <c r="BI4666" s="1"/>
      <c r="BJ4666" s="1"/>
      <c r="BK4666" s="1"/>
      <c r="BL4666" s="1"/>
      <c r="BM4666" s="1"/>
      <c r="BN4666" s="1"/>
      <c r="BO4666" s="1"/>
      <c r="BP4666" s="1"/>
      <c r="BQ4666" s="1"/>
      <c r="BR4666" s="1"/>
      <c r="BS4666" s="1"/>
      <c r="BT4666" s="1"/>
      <c r="BU4666" s="1"/>
      <c r="BV4666" s="1"/>
      <c r="BW4666" s="1"/>
      <c r="BX4666" s="1"/>
      <c r="BY4666" s="1"/>
      <c r="BZ4666" s="1"/>
      <c r="CA4666" s="1"/>
      <c r="CB4666" s="1"/>
      <c r="CC4666" s="1"/>
      <c r="CD4666" s="1"/>
      <c r="CE4666" s="1"/>
      <c r="CF4666" s="1"/>
      <c r="CG4666" s="1"/>
      <c r="CH4666" s="1"/>
      <c r="CI4666" s="1"/>
      <c r="CJ4666" s="1"/>
      <c r="CK4666" s="1"/>
      <c r="CL4666" s="1"/>
      <c r="CM4666" s="1"/>
      <c r="CN4666" s="1"/>
      <c r="CO4666" s="1"/>
      <c r="CP4666" s="1"/>
      <c r="CQ4666" s="1"/>
      <c r="CR4666" s="1"/>
      <c r="CS4666" s="1"/>
      <c r="CT4666" s="1"/>
      <c r="CU4666" s="1"/>
      <c r="CV4666" s="1"/>
      <c r="CW4666" s="1"/>
      <c r="CX4666" s="1"/>
      <c r="CY4666" s="1"/>
      <c r="CZ4666" s="1"/>
      <c r="DA4666" s="1"/>
      <c r="DB4666" s="1"/>
      <c r="DC4666" s="1"/>
      <c r="DD4666" s="1"/>
      <c r="DE4666" s="1"/>
      <c r="DF4666" s="1"/>
      <c r="DG4666" s="1"/>
      <c r="DH4666" s="1"/>
      <c r="DI4666" s="1"/>
      <c r="DJ4666" s="1"/>
      <c r="DK4666" s="1"/>
      <c r="DL4666" s="1"/>
      <c r="DM4666" s="1"/>
      <c r="DN4666" s="1"/>
      <c r="DO4666" s="1"/>
      <c r="DP4666" s="1"/>
      <c r="DQ4666" s="1"/>
    </row>
    <row r="4667" spans="1:121">
      <c r="A4667" s="172" t="s">
        <v>2128</v>
      </c>
      <c r="B4667" s="381" t="s">
        <v>2129</v>
      </c>
      <c r="C4667" s="378">
        <v>151600881</v>
      </c>
      <c r="D4667" s="88"/>
      <c r="F4667" s="29" t="s">
        <v>165</v>
      </c>
      <c r="G4667" s="3" t="s">
        <v>80</v>
      </c>
      <c r="H4667" s="3" t="s">
        <v>279</v>
      </c>
      <c r="I4667" s="55">
        <v>46175</v>
      </c>
      <c r="J4667" s="55">
        <v>46178</v>
      </c>
      <c r="K4667" s="55">
        <v>46205</v>
      </c>
      <c r="L4667" s="3"/>
      <c r="M4667" s="3"/>
      <c r="N4667" s="3"/>
      <c r="O4667" s="119" t="s">
        <v>10</v>
      </c>
      <c r="P4667" s="55">
        <v>46181</v>
      </c>
      <c r="Q4667" s="167"/>
      <c r="R4667" s="176"/>
      <c r="S4667" s="1"/>
      <c r="T4667" s="1"/>
      <c r="U4667" s="1"/>
      <c r="V4667" s="1"/>
      <c r="W4667" s="1"/>
      <c r="X4667" s="1"/>
      <c r="Y4667" s="1"/>
      <c r="Z4667" s="1"/>
      <c r="AA4667" s="1"/>
      <c r="AB4667" s="1"/>
      <c r="AC4667" s="1"/>
      <c r="AD4667" s="1"/>
      <c r="AE4667" s="1"/>
      <c r="AF4667" s="1"/>
      <c r="AG4667" s="1"/>
      <c r="AH4667" s="1"/>
      <c r="AI4667" s="1"/>
      <c r="AJ4667" s="1"/>
      <c r="AK4667" s="1"/>
      <c r="AL4667" s="1"/>
      <c r="AM4667" s="1"/>
      <c r="AN4667" s="1"/>
      <c r="AO4667" s="1"/>
      <c r="AP4667" s="1"/>
      <c r="AQ4667" s="1"/>
      <c r="AR4667" s="1"/>
      <c r="AS4667" s="1"/>
      <c r="AT4667" s="1"/>
      <c r="AU4667" s="1"/>
      <c r="AV4667" s="1"/>
      <c r="AW4667" s="1"/>
      <c r="AX4667" s="1"/>
      <c r="AY4667" s="1"/>
      <c r="AZ4667" s="1"/>
      <c r="BA4667" s="1"/>
      <c r="BB4667" s="1"/>
      <c r="BC4667" s="1"/>
      <c r="BD4667" s="1"/>
      <c r="BE4667" s="1"/>
      <c r="BF4667" s="1"/>
      <c r="BG4667" s="1"/>
      <c r="BH4667" s="1"/>
      <c r="BI4667" s="1"/>
      <c r="BJ4667" s="1"/>
      <c r="BK4667" s="1"/>
      <c r="BL4667" s="1"/>
      <c r="BM4667" s="1"/>
      <c r="BN4667" s="1"/>
      <c r="BO4667" s="1"/>
      <c r="BP4667" s="1"/>
      <c r="BQ4667" s="1"/>
      <c r="BR4667" s="1"/>
      <c r="BS4667" s="1"/>
      <c r="BT4667" s="1"/>
      <c r="BU4667" s="1"/>
      <c r="BV4667" s="1"/>
      <c r="BW4667" s="1"/>
      <c r="BX4667" s="1"/>
      <c r="BY4667" s="1"/>
      <c r="BZ4667" s="1"/>
      <c r="CA4667" s="1"/>
      <c r="CB4667" s="1"/>
      <c r="CC4667" s="1"/>
      <c r="CD4667" s="1"/>
      <c r="CE4667" s="1"/>
      <c r="CF4667" s="1"/>
      <c r="CG4667" s="1"/>
      <c r="CH4667" s="1"/>
      <c r="CI4667" s="1"/>
      <c r="CJ4667" s="1"/>
      <c r="CK4667" s="1"/>
      <c r="CL4667" s="1"/>
      <c r="CM4667" s="1"/>
      <c r="CN4667" s="1"/>
      <c r="CO4667" s="1"/>
      <c r="CP4667" s="1"/>
      <c r="CQ4667" s="1"/>
      <c r="CR4667" s="1"/>
      <c r="CS4667" s="1"/>
      <c r="CT4667" s="1"/>
      <c r="CU4667" s="1"/>
      <c r="CV4667" s="1"/>
      <c r="CW4667" s="1"/>
      <c r="CX4667" s="1"/>
      <c r="CY4667" s="1"/>
      <c r="CZ4667" s="1"/>
      <c r="DA4667" s="1"/>
      <c r="DB4667" s="1"/>
      <c r="DC4667" s="1"/>
      <c r="DD4667" s="1"/>
      <c r="DE4667" s="1"/>
      <c r="DF4667" s="1"/>
      <c r="DG4667" s="1"/>
      <c r="DH4667" s="1"/>
      <c r="DI4667" s="1"/>
      <c r="DJ4667" s="1"/>
      <c r="DK4667" s="1"/>
      <c r="DL4667" s="1"/>
      <c r="DM4667" s="1"/>
      <c r="DN4667" s="1"/>
      <c r="DO4667" s="1"/>
      <c r="DP4667" s="1"/>
      <c r="DQ4667" s="1"/>
    </row>
    <row r="4668" spans="1:121">
      <c r="A4668" s="172" t="s">
        <v>2130</v>
      </c>
      <c r="B4668" s="381" t="s">
        <v>2131</v>
      </c>
      <c r="C4668" s="378">
        <v>151600871</v>
      </c>
      <c r="D4668" s="88"/>
      <c r="F4668" s="29" t="s">
        <v>165</v>
      </c>
      <c r="G4668" s="3" t="s">
        <v>80</v>
      </c>
      <c r="H4668" s="3" t="s">
        <v>279</v>
      </c>
      <c r="I4668" s="55">
        <v>46175</v>
      </c>
      <c r="J4668" s="55">
        <v>46178</v>
      </c>
      <c r="K4668" s="55">
        <v>46205</v>
      </c>
      <c r="L4668" s="3"/>
      <c r="M4668" s="3"/>
      <c r="N4668" s="3"/>
      <c r="O4668" s="119" t="s">
        <v>10</v>
      </c>
      <c r="P4668" s="55">
        <v>46181</v>
      </c>
      <c r="Q4668" s="167"/>
      <c r="R4668" s="176"/>
      <c r="S4668" s="1"/>
      <c r="T4668" s="1"/>
      <c r="U4668" s="1"/>
      <c r="V4668" s="1"/>
      <c r="W4668" s="1"/>
      <c r="X4668" s="1"/>
      <c r="Y4668" s="1"/>
      <c r="Z4668" s="1"/>
      <c r="AA4668" s="1"/>
      <c r="AB4668" s="1"/>
      <c r="AC4668" s="1"/>
      <c r="AD4668" s="1"/>
      <c r="AE4668" s="1"/>
      <c r="AF4668" s="1"/>
      <c r="AG4668" s="1"/>
      <c r="AH4668" s="1"/>
      <c r="AI4668" s="1"/>
      <c r="AJ4668" s="1"/>
      <c r="AK4668" s="1"/>
      <c r="AL4668" s="1"/>
      <c r="AM4668" s="1"/>
      <c r="AN4668" s="1"/>
      <c r="AO4668" s="1"/>
      <c r="AP4668" s="1"/>
      <c r="AQ4668" s="1"/>
      <c r="AR4668" s="1"/>
      <c r="AS4668" s="1"/>
      <c r="AT4668" s="1"/>
      <c r="AU4668" s="1"/>
      <c r="AV4668" s="1"/>
      <c r="AW4668" s="1"/>
      <c r="AX4668" s="1"/>
      <c r="AY4668" s="1"/>
      <c r="AZ4668" s="1"/>
      <c r="BA4668" s="1"/>
      <c r="BB4668" s="1"/>
      <c r="BC4668" s="1"/>
      <c r="BD4668" s="1"/>
      <c r="BE4668" s="1"/>
      <c r="BF4668" s="1"/>
      <c r="BG4668" s="1"/>
      <c r="BH4668" s="1"/>
      <c r="BI4668" s="1"/>
      <c r="BJ4668" s="1"/>
      <c r="BK4668" s="1"/>
      <c r="BL4668" s="1"/>
      <c r="BM4668" s="1"/>
      <c r="BN4668" s="1"/>
      <c r="BO4668" s="1"/>
      <c r="BP4668" s="1"/>
      <c r="BQ4668" s="1"/>
      <c r="BR4668" s="1"/>
      <c r="BS4668" s="1"/>
      <c r="BT4668" s="1"/>
      <c r="BU4668" s="1"/>
      <c r="BV4668" s="1"/>
      <c r="BW4668" s="1"/>
      <c r="BX4668" s="1"/>
      <c r="BY4668" s="1"/>
      <c r="BZ4668" s="1"/>
      <c r="CA4668" s="1"/>
      <c r="CB4668" s="1"/>
      <c r="CC4668" s="1"/>
      <c r="CD4668" s="1"/>
      <c r="CE4668" s="1"/>
      <c r="CF4668" s="1"/>
      <c r="CG4668" s="1"/>
      <c r="CH4668" s="1"/>
      <c r="CI4668" s="1"/>
      <c r="CJ4668" s="1"/>
      <c r="CK4668" s="1"/>
      <c r="CL4668" s="1"/>
      <c r="CM4668" s="1"/>
      <c r="CN4668" s="1"/>
      <c r="CO4668" s="1"/>
      <c r="CP4668" s="1"/>
      <c r="CQ4668" s="1"/>
      <c r="CR4668" s="1"/>
      <c r="CS4668" s="1"/>
      <c r="CT4668" s="1"/>
      <c r="CU4668" s="1"/>
      <c r="CV4668" s="1"/>
      <c r="CW4668" s="1"/>
      <c r="CX4668" s="1"/>
      <c r="CY4668" s="1"/>
      <c r="CZ4668" s="1"/>
      <c r="DA4668" s="1"/>
      <c r="DB4668" s="1"/>
      <c r="DC4668" s="1"/>
      <c r="DD4668" s="1"/>
      <c r="DE4668" s="1"/>
      <c r="DF4668" s="1"/>
      <c r="DG4668" s="1"/>
      <c r="DH4668" s="1"/>
      <c r="DI4668" s="1"/>
      <c r="DJ4668" s="1"/>
      <c r="DK4668" s="1"/>
      <c r="DL4668" s="1"/>
      <c r="DM4668" s="1"/>
      <c r="DN4668" s="1"/>
      <c r="DO4668" s="1"/>
      <c r="DP4668" s="1"/>
      <c r="DQ4668" s="1"/>
    </row>
    <row r="4669" spans="1:121">
      <c r="A4669" s="172" t="s">
        <v>2130</v>
      </c>
      <c r="B4669" s="381" t="s">
        <v>2131</v>
      </c>
      <c r="C4669" s="378">
        <v>151600857</v>
      </c>
      <c r="D4669" s="88"/>
      <c r="F4669" s="29" t="s">
        <v>165</v>
      </c>
      <c r="G4669" s="3" t="s">
        <v>80</v>
      </c>
      <c r="H4669" s="3" t="s">
        <v>279</v>
      </c>
      <c r="I4669" s="55">
        <v>46175</v>
      </c>
      <c r="J4669" s="55">
        <v>46178</v>
      </c>
      <c r="K4669" s="55">
        <v>46205</v>
      </c>
      <c r="L4669" s="3"/>
      <c r="M4669" s="3"/>
      <c r="N4669" s="3"/>
      <c r="O4669" s="119" t="s">
        <v>10</v>
      </c>
      <c r="P4669" s="55">
        <v>46181</v>
      </c>
      <c r="Q4669" s="167"/>
      <c r="R4669" s="176"/>
      <c r="S4669" s="1"/>
      <c r="T4669" s="1"/>
      <c r="U4669" s="1"/>
      <c r="V4669" s="1"/>
      <c r="W4669" s="1"/>
      <c r="X4669" s="1"/>
      <c r="Y4669" s="1"/>
      <c r="Z4669" s="1"/>
      <c r="AA4669" s="1"/>
      <c r="AB4669" s="1"/>
      <c r="AC4669" s="1"/>
      <c r="AD4669" s="1"/>
      <c r="AE4669" s="1"/>
      <c r="AF4669" s="1"/>
      <c r="AG4669" s="1"/>
      <c r="AH4669" s="1"/>
      <c r="AI4669" s="1"/>
      <c r="AJ4669" s="1"/>
      <c r="AK4669" s="1"/>
      <c r="AL4669" s="1"/>
      <c r="AM4669" s="1"/>
      <c r="AN4669" s="1"/>
      <c r="AO4669" s="1"/>
      <c r="AP4669" s="1"/>
      <c r="AQ4669" s="1"/>
      <c r="AR4669" s="1"/>
      <c r="AS4669" s="1"/>
      <c r="AT4669" s="1"/>
      <c r="AU4669" s="1"/>
      <c r="AV4669" s="1"/>
      <c r="AW4669" s="1"/>
      <c r="AX4669" s="1"/>
      <c r="AY4669" s="1"/>
      <c r="AZ4669" s="1"/>
      <c r="BA4669" s="1"/>
      <c r="BB4669" s="1"/>
      <c r="BC4669" s="1"/>
      <c r="BD4669" s="1"/>
      <c r="BE4669" s="1"/>
      <c r="BF4669" s="1"/>
      <c r="BG4669" s="1"/>
      <c r="BH4669" s="1"/>
      <c r="BI4669" s="1"/>
      <c r="BJ4669" s="1"/>
      <c r="BK4669" s="1"/>
      <c r="BL4669" s="1"/>
      <c r="BM4669" s="1"/>
      <c r="BN4669" s="1"/>
      <c r="BO4669" s="1"/>
      <c r="BP4669" s="1"/>
      <c r="BQ4669" s="1"/>
      <c r="BR4669" s="1"/>
      <c r="BS4669" s="1"/>
      <c r="BT4669" s="1"/>
      <c r="BU4669" s="1"/>
      <c r="BV4669" s="1"/>
      <c r="BW4669" s="1"/>
      <c r="BX4669" s="1"/>
      <c r="BY4669" s="1"/>
      <c r="BZ4669" s="1"/>
      <c r="CA4669" s="1"/>
      <c r="CB4669" s="1"/>
      <c r="CC4669" s="1"/>
      <c r="CD4669" s="1"/>
      <c r="CE4669" s="1"/>
      <c r="CF4669" s="1"/>
      <c r="CG4669" s="1"/>
      <c r="CH4669" s="1"/>
      <c r="CI4669" s="1"/>
      <c r="CJ4669" s="1"/>
      <c r="CK4669" s="1"/>
      <c r="CL4669" s="1"/>
      <c r="CM4669" s="1"/>
      <c r="CN4669" s="1"/>
      <c r="CO4669" s="1"/>
      <c r="CP4669" s="1"/>
      <c r="CQ4669" s="1"/>
      <c r="CR4669" s="1"/>
      <c r="CS4669" s="1"/>
      <c r="CT4669" s="1"/>
      <c r="CU4669" s="1"/>
      <c r="CV4669" s="1"/>
      <c r="CW4669" s="1"/>
      <c r="CX4669" s="1"/>
      <c r="CY4669" s="1"/>
      <c r="CZ4669" s="1"/>
      <c r="DA4669" s="1"/>
      <c r="DB4669" s="1"/>
      <c r="DC4669" s="1"/>
      <c r="DD4669" s="1"/>
      <c r="DE4669" s="1"/>
      <c r="DF4669" s="1"/>
      <c r="DG4669" s="1"/>
      <c r="DH4669" s="1"/>
      <c r="DI4669" s="1"/>
      <c r="DJ4669" s="1"/>
      <c r="DK4669" s="1"/>
      <c r="DL4669" s="1"/>
      <c r="DM4669" s="1"/>
      <c r="DN4669" s="1"/>
      <c r="DO4669" s="1"/>
      <c r="DP4669" s="1"/>
      <c r="DQ4669" s="1"/>
    </row>
    <row r="4670" spans="1:121">
      <c r="A4670" s="172" t="s">
        <v>2130</v>
      </c>
      <c r="B4670" s="381" t="s">
        <v>2131</v>
      </c>
      <c r="C4670" s="378">
        <v>151600851</v>
      </c>
      <c r="D4670" s="88"/>
      <c r="F4670" s="29" t="s">
        <v>165</v>
      </c>
      <c r="G4670" s="3" t="s">
        <v>80</v>
      </c>
      <c r="H4670" s="3" t="s">
        <v>279</v>
      </c>
      <c r="I4670" s="55">
        <v>46175</v>
      </c>
      <c r="J4670" s="55">
        <v>46178</v>
      </c>
      <c r="K4670" s="55">
        <v>46205</v>
      </c>
      <c r="L4670" s="3"/>
      <c r="M4670" s="3"/>
      <c r="N4670" s="3"/>
      <c r="O4670" s="119" t="s">
        <v>10</v>
      </c>
      <c r="P4670" s="55">
        <v>46181</v>
      </c>
      <c r="Q4670" s="167"/>
      <c r="R4670" s="176"/>
      <c r="S4670" s="1"/>
      <c r="T4670" s="1"/>
      <c r="U4670" s="1"/>
      <c r="V4670" s="1"/>
      <c r="W4670" s="1"/>
      <c r="X4670" s="1"/>
      <c r="Y4670" s="1"/>
      <c r="Z4670" s="1"/>
      <c r="AA4670" s="1"/>
      <c r="AB4670" s="1"/>
      <c r="AC4670" s="1"/>
      <c r="AD4670" s="1"/>
      <c r="AE4670" s="1"/>
      <c r="AF4670" s="1"/>
      <c r="AG4670" s="1"/>
      <c r="AH4670" s="1"/>
      <c r="AI4670" s="1"/>
      <c r="AJ4670" s="1"/>
      <c r="AK4670" s="1"/>
      <c r="AL4670" s="1"/>
      <c r="AM4670" s="1"/>
      <c r="AN4670" s="1"/>
      <c r="AO4670" s="1"/>
      <c r="AP4670" s="1"/>
      <c r="AQ4670" s="1"/>
      <c r="AR4670" s="1"/>
      <c r="AS4670" s="1"/>
      <c r="AT4670" s="1"/>
      <c r="AU4670" s="1"/>
      <c r="AV4670" s="1"/>
      <c r="AW4670" s="1"/>
      <c r="AX4670" s="1"/>
      <c r="AY4670" s="1"/>
      <c r="AZ4670" s="1"/>
      <c r="BA4670" s="1"/>
      <c r="BB4670" s="1"/>
      <c r="BC4670" s="1"/>
      <c r="BD4670" s="1"/>
      <c r="BE4670" s="1"/>
      <c r="BF4670" s="1"/>
      <c r="BG4670" s="1"/>
      <c r="BH4670" s="1"/>
      <c r="BI4670" s="1"/>
      <c r="BJ4670" s="1"/>
      <c r="BK4670" s="1"/>
      <c r="BL4670" s="1"/>
      <c r="BM4670" s="1"/>
      <c r="BN4670" s="1"/>
      <c r="BO4670" s="1"/>
      <c r="BP4670" s="1"/>
      <c r="BQ4670" s="1"/>
      <c r="BR4670" s="1"/>
      <c r="BS4670" s="1"/>
      <c r="BT4670" s="1"/>
      <c r="BU4670" s="1"/>
      <c r="BV4670" s="1"/>
      <c r="BW4670" s="1"/>
      <c r="BX4670" s="1"/>
      <c r="BY4670" s="1"/>
      <c r="BZ4670" s="1"/>
      <c r="CA4670" s="1"/>
      <c r="CB4670" s="1"/>
      <c r="CC4670" s="1"/>
      <c r="CD4670" s="1"/>
      <c r="CE4670" s="1"/>
      <c r="CF4670" s="1"/>
      <c r="CG4670" s="1"/>
      <c r="CH4670" s="1"/>
      <c r="CI4670" s="1"/>
      <c r="CJ4670" s="1"/>
      <c r="CK4670" s="1"/>
      <c r="CL4670" s="1"/>
      <c r="CM4670" s="1"/>
      <c r="CN4670" s="1"/>
      <c r="CO4670" s="1"/>
      <c r="CP4670" s="1"/>
      <c r="CQ4670" s="1"/>
      <c r="CR4670" s="1"/>
      <c r="CS4670" s="1"/>
      <c r="CT4670" s="1"/>
      <c r="CU4670" s="1"/>
      <c r="CV4670" s="1"/>
      <c r="CW4670" s="1"/>
      <c r="CX4670" s="1"/>
      <c r="CY4670" s="1"/>
      <c r="CZ4670" s="1"/>
      <c r="DA4670" s="1"/>
      <c r="DB4670" s="1"/>
      <c r="DC4670" s="1"/>
      <c r="DD4670" s="1"/>
      <c r="DE4670" s="1"/>
      <c r="DF4670" s="1"/>
      <c r="DG4670" s="1"/>
      <c r="DH4670" s="1"/>
      <c r="DI4670" s="1"/>
      <c r="DJ4670" s="1"/>
      <c r="DK4670" s="1"/>
      <c r="DL4670" s="1"/>
      <c r="DM4670" s="1"/>
      <c r="DN4670" s="1"/>
      <c r="DO4670" s="1"/>
      <c r="DP4670" s="1"/>
      <c r="DQ4670" s="1"/>
    </row>
    <row r="4671" spans="1:121">
      <c r="A4671" s="172" t="s">
        <v>2130</v>
      </c>
      <c r="B4671" s="381" t="s">
        <v>2131</v>
      </c>
      <c r="C4671" s="378">
        <v>151600831</v>
      </c>
      <c r="D4671" s="88"/>
      <c r="F4671" s="29" t="s">
        <v>165</v>
      </c>
      <c r="G4671" s="3" t="s">
        <v>80</v>
      </c>
      <c r="H4671" s="3" t="s">
        <v>279</v>
      </c>
      <c r="I4671" s="55">
        <v>46175</v>
      </c>
      <c r="J4671" s="55">
        <v>46178</v>
      </c>
      <c r="K4671" s="55">
        <v>46205</v>
      </c>
      <c r="L4671" s="3"/>
      <c r="M4671" s="3"/>
      <c r="N4671" s="3"/>
      <c r="O4671" s="119" t="s">
        <v>10</v>
      </c>
      <c r="P4671" s="55">
        <v>46181</v>
      </c>
      <c r="Q4671" s="167"/>
      <c r="R4671" s="176"/>
      <c r="S4671" s="1"/>
      <c r="T4671" s="1"/>
      <c r="U4671" s="1"/>
      <c r="V4671" s="1"/>
      <c r="W4671" s="1"/>
      <c r="X4671" s="1"/>
      <c r="Y4671" s="1"/>
      <c r="Z4671" s="1"/>
      <c r="AA4671" s="1"/>
      <c r="AB4671" s="1"/>
      <c r="AC4671" s="1"/>
      <c r="AD4671" s="1"/>
      <c r="AE4671" s="1"/>
      <c r="AF4671" s="1"/>
      <c r="AG4671" s="1"/>
      <c r="AH4671" s="1"/>
      <c r="AI4671" s="1"/>
      <c r="AJ4671" s="1"/>
      <c r="AK4671" s="1"/>
      <c r="AL4671" s="1"/>
      <c r="AM4671" s="1"/>
      <c r="AN4671" s="1"/>
      <c r="AO4671" s="1"/>
      <c r="AP4671" s="1"/>
      <c r="AQ4671" s="1"/>
      <c r="AR4671" s="1"/>
      <c r="AS4671" s="1"/>
      <c r="AT4671" s="1"/>
      <c r="AU4671" s="1"/>
      <c r="AV4671" s="1"/>
      <c r="AW4671" s="1"/>
      <c r="AX4671" s="1"/>
      <c r="AY4671" s="1"/>
      <c r="AZ4671" s="1"/>
      <c r="BA4671" s="1"/>
      <c r="BB4671" s="1"/>
      <c r="BC4671" s="1"/>
      <c r="BD4671" s="1"/>
      <c r="BE4671" s="1"/>
      <c r="BF4671" s="1"/>
      <c r="BG4671" s="1"/>
      <c r="BH4671" s="1"/>
      <c r="BI4671" s="1"/>
      <c r="BJ4671" s="1"/>
      <c r="BK4671" s="1"/>
      <c r="BL4671" s="1"/>
      <c r="BM4671" s="1"/>
      <c r="BN4671" s="1"/>
      <c r="BO4671" s="1"/>
      <c r="BP4671" s="1"/>
      <c r="BQ4671" s="1"/>
      <c r="BR4671" s="1"/>
      <c r="BS4671" s="1"/>
      <c r="BT4671" s="1"/>
      <c r="BU4671" s="1"/>
      <c r="BV4671" s="1"/>
      <c r="BW4671" s="1"/>
      <c r="BX4671" s="1"/>
      <c r="BY4671" s="1"/>
      <c r="BZ4671" s="1"/>
      <c r="CA4671" s="1"/>
      <c r="CB4671" s="1"/>
      <c r="CC4671" s="1"/>
      <c r="CD4671" s="1"/>
      <c r="CE4671" s="1"/>
      <c r="CF4671" s="1"/>
      <c r="CG4671" s="1"/>
      <c r="CH4671" s="1"/>
      <c r="CI4671" s="1"/>
      <c r="CJ4671" s="1"/>
      <c r="CK4671" s="1"/>
      <c r="CL4671" s="1"/>
      <c r="CM4671" s="1"/>
      <c r="CN4671" s="1"/>
      <c r="CO4671" s="1"/>
      <c r="CP4671" s="1"/>
      <c r="CQ4671" s="1"/>
      <c r="CR4671" s="1"/>
      <c r="CS4671" s="1"/>
      <c r="CT4671" s="1"/>
      <c r="CU4671" s="1"/>
      <c r="CV4671" s="1"/>
      <c r="CW4671" s="1"/>
      <c r="CX4671" s="1"/>
      <c r="CY4671" s="1"/>
      <c r="CZ4671" s="1"/>
      <c r="DA4671" s="1"/>
      <c r="DB4671" s="1"/>
      <c r="DC4671" s="1"/>
      <c r="DD4671" s="1"/>
      <c r="DE4671" s="1"/>
      <c r="DF4671" s="1"/>
      <c r="DG4671" s="1"/>
      <c r="DH4671" s="1"/>
      <c r="DI4671" s="1"/>
      <c r="DJ4671" s="1"/>
      <c r="DK4671" s="1"/>
      <c r="DL4671" s="1"/>
      <c r="DM4671" s="1"/>
      <c r="DN4671" s="1"/>
      <c r="DO4671" s="1"/>
      <c r="DP4671" s="1"/>
      <c r="DQ4671" s="1"/>
    </row>
    <row r="4672" spans="1:121">
      <c r="A4672" s="172" t="s">
        <v>2132</v>
      </c>
      <c r="B4672" s="381" t="s">
        <v>2133</v>
      </c>
      <c r="C4672" s="378">
        <v>162608219</v>
      </c>
      <c r="D4672" s="88"/>
      <c r="F4672" s="29" t="s">
        <v>121</v>
      </c>
      <c r="G4672" s="3" t="s">
        <v>16</v>
      </c>
      <c r="H4672" s="3" t="s">
        <v>1947</v>
      </c>
      <c r="I4672" s="55">
        <v>46184</v>
      </c>
      <c r="J4672" s="55">
        <v>46188</v>
      </c>
      <c r="K4672" s="55">
        <v>46216</v>
      </c>
      <c r="L4672" s="3"/>
      <c r="M4672" s="3"/>
      <c r="N4672" s="3"/>
      <c r="O4672" s="119" t="s">
        <v>10</v>
      </c>
      <c r="P4672" s="55">
        <v>46189</v>
      </c>
      <c r="Q4672" s="167"/>
      <c r="R4672" s="176"/>
      <c r="S4672" s="1"/>
      <c r="T4672" s="1"/>
      <c r="U4672" s="1"/>
      <c r="V4672" s="1"/>
      <c r="W4672" s="1"/>
      <c r="X4672" s="1"/>
      <c r="Y4672" s="1"/>
      <c r="Z4672" s="1"/>
      <c r="AA4672" s="1"/>
      <c r="AB4672" s="1"/>
      <c r="AC4672" s="1"/>
      <c r="AD4672" s="1"/>
      <c r="AE4672" s="1"/>
      <c r="AF4672" s="1"/>
      <c r="AG4672" s="1"/>
      <c r="AH4672" s="1"/>
      <c r="AI4672" s="1"/>
      <c r="AJ4672" s="1"/>
      <c r="AK4672" s="1"/>
      <c r="AL4672" s="1"/>
      <c r="AM4672" s="1"/>
      <c r="AN4672" s="1"/>
      <c r="AO4672" s="1"/>
      <c r="AP4672" s="1"/>
      <c r="AQ4672" s="1"/>
      <c r="AR4672" s="1"/>
      <c r="AS4672" s="1"/>
      <c r="AT4672" s="1"/>
      <c r="AU4672" s="1"/>
      <c r="AV4672" s="1"/>
      <c r="AW4672" s="1"/>
      <c r="AX4672" s="1"/>
      <c r="AY4672" s="1"/>
      <c r="AZ4672" s="1"/>
      <c r="BA4672" s="1"/>
      <c r="BB4672" s="1"/>
      <c r="BC4672" s="1"/>
      <c r="BD4672" s="1"/>
      <c r="BE4672" s="1"/>
      <c r="BF4672" s="1"/>
      <c r="BG4672" s="1"/>
      <c r="BH4672" s="1"/>
      <c r="BI4672" s="1"/>
      <c r="BJ4672" s="1"/>
      <c r="BK4672" s="1"/>
      <c r="BL4672" s="1"/>
      <c r="BM4672" s="1"/>
      <c r="BN4672" s="1"/>
      <c r="BO4672" s="1"/>
      <c r="BP4672" s="1"/>
      <c r="BQ4672" s="1"/>
      <c r="BR4672" s="1"/>
      <c r="BS4672" s="1"/>
      <c r="BT4672" s="1"/>
      <c r="BU4672" s="1"/>
      <c r="BV4672" s="1"/>
      <c r="BW4672" s="1"/>
      <c r="BX4672" s="1"/>
      <c r="BY4672" s="1"/>
      <c r="BZ4672" s="1"/>
      <c r="CA4672" s="1"/>
      <c r="CB4672" s="1"/>
      <c r="CC4672" s="1"/>
      <c r="CD4672" s="1"/>
      <c r="CE4672" s="1"/>
      <c r="CF4672" s="1"/>
      <c r="CG4672" s="1"/>
      <c r="CH4672" s="1"/>
      <c r="CI4672" s="1"/>
      <c r="CJ4672" s="1"/>
      <c r="CK4672" s="1"/>
      <c r="CL4672" s="1"/>
      <c r="CM4672" s="1"/>
      <c r="CN4672" s="1"/>
      <c r="CO4672" s="1"/>
      <c r="CP4672" s="1"/>
      <c r="CQ4672" s="1"/>
      <c r="CR4672" s="1"/>
      <c r="CS4672" s="1"/>
      <c r="CT4672" s="1"/>
      <c r="CU4672" s="1"/>
      <c r="CV4672" s="1"/>
      <c r="CW4672" s="1"/>
      <c r="CX4672" s="1"/>
      <c r="CY4672" s="1"/>
      <c r="CZ4672" s="1"/>
      <c r="DA4672" s="1"/>
      <c r="DB4672" s="1"/>
      <c r="DC4672" s="1"/>
      <c r="DD4672" s="1"/>
      <c r="DE4672" s="1"/>
      <c r="DF4672" s="1"/>
      <c r="DG4672" s="1"/>
      <c r="DH4672" s="1"/>
      <c r="DI4672" s="1"/>
      <c r="DJ4672" s="1"/>
      <c r="DK4672" s="1"/>
      <c r="DL4672" s="1"/>
      <c r="DM4672" s="1"/>
      <c r="DN4672" s="1"/>
      <c r="DO4672" s="1"/>
      <c r="DP4672" s="1"/>
      <c r="DQ4672" s="1"/>
    </row>
    <row r="4673" spans="1:121">
      <c r="A4673" s="172" t="s">
        <v>2132</v>
      </c>
      <c r="B4673" s="381" t="s">
        <v>2133</v>
      </c>
      <c r="C4673" s="378">
        <v>162608238</v>
      </c>
      <c r="D4673" s="88"/>
      <c r="F4673" s="29" t="s">
        <v>121</v>
      </c>
      <c r="G4673" s="3" t="s">
        <v>16</v>
      </c>
      <c r="H4673" s="3" t="s">
        <v>1947</v>
      </c>
      <c r="I4673" s="55">
        <v>46184</v>
      </c>
      <c r="J4673" s="55">
        <v>46188</v>
      </c>
      <c r="K4673" s="55">
        <v>46216</v>
      </c>
      <c r="L4673" s="3"/>
      <c r="M4673" s="3"/>
      <c r="N4673" s="3"/>
      <c r="O4673" s="119" t="s">
        <v>10</v>
      </c>
      <c r="P4673" s="55">
        <v>46189</v>
      </c>
      <c r="Q4673" s="167"/>
      <c r="R4673" s="176"/>
      <c r="S4673" s="1"/>
      <c r="T4673" s="1"/>
      <c r="U4673" s="1"/>
      <c r="V4673" s="1"/>
      <c r="W4673" s="1"/>
      <c r="X4673" s="1"/>
      <c r="Y4673" s="1"/>
      <c r="Z4673" s="1"/>
      <c r="AA4673" s="1"/>
      <c r="AB4673" s="1"/>
      <c r="AC4673" s="1"/>
      <c r="AD4673" s="1"/>
      <c r="AE4673" s="1"/>
      <c r="AF4673" s="1"/>
      <c r="AG4673" s="1"/>
      <c r="AH4673" s="1"/>
      <c r="AI4673" s="1"/>
      <c r="AJ4673" s="1"/>
      <c r="AK4673" s="1"/>
      <c r="AL4673" s="1"/>
      <c r="AM4673" s="1"/>
      <c r="AN4673" s="1"/>
      <c r="AO4673" s="1"/>
      <c r="AP4673" s="1"/>
      <c r="AQ4673" s="1"/>
      <c r="AR4673" s="1"/>
      <c r="AS4673" s="1"/>
      <c r="AT4673" s="1"/>
      <c r="AU4673" s="1"/>
      <c r="AV4673" s="1"/>
      <c r="AW4673" s="1"/>
      <c r="AX4673" s="1"/>
      <c r="AY4673" s="1"/>
      <c r="AZ4673" s="1"/>
      <c r="BA4673" s="1"/>
      <c r="BB4673" s="1"/>
      <c r="BC4673" s="1"/>
      <c r="BD4673" s="1"/>
      <c r="BE4673" s="1"/>
      <c r="BF4673" s="1"/>
      <c r="BG4673" s="1"/>
      <c r="BH4673" s="1"/>
      <c r="BI4673" s="1"/>
      <c r="BJ4673" s="1"/>
      <c r="BK4673" s="1"/>
      <c r="BL4673" s="1"/>
      <c r="BM4673" s="1"/>
      <c r="BN4673" s="1"/>
      <c r="BO4673" s="1"/>
      <c r="BP4673" s="1"/>
      <c r="BQ4673" s="1"/>
      <c r="BR4673" s="1"/>
      <c r="BS4673" s="1"/>
      <c r="BT4673" s="1"/>
      <c r="BU4673" s="1"/>
      <c r="BV4673" s="1"/>
      <c r="BW4673" s="1"/>
      <c r="BX4673" s="1"/>
      <c r="BY4673" s="1"/>
      <c r="BZ4673" s="1"/>
      <c r="CA4673" s="1"/>
      <c r="CB4673" s="1"/>
      <c r="CC4673" s="1"/>
      <c r="CD4673" s="1"/>
      <c r="CE4673" s="1"/>
      <c r="CF4673" s="1"/>
      <c r="CG4673" s="1"/>
      <c r="CH4673" s="1"/>
      <c r="CI4673" s="1"/>
      <c r="CJ4673" s="1"/>
      <c r="CK4673" s="1"/>
      <c r="CL4673" s="1"/>
      <c r="CM4673" s="1"/>
      <c r="CN4673" s="1"/>
      <c r="CO4673" s="1"/>
      <c r="CP4673" s="1"/>
      <c r="CQ4673" s="1"/>
      <c r="CR4673" s="1"/>
      <c r="CS4673" s="1"/>
      <c r="CT4673" s="1"/>
      <c r="CU4673" s="1"/>
      <c r="CV4673" s="1"/>
      <c r="CW4673" s="1"/>
      <c r="CX4673" s="1"/>
      <c r="CY4673" s="1"/>
      <c r="CZ4673" s="1"/>
      <c r="DA4673" s="1"/>
      <c r="DB4673" s="1"/>
      <c r="DC4673" s="1"/>
      <c r="DD4673" s="1"/>
      <c r="DE4673" s="1"/>
      <c r="DF4673" s="1"/>
      <c r="DG4673" s="1"/>
      <c r="DH4673" s="1"/>
      <c r="DI4673" s="1"/>
      <c r="DJ4673" s="1"/>
      <c r="DK4673" s="1"/>
      <c r="DL4673" s="1"/>
      <c r="DM4673" s="1"/>
      <c r="DN4673" s="1"/>
      <c r="DO4673" s="1"/>
      <c r="DP4673" s="1"/>
      <c r="DQ4673" s="1"/>
    </row>
    <row r="4674" spans="1:121">
      <c r="A4674" s="172" t="s">
        <v>2132</v>
      </c>
      <c r="B4674" s="381" t="s">
        <v>2133</v>
      </c>
      <c r="C4674" s="378">
        <v>162608253</v>
      </c>
      <c r="D4674" s="88"/>
      <c r="F4674" s="29" t="s">
        <v>121</v>
      </c>
      <c r="G4674" s="3" t="s">
        <v>16</v>
      </c>
      <c r="H4674" s="3" t="s">
        <v>1947</v>
      </c>
      <c r="I4674" s="55">
        <v>46184</v>
      </c>
      <c r="J4674" s="55">
        <v>46188</v>
      </c>
      <c r="K4674" s="55">
        <v>46216</v>
      </c>
      <c r="L4674" s="3"/>
      <c r="M4674" s="3"/>
      <c r="N4674" s="3"/>
      <c r="O4674" s="119" t="s">
        <v>10</v>
      </c>
      <c r="P4674" s="55">
        <v>46189</v>
      </c>
      <c r="Q4674" s="167"/>
      <c r="R4674" s="176"/>
      <c r="S4674" s="1"/>
      <c r="T4674" s="1"/>
      <c r="U4674" s="1"/>
      <c r="V4674" s="1"/>
      <c r="W4674" s="1"/>
      <c r="X4674" s="1"/>
      <c r="Y4674" s="1"/>
      <c r="Z4674" s="1"/>
      <c r="AA4674" s="1"/>
      <c r="AB4674" s="1"/>
      <c r="AC4674" s="1"/>
      <c r="AD4674" s="1"/>
      <c r="AE4674" s="1"/>
      <c r="AF4674" s="1"/>
      <c r="AG4674" s="1"/>
      <c r="AH4674" s="1"/>
      <c r="AI4674" s="1"/>
      <c r="AJ4674" s="1"/>
      <c r="AK4674" s="1"/>
      <c r="AL4674" s="1"/>
      <c r="AM4674" s="1"/>
      <c r="AN4674" s="1"/>
      <c r="AO4674" s="1"/>
      <c r="AP4674" s="1"/>
      <c r="AQ4674" s="1"/>
      <c r="AR4674" s="1"/>
      <c r="AS4674" s="1"/>
      <c r="AT4674" s="1"/>
      <c r="AU4674" s="1"/>
      <c r="AV4674" s="1"/>
      <c r="AW4674" s="1"/>
      <c r="AX4674" s="1"/>
      <c r="AY4674" s="1"/>
      <c r="AZ4674" s="1"/>
      <c r="BA4674" s="1"/>
      <c r="BB4674" s="1"/>
      <c r="BC4674" s="1"/>
      <c r="BD4674" s="1"/>
      <c r="BE4674" s="1"/>
      <c r="BF4674" s="1"/>
      <c r="BG4674" s="1"/>
      <c r="BH4674" s="1"/>
      <c r="BI4674" s="1"/>
      <c r="BJ4674" s="1"/>
      <c r="BK4674" s="1"/>
      <c r="BL4674" s="1"/>
      <c r="BM4674" s="1"/>
      <c r="BN4674" s="1"/>
      <c r="BO4674" s="1"/>
      <c r="BP4674" s="1"/>
      <c r="BQ4674" s="1"/>
      <c r="BR4674" s="1"/>
      <c r="BS4674" s="1"/>
      <c r="BT4674" s="1"/>
      <c r="BU4674" s="1"/>
      <c r="BV4674" s="1"/>
      <c r="BW4674" s="1"/>
      <c r="BX4674" s="1"/>
      <c r="BY4674" s="1"/>
      <c r="BZ4674" s="1"/>
      <c r="CA4674" s="1"/>
      <c r="CB4674" s="1"/>
      <c r="CC4674" s="1"/>
      <c r="CD4674" s="1"/>
      <c r="CE4674" s="1"/>
      <c r="CF4674" s="1"/>
      <c r="CG4674" s="1"/>
      <c r="CH4674" s="1"/>
      <c r="CI4674" s="1"/>
      <c r="CJ4674" s="1"/>
      <c r="CK4674" s="1"/>
      <c r="CL4674" s="1"/>
      <c r="CM4674" s="1"/>
      <c r="CN4674" s="1"/>
      <c r="CO4674" s="1"/>
      <c r="CP4674" s="1"/>
      <c r="CQ4674" s="1"/>
      <c r="CR4674" s="1"/>
      <c r="CS4674" s="1"/>
      <c r="CT4674" s="1"/>
      <c r="CU4674" s="1"/>
      <c r="CV4674" s="1"/>
      <c r="CW4674" s="1"/>
      <c r="CX4674" s="1"/>
      <c r="CY4674" s="1"/>
      <c r="CZ4674" s="1"/>
      <c r="DA4674" s="1"/>
      <c r="DB4674" s="1"/>
      <c r="DC4674" s="1"/>
      <c r="DD4674" s="1"/>
      <c r="DE4674" s="1"/>
      <c r="DF4674" s="1"/>
      <c r="DG4674" s="1"/>
      <c r="DH4674" s="1"/>
      <c r="DI4674" s="1"/>
      <c r="DJ4674" s="1"/>
      <c r="DK4674" s="1"/>
      <c r="DL4674" s="1"/>
      <c r="DM4674" s="1"/>
      <c r="DN4674" s="1"/>
      <c r="DO4674" s="1"/>
      <c r="DP4674" s="1"/>
      <c r="DQ4674" s="1"/>
    </row>
    <row r="4675" spans="1:121">
      <c r="A4675" s="172" t="s">
        <v>2132</v>
      </c>
      <c r="B4675" s="381" t="s">
        <v>2133</v>
      </c>
      <c r="C4675" s="378">
        <v>162608456</v>
      </c>
      <c r="D4675" s="88"/>
      <c r="F4675" s="29" t="s">
        <v>121</v>
      </c>
      <c r="G4675" s="3" t="s">
        <v>16</v>
      </c>
      <c r="H4675" s="3" t="s">
        <v>1947</v>
      </c>
      <c r="I4675" s="55">
        <v>46184</v>
      </c>
      <c r="J4675" s="55">
        <v>46188</v>
      </c>
      <c r="K4675" s="55">
        <v>46216</v>
      </c>
      <c r="L4675" s="3"/>
      <c r="M4675" s="3"/>
      <c r="N4675" s="3"/>
      <c r="O4675" s="119" t="s">
        <v>10</v>
      </c>
      <c r="P4675" s="55">
        <v>46189</v>
      </c>
      <c r="Q4675" s="167"/>
      <c r="R4675" s="176"/>
      <c r="S4675" s="1"/>
      <c r="T4675" s="1"/>
      <c r="U4675" s="1"/>
      <c r="V4675" s="1"/>
      <c r="W4675" s="1"/>
      <c r="X4675" s="1"/>
      <c r="Y4675" s="1"/>
      <c r="Z4675" s="1"/>
      <c r="AA4675" s="1"/>
      <c r="AB4675" s="1"/>
      <c r="AC4675" s="1"/>
      <c r="AD4675" s="1"/>
      <c r="AE4675" s="1"/>
      <c r="AF4675" s="1"/>
      <c r="AG4675" s="1"/>
      <c r="AH4675" s="1"/>
      <c r="AI4675" s="1"/>
      <c r="AJ4675" s="1"/>
      <c r="AK4675" s="1"/>
      <c r="AL4675" s="1"/>
      <c r="AM4675" s="1"/>
      <c r="AN4675" s="1"/>
      <c r="AO4675" s="1"/>
      <c r="AP4675" s="1"/>
      <c r="AQ4675" s="1"/>
      <c r="AR4675" s="1"/>
      <c r="AS4675" s="1"/>
      <c r="AT4675" s="1"/>
      <c r="AU4675" s="1"/>
      <c r="AV4675" s="1"/>
      <c r="AW4675" s="1"/>
      <c r="AX4675" s="1"/>
      <c r="AY4675" s="1"/>
      <c r="AZ4675" s="1"/>
      <c r="BA4675" s="1"/>
      <c r="BB4675" s="1"/>
      <c r="BC4675" s="1"/>
      <c r="BD4675" s="1"/>
      <c r="BE4675" s="1"/>
      <c r="BF4675" s="1"/>
      <c r="BG4675" s="1"/>
      <c r="BH4675" s="1"/>
      <c r="BI4675" s="1"/>
      <c r="BJ4675" s="1"/>
      <c r="BK4675" s="1"/>
      <c r="BL4675" s="1"/>
      <c r="BM4675" s="1"/>
      <c r="BN4675" s="1"/>
      <c r="BO4675" s="1"/>
      <c r="BP4675" s="1"/>
      <c r="BQ4675" s="1"/>
      <c r="BR4675" s="1"/>
      <c r="BS4675" s="1"/>
      <c r="BT4675" s="1"/>
      <c r="BU4675" s="1"/>
      <c r="BV4675" s="1"/>
      <c r="BW4675" s="1"/>
      <c r="BX4675" s="1"/>
      <c r="BY4675" s="1"/>
      <c r="BZ4675" s="1"/>
      <c r="CA4675" s="1"/>
      <c r="CB4675" s="1"/>
      <c r="CC4675" s="1"/>
      <c r="CD4675" s="1"/>
      <c r="CE4675" s="1"/>
      <c r="CF4675" s="1"/>
      <c r="CG4675" s="1"/>
      <c r="CH4675" s="1"/>
      <c r="CI4675" s="1"/>
      <c r="CJ4675" s="1"/>
      <c r="CK4675" s="1"/>
      <c r="CL4675" s="1"/>
      <c r="CM4675" s="1"/>
      <c r="CN4675" s="1"/>
      <c r="CO4675" s="1"/>
      <c r="CP4675" s="1"/>
      <c r="CQ4675" s="1"/>
      <c r="CR4675" s="1"/>
      <c r="CS4675" s="1"/>
      <c r="CT4675" s="1"/>
      <c r="CU4675" s="1"/>
      <c r="CV4675" s="1"/>
      <c r="CW4675" s="1"/>
      <c r="CX4675" s="1"/>
      <c r="CY4675" s="1"/>
      <c r="CZ4675" s="1"/>
      <c r="DA4675" s="1"/>
      <c r="DB4675" s="1"/>
      <c r="DC4675" s="1"/>
      <c r="DD4675" s="1"/>
      <c r="DE4675" s="1"/>
      <c r="DF4675" s="1"/>
      <c r="DG4675" s="1"/>
      <c r="DH4675" s="1"/>
      <c r="DI4675" s="1"/>
      <c r="DJ4675" s="1"/>
      <c r="DK4675" s="1"/>
      <c r="DL4675" s="1"/>
      <c r="DM4675" s="1"/>
      <c r="DN4675" s="1"/>
      <c r="DO4675" s="1"/>
      <c r="DP4675" s="1"/>
      <c r="DQ4675" s="1"/>
    </row>
    <row r="4676" spans="1:121">
      <c r="A4676" s="172" t="s">
        <v>2132</v>
      </c>
      <c r="B4676" s="381" t="s">
        <v>2133</v>
      </c>
      <c r="C4676" s="378">
        <v>162608311</v>
      </c>
      <c r="D4676" s="88"/>
      <c r="F4676" s="29" t="s">
        <v>121</v>
      </c>
      <c r="G4676" s="3" t="s">
        <v>16</v>
      </c>
      <c r="H4676" s="3" t="s">
        <v>1947</v>
      </c>
      <c r="I4676" s="55">
        <v>46184</v>
      </c>
      <c r="J4676" s="55">
        <v>46188</v>
      </c>
      <c r="K4676" s="55">
        <v>46216</v>
      </c>
      <c r="L4676" s="3"/>
      <c r="M4676" s="3"/>
      <c r="N4676" s="3"/>
      <c r="O4676" s="119" t="s">
        <v>10</v>
      </c>
      <c r="P4676" s="55">
        <v>46189</v>
      </c>
      <c r="Q4676" s="167"/>
      <c r="R4676" s="176"/>
      <c r="S4676" s="1"/>
      <c r="T4676" s="1"/>
      <c r="U4676" s="1"/>
      <c r="V4676" s="1"/>
      <c r="W4676" s="1"/>
      <c r="X4676" s="1"/>
      <c r="Y4676" s="1"/>
      <c r="Z4676" s="1"/>
      <c r="AA4676" s="1"/>
      <c r="AB4676" s="1"/>
      <c r="AC4676" s="1"/>
      <c r="AD4676" s="1"/>
      <c r="AE4676" s="1"/>
      <c r="AF4676" s="1"/>
      <c r="AG4676" s="1"/>
      <c r="AH4676" s="1"/>
      <c r="AI4676" s="1"/>
      <c r="AJ4676" s="1"/>
      <c r="AK4676" s="1"/>
      <c r="AL4676" s="1"/>
      <c r="AM4676" s="1"/>
      <c r="AN4676" s="1"/>
      <c r="AO4676" s="1"/>
      <c r="AP4676" s="1"/>
      <c r="AQ4676" s="1"/>
      <c r="AR4676" s="1"/>
      <c r="AS4676" s="1"/>
      <c r="AT4676" s="1"/>
      <c r="AU4676" s="1"/>
      <c r="AV4676" s="1"/>
      <c r="AW4676" s="1"/>
      <c r="AX4676" s="1"/>
      <c r="AY4676" s="1"/>
      <c r="AZ4676" s="1"/>
      <c r="BA4676" s="1"/>
      <c r="BB4676" s="1"/>
      <c r="BC4676" s="1"/>
      <c r="BD4676" s="1"/>
      <c r="BE4676" s="1"/>
      <c r="BF4676" s="1"/>
      <c r="BG4676" s="1"/>
      <c r="BH4676" s="1"/>
      <c r="BI4676" s="1"/>
      <c r="BJ4676" s="1"/>
      <c r="BK4676" s="1"/>
      <c r="BL4676" s="1"/>
      <c r="BM4676" s="1"/>
      <c r="BN4676" s="1"/>
      <c r="BO4676" s="1"/>
      <c r="BP4676" s="1"/>
      <c r="BQ4676" s="1"/>
      <c r="BR4676" s="1"/>
      <c r="BS4676" s="1"/>
      <c r="BT4676" s="1"/>
      <c r="BU4676" s="1"/>
      <c r="BV4676" s="1"/>
      <c r="BW4676" s="1"/>
      <c r="BX4676" s="1"/>
      <c r="BY4676" s="1"/>
      <c r="BZ4676" s="1"/>
      <c r="CA4676" s="1"/>
      <c r="CB4676" s="1"/>
      <c r="CC4676" s="1"/>
      <c r="CD4676" s="1"/>
      <c r="CE4676" s="1"/>
      <c r="CF4676" s="1"/>
      <c r="CG4676" s="1"/>
      <c r="CH4676" s="1"/>
      <c r="CI4676" s="1"/>
      <c r="CJ4676" s="1"/>
      <c r="CK4676" s="1"/>
      <c r="CL4676" s="1"/>
      <c r="CM4676" s="1"/>
      <c r="CN4676" s="1"/>
      <c r="CO4676" s="1"/>
      <c r="CP4676" s="1"/>
      <c r="CQ4676" s="1"/>
      <c r="CR4676" s="1"/>
      <c r="CS4676" s="1"/>
      <c r="CT4676" s="1"/>
      <c r="CU4676" s="1"/>
      <c r="CV4676" s="1"/>
      <c r="CW4676" s="1"/>
      <c r="CX4676" s="1"/>
      <c r="CY4676" s="1"/>
      <c r="CZ4676" s="1"/>
      <c r="DA4676" s="1"/>
      <c r="DB4676" s="1"/>
      <c r="DC4676" s="1"/>
      <c r="DD4676" s="1"/>
      <c r="DE4676" s="1"/>
      <c r="DF4676" s="1"/>
      <c r="DG4676" s="1"/>
      <c r="DH4676" s="1"/>
      <c r="DI4676" s="1"/>
      <c r="DJ4676" s="1"/>
      <c r="DK4676" s="1"/>
      <c r="DL4676" s="1"/>
      <c r="DM4676" s="1"/>
      <c r="DN4676" s="1"/>
      <c r="DO4676" s="1"/>
      <c r="DP4676" s="1"/>
      <c r="DQ4676" s="1"/>
    </row>
    <row r="4677" spans="1:121">
      <c r="A4677" s="172" t="s">
        <v>2132</v>
      </c>
      <c r="B4677" s="381" t="s">
        <v>2133</v>
      </c>
      <c r="C4677" s="378">
        <v>162608329</v>
      </c>
      <c r="D4677" s="88"/>
      <c r="F4677" s="29" t="s">
        <v>121</v>
      </c>
      <c r="G4677" s="3" t="s">
        <v>16</v>
      </c>
      <c r="H4677" s="3" t="s">
        <v>1947</v>
      </c>
      <c r="I4677" s="55">
        <v>46184</v>
      </c>
      <c r="J4677" s="55">
        <v>46188</v>
      </c>
      <c r="K4677" s="55">
        <v>46216</v>
      </c>
      <c r="L4677" s="3"/>
      <c r="M4677" s="3"/>
      <c r="N4677" s="3"/>
      <c r="O4677" s="119" t="s">
        <v>10</v>
      </c>
      <c r="P4677" s="55">
        <v>46189</v>
      </c>
      <c r="Q4677" s="167"/>
      <c r="R4677" s="176"/>
      <c r="S4677" s="1"/>
      <c r="T4677" s="1"/>
      <c r="U4677" s="1"/>
      <c r="V4677" s="1"/>
      <c r="W4677" s="1"/>
      <c r="X4677" s="1"/>
      <c r="Y4677" s="1"/>
      <c r="Z4677" s="1"/>
      <c r="AA4677" s="1"/>
      <c r="AB4677" s="1"/>
      <c r="AC4677" s="1"/>
      <c r="AD4677" s="1"/>
      <c r="AE4677" s="1"/>
      <c r="AF4677" s="1"/>
      <c r="AG4677" s="1"/>
      <c r="AH4677" s="1"/>
      <c r="AI4677" s="1"/>
      <c r="AJ4677" s="1"/>
      <c r="AK4677" s="1"/>
      <c r="AL4677" s="1"/>
      <c r="AM4677" s="1"/>
      <c r="AN4677" s="1"/>
      <c r="AO4677" s="1"/>
      <c r="AP4677" s="1"/>
      <c r="AQ4677" s="1"/>
      <c r="AR4677" s="1"/>
      <c r="AS4677" s="1"/>
      <c r="AT4677" s="1"/>
      <c r="AU4677" s="1"/>
      <c r="AV4677" s="1"/>
      <c r="AW4677" s="1"/>
      <c r="AX4677" s="1"/>
      <c r="AY4677" s="1"/>
      <c r="AZ4677" s="1"/>
      <c r="BA4677" s="1"/>
      <c r="BB4677" s="1"/>
      <c r="BC4677" s="1"/>
      <c r="BD4677" s="1"/>
      <c r="BE4677" s="1"/>
      <c r="BF4677" s="1"/>
      <c r="BG4677" s="1"/>
      <c r="BH4677" s="1"/>
      <c r="BI4677" s="1"/>
      <c r="BJ4677" s="1"/>
      <c r="BK4677" s="1"/>
      <c r="BL4677" s="1"/>
      <c r="BM4677" s="1"/>
      <c r="BN4677" s="1"/>
      <c r="BO4677" s="1"/>
      <c r="BP4677" s="1"/>
      <c r="BQ4677" s="1"/>
      <c r="BR4677" s="1"/>
      <c r="BS4677" s="1"/>
      <c r="BT4677" s="1"/>
      <c r="BU4677" s="1"/>
      <c r="BV4677" s="1"/>
      <c r="BW4677" s="1"/>
      <c r="BX4677" s="1"/>
      <c r="BY4677" s="1"/>
      <c r="BZ4677" s="1"/>
      <c r="CA4677" s="1"/>
      <c r="CB4677" s="1"/>
      <c r="CC4677" s="1"/>
      <c r="CD4677" s="1"/>
      <c r="CE4677" s="1"/>
      <c r="CF4677" s="1"/>
      <c r="CG4677" s="1"/>
      <c r="CH4677" s="1"/>
      <c r="CI4677" s="1"/>
      <c r="CJ4677" s="1"/>
      <c r="CK4677" s="1"/>
      <c r="CL4677" s="1"/>
      <c r="CM4677" s="1"/>
      <c r="CN4677" s="1"/>
      <c r="CO4677" s="1"/>
      <c r="CP4677" s="1"/>
      <c r="CQ4677" s="1"/>
      <c r="CR4677" s="1"/>
      <c r="CS4677" s="1"/>
      <c r="CT4677" s="1"/>
      <c r="CU4677" s="1"/>
      <c r="CV4677" s="1"/>
      <c r="CW4677" s="1"/>
      <c r="CX4677" s="1"/>
      <c r="CY4677" s="1"/>
      <c r="CZ4677" s="1"/>
      <c r="DA4677" s="1"/>
      <c r="DB4677" s="1"/>
      <c r="DC4677" s="1"/>
      <c r="DD4677" s="1"/>
      <c r="DE4677" s="1"/>
      <c r="DF4677" s="1"/>
      <c r="DG4677" s="1"/>
      <c r="DH4677" s="1"/>
      <c r="DI4677" s="1"/>
      <c r="DJ4677" s="1"/>
      <c r="DK4677" s="1"/>
      <c r="DL4677" s="1"/>
      <c r="DM4677" s="1"/>
      <c r="DN4677" s="1"/>
      <c r="DO4677" s="1"/>
      <c r="DP4677" s="1"/>
      <c r="DQ4677" s="1"/>
    </row>
    <row r="4678" spans="1:121">
      <c r="A4678" s="172" t="s">
        <v>2132</v>
      </c>
      <c r="B4678" s="381" t="s">
        <v>2133</v>
      </c>
      <c r="C4678" s="378">
        <v>162608468</v>
      </c>
      <c r="D4678" s="88"/>
      <c r="F4678" s="29" t="s">
        <v>121</v>
      </c>
      <c r="G4678" s="3" t="s">
        <v>16</v>
      </c>
      <c r="H4678" s="3" t="s">
        <v>1947</v>
      </c>
      <c r="I4678" s="55">
        <v>46184</v>
      </c>
      <c r="J4678" s="55">
        <v>46188</v>
      </c>
      <c r="K4678" s="55">
        <v>46216</v>
      </c>
      <c r="L4678" s="3"/>
      <c r="M4678" s="3"/>
      <c r="N4678" s="3"/>
      <c r="O4678" s="119" t="s">
        <v>10</v>
      </c>
      <c r="P4678" s="55">
        <v>46189</v>
      </c>
      <c r="Q4678" s="167"/>
      <c r="R4678" s="176"/>
      <c r="S4678" s="1"/>
      <c r="T4678" s="1"/>
      <c r="U4678" s="1"/>
      <c r="V4678" s="1"/>
      <c r="W4678" s="1"/>
      <c r="X4678" s="1"/>
      <c r="Y4678" s="1"/>
      <c r="Z4678" s="1"/>
      <c r="AA4678" s="1"/>
      <c r="AB4678" s="1"/>
      <c r="AC4678" s="1"/>
      <c r="AD4678" s="1"/>
      <c r="AE4678" s="1"/>
      <c r="AF4678" s="1"/>
      <c r="AG4678" s="1"/>
      <c r="AH4678" s="1"/>
      <c r="AI4678" s="1"/>
      <c r="AJ4678" s="1"/>
      <c r="AK4678" s="1"/>
      <c r="AL4678" s="1"/>
      <c r="AM4678" s="1"/>
      <c r="AN4678" s="1"/>
      <c r="AO4678" s="1"/>
      <c r="AP4678" s="1"/>
      <c r="AQ4678" s="1"/>
      <c r="AR4678" s="1"/>
      <c r="AS4678" s="1"/>
      <c r="AT4678" s="1"/>
      <c r="AU4678" s="1"/>
      <c r="AV4678" s="1"/>
      <c r="AW4678" s="1"/>
      <c r="AX4678" s="1"/>
      <c r="AY4678" s="1"/>
      <c r="AZ4678" s="1"/>
      <c r="BA4678" s="1"/>
      <c r="BB4678" s="1"/>
      <c r="BC4678" s="1"/>
      <c r="BD4678" s="1"/>
      <c r="BE4678" s="1"/>
      <c r="BF4678" s="1"/>
      <c r="BG4678" s="1"/>
      <c r="BH4678" s="1"/>
      <c r="BI4678" s="1"/>
      <c r="BJ4678" s="1"/>
      <c r="BK4678" s="1"/>
      <c r="BL4678" s="1"/>
      <c r="BM4678" s="1"/>
      <c r="BN4678" s="1"/>
      <c r="BO4678" s="1"/>
      <c r="BP4678" s="1"/>
      <c r="BQ4678" s="1"/>
      <c r="BR4678" s="1"/>
      <c r="BS4678" s="1"/>
      <c r="BT4678" s="1"/>
      <c r="BU4678" s="1"/>
      <c r="BV4678" s="1"/>
      <c r="BW4678" s="1"/>
      <c r="BX4678" s="1"/>
      <c r="BY4678" s="1"/>
      <c r="BZ4678" s="1"/>
      <c r="CA4678" s="1"/>
      <c r="CB4678" s="1"/>
      <c r="CC4678" s="1"/>
      <c r="CD4678" s="1"/>
      <c r="CE4678" s="1"/>
      <c r="CF4678" s="1"/>
      <c r="CG4678" s="1"/>
      <c r="CH4678" s="1"/>
      <c r="CI4678" s="1"/>
      <c r="CJ4678" s="1"/>
      <c r="CK4678" s="1"/>
      <c r="CL4678" s="1"/>
      <c r="CM4678" s="1"/>
      <c r="CN4678" s="1"/>
      <c r="CO4678" s="1"/>
      <c r="CP4678" s="1"/>
      <c r="CQ4678" s="1"/>
      <c r="CR4678" s="1"/>
      <c r="CS4678" s="1"/>
      <c r="CT4678" s="1"/>
      <c r="CU4678" s="1"/>
      <c r="CV4678" s="1"/>
      <c r="CW4678" s="1"/>
      <c r="CX4678" s="1"/>
      <c r="CY4678" s="1"/>
      <c r="CZ4678" s="1"/>
      <c r="DA4678" s="1"/>
      <c r="DB4678" s="1"/>
      <c r="DC4678" s="1"/>
      <c r="DD4678" s="1"/>
      <c r="DE4678" s="1"/>
      <c r="DF4678" s="1"/>
      <c r="DG4678" s="1"/>
      <c r="DH4678" s="1"/>
      <c r="DI4678" s="1"/>
      <c r="DJ4678" s="1"/>
      <c r="DK4678" s="1"/>
      <c r="DL4678" s="1"/>
      <c r="DM4678" s="1"/>
      <c r="DN4678" s="1"/>
      <c r="DO4678" s="1"/>
      <c r="DP4678" s="1"/>
      <c r="DQ4678" s="1"/>
    </row>
    <row r="4679" spans="1:121">
      <c r="A4679" s="172" t="s">
        <v>128</v>
      </c>
      <c r="B4679" s="381" t="s">
        <v>2134</v>
      </c>
      <c r="C4679" s="378">
        <v>167602359</v>
      </c>
      <c r="D4679" s="88"/>
      <c r="F4679" s="29" t="s">
        <v>283</v>
      </c>
      <c r="G4679" s="3" t="s">
        <v>80</v>
      </c>
      <c r="H4679" s="3" t="s">
        <v>988</v>
      </c>
      <c r="I4679" s="55">
        <v>46189</v>
      </c>
      <c r="J4679" s="55">
        <v>46192</v>
      </c>
      <c r="K4679" s="55">
        <v>46219</v>
      </c>
      <c r="L4679" s="3"/>
      <c r="M4679" s="3"/>
      <c r="N4679" s="3"/>
      <c r="O4679" s="119" t="s">
        <v>10</v>
      </c>
      <c r="P4679" s="55">
        <v>46216</v>
      </c>
      <c r="Q4679" s="167"/>
      <c r="R4679" s="176"/>
      <c r="S4679" s="1"/>
      <c r="T4679" s="1"/>
      <c r="U4679" s="1"/>
      <c r="V4679" s="1"/>
      <c r="W4679" s="1"/>
      <c r="X4679" s="1"/>
      <c r="Y4679" s="1"/>
      <c r="Z4679" s="1"/>
      <c r="AA4679" s="1"/>
      <c r="AB4679" s="1"/>
      <c r="AC4679" s="1"/>
      <c r="AD4679" s="1"/>
      <c r="AE4679" s="1"/>
      <c r="AF4679" s="1"/>
      <c r="AG4679" s="1"/>
      <c r="AH4679" s="1"/>
      <c r="AI4679" s="1"/>
      <c r="AJ4679" s="1"/>
      <c r="AK4679" s="1"/>
      <c r="AL4679" s="1"/>
      <c r="AM4679" s="1"/>
      <c r="AN4679" s="1"/>
      <c r="AO4679" s="1"/>
      <c r="AP4679" s="1"/>
      <c r="AQ4679" s="1"/>
      <c r="AR4679" s="1"/>
      <c r="AS4679" s="1"/>
      <c r="AT4679" s="1"/>
      <c r="AU4679" s="1"/>
      <c r="AV4679" s="1"/>
      <c r="AW4679" s="1"/>
      <c r="AX4679" s="1"/>
      <c r="AY4679" s="1"/>
      <c r="AZ4679" s="1"/>
      <c r="BA4679" s="1"/>
      <c r="BB4679" s="1"/>
      <c r="BC4679" s="1"/>
      <c r="BD4679" s="1"/>
      <c r="BE4679" s="1"/>
      <c r="BF4679" s="1"/>
      <c r="BG4679" s="1"/>
      <c r="BH4679" s="1"/>
      <c r="BI4679" s="1"/>
      <c r="BJ4679" s="1"/>
      <c r="BK4679" s="1"/>
      <c r="BL4679" s="1"/>
      <c r="BM4679" s="1"/>
      <c r="BN4679" s="1"/>
      <c r="BO4679" s="1"/>
      <c r="BP4679" s="1"/>
      <c r="BQ4679" s="1"/>
      <c r="BR4679" s="1"/>
      <c r="BS4679" s="1"/>
      <c r="BT4679" s="1"/>
      <c r="BU4679" s="1"/>
      <c r="BV4679" s="1"/>
      <c r="BW4679" s="1"/>
      <c r="BX4679" s="1"/>
      <c r="BY4679" s="1"/>
      <c r="BZ4679" s="1"/>
      <c r="CA4679" s="1"/>
      <c r="CB4679" s="1"/>
      <c r="CC4679" s="1"/>
      <c r="CD4679" s="1"/>
      <c r="CE4679" s="1"/>
      <c r="CF4679" s="1"/>
      <c r="CG4679" s="1"/>
      <c r="CH4679" s="1"/>
      <c r="CI4679" s="1"/>
      <c r="CJ4679" s="1"/>
      <c r="CK4679" s="1"/>
      <c r="CL4679" s="1"/>
      <c r="CM4679" s="1"/>
      <c r="CN4679" s="1"/>
      <c r="CO4679" s="1"/>
      <c r="CP4679" s="1"/>
      <c r="CQ4679" s="1"/>
      <c r="CR4679" s="1"/>
      <c r="CS4679" s="1"/>
      <c r="CT4679" s="1"/>
      <c r="CU4679" s="1"/>
      <c r="CV4679" s="1"/>
      <c r="CW4679" s="1"/>
      <c r="CX4679" s="1"/>
      <c r="CY4679" s="1"/>
      <c r="CZ4679" s="1"/>
      <c r="DA4679" s="1"/>
      <c r="DB4679" s="1"/>
      <c r="DC4679" s="1"/>
      <c r="DD4679" s="1"/>
      <c r="DE4679" s="1"/>
      <c r="DF4679" s="1"/>
      <c r="DG4679" s="1"/>
      <c r="DH4679" s="1"/>
      <c r="DI4679" s="1"/>
      <c r="DJ4679" s="1"/>
      <c r="DK4679" s="1"/>
      <c r="DL4679" s="1"/>
      <c r="DM4679" s="1"/>
      <c r="DN4679" s="1"/>
      <c r="DO4679" s="1"/>
      <c r="DP4679" s="1"/>
      <c r="DQ4679" s="1"/>
    </row>
    <row r="4680" spans="1:121">
      <c r="A4680" s="166" t="s">
        <v>2135</v>
      </c>
      <c r="B4680" s="381" t="s">
        <v>2133</v>
      </c>
      <c r="C4680" s="378">
        <v>169604002</v>
      </c>
      <c r="D4680" s="88"/>
      <c r="F4680" s="29" t="s">
        <v>121</v>
      </c>
      <c r="G4680" s="3" t="s">
        <v>16</v>
      </c>
      <c r="H4680" s="3" t="s">
        <v>1947</v>
      </c>
      <c r="I4680" s="55">
        <v>46196</v>
      </c>
      <c r="J4680" s="55">
        <v>46198</v>
      </c>
      <c r="K4680" s="55">
        <v>46223</v>
      </c>
      <c r="L4680" s="55"/>
      <c r="M4680" s="3"/>
      <c r="N4680" s="3"/>
      <c r="O4680" s="119" t="s">
        <v>10</v>
      </c>
      <c r="P4680" s="55">
        <v>46196</v>
      </c>
      <c r="Q4680" s="167"/>
      <c r="R4680" s="184"/>
      <c r="S4680" s="1"/>
      <c r="T4680" s="1"/>
      <c r="U4680" s="1"/>
      <c r="V4680" s="1"/>
      <c r="W4680" s="1"/>
      <c r="X4680" s="1"/>
      <c r="Y4680" s="1"/>
      <c r="Z4680" s="1"/>
      <c r="AA4680" s="1"/>
      <c r="AB4680" s="1"/>
      <c r="AC4680" s="1"/>
      <c r="AD4680" s="1"/>
      <c r="AE4680" s="1"/>
      <c r="AF4680" s="1"/>
      <c r="AG4680" s="1"/>
      <c r="AH4680" s="1"/>
      <c r="AI4680" s="1"/>
      <c r="AJ4680" s="1"/>
      <c r="AK4680" s="1"/>
      <c r="AL4680" s="1"/>
      <c r="AM4680" s="1"/>
      <c r="AN4680" s="1"/>
      <c r="AO4680" s="1"/>
      <c r="AP4680" s="1"/>
      <c r="AQ4680" s="1"/>
      <c r="AR4680" s="1"/>
      <c r="AS4680" s="1"/>
      <c r="AT4680" s="1"/>
      <c r="AU4680" s="1"/>
      <c r="AV4680" s="1"/>
      <c r="AW4680" s="1"/>
      <c r="AX4680" s="1"/>
      <c r="AY4680" s="1"/>
      <c r="AZ4680" s="1"/>
      <c r="BA4680" s="1"/>
      <c r="BB4680" s="1"/>
      <c r="BC4680" s="1"/>
      <c r="BD4680" s="1"/>
      <c r="BE4680" s="1"/>
      <c r="BF4680" s="1"/>
      <c r="BG4680" s="1"/>
      <c r="BH4680" s="1"/>
      <c r="BI4680" s="1"/>
      <c r="BJ4680" s="1"/>
      <c r="BK4680" s="1"/>
      <c r="BL4680" s="1"/>
      <c r="BM4680" s="1"/>
      <c r="BN4680" s="1"/>
      <c r="BO4680" s="1"/>
      <c r="BP4680" s="1"/>
      <c r="BQ4680" s="1"/>
      <c r="BR4680" s="1"/>
      <c r="BS4680" s="1"/>
      <c r="BT4680" s="1"/>
      <c r="BU4680" s="1"/>
      <c r="BV4680" s="1"/>
      <c r="BW4680" s="1"/>
      <c r="BX4680" s="1"/>
      <c r="BY4680" s="1"/>
      <c r="BZ4680" s="1"/>
      <c r="CA4680" s="1"/>
      <c r="CB4680" s="1"/>
      <c r="CC4680" s="1"/>
      <c r="CD4680" s="1"/>
      <c r="CE4680" s="1"/>
      <c r="CF4680" s="1"/>
      <c r="CG4680" s="1"/>
      <c r="CH4680" s="1"/>
      <c r="CI4680" s="1"/>
      <c r="CJ4680" s="1"/>
      <c r="CK4680" s="1"/>
      <c r="CL4680" s="1"/>
      <c r="CM4680" s="1"/>
      <c r="CN4680" s="1"/>
      <c r="CO4680" s="1"/>
      <c r="CP4680" s="1"/>
      <c r="CQ4680" s="1"/>
      <c r="CR4680" s="1"/>
      <c r="CS4680" s="1"/>
      <c r="CT4680" s="1"/>
      <c r="CU4680" s="1"/>
      <c r="CV4680" s="1"/>
      <c r="CW4680" s="1"/>
      <c r="CX4680" s="1"/>
      <c r="CY4680" s="1"/>
      <c r="CZ4680" s="1"/>
      <c r="DA4680" s="1"/>
      <c r="DB4680" s="1"/>
      <c r="DC4680" s="1"/>
      <c r="DD4680" s="1"/>
      <c r="DE4680" s="1"/>
      <c r="DF4680" s="1"/>
      <c r="DG4680" s="1"/>
      <c r="DH4680" s="1"/>
      <c r="DI4680" s="1"/>
      <c r="DJ4680" s="1"/>
      <c r="DK4680" s="1"/>
      <c r="DL4680" s="1"/>
      <c r="DM4680" s="1"/>
      <c r="DN4680" s="1"/>
      <c r="DO4680" s="1"/>
      <c r="DP4680" s="1"/>
      <c r="DQ4680" s="1"/>
    </row>
    <row r="4681" spans="1:121">
      <c r="A4681" s="166" t="s">
        <v>2135</v>
      </c>
      <c r="B4681" s="381" t="s">
        <v>2133</v>
      </c>
      <c r="C4681" s="378">
        <v>169604108</v>
      </c>
      <c r="D4681" s="88"/>
      <c r="F4681" s="29" t="s">
        <v>121</v>
      </c>
      <c r="G4681" s="3" t="s">
        <v>16</v>
      </c>
      <c r="H4681" s="3" t="s">
        <v>1947</v>
      </c>
      <c r="I4681" s="55">
        <v>46196</v>
      </c>
      <c r="J4681" s="55">
        <v>46198</v>
      </c>
      <c r="K4681" s="55">
        <v>46223</v>
      </c>
      <c r="L4681" s="55"/>
      <c r="M4681" s="3"/>
      <c r="N4681" s="3"/>
      <c r="O4681" s="119" t="s">
        <v>10</v>
      </c>
      <c r="P4681" s="55">
        <v>46196</v>
      </c>
      <c r="Q4681" s="167"/>
      <c r="R4681" s="184"/>
      <c r="S4681" s="1"/>
      <c r="T4681" s="1"/>
      <c r="U4681" s="1"/>
      <c r="V4681" s="1"/>
      <c r="W4681" s="1"/>
      <c r="X4681" s="1"/>
      <c r="Y4681" s="1"/>
      <c r="Z4681" s="1"/>
      <c r="AA4681" s="1"/>
      <c r="AB4681" s="1"/>
      <c r="AC4681" s="1"/>
      <c r="AD4681" s="1"/>
      <c r="AE4681" s="1"/>
      <c r="AF4681" s="1"/>
      <c r="AG4681" s="1"/>
      <c r="AH4681" s="1"/>
      <c r="AI4681" s="1"/>
      <c r="AJ4681" s="1"/>
      <c r="AK4681" s="1"/>
      <c r="AL4681" s="1"/>
      <c r="AM4681" s="1"/>
      <c r="AN4681" s="1"/>
      <c r="AO4681" s="1"/>
      <c r="AP4681" s="1"/>
      <c r="AQ4681" s="1"/>
      <c r="AR4681" s="1"/>
      <c r="AS4681" s="1"/>
      <c r="AT4681" s="1"/>
      <c r="AU4681" s="1"/>
      <c r="AV4681" s="1"/>
      <c r="AW4681" s="1"/>
      <c r="AX4681" s="1"/>
      <c r="AY4681" s="1"/>
      <c r="AZ4681" s="1"/>
      <c r="BA4681" s="1"/>
      <c r="BB4681" s="1"/>
      <c r="BC4681" s="1"/>
      <c r="BD4681" s="1"/>
      <c r="BE4681" s="1"/>
      <c r="BF4681" s="1"/>
      <c r="BG4681" s="1"/>
      <c r="BH4681" s="1"/>
      <c r="BI4681" s="1"/>
      <c r="BJ4681" s="1"/>
      <c r="BK4681" s="1"/>
      <c r="BL4681" s="1"/>
      <c r="BM4681" s="1"/>
      <c r="BN4681" s="1"/>
      <c r="BO4681" s="1"/>
      <c r="BP4681" s="1"/>
      <c r="BQ4681" s="1"/>
      <c r="BR4681" s="1"/>
      <c r="BS4681" s="1"/>
      <c r="BT4681" s="1"/>
      <c r="BU4681" s="1"/>
      <c r="BV4681" s="1"/>
      <c r="BW4681" s="1"/>
      <c r="BX4681" s="1"/>
      <c r="BY4681" s="1"/>
      <c r="BZ4681" s="1"/>
      <c r="CA4681" s="1"/>
      <c r="CB4681" s="1"/>
      <c r="CC4681" s="1"/>
      <c r="CD4681" s="1"/>
      <c r="CE4681" s="1"/>
      <c r="CF4681" s="1"/>
      <c r="CG4681" s="1"/>
      <c r="CH4681" s="1"/>
      <c r="CI4681" s="1"/>
      <c r="CJ4681" s="1"/>
      <c r="CK4681" s="1"/>
      <c r="CL4681" s="1"/>
      <c r="CM4681" s="1"/>
      <c r="CN4681" s="1"/>
      <c r="CO4681" s="1"/>
      <c r="CP4681" s="1"/>
      <c r="CQ4681" s="1"/>
      <c r="CR4681" s="1"/>
      <c r="CS4681" s="1"/>
      <c r="CT4681" s="1"/>
      <c r="CU4681" s="1"/>
      <c r="CV4681" s="1"/>
      <c r="CW4681" s="1"/>
      <c r="CX4681" s="1"/>
      <c r="CY4681" s="1"/>
      <c r="CZ4681" s="1"/>
      <c r="DA4681" s="1"/>
      <c r="DB4681" s="1"/>
      <c r="DC4681" s="1"/>
      <c r="DD4681" s="1"/>
      <c r="DE4681" s="1"/>
      <c r="DF4681" s="1"/>
      <c r="DG4681" s="1"/>
      <c r="DH4681" s="1"/>
      <c r="DI4681" s="1"/>
      <c r="DJ4681" s="1"/>
      <c r="DK4681" s="1"/>
      <c r="DL4681" s="1"/>
      <c r="DM4681" s="1"/>
      <c r="DN4681" s="1"/>
      <c r="DO4681" s="1"/>
      <c r="DP4681" s="1"/>
      <c r="DQ4681" s="1"/>
    </row>
    <row r="4682" spans="1:121">
      <c r="A4682" s="166" t="s">
        <v>2135</v>
      </c>
      <c r="B4682" s="381" t="s">
        <v>2133</v>
      </c>
      <c r="C4682" s="378">
        <v>169604401</v>
      </c>
      <c r="D4682" s="88"/>
      <c r="F4682" s="29" t="s">
        <v>121</v>
      </c>
      <c r="G4682" s="3" t="s">
        <v>16</v>
      </c>
      <c r="H4682" s="3" t="s">
        <v>1947</v>
      </c>
      <c r="I4682" s="55">
        <v>46196</v>
      </c>
      <c r="J4682" s="55">
        <v>46198</v>
      </c>
      <c r="K4682" s="55">
        <v>46223</v>
      </c>
      <c r="L4682" s="55"/>
      <c r="M4682" s="3"/>
      <c r="N4682" s="3"/>
      <c r="O4682" s="119" t="s">
        <v>10</v>
      </c>
      <c r="P4682" s="55">
        <v>46196</v>
      </c>
      <c r="Q4682" s="167"/>
      <c r="R4682" s="184"/>
      <c r="S4682" s="1"/>
      <c r="T4682" s="1"/>
      <c r="U4682" s="1"/>
      <c r="V4682" s="1"/>
      <c r="W4682" s="1"/>
      <c r="X4682" s="1"/>
      <c r="Y4682" s="1"/>
      <c r="Z4682" s="1"/>
      <c r="AA4682" s="1"/>
      <c r="AB4682" s="1"/>
      <c r="AC4682" s="1"/>
      <c r="AD4682" s="1"/>
      <c r="AE4682" s="1"/>
      <c r="AF4682" s="1"/>
      <c r="AG4682" s="1"/>
      <c r="AH4682" s="1"/>
      <c r="AI4682" s="1"/>
      <c r="AJ4682" s="1"/>
      <c r="AK4682" s="1"/>
      <c r="AL4682" s="1"/>
      <c r="AM4682" s="1"/>
      <c r="AN4682" s="1"/>
      <c r="AO4682" s="1"/>
      <c r="AP4682" s="1"/>
      <c r="AQ4682" s="1"/>
      <c r="AR4682" s="1"/>
      <c r="AS4682" s="1"/>
      <c r="AT4682" s="1"/>
      <c r="AU4682" s="1"/>
      <c r="AV4682" s="1"/>
      <c r="AW4682" s="1"/>
      <c r="AX4682" s="1"/>
      <c r="AY4682" s="1"/>
      <c r="AZ4682" s="1"/>
      <c r="BA4682" s="1"/>
      <c r="BB4682" s="1"/>
      <c r="BC4682" s="1"/>
      <c r="BD4682" s="1"/>
      <c r="BE4682" s="1"/>
      <c r="BF4682" s="1"/>
      <c r="BG4682" s="1"/>
      <c r="BH4682" s="1"/>
      <c r="BI4682" s="1"/>
      <c r="BJ4682" s="1"/>
      <c r="BK4682" s="1"/>
      <c r="BL4682" s="1"/>
      <c r="BM4682" s="1"/>
      <c r="BN4682" s="1"/>
      <c r="BO4682" s="1"/>
      <c r="BP4682" s="1"/>
      <c r="BQ4682" s="1"/>
      <c r="BR4682" s="1"/>
      <c r="BS4682" s="1"/>
      <c r="BT4682" s="1"/>
      <c r="BU4682" s="1"/>
      <c r="BV4682" s="1"/>
      <c r="BW4682" s="1"/>
      <c r="BX4682" s="1"/>
      <c r="BY4682" s="1"/>
      <c r="BZ4682" s="1"/>
      <c r="CA4682" s="1"/>
      <c r="CB4682" s="1"/>
      <c r="CC4682" s="1"/>
      <c r="CD4682" s="1"/>
      <c r="CE4682" s="1"/>
      <c r="CF4682" s="1"/>
      <c r="CG4682" s="1"/>
      <c r="CH4682" s="1"/>
      <c r="CI4682" s="1"/>
      <c r="CJ4682" s="1"/>
      <c r="CK4682" s="1"/>
      <c r="CL4682" s="1"/>
      <c r="CM4682" s="1"/>
      <c r="CN4682" s="1"/>
      <c r="CO4682" s="1"/>
      <c r="CP4682" s="1"/>
      <c r="CQ4682" s="1"/>
      <c r="CR4682" s="1"/>
      <c r="CS4682" s="1"/>
      <c r="CT4682" s="1"/>
      <c r="CU4682" s="1"/>
      <c r="CV4682" s="1"/>
      <c r="CW4682" s="1"/>
      <c r="CX4682" s="1"/>
      <c r="CY4682" s="1"/>
      <c r="CZ4682" s="1"/>
      <c r="DA4682" s="1"/>
      <c r="DB4682" s="1"/>
      <c r="DC4682" s="1"/>
      <c r="DD4682" s="1"/>
      <c r="DE4682" s="1"/>
      <c r="DF4682" s="1"/>
      <c r="DG4682" s="1"/>
      <c r="DH4682" s="1"/>
      <c r="DI4682" s="1"/>
      <c r="DJ4682" s="1"/>
      <c r="DK4682" s="1"/>
      <c r="DL4682" s="1"/>
      <c r="DM4682" s="1"/>
      <c r="DN4682" s="1"/>
      <c r="DO4682" s="1"/>
      <c r="DP4682" s="1"/>
      <c r="DQ4682" s="1"/>
    </row>
    <row r="4683" spans="1:121">
      <c r="A4683" s="166" t="s">
        <v>2135</v>
      </c>
      <c r="B4683" s="381" t="s">
        <v>2133</v>
      </c>
      <c r="C4683" s="378">
        <v>169604462</v>
      </c>
      <c r="D4683" s="88"/>
      <c r="F4683" s="29" t="s">
        <v>121</v>
      </c>
      <c r="G4683" s="3" t="s">
        <v>16</v>
      </c>
      <c r="H4683" s="3" t="s">
        <v>1947</v>
      </c>
      <c r="I4683" s="55">
        <v>46196</v>
      </c>
      <c r="J4683" s="55">
        <v>46198</v>
      </c>
      <c r="K4683" s="55">
        <v>46223</v>
      </c>
      <c r="L4683" s="55"/>
      <c r="M4683" s="3"/>
      <c r="N4683" s="3"/>
      <c r="O4683" s="119" t="s">
        <v>10</v>
      </c>
      <c r="P4683" s="55">
        <v>46196</v>
      </c>
      <c r="Q4683" s="167"/>
      <c r="R4683" s="184"/>
      <c r="S4683" s="1"/>
      <c r="T4683" s="1"/>
      <c r="U4683" s="1"/>
      <c r="V4683" s="1"/>
      <c r="W4683" s="1"/>
      <c r="X4683" s="1"/>
      <c r="Y4683" s="1"/>
      <c r="Z4683" s="1"/>
      <c r="AA4683" s="1"/>
      <c r="AB4683" s="1"/>
      <c r="AC4683" s="1"/>
      <c r="AD4683" s="1"/>
      <c r="AE4683" s="1"/>
      <c r="AF4683" s="1"/>
      <c r="AG4683" s="1"/>
      <c r="AH4683" s="1"/>
      <c r="AI4683" s="1"/>
      <c r="AJ4683" s="1"/>
      <c r="AK4683" s="1"/>
      <c r="AL4683" s="1"/>
      <c r="AM4683" s="1"/>
      <c r="AN4683" s="1"/>
      <c r="AO4683" s="1"/>
      <c r="AP4683" s="1"/>
      <c r="AQ4683" s="1"/>
      <c r="AR4683" s="1"/>
      <c r="AS4683" s="1"/>
      <c r="AT4683" s="1"/>
      <c r="AU4683" s="1"/>
      <c r="AV4683" s="1"/>
      <c r="AW4683" s="1"/>
      <c r="AX4683" s="1"/>
      <c r="AY4683" s="1"/>
      <c r="AZ4683" s="1"/>
      <c r="BA4683" s="1"/>
      <c r="BB4683" s="1"/>
      <c r="BC4683" s="1"/>
      <c r="BD4683" s="1"/>
      <c r="BE4683" s="1"/>
      <c r="BF4683" s="1"/>
      <c r="BG4683" s="1"/>
      <c r="BH4683" s="1"/>
      <c r="BI4683" s="1"/>
      <c r="BJ4683" s="1"/>
      <c r="BK4683" s="1"/>
      <c r="BL4683" s="1"/>
      <c r="BM4683" s="1"/>
      <c r="BN4683" s="1"/>
      <c r="BO4683" s="1"/>
      <c r="BP4683" s="1"/>
      <c r="BQ4683" s="1"/>
      <c r="BR4683" s="1"/>
      <c r="BS4683" s="1"/>
      <c r="BT4683" s="1"/>
      <c r="BU4683" s="1"/>
      <c r="BV4683" s="1"/>
      <c r="BW4683" s="1"/>
      <c r="BX4683" s="1"/>
      <c r="BY4683" s="1"/>
      <c r="BZ4683" s="1"/>
      <c r="CA4683" s="1"/>
      <c r="CB4683" s="1"/>
      <c r="CC4683" s="1"/>
      <c r="CD4683" s="1"/>
      <c r="CE4683" s="1"/>
      <c r="CF4683" s="1"/>
      <c r="CG4683" s="1"/>
      <c r="CH4683" s="1"/>
      <c r="CI4683" s="1"/>
      <c r="CJ4683" s="1"/>
      <c r="CK4683" s="1"/>
      <c r="CL4683" s="1"/>
      <c r="CM4683" s="1"/>
      <c r="CN4683" s="1"/>
      <c r="CO4683" s="1"/>
      <c r="CP4683" s="1"/>
      <c r="CQ4683" s="1"/>
      <c r="CR4683" s="1"/>
      <c r="CS4683" s="1"/>
      <c r="CT4683" s="1"/>
      <c r="CU4683" s="1"/>
      <c r="CV4683" s="1"/>
      <c r="CW4683" s="1"/>
      <c r="CX4683" s="1"/>
      <c r="CY4683" s="1"/>
      <c r="CZ4683" s="1"/>
      <c r="DA4683" s="1"/>
      <c r="DB4683" s="1"/>
      <c r="DC4683" s="1"/>
      <c r="DD4683" s="1"/>
      <c r="DE4683" s="1"/>
      <c r="DF4683" s="1"/>
      <c r="DG4683" s="1"/>
      <c r="DH4683" s="1"/>
      <c r="DI4683" s="1"/>
      <c r="DJ4683" s="1"/>
      <c r="DK4683" s="1"/>
      <c r="DL4683" s="1"/>
      <c r="DM4683" s="1"/>
      <c r="DN4683" s="1"/>
      <c r="DO4683" s="1"/>
      <c r="DP4683" s="1"/>
      <c r="DQ4683" s="1"/>
    </row>
    <row r="4684" spans="1:121">
      <c r="A4684" s="166" t="s">
        <v>2135</v>
      </c>
      <c r="B4684" s="381" t="s">
        <v>2133</v>
      </c>
      <c r="C4684" s="378">
        <v>169604556</v>
      </c>
      <c r="D4684" s="88"/>
      <c r="F4684" s="29" t="s">
        <v>121</v>
      </c>
      <c r="G4684" s="3" t="s">
        <v>16</v>
      </c>
      <c r="H4684" s="3" t="s">
        <v>1947</v>
      </c>
      <c r="I4684" s="55">
        <v>46196</v>
      </c>
      <c r="J4684" s="55">
        <v>46198</v>
      </c>
      <c r="K4684" s="55">
        <v>46223</v>
      </c>
      <c r="L4684" s="55"/>
      <c r="M4684" s="3"/>
      <c r="N4684" s="3"/>
      <c r="O4684" s="119" t="s">
        <v>10</v>
      </c>
      <c r="P4684" s="55">
        <v>46196</v>
      </c>
      <c r="Q4684" s="167"/>
      <c r="R4684" s="184"/>
      <c r="S4684" s="1"/>
      <c r="T4684" s="1"/>
      <c r="U4684" s="1"/>
      <c r="V4684" s="1"/>
      <c r="W4684" s="1"/>
      <c r="X4684" s="1"/>
      <c r="Y4684" s="1"/>
      <c r="Z4684" s="1"/>
      <c r="AA4684" s="1"/>
      <c r="AB4684" s="1"/>
      <c r="AC4684" s="1"/>
      <c r="AD4684" s="1"/>
      <c r="AE4684" s="1"/>
      <c r="AF4684" s="1"/>
      <c r="AG4684" s="1"/>
      <c r="AH4684" s="1"/>
      <c r="AI4684" s="1"/>
      <c r="AJ4684" s="1"/>
      <c r="AK4684" s="1"/>
      <c r="AL4684" s="1"/>
      <c r="AM4684" s="1"/>
      <c r="AN4684" s="1"/>
      <c r="AO4684" s="1"/>
      <c r="AP4684" s="1"/>
      <c r="AQ4684" s="1"/>
      <c r="AR4684" s="1"/>
      <c r="AS4684" s="1"/>
      <c r="AT4684" s="1"/>
      <c r="AU4684" s="1"/>
      <c r="AV4684" s="1"/>
      <c r="AW4684" s="1"/>
      <c r="AX4684" s="1"/>
      <c r="AY4684" s="1"/>
      <c r="AZ4684" s="1"/>
      <c r="BA4684" s="1"/>
      <c r="BB4684" s="1"/>
      <c r="BC4684" s="1"/>
      <c r="BD4684" s="1"/>
      <c r="BE4684" s="1"/>
      <c r="BF4684" s="1"/>
      <c r="BG4684" s="1"/>
      <c r="BH4684" s="1"/>
      <c r="BI4684" s="1"/>
      <c r="BJ4684" s="1"/>
      <c r="BK4684" s="1"/>
      <c r="BL4684" s="1"/>
      <c r="BM4684" s="1"/>
      <c r="BN4684" s="1"/>
      <c r="BO4684" s="1"/>
      <c r="BP4684" s="1"/>
      <c r="BQ4684" s="1"/>
      <c r="BR4684" s="1"/>
      <c r="BS4684" s="1"/>
      <c r="BT4684" s="1"/>
      <c r="BU4684" s="1"/>
      <c r="BV4684" s="1"/>
      <c r="BW4684" s="1"/>
      <c r="BX4684" s="1"/>
      <c r="BY4684" s="1"/>
      <c r="BZ4684" s="1"/>
      <c r="CA4684" s="1"/>
      <c r="CB4684" s="1"/>
      <c r="CC4684" s="1"/>
      <c r="CD4684" s="1"/>
      <c r="CE4684" s="1"/>
      <c r="CF4684" s="1"/>
      <c r="CG4684" s="1"/>
      <c r="CH4684" s="1"/>
      <c r="CI4684" s="1"/>
      <c r="CJ4684" s="1"/>
      <c r="CK4684" s="1"/>
      <c r="CL4684" s="1"/>
      <c r="CM4684" s="1"/>
      <c r="CN4684" s="1"/>
      <c r="CO4684" s="1"/>
      <c r="CP4684" s="1"/>
      <c r="CQ4684" s="1"/>
      <c r="CR4684" s="1"/>
      <c r="CS4684" s="1"/>
      <c r="CT4684" s="1"/>
      <c r="CU4684" s="1"/>
      <c r="CV4684" s="1"/>
      <c r="CW4684" s="1"/>
      <c r="CX4684" s="1"/>
      <c r="CY4684" s="1"/>
      <c r="CZ4684" s="1"/>
      <c r="DA4684" s="1"/>
      <c r="DB4684" s="1"/>
      <c r="DC4684" s="1"/>
      <c r="DD4684" s="1"/>
      <c r="DE4684" s="1"/>
      <c r="DF4684" s="1"/>
      <c r="DG4684" s="1"/>
      <c r="DH4684" s="1"/>
      <c r="DI4684" s="1"/>
      <c r="DJ4684" s="1"/>
      <c r="DK4684" s="1"/>
      <c r="DL4684" s="1"/>
      <c r="DM4684" s="1"/>
      <c r="DN4684" s="1"/>
      <c r="DO4684" s="1"/>
      <c r="DP4684" s="1"/>
      <c r="DQ4684" s="1"/>
    </row>
    <row r="4685" spans="1:121">
      <c r="A4685" s="166" t="s">
        <v>2135</v>
      </c>
      <c r="B4685" s="381" t="s">
        <v>2133</v>
      </c>
      <c r="C4685" s="378">
        <v>169604586</v>
      </c>
      <c r="D4685" s="88"/>
      <c r="F4685" s="29" t="s">
        <v>121</v>
      </c>
      <c r="G4685" s="3" t="s">
        <v>16</v>
      </c>
      <c r="H4685" s="3" t="s">
        <v>1947</v>
      </c>
      <c r="I4685" s="55">
        <v>46196</v>
      </c>
      <c r="J4685" s="55">
        <v>46198</v>
      </c>
      <c r="K4685" s="55">
        <v>46223</v>
      </c>
      <c r="L4685" s="55"/>
      <c r="M4685" s="3"/>
      <c r="N4685" s="3"/>
      <c r="O4685" s="119" t="s">
        <v>10</v>
      </c>
      <c r="P4685" s="55">
        <v>46196</v>
      </c>
      <c r="Q4685" s="167"/>
      <c r="R4685" s="184"/>
      <c r="S4685" s="1"/>
      <c r="T4685" s="1"/>
      <c r="U4685" s="1"/>
      <c r="V4685" s="1"/>
      <c r="W4685" s="1"/>
      <c r="X4685" s="1"/>
      <c r="Y4685" s="1"/>
      <c r="Z4685" s="1"/>
      <c r="AA4685" s="1"/>
      <c r="AB4685" s="1"/>
      <c r="AC4685" s="1"/>
      <c r="AD4685" s="1"/>
      <c r="AE4685" s="1"/>
      <c r="AF4685" s="1"/>
      <c r="AG4685" s="1"/>
      <c r="AH4685" s="1"/>
      <c r="AI4685" s="1"/>
      <c r="AJ4685" s="1"/>
      <c r="AK4685" s="1"/>
      <c r="AL4685" s="1"/>
      <c r="AM4685" s="1"/>
      <c r="AN4685" s="1"/>
      <c r="AO4685" s="1"/>
      <c r="AP4685" s="1"/>
      <c r="AQ4685" s="1"/>
      <c r="AR4685" s="1"/>
      <c r="AS4685" s="1"/>
      <c r="AT4685" s="1"/>
      <c r="AU4685" s="1"/>
      <c r="AV4685" s="1"/>
      <c r="AW4685" s="1"/>
      <c r="AX4685" s="1"/>
      <c r="AY4685" s="1"/>
      <c r="AZ4685" s="1"/>
      <c r="BA4685" s="1"/>
      <c r="BB4685" s="1"/>
      <c r="BC4685" s="1"/>
      <c r="BD4685" s="1"/>
      <c r="BE4685" s="1"/>
      <c r="BF4685" s="1"/>
      <c r="BG4685" s="1"/>
      <c r="BH4685" s="1"/>
      <c r="BI4685" s="1"/>
      <c r="BJ4685" s="1"/>
      <c r="BK4685" s="1"/>
      <c r="BL4685" s="1"/>
      <c r="BM4685" s="1"/>
      <c r="BN4685" s="1"/>
      <c r="BO4685" s="1"/>
      <c r="BP4685" s="1"/>
      <c r="BQ4685" s="1"/>
      <c r="BR4685" s="1"/>
      <c r="BS4685" s="1"/>
      <c r="BT4685" s="1"/>
      <c r="BU4685" s="1"/>
      <c r="BV4685" s="1"/>
      <c r="BW4685" s="1"/>
      <c r="BX4685" s="1"/>
      <c r="BY4685" s="1"/>
      <c r="BZ4685" s="1"/>
      <c r="CA4685" s="1"/>
      <c r="CB4685" s="1"/>
      <c r="CC4685" s="1"/>
      <c r="CD4685" s="1"/>
      <c r="CE4685" s="1"/>
      <c r="CF4685" s="1"/>
      <c r="CG4685" s="1"/>
      <c r="CH4685" s="1"/>
      <c r="CI4685" s="1"/>
      <c r="CJ4685" s="1"/>
      <c r="CK4685" s="1"/>
      <c r="CL4685" s="1"/>
      <c r="CM4685" s="1"/>
      <c r="CN4685" s="1"/>
      <c r="CO4685" s="1"/>
      <c r="CP4685" s="1"/>
      <c r="CQ4685" s="1"/>
      <c r="CR4685" s="1"/>
      <c r="CS4685" s="1"/>
      <c r="CT4685" s="1"/>
      <c r="CU4685" s="1"/>
      <c r="CV4685" s="1"/>
      <c r="CW4685" s="1"/>
      <c r="CX4685" s="1"/>
      <c r="CY4685" s="1"/>
      <c r="CZ4685" s="1"/>
      <c r="DA4685" s="1"/>
      <c r="DB4685" s="1"/>
      <c r="DC4685" s="1"/>
      <c r="DD4685" s="1"/>
      <c r="DE4685" s="1"/>
      <c r="DF4685" s="1"/>
      <c r="DG4685" s="1"/>
      <c r="DH4685" s="1"/>
      <c r="DI4685" s="1"/>
      <c r="DJ4685" s="1"/>
      <c r="DK4685" s="1"/>
      <c r="DL4685" s="1"/>
      <c r="DM4685" s="1"/>
      <c r="DN4685" s="1"/>
      <c r="DO4685" s="1"/>
      <c r="DP4685" s="1"/>
      <c r="DQ4685" s="1"/>
    </row>
    <row r="4686" spans="1:121">
      <c r="A4686" s="166" t="s">
        <v>2136</v>
      </c>
      <c r="B4686" s="3" t="s">
        <v>2137</v>
      </c>
      <c r="C4686" s="378">
        <v>166609501</v>
      </c>
      <c r="D4686" s="88"/>
      <c r="F4686" s="29" t="s">
        <v>121</v>
      </c>
      <c r="G4686" s="3" t="s">
        <v>2138</v>
      </c>
      <c r="H4686" s="3" t="s">
        <v>1947</v>
      </c>
      <c r="I4686" s="55">
        <v>46188</v>
      </c>
      <c r="J4686" s="55">
        <v>46191</v>
      </c>
      <c r="K4686" s="55">
        <v>46218</v>
      </c>
      <c r="L4686" s="3"/>
      <c r="M4686" s="3"/>
      <c r="N4686" s="3"/>
      <c r="O4686" s="119" t="s">
        <v>10</v>
      </c>
      <c r="P4686" s="55">
        <v>46202</v>
      </c>
      <c r="Q4686" s="167"/>
      <c r="R4686" s="184"/>
      <c r="S4686" s="1"/>
      <c r="T4686" s="1"/>
      <c r="U4686" s="1"/>
      <c r="V4686" s="1"/>
      <c r="W4686" s="1"/>
      <c r="X4686" s="1"/>
      <c r="Y4686" s="1"/>
      <c r="Z4686" s="1"/>
      <c r="AA4686" s="1"/>
      <c r="AB4686" s="1"/>
      <c r="AC4686" s="1"/>
      <c r="AD4686" s="1"/>
      <c r="AE4686" s="1"/>
      <c r="AF4686" s="1"/>
      <c r="AG4686" s="1"/>
      <c r="AH4686" s="1"/>
      <c r="AI4686" s="1"/>
      <c r="AJ4686" s="1"/>
      <c r="AK4686" s="1"/>
      <c r="AL4686" s="1"/>
      <c r="AM4686" s="1"/>
      <c r="AN4686" s="1"/>
      <c r="AO4686" s="1"/>
      <c r="AP4686" s="1"/>
      <c r="AQ4686" s="1"/>
      <c r="AR4686" s="1"/>
      <c r="AS4686" s="1"/>
      <c r="AT4686" s="1"/>
      <c r="AU4686" s="1"/>
      <c r="AV4686" s="1"/>
      <c r="AW4686" s="1"/>
      <c r="AX4686" s="1"/>
      <c r="AY4686" s="1"/>
      <c r="AZ4686" s="1"/>
      <c r="BA4686" s="1"/>
      <c r="BB4686" s="1"/>
      <c r="BC4686" s="1"/>
      <c r="BD4686" s="1"/>
      <c r="BE4686" s="1"/>
      <c r="BF4686" s="1"/>
      <c r="BG4686" s="1"/>
      <c r="BH4686" s="1"/>
      <c r="BI4686" s="1"/>
      <c r="BJ4686" s="1"/>
      <c r="BK4686" s="1"/>
      <c r="BL4686" s="1"/>
      <c r="BM4686" s="1"/>
      <c r="BN4686" s="1"/>
      <c r="BO4686" s="1"/>
      <c r="BP4686" s="1"/>
      <c r="BQ4686" s="1"/>
      <c r="BR4686" s="1"/>
      <c r="BS4686" s="1"/>
      <c r="BT4686" s="1"/>
      <c r="BU4686" s="1"/>
      <c r="BV4686" s="1"/>
      <c r="BW4686" s="1"/>
      <c r="BX4686" s="1"/>
      <c r="BY4686" s="1"/>
      <c r="BZ4686" s="1"/>
      <c r="CA4686" s="1"/>
      <c r="CB4686" s="1"/>
      <c r="CC4686" s="1"/>
      <c r="CD4686" s="1"/>
      <c r="CE4686" s="1"/>
      <c r="CF4686" s="1"/>
      <c r="CG4686" s="1"/>
      <c r="CH4686" s="1"/>
      <c r="CI4686" s="1"/>
      <c r="CJ4686" s="1"/>
      <c r="CK4686" s="1"/>
      <c r="CL4686" s="1"/>
      <c r="CM4686" s="1"/>
      <c r="CN4686" s="1"/>
      <c r="CO4686" s="1"/>
      <c r="CP4686" s="1"/>
      <c r="CQ4686" s="1"/>
      <c r="CR4686" s="1"/>
      <c r="CS4686" s="1"/>
      <c r="CT4686" s="1"/>
      <c r="CU4686" s="1"/>
      <c r="CV4686" s="1"/>
      <c r="CW4686" s="1"/>
      <c r="CX4686" s="1"/>
      <c r="CY4686" s="1"/>
      <c r="CZ4686" s="1"/>
      <c r="DA4686" s="1"/>
      <c r="DB4686" s="1"/>
      <c r="DC4686" s="1"/>
      <c r="DD4686" s="1"/>
      <c r="DE4686" s="1"/>
      <c r="DF4686" s="1"/>
      <c r="DG4686" s="1"/>
      <c r="DH4686" s="1"/>
      <c r="DI4686" s="1"/>
      <c r="DJ4686" s="1"/>
      <c r="DK4686" s="1"/>
      <c r="DL4686" s="1"/>
      <c r="DM4686" s="1"/>
      <c r="DN4686" s="1"/>
      <c r="DO4686" s="1"/>
      <c r="DP4686" s="1"/>
      <c r="DQ4686" s="1"/>
    </row>
    <row r="4687" spans="1:121">
      <c r="A4687" s="166" t="s">
        <v>2136</v>
      </c>
      <c r="B4687" s="3" t="s">
        <v>2137</v>
      </c>
      <c r="C4687" s="378">
        <v>166609660</v>
      </c>
      <c r="D4687" s="88"/>
      <c r="F4687" s="29" t="s">
        <v>121</v>
      </c>
      <c r="G4687" s="3" t="s">
        <v>2138</v>
      </c>
      <c r="H4687" s="3" t="s">
        <v>1947</v>
      </c>
      <c r="I4687" s="55">
        <v>46188</v>
      </c>
      <c r="J4687" s="55">
        <v>46191</v>
      </c>
      <c r="K4687" s="55">
        <v>46218</v>
      </c>
      <c r="L4687" s="3"/>
      <c r="M4687" s="3"/>
      <c r="N4687" s="3"/>
      <c r="O4687" s="119" t="s">
        <v>10</v>
      </c>
      <c r="P4687" s="55">
        <v>46202</v>
      </c>
      <c r="Q4687" s="167"/>
      <c r="R4687" s="184"/>
      <c r="S4687" s="1"/>
      <c r="T4687" s="1"/>
      <c r="U4687" s="1"/>
      <c r="V4687" s="1"/>
      <c r="W4687" s="1"/>
      <c r="X4687" s="1"/>
      <c r="Y4687" s="1"/>
      <c r="Z4687" s="1"/>
      <c r="AA4687" s="1"/>
      <c r="AB4687" s="1"/>
      <c r="AC4687" s="1"/>
      <c r="AD4687" s="1"/>
      <c r="AE4687" s="1"/>
      <c r="AF4687" s="1"/>
      <c r="AG4687" s="1"/>
      <c r="AH4687" s="1"/>
      <c r="AI4687" s="1"/>
      <c r="AJ4687" s="1"/>
      <c r="AK4687" s="1"/>
      <c r="AL4687" s="1"/>
      <c r="AM4687" s="1"/>
      <c r="AN4687" s="1"/>
      <c r="AO4687" s="1"/>
      <c r="AP4687" s="1"/>
      <c r="AQ4687" s="1"/>
      <c r="AR4687" s="1"/>
      <c r="AS4687" s="1"/>
      <c r="AT4687" s="1"/>
      <c r="AU4687" s="1"/>
      <c r="AV4687" s="1"/>
      <c r="AW4687" s="1"/>
      <c r="AX4687" s="1"/>
      <c r="AY4687" s="1"/>
      <c r="AZ4687" s="1"/>
      <c r="BA4687" s="1"/>
      <c r="BB4687" s="1"/>
      <c r="BC4687" s="1"/>
      <c r="BD4687" s="1"/>
      <c r="BE4687" s="1"/>
      <c r="BF4687" s="1"/>
      <c r="BG4687" s="1"/>
      <c r="BH4687" s="1"/>
      <c r="BI4687" s="1"/>
      <c r="BJ4687" s="1"/>
      <c r="BK4687" s="1"/>
      <c r="BL4687" s="1"/>
      <c r="BM4687" s="1"/>
      <c r="BN4687" s="1"/>
      <c r="BO4687" s="1"/>
      <c r="BP4687" s="1"/>
      <c r="BQ4687" s="1"/>
      <c r="BR4687" s="1"/>
      <c r="BS4687" s="1"/>
      <c r="BT4687" s="1"/>
      <c r="BU4687" s="1"/>
      <c r="BV4687" s="1"/>
      <c r="BW4687" s="1"/>
      <c r="BX4687" s="1"/>
      <c r="BY4687" s="1"/>
      <c r="BZ4687" s="1"/>
      <c r="CA4687" s="1"/>
      <c r="CB4687" s="1"/>
      <c r="CC4687" s="1"/>
      <c r="CD4687" s="1"/>
      <c r="CE4687" s="1"/>
      <c r="CF4687" s="1"/>
      <c r="CG4687" s="1"/>
      <c r="CH4687" s="1"/>
      <c r="CI4687" s="1"/>
      <c r="CJ4687" s="1"/>
      <c r="CK4687" s="1"/>
      <c r="CL4687" s="1"/>
      <c r="CM4687" s="1"/>
      <c r="CN4687" s="1"/>
      <c r="CO4687" s="1"/>
      <c r="CP4687" s="1"/>
      <c r="CQ4687" s="1"/>
      <c r="CR4687" s="1"/>
      <c r="CS4687" s="1"/>
      <c r="CT4687" s="1"/>
      <c r="CU4687" s="1"/>
      <c r="CV4687" s="1"/>
      <c r="CW4687" s="1"/>
      <c r="CX4687" s="1"/>
      <c r="CY4687" s="1"/>
      <c r="CZ4687" s="1"/>
      <c r="DA4687" s="1"/>
      <c r="DB4687" s="1"/>
      <c r="DC4687" s="1"/>
      <c r="DD4687" s="1"/>
      <c r="DE4687" s="1"/>
      <c r="DF4687" s="1"/>
      <c r="DG4687" s="1"/>
      <c r="DH4687" s="1"/>
      <c r="DI4687" s="1"/>
      <c r="DJ4687" s="1"/>
      <c r="DK4687" s="1"/>
      <c r="DL4687" s="1"/>
      <c r="DM4687" s="1"/>
      <c r="DN4687" s="1"/>
      <c r="DO4687" s="1"/>
      <c r="DP4687" s="1"/>
      <c r="DQ4687" s="1"/>
    </row>
    <row r="4688" spans="1:121">
      <c r="A4688" s="166" t="s">
        <v>2136</v>
      </c>
      <c r="B4688" s="3" t="s">
        <v>2137</v>
      </c>
      <c r="C4688" s="378">
        <v>166609835</v>
      </c>
      <c r="D4688" s="88"/>
      <c r="F4688" s="29" t="s">
        <v>121</v>
      </c>
      <c r="G4688" s="3" t="s">
        <v>2138</v>
      </c>
      <c r="H4688" s="3" t="s">
        <v>1947</v>
      </c>
      <c r="I4688" s="55">
        <v>46188</v>
      </c>
      <c r="J4688" s="55">
        <v>46191</v>
      </c>
      <c r="K4688" s="55">
        <v>46218</v>
      </c>
      <c r="L4688" s="3"/>
      <c r="M4688" s="3"/>
      <c r="N4688" s="3"/>
      <c r="O4688" s="119" t="s">
        <v>10</v>
      </c>
      <c r="P4688" s="55">
        <v>46202</v>
      </c>
      <c r="Q4688" s="167"/>
      <c r="R4688" s="184"/>
      <c r="S4688" s="1"/>
      <c r="T4688" s="1"/>
      <c r="U4688" s="1"/>
      <c r="V4688" s="1"/>
      <c r="W4688" s="1"/>
      <c r="X4688" s="1"/>
      <c r="Y4688" s="1"/>
      <c r="Z4688" s="1"/>
      <c r="AA4688" s="1"/>
      <c r="AB4688" s="1"/>
      <c r="AC4688" s="1"/>
      <c r="AD4688" s="1"/>
      <c r="AE4688" s="1"/>
      <c r="AF4688" s="1"/>
      <c r="AG4688" s="1"/>
      <c r="AH4688" s="1"/>
      <c r="AI4688" s="1"/>
      <c r="AJ4688" s="1"/>
      <c r="AK4688" s="1"/>
      <c r="AL4688" s="1"/>
      <c r="AM4688" s="1"/>
      <c r="AN4688" s="1"/>
      <c r="AO4688" s="1"/>
      <c r="AP4688" s="1"/>
      <c r="AQ4688" s="1"/>
      <c r="AR4688" s="1"/>
      <c r="AS4688" s="1"/>
      <c r="AT4688" s="1"/>
      <c r="AU4688" s="1"/>
      <c r="AV4688" s="1"/>
      <c r="AW4688" s="1"/>
      <c r="AX4688" s="1"/>
      <c r="AY4688" s="1"/>
      <c r="AZ4688" s="1"/>
      <c r="BA4688" s="1"/>
      <c r="BB4688" s="1"/>
      <c r="BC4688" s="1"/>
      <c r="BD4688" s="1"/>
      <c r="BE4688" s="1"/>
      <c r="BF4688" s="1"/>
      <c r="BG4688" s="1"/>
      <c r="BH4688" s="1"/>
      <c r="BI4688" s="1"/>
      <c r="BJ4688" s="1"/>
      <c r="BK4688" s="1"/>
      <c r="BL4688" s="1"/>
      <c r="BM4688" s="1"/>
      <c r="BN4688" s="1"/>
      <c r="BO4688" s="1"/>
      <c r="BP4688" s="1"/>
      <c r="BQ4688" s="1"/>
      <c r="BR4688" s="1"/>
      <c r="BS4688" s="1"/>
      <c r="BT4688" s="1"/>
      <c r="BU4688" s="1"/>
      <c r="BV4688" s="1"/>
      <c r="BW4688" s="1"/>
      <c r="BX4688" s="1"/>
      <c r="BY4688" s="1"/>
      <c r="BZ4688" s="1"/>
      <c r="CA4688" s="1"/>
      <c r="CB4688" s="1"/>
      <c r="CC4688" s="1"/>
      <c r="CD4688" s="1"/>
      <c r="CE4688" s="1"/>
      <c r="CF4688" s="1"/>
      <c r="CG4688" s="1"/>
      <c r="CH4688" s="1"/>
      <c r="CI4688" s="1"/>
      <c r="CJ4688" s="1"/>
      <c r="CK4688" s="1"/>
      <c r="CL4688" s="1"/>
      <c r="CM4688" s="1"/>
      <c r="CN4688" s="1"/>
      <c r="CO4688" s="1"/>
      <c r="CP4688" s="1"/>
      <c r="CQ4688" s="1"/>
      <c r="CR4688" s="1"/>
      <c r="CS4688" s="1"/>
      <c r="CT4688" s="1"/>
      <c r="CU4688" s="1"/>
      <c r="CV4688" s="1"/>
      <c r="CW4688" s="1"/>
      <c r="CX4688" s="1"/>
      <c r="CY4688" s="1"/>
      <c r="CZ4688" s="1"/>
      <c r="DA4688" s="1"/>
      <c r="DB4688" s="1"/>
      <c r="DC4688" s="1"/>
      <c r="DD4688" s="1"/>
      <c r="DE4688" s="1"/>
      <c r="DF4688" s="1"/>
      <c r="DG4688" s="1"/>
      <c r="DH4688" s="1"/>
      <c r="DI4688" s="1"/>
      <c r="DJ4688" s="1"/>
      <c r="DK4688" s="1"/>
      <c r="DL4688" s="1"/>
      <c r="DM4688" s="1"/>
      <c r="DN4688" s="1"/>
      <c r="DO4688" s="1"/>
      <c r="DP4688" s="1"/>
      <c r="DQ4688" s="1"/>
    </row>
    <row r="4689" spans="1:121">
      <c r="A4689" s="166" t="s">
        <v>2136</v>
      </c>
      <c r="B4689" s="3" t="s">
        <v>2137</v>
      </c>
      <c r="C4689" s="378">
        <v>166609899</v>
      </c>
      <c r="D4689" s="88"/>
      <c r="F4689" s="29" t="s">
        <v>121</v>
      </c>
      <c r="G4689" s="3" t="s">
        <v>2138</v>
      </c>
      <c r="H4689" s="3" t="s">
        <v>1947</v>
      </c>
      <c r="I4689" s="55">
        <v>46188</v>
      </c>
      <c r="J4689" s="55">
        <v>46191</v>
      </c>
      <c r="K4689" s="55">
        <v>46218</v>
      </c>
      <c r="L4689" s="3"/>
      <c r="M4689" s="3"/>
      <c r="N4689" s="3"/>
      <c r="O4689" s="119" t="s">
        <v>10</v>
      </c>
      <c r="P4689" s="55">
        <v>46202</v>
      </c>
      <c r="Q4689" s="167"/>
      <c r="R4689" s="184"/>
      <c r="S4689" s="1"/>
      <c r="T4689" s="1"/>
      <c r="U4689" s="1"/>
      <c r="V4689" s="1"/>
      <c r="W4689" s="1"/>
      <c r="X4689" s="1"/>
      <c r="Y4689" s="1"/>
      <c r="Z4689" s="1"/>
      <c r="AA4689" s="1"/>
      <c r="AB4689" s="1"/>
      <c r="AC4689" s="1"/>
      <c r="AD4689" s="1"/>
      <c r="AE4689" s="1"/>
      <c r="AF4689" s="1"/>
      <c r="AG4689" s="1"/>
      <c r="AH4689" s="1"/>
      <c r="AI4689" s="1"/>
      <c r="AJ4689" s="1"/>
      <c r="AK4689" s="1"/>
      <c r="AL4689" s="1"/>
      <c r="AM4689" s="1"/>
      <c r="AN4689" s="1"/>
      <c r="AO4689" s="1"/>
      <c r="AP4689" s="1"/>
      <c r="AQ4689" s="1"/>
      <c r="AR4689" s="1"/>
      <c r="AS4689" s="1"/>
      <c r="AT4689" s="1"/>
      <c r="AU4689" s="1"/>
      <c r="AV4689" s="1"/>
      <c r="AW4689" s="1"/>
      <c r="AX4689" s="1"/>
      <c r="AY4689" s="1"/>
      <c r="AZ4689" s="1"/>
      <c r="BA4689" s="1"/>
      <c r="BB4689" s="1"/>
      <c r="BC4689" s="1"/>
      <c r="BD4689" s="1"/>
      <c r="BE4689" s="1"/>
      <c r="BF4689" s="1"/>
      <c r="BG4689" s="1"/>
      <c r="BH4689" s="1"/>
      <c r="BI4689" s="1"/>
      <c r="BJ4689" s="1"/>
      <c r="BK4689" s="1"/>
      <c r="BL4689" s="1"/>
      <c r="BM4689" s="1"/>
      <c r="BN4689" s="1"/>
      <c r="BO4689" s="1"/>
      <c r="BP4689" s="1"/>
      <c r="BQ4689" s="1"/>
      <c r="BR4689" s="1"/>
      <c r="BS4689" s="1"/>
      <c r="BT4689" s="1"/>
      <c r="BU4689" s="1"/>
      <c r="BV4689" s="1"/>
      <c r="BW4689" s="1"/>
      <c r="BX4689" s="1"/>
      <c r="BY4689" s="1"/>
      <c r="BZ4689" s="1"/>
      <c r="CA4689" s="1"/>
      <c r="CB4689" s="1"/>
      <c r="CC4689" s="1"/>
      <c r="CD4689" s="1"/>
      <c r="CE4689" s="1"/>
      <c r="CF4689" s="1"/>
      <c r="CG4689" s="1"/>
      <c r="CH4689" s="1"/>
      <c r="CI4689" s="1"/>
      <c r="CJ4689" s="1"/>
      <c r="CK4689" s="1"/>
      <c r="CL4689" s="1"/>
      <c r="CM4689" s="1"/>
      <c r="CN4689" s="1"/>
      <c r="CO4689" s="1"/>
      <c r="CP4689" s="1"/>
      <c r="CQ4689" s="1"/>
      <c r="CR4689" s="1"/>
      <c r="CS4689" s="1"/>
      <c r="CT4689" s="1"/>
      <c r="CU4689" s="1"/>
      <c r="CV4689" s="1"/>
      <c r="CW4689" s="1"/>
      <c r="CX4689" s="1"/>
      <c r="CY4689" s="1"/>
      <c r="CZ4689" s="1"/>
      <c r="DA4689" s="1"/>
      <c r="DB4689" s="1"/>
      <c r="DC4689" s="1"/>
      <c r="DD4689" s="1"/>
      <c r="DE4689" s="1"/>
      <c r="DF4689" s="1"/>
      <c r="DG4689" s="1"/>
      <c r="DH4689" s="1"/>
      <c r="DI4689" s="1"/>
      <c r="DJ4689" s="1"/>
      <c r="DK4689" s="1"/>
      <c r="DL4689" s="1"/>
      <c r="DM4689" s="1"/>
      <c r="DN4689" s="1"/>
      <c r="DO4689" s="1"/>
      <c r="DP4689" s="1"/>
      <c r="DQ4689" s="1"/>
    </row>
    <row r="4690" spans="1:121">
      <c r="A4690" s="166" t="s">
        <v>2136</v>
      </c>
      <c r="B4690" s="3" t="s">
        <v>2137</v>
      </c>
      <c r="C4690" s="378">
        <v>166609976</v>
      </c>
      <c r="D4690" s="88"/>
      <c r="F4690" s="29" t="s">
        <v>121</v>
      </c>
      <c r="G4690" s="3" t="s">
        <v>2138</v>
      </c>
      <c r="H4690" s="3" t="s">
        <v>1947</v>
      </c>
      <c r="I4690" s="55">
        <v>46188</v>
      </c>
      <c r="J4690" s="55">
        <v>46191</v>
      </c>
      <c r="K4690" s="55">
        <v>46218</v>
      </c>
      <c r="L4690" s="3"/>
      <c r="M4690" s="3"/>
      <c r="N4690" s="3"/>
      <c r="O4690" s="119" t="s">
        <v>10</v>
      </c>
      <c r="P4690" s="55">
        <v>46202</v>
      </c>
      <c r="Q4690" s="167"/>
      <c r="R4690" s="184"/>
      <c r="S4690" s="1"/>
      <c r="T4690" s="1"/>
      <c r="U4690" s="1"/>
      <c r="V4690" s="1"/>
      <c r="W4690" s="1"/>
      <c r="X4690" s="1"/>
      <c r="Y4690" s="1"/>
      <c r="Z4690" s="1"/>
      <c r="AA4690" s="1"/>
      <c r="AB4690" s="1"/>
      <c r="AC4690" s="1"/>
      <c r="AD4690" s="1"/>
      <c r="AE4690" s="1"/>
      <c r="AF4690" s="1"/>
      <c r="AG4690" s="1"/>
      <c r="AH4690" s="1"/>
      <c r="AI4690" s="1"/>
      <c r="AJ4690" s="1"/>
      <c r="AK4690" s="1"/>
      <c r="AL4690" s="1"/>
      <c r="AM4690" s="1"/>
      <c r="AN4690" s="1"/>
      <c r="AO4690" s="1"/>
      <c r="AP4690" s="1"/>
      <c r="AQ4690" s="1"/>
      <c r="AR4690" s="1"/>
      <c r="AS4690" s="1"/>
      <c r="AT4690" s="1"/>
      <c r="AU4690" s="1"/>
      <c r="AV4690" s="1"/>
      <c r="AW4690" s="1"/>
      <c r="AX4690" s="1"/>
      <c r="AY4690" s="1"/>
      <c r="AZ4690" s="1"/>
      <c r="BA4690" s="1"/>
      <c r="BB4690" s="1"/>
      <c r="BC4690" s="1"/>
      <c r="BD4690" s="1"/>
      <c r="BE4690" s="1"/>
      <c r="BF4690" s="1"/>
      <c r="BG4690" s="1"/>
      <c r="BH4690" s="1"/>
      <c r="BI4690" s="1"/>
      <c r="BJ4690" s="1"/>
      <c r="BK4690" s="1"/>
      <c r="BL4690" s="1"/>
      <c r="BM4690" s="1"/>
      <c r="BN4690" s="1"/>
      <c r="BO4690" s="1"/>
      <c r="BP4690" s="1"/>
      <c r="BQ4690" s="1"/>
      <c r="BR4690" s="1"/>
      <c r="BS4690" s="1"/>
      <c r="BT4690" s="1"/>
      <c r="BU4690" s="1"/>
      <c r="BV4690" s="1"/>
      <c r="BW4690" s="1"/>
      <c r="BX4690" s="1"/>
      <c r="BY4690" s="1"/>
      <c r="BZ4690" s="1"/>
      <c r="CA4690" s="1"/>
      <c r="CB4690" s="1"/>
      <c r="CC4690" s="1"/>
      <c r="CD4690" s="1"/>
      <c r="CE4690" s="1"/>
      <c r="CF4690" s="1"/>
      <c r="CG4690" s="1"/>
      <c r="CH4690" s="1"/>
      <c r="CI4690" s="1"/>
      <c r="CJ4690" s="1"/>
      <c r="CK4690" s="1"/>
      <c r="CL4690" s="1"/>
      <c r="CM4690" s="1"/>
      <c r="CN4690" s="1"/>
      <c r="CO4690" s="1"/>
      <c r="CP4690" s="1"/>
      <c r="CQ4690" s="1"/>
      <c r="CR4690" s="1"/>
      <c r="CS4690" s="1"/>
      <c r="CT4690" s="1"/>
      <c r="CU4690" s="1"/>
      <c r="CV4690" s="1"/>
      <c r="CW4690" s="1"/>
      <c r="CX4690" s="1"/>
      <c r="CY4690" s="1"/>
      <c r="CZ4690" s="1"/>
      <c r="DA4690" s="1"/>
      <c r="DB4690" s="1"/>
      <c r="DC4690" s="1"/>
      <c r="DD4690" s="1"/>
      <c r="DE4690" s="1"/>
      <c r="DF4690" s="1"/>
      <c r="DG4690" s="1"/>
      <c r="DH4690" s="1"/>
      <c r="DI4690" s="1"/>
      <c r="DJ4690" s="1"/>
      <c r="DK4690" s="1"/>
      <c r="DL4690" s="1"/>
      <c r="DM4690" s="1"/>
      <c r="DN4690" s="1"/>
      <c r="DO4690" s="1"/>
      <c r="DP4690" s="1"/>
      <c r="DQ4690" s="1"/>
    </row>
    <row r="4691" spans="1:121">
      <c r="A4691" s="166" t="s">
        <v>2135</v>
      </c>
      <c r="B4691" s="381" t="s">
        <v>2137</v>
      </c>
      <c r="C4691" s="378">
        <v>169604002</v>
      </c>
      <c r="D4691" s="88"/>
      <c r="F4691" s="29" t="s">
        <v>121</v>
      </c>
      <c r="G4691" s="3" t="s">
        <v>2138</v>
      </c>
      <c r="H4691" s="3" t="s">
        <v>1947</v>
      </c>
      <c r="I4691" s="55">
        <v>46192</v>
      </c>
      <c r="J4691" s="55">
        <v>46195</v>
      </c>
      <c r="K4691" s="55">
        <v>46222</v>
      </c>
      <c r="L4691" s="3"/>
      <c r="M4691" s="3"/>
      <c r="N4691" s="3"/>
      <c r="O4691" s="119" t="s">
        <v>10</v>
      </c>
      <c r="P4691" s="55">
        <v>46202</v>
      </c>
      <c r="Q4691" s="167"/>
      <c r="R4691" s="184"/>
      <c r="S4691" s="1"/>
      <c r="T4691" s="1"/>
      <c r="U4691" s="1"/>
      <c r="V4691" s="1"/>
      <c r="W4691" s="1"/>
      <c r="X4691" s="1"/>
      <c r="Y4691" s="1"/>
      <c r="Z4691" s="1"/>
      <c r="AA4691" s="1"/>
      <c r="AB4691" s="1"/>
      <c r="AC4691" s="1"/>
      <c r="AD4691" s="1"/>
      <c r="AE4691" s="1"/>
      <c r="AF4691" s="1"/>
      <c r="AG4691" s="1"/>
      <c r="AH4691" s="1"/>
      <c r="AI4691" s="1"/>
      <c r="AJ4691" s="1"/>
      <c r="AK4691" s="1"/>
      <c r="AL4691" s="1"/>
      <c r="AM4691" s="1"/>
      <c r="AN4691" s="1"/>
      <c r="AO4691" s="1"/>
      <c r="AP4691" s="1"/>
      <c r="AQ4691" s="1"/>
      <c r="AR4691" s="1"/>
      <c r="AS4691" s="1"/>
      <c r="AT4691" s="1"/>
      <c r="AU4691" s="1"/>
      <c r="AV4691" s="1"/>
      <c r="AW4691" s="1"/>
      <c r="AX4691" s="1"/>
      <c r="AY4691" s="1"/>
      <c r="AZ4691" s="1"/>
      <c r="BA4691" s="1"/>
      <c r="BB4691" s="1"/>
      <c r="BC4691" s="1"/>
      <c r="BD4691" s="1"/>
      <c r="BE4691" s="1"/>
      <c r="BF4691" s="1"/>
      <c r="BG4691" s="1"/>
      <c r="BH4691" s="1"/>
      <c r="BI4691" s="1"/>
      <c r="BJ4691" s="1"/>
      <c r="BK4691" s="1"/>
      <c r="BL4691" s="1"/>
      <c r="BM4691" s="1"/>
      <c r="BN4691" s="1"/>
      <c r="BO4691" s="1"/>
      <c r="BP4691" s="1"/>
      <c r="BQ4691" s="1"/>
      <c r="BR4691" s="1"/>
      <c r="BS4691" s="1"/>
      <c r="BT4691" s="1"/>
      <c r="BU4691" s="1"/>
      <c r="BV4691" s="1"/>
      <c r="BW4691" s="1"/>
      <c r="BX4691" s="1"/>
      <c r="BY4691" s="1"/>
      <c r="BZ4691" s="1"/>
      <c r="CA4691" s="1"/>
      <c r="CB4691" s="1"/>
      <c r="CC4691" s="1"/>
      <c r="CD4691" s="1"/>
      <c r="CE4691" s="1"/>
      <c r="CF4691" s="1"/>
      <c r="CG4691" s="1"/>
      <c r="CH4691" s="1"/>
      <c r="CI4691" s="1"/>
      <c r="CJ4691" s="1"/>
      <c r="CK4691" s="1"/>
      <c r="CL4691" s="1"/>
      <c r="CM4691" s="1"/>
      <c r="CN4691" s="1"/>
      <c r="CO4691" s="1"/>
      <c r="CP4691" s="1"/>
      <c r="CQ4691" s="1"/>
      <c r="CR4691" s="1"/>
      <c r="CS4691" s="1"/>
      <c r="CT4691" s="1"/>
      <c r="CU4691" s="1"/>
      <c r="CV4691" s="1"/>
      <c r="CW4691" s="1"/>
      <c r="CX4691" s="1"/>
      <c r="CY4691" s="1"/>
      <c r="CZ4691" s="1"/>
      <c r="DA4691" s="1"/>
      <c r="DB4691" s="1"/>
      <c r="DC4691" s="1"/>
      <c r="DD4691" s="1"/>
      <c r="DE4691" s="1"/>
      <c r="DF4691" s="1"/>
      <c r="DG4691" s="1"/>
      <c r="DH4691" s="1"/>
      <c r="DI4691" s="1"/>
      <c r="DJ4691" s="1"/>
      <c r="DK4691" s="1"/>
      <c r="DL4691" s="1"/>
      <c r="DM4691" s="1"/>
      <c r="DN4691" s="1"/>
      <c r="DO4691" s="1"/>
      <c r="DP4691" s="1"/>
      <c r="DQ4691" s="1"/>
    </row>
    <row r="4692" spans="1:121">
      <c r="A4692" s="166" t="s">
        <v>2135</v>
      </c>
      <c r="B4692" s="381" t="s">
        <v>2137</v>
      </c>
      <c r="C4692" s="378">
        <v>169604108</v>
      </c>
      <c r="D4692" s="88"/>
      <c r="F4692" s="29" t="s">
        <v>121</v>
      </c>
      <c r="G4692" s="3" t="s">
        <v>2138</v>
      </c>
      <c r="H4692" s="3" t="s">
        <v>1947</v>
      </c>
      <c r="I4692" s="55">
        <v>46192</v>
      </c>
      <c r="J4692" s="55">
        <v>46195</v>
      </c>
      <c r="K4692" s="55">
        <v>46222</v>
      </c>
      <c r="L4692" s="3"/>
      <c r="M4692" s="3"/>
      <c r="N4692" s="3"/>
      <c r="O4692" s="119" t="s">
        <v>10</v>
      </c>
      <c r="P4692" s="55">
        <v>46202</v>
      </c>
      <c r="Q4692" s="167"/>
      <c r="R4692" s="184"/>
      <c r="S4692" s="1"/>
      <c r="T4692" s="1"/>
      <c r="U4692" s="1"/>
      <c r="V4692" s="1"/>
      <c r="W4692" s="1"/>
      <c r="X4692" s="1"/>
      <c r="Y4692" s="1"/>
      <c r="Z4692" s="1"/>
      <c r="AA4692" s="1"/>
      <c r="AB4692" s="1"/>
      <c r="AC4692" s="1"/>
      <c r="AD4692" s="1"/>
      <c r="AE4692" s="1"/>
      <c r="AF4692" s="1"/>
      <c r="AG4692" s="1"/>
      <c r="AH4692" s="1"/>
      <c r="AI4692" s="1"/>
      <c r="AJ4692" s="1"/>
      <c r="AK4692" s="1"/>
      <c r="AL4692" s="1"/>
      <c r="AM4692" s="1"/>
      <c r="AN4692" s="1"/>
      <c r="AO4692" s="1"/>
      <c r="AP4692" s="1"/>
      <c r="AQ4692" s="1"/>
      <c r="AR4692" s="1"/>
      <c r="AS4692" s="1"/>
      <c r="AT4692" s="1"/>
      <c r="AU4692" s="1"/>
      <c r="AV4692" s="1"/>
      <c r="AW4692" s="1"/>
      <c r="AX4692" s="1"/>
      <c r="AY4692" s="1"/>
      <c r="AZ4692" s="1"/>
      <c r="BA4692" s="1"/>
      <c r="BB4692" s="1"/>
      <c r="BC4692" s="1"/>
      <c r="BD4692" s="1"/>
      <c r="BE4692" s="1"/>
      <c r="BF4692" s="1"/>
      <c r="BG4692" s="1"/>
      <c r="BH4692" s="1"/>
      <c r="BI4692" s="1"/>
      <c r="BJ4692" s="1"/>
      <c r="BK4692" s="1"/>
      <c r="BL4692" s="1"/>
      <c r="BM4692" s="1"/>
      <c r="BN4692" s="1"/>
      <c r="BO4692" s="1"/>
      <c r="BP4692" s="1"/>
      <c r="BQ4692" s="1"/>
      <c r="BR4692" s="1"/>
      <c r="BS4692" s="1"/>
      <c r="BT4692" s="1"/>
      <c r="BU4692" s="1"/>
      <c r="BV4692" s="1"/>
      <c r="BW4692" s="1"/>
      <c r="BX4692" s="1"/>
      <c r="BY4692" s="1"/>
      <c r="BZ4692" s="1"/>
      <c r="CA4692" s="1"/>
      <c r="CB4692" s="1"/>
      <c r="CC4692" s="1"/>
      <c r="CD4692" s="1"/>
      <c r="CE4692" s="1"/>
      <c r="CF4692" s="1"/>
      <c r="CG4692" s="1"/>
      <c r="CH4692" s="1"/>
      <c r="CI4692" s="1"/>
      <c r="CJ4692" s="1"/>
      <c r="CK4692" s="1"/>
      <c r="CL4692" s="1"/>
      <c r="CM4692" s="1"/>
      <c r="CN4692" s="1"/>
      <c r="CO4692" s="1"/>
      <c r="CP4692" s="1"/>
      <c r="CQ4692" s="1"/>
      <c r="CR4692" s="1"/>
      <c r="CS4692" s="1"/>
      <c r="CT4692" s="1"/>
      <c r="CU4692" s="1"/>
      <c r="CV4692" s="1"/>
      <c r="CW4692" s="1"/>
      <c r="CX4692" s="1"/>
      <c r="CY4692" s="1"/>
      <c r="CZ4692" s="1"/>
      <c r="DA4692" s="1"/>
      <c r="DB4692" s="1"/>
      <c r="DC4692" s="1"/>
      <c r="DD4692" s="1"/>
      <c r="DE4692" s="1"/>
      <c r="DF4692" s="1"/>
      <c r="DG4692" s="1"/>
      <c r="DH4692" s="1"/>
      <c r="DI4692" s="1"/>
      <c r="DJ4692" s="1"/>
      <c r="DK4692" s="1"/>
      <c r="DL4692" s="1"/>
      <c r="DM4692" s="1"/>
      <c r="DN4692" s="1"/>
      <c r="DO4692" s="1"/>
      <c r="DP4692" s="1"/>
      <c r="DQ4692" s="1"/>
    </row>
    <row r="4693" spans="1:121">
      <c r="A4693" s="166" t="s">
        <v>2135</v>
      </c>
      <c r="B4693" s="381" t="s">
        <v>2137</v>
      </c>
      <c r="C4693" s="378">
        <v>169604401</v>
      </c>
      <c r="D4693" s="88"/>
      <c r="F4693" s="29" t="s">
        <v>121</v>
      </c>
      <c r="G4693" s="3" t="s">
        <v>2138</v>
      </c>
      <c r="H4693" s="3" t="s">
        <v>1947</v>
      </c>
      <c r="I4693" s="55">
        <v>46192</v>
      </c>
      <c r="J4693" s="55">
        <v>46195</v>
      </c>
      <c r="K4693" s="55">
        <v>46222</v>
      </c>
      <c r="L4693" s="3"/>
      <c r="M4693" s="3"/>
      <c r="N4693" s="3"/>
      <c r="O4693" s="119" t="s">
        <v>10</v>
      </c>
      <c r="P4693" s="55">
        <v>46202</v>
      </c>
      <c r="Q4693" s="167"/>
      <c r="R4693" s="184"/>
      <c r="S4693" s="1"/>
      <c r="T4693" s="1"/>
      <c r="U4693" s="1"/>
      <c r="V4693" s="1"/>
      <c r="W4693" s="1"/>
      <c r="X4693" s="1"/>
      <c r="Y4693" s="1"/>
      <c r="Z4693" s="1"/>
      <c r="AA4693" s="1"/>
      <c r="AB4693" s="1"/>
      <c r="AC4693" s="1"/>
      <c r="AD4693" s="1"/>
      <c r="AE4693" s="1"/>
      <c r="AF4693" s="1"/>
      <c r="AG4693" s="1"/>
      <c r="AH4693" s="1"/>
      <c r="AI4693" s="1"/>
      <c r="AJ4693" s="1"/>
      <c r="AK4693" s="1"/>
      <c r="AL4693" s="1"/>
      <c r="AM4693" s="1"/>
      <c r="AN4693" s="1"/>
      <c r="AO4693" s="1"/>
      <c r="AP4693" s="1"/>
      <c r="AQ4693" s="1"/>
      <c r="AR4693" s="1"/>
      <c r="AS4693" s="1"/>
      <c r="AT4693" s="1"/>
      <c r="AU4693" s="1"/>
      <c r="AV4693" s="1"/>
      <c r="AW4693" s="1"/>
      <c r="AX4693" s="1"/>
      <c r="AY4693" s="1"/>
      <c r="AZ4693" s="1"/>
      <c r="BA4693" s="1"/>
      <c r="BB4693" s="1"/>
      <c r="BC4693" s="1"/>
      <c r="BD4693" s="1"/>
      <c r="BE4693" s="1"/>
      <c r="BF4693" s="1"/>
      <c r="BG4693" s="1"/>
      <c r="BH4693" s="1"/>
      <c r="BI4693" s="1"/>
      <c r="BJ4693" s="1"/>
      <c r="BK4693" s="1"/>
      <c r="BL4693" s="1"/>
      <c r="BM4693" s="1"/>
      <c r="BN4693" s="1"/>
      <c r="BO4693" s="1"/>
      <c r="BP4693" s="1"/>
      <c r="BQ4693" s="1"/>
      <c r="BR4693" s="1"/>
      <c r="BS4693" s="1"/>
      <c r="BT4693" s="1"/>
      <c r="BU4693" s="1"/>
      <c r="BV4693" s="1"/>
      <c r="BW4693" s="1"/>
      <c r="BX4693" s="1"/>
      <c r="BY4693" s="1"/>
      <c r="BZ4693" s="1"/>
      <c r="CA4693" s="1"/>
      <c r="CB4693" s="1"/>
      <c r="CC4693" s="1"/>
      <c r="CD4693" s="1"/>
      <c r="CE4693" s="1"/>
      <c r="CF4693" s="1"/>
      <c r="CG4693" s="1"/>
      <c r="CH4693" s="1"/>
      <c r="CI4693" s="1"/>
      <c r="CJ4693" s="1"/>
      <c r="CK4693" s="1"/>
      <c r="CL4693" s="1"/>
      <c r="CM4693" s="1"/>
      <c r="CN4693" s="1"/>
      <c r="CO4693" s="1"/>
      <c r="CP4693" s="1"/>
      <c r="CQ4693" s="1"/>
      <c r="CR4693" s="1"/>
      <c r="CS4693" s="1"/>
      <c r="CT4693" s="1"/>
      <c r="CU4693" s="1"/>
      <c r="CV4693" s="1"/>
      <c r="CW4693" s="1"/>
      <c r="CX4693" s="1"/>
      <c r="CY4693" s="1"/>
      <c r="CZ4693" s="1"/>
      <c r="DA4693" s="1"/>
      <c r="DB4693" s="1"/>
      <c r="DC4693" s="1"/>
      <c r="DD4693" s="1"/>
      <c r="DE4693" s="1"/>
      <c r="DF4693" s="1"/>
      <c r="DG4693" s="1"/>
      <c r="DH4693" s="1"/>
      <c r="DI4693" s="1"/>
      <c r="DJ4693" s="1"/>
      <c r="DK4693" s="1"/>
      <c r="DL4693" s="1"/>
      <c r="DM4693" s="1"/>
      <c r="DN4693" s="1"/>
      <c r="DO4693" s="1"/>
      <c r="DP4693" s="1"/>
      <c r="DQ4693" s="1"/>
    </row>
    <row r="4694" spans="1:121">
      <c r="A4694" s="166" t="s">
        <v>2135</v>
      </c>
      <c r="B4694" s="381" t="s">
        <v>2137</v>
      </c>
      <c r="C4694" s="378">
        <v>169604462</v>
      </c>
      <c r="D4694" s="88"/>
      <c r="F4694" s="29" t="s">
        <v>121</v>
      </c>
      <c r="G4694" s="3" t="s">
        <v>2138</v>
      </c>
      <c r="H4694" s="3" t="s">
        <v>1947</v>
      </c>
      <c r="I4694" s="55">
        <v>46192</v>
      </c>
      <c r="J4694" s="55">
        <v>46195</v>
      </c>
      <c r="K4694" s="55">
        <v>46222</v>
      </c>
      <c r="L4694" s="3"/>
      <c r="M4694" s="3"/>
      <c r="N4694" s="3"/>
      <c r="O4694" s="119" t="s">
        <v>10</v>
      </c>
      <c r="P4694" s="55">
        <v>46202</v>
      </c>
      <c r="Q4694" s="167"/>
      <c r="R4694" s="184"/>
      <c r="S4694" s="1"/>
      <c r="T4694" s="1"/>
      <c r="U4694" s="1"/>
      <c r="V4694" s="1"/>
      <c r="W4694" s="1"/>
      <c r="X4694" s="1"/>
      <c r="Y4694" s="1"/>
      <c r="Z4694" s="1"/>
      <c r="AA4694" s="1"/>
      <c r="AB4694" s="1"/>
      <c r="AC4694" s="1"/>
      <c r="AD4694" s="1"/>
      <c r="AE4694" s="1"/>
      <c r="AF4694" s="1"/>
      <c r="AG4694" s="1"/>
      <c r="AH4694" s="1"/>
      <c r="AI4694" s="1"/>
      <c r="AJ4694" s="1"/>
      <c r="AK4694" s="1"/>
      <c r="AL4694" s="1"/>
      <c r="AM4694" s="1"/>
      <c r="AN4694" s="1"/>
      <c r="AO4694" s="1"/>
      <c r="AP4694" s="1"/>
      <c r="AQ4694" s="1"/>
      <c r="AR4694" s="1"/>
      <c r="AS4694" s="1"/>
      <c r="AT4694" s="1"/>
      <c r="AU4694" s="1"/>
      <c r="AV4694" s="1"/>
      <c r="AW4694" s="1"/>
      <c r="AX4694" s="1"/>
      <c r="AY4694" s="1"/>
      <c r="AZ4694" s="1"/>
      <c r="BA4694" s="1"/>
      <c r="BB4694" s="1"/>
      <c r="BC4694" s="1"/>
      <c r="BD4694" s="1"/>
      <c r="BE4694" s="1"/>
      <c r="BF4694" s="1"/>
      <c r="BG4694" s="1"/>
      <c r="BH4694" s="1"/>
      <c r="BI4694" s="1"/>
      <c r="BJ4694" s="1"/>
      <c r="BK4694" s="1"/>
      <c r="BL4694" s="1"/>
      <c r="BM4694" s="1"/>
      <c r="BN4694" s="1"/>
      <c r="BO4694" s="1"/>
      <c r="BP4694" s="1"/>
      <c r="BQ4694" s="1"/>
      <c r="BR4694" s="1"/>
      <c r="BS4694" s="1"/>
      <c r="BT4694" s="1"/>
      <c r="BU4694" s="1"/>
      <c r="BV4694" s="1"/>
      <c r="BW4694" s="1"/>
      <c r="BX4694" s="1"/>
      <c r="BY4694" s="1"/>
      <c r="BZ4694" s="1"/>
      <c r="CA4694" s="1"/>
      <c r="CB4694" s="1"/>
      <c r="CC4694" s="1"/>
      <c r="CD4694" s="1"/>
      <c r="CE4694" s="1"/>
      <c r="CF4694" s="1"/>
      <c r="CG4694" s="1"/>
      <c r="CH4694" s="1"/>
      <c r="CI4694" s="1"/>
      <c r="CJ4694" s="1"/>
      <c r="CK4694" s="1"/>
      <c r="CL4694" s="1"/>
      <c r="CM4694" s="1"/>
      <c r="CN4694" s="1"/>
      <c r="CO4694" s="1"/>
      <c r="CP4694" s="1"/>
      <c r="CQ4694" s="1"/>
      <c r="CR4694" s="1"/>
      <c r="CS4694" s="1"/>
      <c r="CT4694" s="1"/>
      <c r="CU4694" s="1"/>
      <c r="CV4694" s="1"/>
      <c r="CW4694" s="1"/>
      <c r="CX4694" s="1"/>
      <c r="CY4694" s="1"/>
      <c r="CZ4694" s="1"/>
      <c r="DA4694" s="1"/>
      <c r="DB4694" s="1"/>
      <c r="DC4694" s="1"/>
      <c r="DD4694" s="1"/>
      <c r="DE4694" s="1"/>
      <c r="DF4694" s="1"/>
      <c r="DG4694" s="1"/>
      <c r="DH4694" s="1"/>
      <c r="DI4694" s="1"/>
      <c r="DJ4694" s="1"/>
      <c r="DK4694" s="1"/>
      <c r="DL4694" s="1"/>
      <c r="DM4694" s="1"/>
      <c r="DN4694" s="1"/>
      <c r="DO4694" s="1"/>
      <c r="DP4694" s="1"/>
      <c r="DQ4694" s="1"/>
    </row>
    <row r="4695" spans="1:121">
      <c r="A4695" s="166" t="s">
        <v>2135</v>
      </c>
      <c r="B4695" s="381" t="s">
        <v>2137</v>
      </c>
      <c r="C4695" s="378">
        <v>169604556</v>
      </c>
      <c r="D4695" s="88"/>
      <c r="F4695" s="29" t="s">
        <v>121</v>
      </c>
      <c r="G4695" s="3" t="s">
        <v>2138</v>
      </c>
      <c r="H4695" s="3" t="s">
        <v>1947</v>
      </c>
      <c r="I4695" s="55">
        <v>46192</v>
      </c>
      <c r="J4695" s="55">
        <v>46195</v>
      </c>
      <c r="K4695" s="55">
        <v>46222</v>
      </c>
      <c r="L4695" s="3"/>
      <c r="M4695" s="3"/>
      <c r="N4695" s="3"/>
      <c r="O4695" s="119" t="s">
        <v>10</v>
      </c>
      <c r="P4695" s="55">
        <v>46202</v>
      </c>
      <c r="Q4695" s="167"/>
      <c r="R4695" s="184"/>
      <c r="S4695" s="1"/>
      <c r="T4695" s="1"/>
      <c r="U4695" s="1"/>
      <c r="V4695" s="1"/>
      <c r="W4695" s="1"/>
      <c r="X4695" s="1"/>
      <c r="Y4695" s="1"/>
      <c r="Z4695" s="1"/>
      <c r="AA4695" s="1"/>
      <c r="AB4695" s="1"/>
      <c r="AC4695" s="1"/>
      <c r="AD4695" s="1"/>
      <c r="AE4695" s="1"/>
      <c r="AF4695" s="1"/>
      <c r="AG4695" s="1"/>
      <c r="AH4695" s="1"/>
      <c r="AI4695" s="1"/>
      <c r="AJ4695" s="1"/>
      <c r="AK4695" s="1"/>
      <c r="AL4695" s="1"/>
      <c r="AM4695" s="1"/>
      <c r="AN4695" s="1"/>
      <c r="AO4695" s="1"/>
      <c r="AP4695" s="1"/>
      <c r="AQ4695" s="1"/>
      <c r="AR4695" s="1"/>
      <c r="AS4695" s="1"/>
      <c r="AT4695" s="1"/>
      <c r="AU4695" s="1"/>
      <c r="AV4695" s="1"/>
      <c r="AW4695" s="1"/>
      <c r="AX4695" s="1"/>
      <c r="AY4695" s="1"/>
      <c r="AZ4695" s="1"/>
      <c r="BA4695" s="1"/>
      <c r="BB4695" s="1"/>
      <c r="BC4695" s="1"/>
      <c r="BD4695" s="1"/>
      <c r="BE4695" s="1"/>
      <c r="BF4695" s="1"/>
      <c r="BG4695" s="1"/>
      <c r="BH4695" s="1"/>
      <c r="BI4695" s="1"/>
      <c r="BJ4695" s="1"/>
      <c r="BK4695" s="1"/>
      <c r="BL4695" s="1"/>
      <c r="BM4695" s="1"/>
      <c r="BN4695" s="1"/>
      <c r="BO4695" s="1"/>
      <c r="BP4695" s="1"/>
      <c r="BQ4695" s="1"/>
      <c r="BR4695" s="1"/>
      <c r="BS4695" s="1"/>
      <c r="BT4695" s="1"/>
      <c r="BU4695" s="1"/>
      <c r="BV4695" s="1"/>
      <c r="BW4695" s="1"/>
      <c r="BX4695" s="1"/>
      <c r="BY4695" s="1"/>
      <c r="BZ4695" s="1"/>
      <c r="CA4695" s="1"/>
      <c r="CB4695" s="1"/>
      <c r="CC4695" s="1"/>
      <c r="CD4695" s="1"/>
      <c r="CE4695" s="1"/>
      <c r="CF4695" s="1"/>
      <c r="CG4695" s="1"/>
      <c r="CH4695" s="1"/>
      <c r="CI4695" s="1"/>
      <c r="CJ4695" s="1"/>
      <c r="CK4695" s="1"/>
      <c r="CL4695" s="1"/>
      <c r="CM4695" s="1"/>
      <c r="CN4695" s="1"/>
      <c r="CO4695" s="1"/>
      <c r="CP4695" s="1"/>
      <c r="CQ4695" s="1"/>
      <c r="CR4695" s="1"/>
      <c r="CS4695" s="1"/>
      <c r="CT4695" s="1"/>
      <c r="CU4695" s="1"/>
      <c r="CV4695" s="1"/>
      <c r="CW4695" s="1"/>
      <c r="CX4695" s="1"/>
      <c r="CY4695" s="1"/>
      <c r="CZ4695" s="1"/>
      <c r="DA4695" s="1"/>
      <c r="DB4695" s="1"/>
      <c r="DC4695" s="1"/>
      <c r="DD4695" s="1"/>
      <c r="DE4695" s="1"/>
      <c r="DF4695" s="1"/>
      <c r="DG4695" s="1"/>
      <c r="DH4695" s="1"/>
      <c r="DI4695" s="1"/>
      <c r="DJ4695" s="1"/>
      <c r="DK4695" s="1"/>
      <c r="DL4695" s="1"/>
      <c r="DM4695" s="1"/>
      <c r="DN4695" s="1"/>
      <c r="DO4695" s="1"/>
      <c r="DP4695" s="1"/>
      <c r="DQ4695" s="1"/>
    </row>
    <row r="4696" spans="1:121">
      <c r="A4696" s="166" t="s">
        <v>2135</v>
      </c>
      <c r="B4696" s="381" t="s">
        <v>2137</v>
      </c>
      <c r="C4696" s="378">
        <v>169604586</v>
      </c>
      <c r="D4696" s="88"/>
      <c r="F4696" s="29" t="s">
        <v>121</v>
      </c>
      <c r="G4696" s="3" t="s">
        <v>2138</v>
      </c>
      <c r="H4696" s="3" t="s">
        <v>1947</v>
      </c>
      <c r="I4696" s="55">
        <v>46192</v>
      </c>
      <c r="J4696" s="55">
        <v>46195</v>
      </c>
      <c r="K4696" s="55">
        <v>46222</v>
      </c>
      <c r="L4696" s="3"/>
      <c r="M4696" s="3"/>
      <c r="N4696" s="3"/>
      <c r="O4696" s="119" t="s">
        <v>10</v>
      </c>
      <c r="P4696" s="55">
        <v>46202</v>
      </c>
      <c r="Q4696" s="167"/>
      <c r="R4696" s="184"/>
      <c r="S4696" s="1"/>
      <c r="T4696" s="1"/>
      <c r="U4696" s="1"/>
      <c r="V4696" s="1"/>
      <c r="W4696" s="1"/>
      <c r="X4696" s="1"/>
      <c r="Y4696" s="1"/>
      <c r="Z4696" s="1"/>
      <c r="AA4696" s="1"/>
      <c r="AB4696" s="1"/>
      <c r="AC4696" s="1"/>
      <c r="AD4696" s="1"/>
      <c r="AE4696" s="1"/>
      <c r="AF4696" s="1"/>
      <c r="AG4696" s="1"/>
      <c r="AH4696" s="1"/>
      <c r="AI4696" s="1"/>
      <c r="AJ4696" s="1"/>
      <c r="AK4696" s="1"/>
      <c r="AL4696" s="1"/>
      <c r="AM4696" s="1"/>
      <c r="AN4696" s="1"/>
      <c r="AO4696" s="1"/>
      <c r="AP4696" s="1"/>
      <c r="AQ4696" s="1"/>
      <c r="AR4696" s="1"/>
      <c r="AS4696" s="1"/>
      <c r="AT4696" s="1"/>
      <c r="AU4696" s="1"/>
      <c r="AV4696" s="1"/>
      <c r="AW4696" s="1"/>
      <c r="AX4696" s="1"/>
      <c r="AY4696" s="1"/>
      <c r="AZ4696" s="1"/>
      <c r="BA4696" s="1"/>
      <c r="BB4696" s="1"/>
      <c r="BC4696" s="1"/>
      <c r="BD4696" s="1"/>
      <c r="BE4696" s="1"/>
      <c r="BF4696" s="1"/>
      <c r="BG4696" s="1"/>
      <c r="BH4696" s="1"/>
      <c r="BI4696" s="1"/>
      <c r="BJ4696" s="1"/>
      <c r="BK4696" s="1"/>
      <c r="BL4696" s="1"/>
      <c r="BM4696" s="1"/>
      <c r="BN4696" s="1"/>
      <c r="BO4696" s="1"/>
      <c r="BP4696" s="1"/>
      <c r="BQ4696" s="1"/>
      <c r="BR4696" s="1"/>
      <c r="BS4696" s="1"/>
      <c r="BT4696" s="1"/>
      <c r="BU4696" s="1"/>
      <c r="BV4696" s="1"/>
      <c r="BW4696" s="1"/>
      <c r="BX4696" s="1"/>
      <c r="BY4696" s="1"/>
      <c r="BZ4696" s="1"/>
      <c r="CA4696" s="1"/>
      <c r="CB4696" s="1"/>
      <c r="CC4696" s="1"/>
      <c r="CD4696" s="1"/>
      <c r="CE4696" s="1"/>
      <c r="CF4696" s="1"/>
      <c r="CG4696" s="1"/>
      <c r="CH4696" s="1"/>
      <c r="CI4696" s="1"/>
      <c r="CJ4696" s="1"/>
      <c r="CK4696" s="1"/>
      <c r="CL4696" s="1"/>
      <c r="CM4696" s="1"/>
      <c r="CN4696" s="1"/>
      <c r="CO4696" s="1"/>
      <c r="CP4696" s="1"/>
      <c r="CQ4696" s="1"/>
      <c r="CR4696" s="1"/>
      <c r="CS4696" s="1"/>
      <c r="CT4696" s="1"/>
      <c r="CU4696" s="1"/>
      <c r="CV4696" s="1"/>
      <c r="CW4696" s="1"/>
      <c r="CX4696" s="1"/>
      <c r="CY4696" s="1"/>
      <c r="CZ4696" s="1"/>
      <c r="DA4696" s="1"/>
      <c r="DB4696" s="1"/>
      <c r="DC4696" s="1"/>
      <c r="DD4696" s="1"/>
      <c r="DE4696" s="1"/>
      <c r="DF4696" s="1"/>
      <c r="DG4696" s="1"/>
      <c r="DH4696" s="1"/>
      <c r="DI4696" s="1"/>
      <c r="DJ4696" s="1"/>
      <c r="DK4696" s="1"/>
      <c r="DL4696" s="1"/>
      <c r="DM4696" s="1"/>
      <c r="DN4696" s="1"/>
      <c r="DO4696" s="1"/>
      <c r="DP4696" s="1"/>
      <c r="DQ4696" s="1"/>
    </row>
    <row r="4697" spans="1:121">
      <c r="A4697" s="166" t="s">
        <v>1997</v>
      </c>
      <c r="B4697" s="381" t="s">
        <v>2137</v>
      </c>
      <c r="C4697" s="378">
        <v>173609634</v>
      </c>
      <c r="D4697" s="88"/>
      <c r="F4697" s="29" t="s">
        <v>121</v>
      </c>
      <c r="G4697" s="3" t="s">
        <v>2138</v>
      </c>
      <c r="H4697" s="3" t="s">
        <v>1947</v>
      </c>
      <c r="I4697" s="55">
        <v>46194</v>
      </c>
      <c r="J4697" s="55">
        <v>46197</v>
      </c>
      <c r="K4697" s="55">
        <v>46226</v>
      </c>
      <c r="L4697" s="3"/>
      <c r="M4697" s="3"/>
      <c r="N4697" s="3"/>
      <c r="O4697" s="119" t="s">
        <v>10</v>
      </c>
      <c r="P4697" s="55">
        <v>46202</v>
      </c>
      <c r="Q4697" s="167"/>
      <c r="R4697" s="184"/>
      <c r="S4697" s="1"/>
      <c r="T4697" s="1"/>
      <c r="U4697" s="1"/>
      <c r="V4697" s="1"/>
      <c r="W4697" s="1"/>
      <c r="X4697" s="1"/>
      <c r="Y4697" s="1"/>
      <c r="Z4697" s="1"/>
      <c r="AA4697" s="1"/>
      <c r="AB4697" s="1"/>
      <c r="AC4697" s="1"/>
      <c r="AD4697" s="1"/>
      <c r="AE4697" s="1"/>
      <c r="AF4697" s="1"/>
      <c r="AG4697" s="1"/>
      <c r="AH4697" s="1"/>
      <c r="AI4697" s="1"/>
      <c r="AJ4697" s="1"/>
      <c r="AK4697" s="1"/>
      <c r="AL4697" s="1"/>
      <c r="AM4697" s="1"/>
      <c r="AN4697" s="1"/>
      <c r="AO4697" s="1"/>
      <c r="AP4697" s="1"/>
      <c r="AQ4697" s="1"/>
      <c r="AR4697" s="1"/>
      <c r="AS4697" s="1"/>
      <c r="AT4697" s="1"/>
      <c r="AU4697" s="1"/>
      <c r="AV4697" s="1"/>
      <c r="AW4697" s="1"/>
      <c r="AX4697" s="1"/>
      <c r="AY4697" s="1"/>
      <c r="AZ4697" s="1"/>
      <c r="BA4697" s="1"/>
      <c r="BB4697" s="1"/>
      <c r="BC4697" s="1"/>
      <c r="BD4697" s="1"/>
      <c r="BE4697" s="1"/>
      <c r="BF4697" s="1"/>
      <c r="BG4697" s="1"/>
      <c r="BH4697" s="1"/>
      <c r="BI4697" s="1"/>
      <c r="BJ4697" s="1"/>
      <c r="BK4697" s="1"/>
      <c r="BL4697" s="1"/>
      <c r="BM4697" s="1"/>
      <c r="BN4697" s="1"/>
      <c r="BO4697" s="1"/>
      <c r="BP4697" s="1"/>
      <c r="BQ4697" s="1"/>
      <c r="BR4697" s="1"/>
      <c r="BS4697" s="1"/>
      <c r="BT4697" s="1"/>
      <c r="BU4697" s="1"/>
      <c r="BV4697" s="1"/>
      <c r="BW4697" s="1"/>
      <c r="BX4697" s="1"/>
      <c r="BY4697" s="1"/>
      <c r="BZ4697" s="1"/>
      <c r="CA4697" s="1"/>
      <c r="CB4697" s="1"/>
      <c r="CC4697" s="1"/>
      <c r="CD4697" s="1"/>
      <c r="CE4697" s="1"/>
      <c r="CF4697" s="1"/>
      <c r="CG4697" s="1"/>
      <c r="CH4697" s="1"/>
      <c r="CI4697" s="1"/>
      <c r="CJ4697" s="1"/>
      <c r="CK4697" s="1"/>
      <c r="CL4697" s="1"/>
      <c r="CM4697" s="1"/>
      <c r="CN4697" s="1"/>
      <c r="CO4697" s="1"/>
      <c r="CP4697" s="1"/>
      <c r="CQ4697" s="1"/>
      <c r="CR4697" s="1"/>
      <c r="CS4697" s="1"/>
      <c r="CT4697" s="1"/>
      <c r="CU4697" s="1"/>
      <c r="CV4697" s="1"/>
      <c r="CW4697" s="1"/>
      <c r="CX4697" s="1"/>
      <c r="CY4697" s="1"/>
      <c r="CZ4697" s="1"/>
      <c r="DA4697" s="1"/>
      <c r="DB4697" s="1"/>
      <c r="DC4697" s="1"/>
      <c r="DD4697" s="1"/>
      <c r="DE4697" s="1"/>
      <c r="DF4697" s="1"/>
      <c r="DG4697" s="1"/>
      <c r="DH4697" s="1"/>
      <c r="DI4697" s="1"/>
      <c r="DJ4697" s="1"/>
      <c r="DK4697" s="1"/>
      <c r="DL4697" s="1"/>
      <c r="DM4697" s="1"/>
      <c r="DN4697" s="1"/>
      <c r="DO4697" s="1"/>
      <c r="DP4697" s="1"/>
      <c r="DQ4697" s="1"/>
    </row>
    <row r="4698" spans="1:121">
      <c r="A4698" s="166" t="s">
        <v>1997</v>
      </c>
      <c r="B4698" s="381" t="s">
        <v>2137</v>
      </c>
      <c r="C4698" s="378">
        <v>173609679</v>
      </c>
      <c r="D4698" s="88"/>
      <c r="F4698" s="29" t="s">
        <v>121</v>
      </c>
      <c r="G4698" s="3" t="s">
        <v>2138</v>
      </c>
      <c r="H4698" s="3" t="s">
        <v>1947</v>
      </c>
      <c r="I4698" s="55">
        <v>46194</v>
      </c>
      <c r="J4698" s="55">
        <v>46197</v>
      </c>
      <c r="K4698" s="55">
        <v>46226</v>
      </c>
      <c r="L4698" s="3"/>
      <c r="M4698" s="3"/>
      <c r="N4698" s="3"/>
      <c r="O4698" s="119" t="s">
        <v>10</v>
      </c>
      <c r="P4698" s="55">
        <v>46202</v>
      </c>
      <c r="Q4698" s="167"/>
      <c r="R4698" s="184"/>
      <c r="S4698" s="1"/>
      <c r="T4698" s="1"/>
      <c r="U4698" s="1"/>
      <c r="V4698" s="1"/>
      <c r="W4698" s="1"/>
      <c r="X4698" s="1"/>
      <c r="Y4698" s="1"/>
      <c r="Z4698" s="1"/>
      <c r="AA4698" s="1"/>
      <c r="AB4698" s="1"/>
      <c r="AC4698" s="1"/>
      <c r="AD4698" s="1"/>
      <c r="AE4698" s="1"/>
      <c r="AF4698" s="1"/>
      <c r="AG4698" s="1"/>
      <c r="AH4698" s="1"/>
      <c r="AI4698" s="1"/>
      <c r="AJ4698" s="1"/>
      <c r="AK4698" s="1"/>
      <c r="AL4698" s="1"/>
      <c r="AM4698" s="1"/>
      <c r="AN4698" s="1"/>
      <c r="AO4698" s="1"/>
      <c r="AP4698" s="1"/>
      <c r="AQ4698" s="1"/>
      <c r="AR4698" s="1"/>
      <c r="AS4698" s="1"/>
      <c r="AT4698" s="1"/>
      <c r="AU4698" s="1"/>
      <c r="AV4698" s="1"/>
      <c r="AW4698" s="1"/>
      <c r="AX4698" s="1"/>
      <c r="AY4698" s="1"/>
      <c r="AZ4698" s="1"/>
      <c r="BA4698" s="1"/>
      <c r="BB4698" s="1"/>
      <c r="BC4698" s="1"/>
      <c r="BD4698" s="1"/>
      <c r="BE4698" s="1"/>
      <c r="BF4698" s="1"/>
      <c r="BG4698" s="1"/>
      <c r="BH4698" s="1"/>
      <c r="BI4698" s="1"/>
      <c r="BJ4698" s="1"/>
      <c r="BK4698" s="1"/>
      <c r="BL4698" s="1"/>
      <c r="BM4698" s="1"/>
      <c r="BN4698" s="1"/>
      <c r="BO4698" s="1"/>
      <c r="BP4698" s="1"/>
      <c r="BQ4698" s="1"/>
      <c r="BR4698" s="1"/>
      <c r="BS4698" s="1"/>
      <c r="BT4698" s="1"/>
      <c r="BU4698" s="1"/>
      <c r="BV4698" s="1"/>
      <c r="BW4698" s="1"/>
      <c r="BX4698" s="1"/>
      <c r="BY4698" s="1"/>
      <c r="BZ4698" s="1"/>
      <c r="CA4698" s="1"/>
      <c r="CB4698" s="1"/>
      <c r="CC4698" s="1"/>
      <c r="CD4698" s="1"/>
      <c r="CE4698" s="1"/>
      <c r="CF4698" s="1"/>
      <c r="CG4698" s="1"/>
      <c r="CH4698" s="1"/>
      <c r="CI4698" s="1"/>
      <c r="CJ4698" s="1"/>
      <c r="CK4698" s="1"/>
      <c r="CL4698" s="1"/>
      <c r="CM4698" s="1"/>
      <c r="CN4698" s="1"/>
      <c r="CO4698" s="1"/>
      <c r="CP4698" s="1"/>
      <c r="CQ4698" s="1"/>
      <c r="CR4698" s="1"/>
      <c r="CS4698" s="1"/>
      <c r="CT4698" s="1"/>
      <c r="CU4698" s="1"/>
      <c r="CV4698" s="1"/>
      <c r="CW4698" s="1"/>
      <c r="CX4698" s="1"/>
      <c r="CY4698" s="1"/>
      <c r="CZ4698" s="1"/>
      <c r="DA4698" s="1"/>
      <c r="DB4698" s="1"/>
      <c r="DC4698" s="1"/>
      <c r="DD4698" s="1"/>
      <c r="DE4698" s="1"/>
      <c r="DF4698" s="1"/>
      <c r="DG4698" s="1"/>
      <c r="DH4698" s="1"/>
      <c r="DI4698" s="1"/>
      <c r="DJ4698" s="1"/>
      <c r="DK4698" s="1"/>
      <c r="DL4698" s="1"/>
      <c r="DM4698" s="1"/>
      <c r="DN4698" s="1"/>
      <c r="DO4698" s="1"/>
      <c r="DP4698" s="1"/>
      <c r="DQ4698" s="1"/>
    </row>
    <row r="4699" spans="1:121">
      <c r="A4699" s="166" t="s">
        <v>1997</v>
      </c>
      <c r="B4699" s="381" t="s">
        <v>2137</v>
      </c>
      <c r="C4699" s="378">
        <v>173609705</v>
      </c>
      <c r="D4699" s="88"/>
      <c r="F4699" s="29" t="s">
        <v>121</v>
      </c>
      <c r="G4699" s="3" t="s">
        <v>2138</v>
      </c>
      <c r="H4699" s="3" t="s">
        <v>1947</v>
      </c>
      <c r="I4699" s="55">
        <v>46194</v>
      </c>
      <c r="J4699" s="55">
        <v>46197</v>
      </c>
      <c r="K4699" s="55">
        <v>46226</v>
      </c>
      <c r="L4699" s="3"/>
      <c r="M4699" s="3"/>
      <c r="N4699" s="3"/>
      <c r="O4699" s="119" t="s">
        <v>10</v>
      </c>
      <c r="P4699" s="55">
        <v>46202</v>
      </c>
      <c r="Q4699" s="167"/>
      <c r="R4699" s="184"/>
      <c r="S4699" s="1"/>
      <c r="T4699" s="1"/>
      <c r="U4699" s="1"/>
      <c r="V4699" s="1"/>
      <c r="W4699" s="1"/>
      <c r="X4699" s="1"/>
      <c r="Y4699" s="1"/>
      <c r="Z4699" s="1"/>
      <c r="AA4699" s="1"/>
      <c r="AB4699" s="1"/>
      <c r="AC4699" s="1"/>
      <c r="AD4699" s="1"/>
      <c r="AE4699" s="1"/>
      <c r="AF4699" s="1"/>
      <c r="AG4699" s="1"/>
      <c r="AH4699" s="1"/>
      <c r="AI4699" s="1"/>
      <c r="AJ4699" s="1"/>
      <c r="AK4699" s="1"/>
      <c r="AL4699" s="1"/>
      <c r="AM4699" s="1"/>
      <c r="AN4699" s="1"/>
      <c r="AO4699" s="1"/>
      <c r="AP4699" s="1"/>
      <c r="AQ4699" s="1"/>
      <c r="AR4699" s="1"/>
      <c r="AS4699" s="1"/>
      <c r="AT4699" s="1"/>
      <c r="AU4699" s="1"/>
      <c r="AV4699" s="1"/>
      <c r="AW4699" s="1"/>
      <c r="AX4699" s="1"/>
      <c r="AY4699" s="1"/>
      <c r="AZ4699" s="1"/>
      <c r="BA4699" s="1"/>
      <c r="BB4699" s="1"/>
      <c r="BC4699" s="1"/>
      <c r="BD4699" s="1"/>
      <c r="BE4699" s="1"/>
      <c r="BF4699" s="1"/>
      <c r="BG4699" s="1"/>
      <c r="BH4699" s="1"/>
      <c r="BI4699" s="1"/>
      <c r="BJ4699" s="1"/>
      <c r="BK4699" s="1"/>
      <c r="BL4699" s="1"/>
      <c r="BM4699" s="1"/>
      <c r="BN4699" s="1"/>
      <c r="BO4699" s="1"/>
      <c r="BP4699" s="1"/>
      <c r="BQ4699" s="1"/>
      <c r="BR4699" s="1"/>
      <c r="BS4699" s="1"/>
      <c r="BT4699" s="1"/>
      <c r="BU4699" s="1"/>
      <c r="BV4699" s="1"/>
      <c r="BW4699" s="1"/>
      <c r="BX4699" s="1"/>
      <c r="BY4699" s="1"/>
      <c r="BZ4699" s="1"/>
      <c r="CA4699" s="1"/>
      <c r="CB4699" s="1"/>
      <c r="CC4699" s="1"/>
      <c r="CD4699" s="1"/>
      <c r="CE4699" s="1"/>
      <c r="CF4699" s="1"/>
      <c r="CG4699" s="1"/>
      <c r="CH4699" s="1"/>
      <c r="CI4699" s="1"/>
      <c r="CJ4699" s="1"/>
      <c r="CK4699" s="1"/>
      <c r="CL4699" s="1"/>
      <c r="CM4699" s="1"/>
      <c r="CN4699" s="1"/>
      <c r="CO4699" s="1"/>
      <c r="CP4699" s="1"/>
      <c r="CQ4699" s="1"/>
      <c r="CR4699" s="1"/>
      <c r="CS4699" s="1"/>
      <c r="CT4699" s="1"/>
      <c r="CU4699" s="1"/>
      <c r="CV4699" s="1"/>
      <c r="CW4699" s="1"/>
      <c r="CX4699" s="1"/>
      <c r="CY4699" s="1"/>
      <c r="CZ4699" s="1"/>
      <c r="DA4699" s="1"/>
      <c r="DB4699" s="1"/>
      <c r="DC4699" s="1"/>
      <c r="DD4699" s="1"/>
      <c r="DE4699" s="1"/>
      <c r="DF4699" s="1"/>
      <c r="DG4699" s="1"/>
      <c r="DH4699" s="1"/>
      <c r="DI4699" s="1"/>
      <c r="DJ4699" s="1"/>
      <c r="DK4699" s="1"/>
      <c r="DL4699" s="1"/>
      <c r="DM4699" s="1"/>
      <c r="DN4699" s="1"/>
      <c r="DO4699" s="1"/>
      <c r="DP4699" s="1"/>
      <c r="DQ4699" s="1"/>
    </row>
    <row r="4700" spans="1:121">
      <c r="A4700" s="166" t="s">
        <v>1997</v>
      </c>
      <c r="B4700" s="381" t="s">
        <v>2137</v>
      </c>
      <c r="C4700" s="378">
        <v>173609720</v>
      </c>
      <c r="D4700" s="88"/>
      <c r="F4700" s="29" t="s">
        <v>121</v>
      </c>
      <c r="G4700" s="3" t="s">
        <v>2138</v>
      </c>
      <c r="H4700" s="3" t="s">
        <v>1947</v>
      </c>
      <c r="I4700" s="55">
        <v>46194</v>
      </c>
      <c r="J4700" s="55">
        <v>46197</v>
      </c>
      <c r="K4700" s="55">
        <v>46226</v>
      </c>
      <c r="L4700" s="3"/>
      <c r="M4700" s="3"/>
      <c r="N4700" s="3"/>
      <c r="O4700" s="119" t="s">
        <v>10</v>
      </c>
      <c r="P4700" s="55">
        <v>46202</v>
      </c>
      <c r="Q4700" s="167"/>
      <c r="R4700" s="184"/>
      <c r="S4700" s="1"/>
      <c r="T4700" s="1"/>
      <c r="U4700" s="1"/>
      <c r="V4700" s="1"/>
      <c r="W4700" s="1"/>
      <c r="X4700" s="1"/>
      <c r="Y4700" s="1"/>
      <c r="Z4700" s="1"/>
      <c r="AA4700" s="1"/>
      <c r="AB4700" s="1"/>
      <c r="AC4700" s="1"/>
      <c r="AD4700" s="1"/>
      <c r="AE4700" s="1"/>
      <c r="AF4700" s="1"/>
      <c r="AG4700" s="1"/>
      <c r="AH4700" s="1"/>
      <c r="AI4700" s="1"/>
      <c r="AJ4700" s="1"/>
      <c r="AK4700" s="1"/>
      <c r="AL4700" s="1"/>
      <c r="AM4700" s="1"/>
      <c r="AN4700" s="1"/>
      <c r="AO4700" s="1"/>
      <c r="AP4700" s="1"/>
      <c r="AQ4700" s="1"/>
      <c r="AR4700" s="1"/>
      <c r="AS4700" s="1"/>
      <c r="AT4700" s="1"/>
      <c r="AU4700" s="1"/>
      <c r="AV4700" s="1"/>
      <c r="AW4700" s="1"/>
      <c r="AX4700" s="1"/>
      <c r="AY4700" s="1"/>
      <c r="AZ4700" s="1"/>
      <c r="BA4700" s="1"/>
      <c r="BB4700" s="1"/>
      <c r="BC4700" s="1"/>
      <c r="BD4700" s="1"/>
      <c r="BE4700" s="1"/>
      <c r="BF4700" s="1"/>
      <c r="BG4700" s="1"/>
      <c r="BH4700" s="1"/>
      <c r="BI4700" s="1"/>
      <c r="BJ4700" s="1"/>
      <c r="BK4700" s="1"/>
      <c r="BL4700" s="1"/>
      <c r="BM4700" s="1"/>
      <c r="BN4700" s="1"/>
      <c r="BO4700" s="1"/>
      <c r="BP4700" s="1"/>
      <c r="BQ4700" s="1"/>
      <c r="BR4700" s="1"/>
      <c r="BS4700" s="1"/>
      <c r="BT4700" s="1"/>
      <c r="BU4700" s="1"/>
      <c r="BV4700" s="1"/>
      <c r="BW4700" s="1"/>
      <c r="BX4700" s="1"/>
      <c r="BY4700" s="1"/>
      <c r="BZ4700" s="1"/>
      <c r="CA4700" s="1"/>
      <c r="CB4700" s="1"/>
      <c r="CC4700" s="1"/>
      <c r="CD4700" s="1"/>
      <c r="CE4700" s="1"/>
      <c r="CF4700" s="1"/>
      <c r="CG4700" s="1"/>
      <c r="CH4700" s="1"/>
      <c r="CI4700" s="1"/>
      <c r="CJ4700" s="1"/>
      <c r="CK4700" s="1"/>
      <c r="CL4700" s="1"/>
      <c r="CM4700" s="1"/>
      <c r="CN4700" s="1"/>
      <c r="CO4700" s="1"/>
      <c r="CP4700" s="1"/>
      <c r="CQ4700" s="1"/>
      <c r="CR4700" s="1"/>
      <c r="CS4700" s="1"/>
      <c r="CT4700" s="1"/>
      <c r="CU4700" s="1"/>
      <c r="CV4700" s="1"/>
      <c r="CW4700" s="1"/>
      <c r="CX4700" s="1"/>
      <c r="CY4700" s="1"/>
      <c r="CZ4700" s="1"/>
      <c r="DA4700" s="1"/>
      <c r="DB4700" s="1"/>
      <c r="DC4700" s="1"/>
      <c r="DD4700" s="1"/>
      <c r="DE4700" s="1"/>
      <c r="DF4700" s="1"/>
      <c r="DG4700" s="1"/>
      <c r="DH4700" s="1"/>
      <c r="DI4700" s="1"/>
      <c r="DJ4700" s="1"/>
      <c r="DK4700" s="1"/>
      <c r="DL4700" s="1"/>
      <c r="DM4700" s="1"/>
      <c r="DN4700" s="1"/>
      <c r="DO4700" s="1"/>
      <c r="DP4700" s="1"/>
      <c r="DQ4700" s="1"/>
    </row>
    <row r="4701" spans="1:121">
      <c r="A4701" s="166" t="s">
        <v>1997</v>
      </c>
      <c r="B4701" s="381" t="s">
        <v>2137</v>
      </c>
      <c r="C4701" s="378">
        <v>173609732</v>
      </c>
      <c r="D4701" s="88"/>
      <c r="F4701" s="29" t="s">
        <v>121</v>
      </c>
      <c r="G4701" s="3" t="s">
        <v>2138</v>
      </c>
      <c r="H4701" s="3" t="s">
        <v>1947</v>
      </c>
      <c r="I4701" s="55">
        <v>46194</v>
      </c>
      <c r="J4701" s="55">
        <v>46197</v>
      </c>
      <c r="K4701" s="55">
        <v>46226</v>
      </c>
      <c r="L4701" s="3"/>
      <c r="M4701" s="3"/>
      <c r="N4701" s="3"/>
      <c r="O4701" s="119" t="s">
        <v>10</v>
      </c>
      <c r="P4701" s="55">
        <v>46202</v>
      </c>
      <c r="Q4701" s="167"/>
      <c r="R4701" s="184"/>
      <c r="S4701" s="1"/>
      <c r="T4701" s="1"/>
      <c r="U4701" s="1"/>
      <c r="V4701" s="1"/>
      <c r="W4701" s="1"/>
      <c r="X4701" s="1"/>
      <c r="Y4701" s="1"/>
      <c r="Z4701" s="1"/>
      <c r="AA4701" s="1"/>
      <c r="AB4701" s="1"/>
      <c r="AC4701" s="1"/>
      <c r="AD4701" s="1"/>
      <c r="AE4701" s="1"/>
      <c r="AF4701" s="1"/>
      <c r="AG4701" s="1"/>
      <c r="AH4701" s="1"/>
      <c r="AI4701" s="1"/>
      <c r="AJ4701" s="1"/>
      <c r="AK4701" s="1"/>
      <c r="AL4701" s="1"/>
      <c r="AM4701" s="1"/>
      <c r="AN4701" s="1"/>
      <c r="AO4701" s="1"/>
      <c r="AP4701" s="1"/>
      <c r="AQ4701" s="1"/>
      <c r="AR4701" s="1"/>
      <c r="AS4701" s="1"/>
      <c r="AT4701" s="1"/>
      <c r="AU4701" s="1"/>
      <c r="AV4701" s="1"/>
      <c r="AW4701" s="1"/>
      <c r="AX4701" s="1"/>
      <c r="AY4701" s="1"/>
      <c r="AZ4701" s="1"/>
      <c r="BA4701" s="1"/>
      <c r="BB4701" s="1"/>
      <c r="BC4701" s="1"/>
      <c r="BD4701" s="1"/>
      <c r="BE4701" s="1"/>
      <c r="BF4701" s="1"/>
      <c r="BG4701" s="1"/>
      <c r="BH4701" s="1"/>
      <c r="BI4701" s="1"/>
      <c r="BJ4701" s="1"/>
      <c r="BK4701" s="1"/>
      <c r="BL4701" s="1"/>
      <c r="BM4701" s="1"/>
      <c r="BN4701" s="1"/>
      <c r="BO4701" s="1"/>
      <c r="BP4701" s="1"/>
      <c r="BQ4701" s="1"/>
      <c r="BR4701" s="1"/>
      <c r="BS4701" s="1"/>
      <c r="BT4701" s="1"/>
      <c r="BU4701" s="1"/>
      <c r="BV4701" s="1"/>
      <c r="BW4701" s="1"/>
      <c r="BX4701" s="1"/>
      <c r="BY4701" s="1"/>
      <c r="BZ4701" s="1"/>
      <c r="CA4701" s="1"/>
      <c r="CB4701" s="1"/>
      <c r="CC4701" s="1"/>
      <c r="CD4701" s="1"/>
      <c r="CE4701" s="1"/>
      <c r="CF4701" s="1"/>
      <c r="CG4701" s="1"/>
      <c r="CH4701" s="1"/>
      <c r="CI4701" s="1"/>
      <c r="CJ4701" s="1"/>
      <c r="CK4701" s="1"/>
      <c r="CL4701" s="1"/>
      <c r="CM4701" s="1"/>
      <c r="CN4701" s="1"/>
      <c r="CO4701" s="1"/>
      <c r="CP4701" s="1"/>
      <c r="CQ4701" s="1"/>
      <c r="CR4701" s="1"/>
      <c r="CS4701" s="1"/>
      <c r="CT4701" s="1"/>
      <c r="CU4701" s="1"/>
      <c r="CV4701" s="1"/>
      <c r="CW4701" s="1"/>
      <c r="CX4701" s="1"/>
      <c r="CY4701" s="1"/>
      <c r="CZ4701" s="1"/>
      <c r="DA4701" s="1"/>
      <c r="DB4701" s="1"/>
      <c r="DC4701" s="1"/>
      <c r="DD4701" s="1"/>
      <c r="DE4701" s="1"/>
      <c r="DF4701" s="1"/>
      <c r="DG4701" s="1"/>
      <c r="DH4701" s="1"/>
      <c r="DI4701" s="1"/>
      <c r="DJ4701" s="1"/>
      <c r="DK4701" s="1"/>
      <c r="DL4701" s="1"/>
      <c r="DM4701" s="1"/>
      <c r="DN4701" s="1"/>
      <c r="DO4701" s="1"/>
      <c r="DP4701" s="1"/>
      <c r="DQ4701" s="1"/>
    </row>
    <row r="4702" spans="1:121">
      <c r="A4702" s="166" t="s">
        <v>1997</v>
      </c>
      <c r="B4702" s="3" t="s">
        <v>2137</v>
      </c>
      <c r="C4702" s="378">
        <v>173609744</v>
      </c>
      <c r="D4702" s="88"/>
      <c r="F4702" s="29" t="s">
        <v>121</v>
      </c>
      <c r="G4702" s="3" t="s">
        <v>2138</v>
      </c>
      <c r="H4702" s="3" t="s">
        <v>1947</v>
      </c>
      <c r="I4702" s="55">
        <v>46194</v>
      </c>
      <c r="J4702" s="55">
        <v>46197</v>
      </c>
      <c r="K4702" s="55">
        <v>46226</v>
      </c>
      <c r="L4702" s="3"/>
      <c r="M4702" s="3"/>
      <c r="N4702" s="3"/>
      <c r="O4702" s="119" t="s">
        <v>10</v>
      </c>
      <c r="P4702" s="55">
        <v>46202</v>
      </c>
      <c r="Q4702" s="167"/>
      <c r="R4702" s="184"/>
      <c r="S4702" s="1"/>
      <c r="T4702" s="1"/>
      <c r="U4702" s="1"/>
      <c r="V4702" s="1"/>
      <c r="W4702" s="1"/>
      <c r="X4702" s="1"/>
      <c r="Y4702" s="1"/>
      <c r="Z4702" s="1"/>
      <c r="AA4702" s="1"/>
      <c r="AB4702" s="1"/>
      <c r="AC4702" s="1"/>
      <c r="AD4702" s="1"/>
      <c r="AE4702" s="1"/>
      <c r="AF4702" s="1"/>
      <c r="AG4702" s="1"/>
      <c r="AH4702" s="1"/>
      <c r="AI4702" s="1"/>
      <c r="AJ4702" s="1"/>
      <c r="AK4702" s="1"/>
      <c r="AL4702" s="1"/>
      <c r="AM4702" s="1"/>
      <c r="AN4702" s="1"/>
      <c r="AO4702" s="1"/>
      <c r="AP4702" s="1"/>
      <c r="AQ4702" s="1"/>
      <c r="AR4702" s="1"/>
      <c r="AS4702" s="1"/>
      <c r="AT4702" s="1"/>
      <c r="AU4702" s="1"/>
      <c r="AV4702" s="1"/>
      <c r="AW4702" s="1"/>
      <c r="AX4702" s="1"/>
      <c r="AY4702" s="1"/>
      <c r="AZ4702" s="1"/>
      <c r="BA4702" s="1"/>
      <c r="BB4702" s="1"/>
      <c r="BC4702" s="1"/>
      <c r="BD4702" s="1"/>
      <c r="BE4702" s="1"/>
      <c r="BF4702" s="1"/>
      <c r="BG4702" s="1"/>
      <c r="BH4702" s="1"/>
      <c r="BI4702" s="1"/>
      <c r="BJ4702" s="1"/>
      <c r="BK4702" s="1"/>
      <c r="BL4702" s="1"/>
      <c r="BM4702" s="1"/>
      <c r="BN4702" s="1"/>
      <c r="BO4702" s="1"/>
      <c r="BP4702" s="1"/>
      <c r="BQ4702" s="1"/>
      <c r="BR4702" s="1"/>
      <c r="BS4702" s="1"/>
      <c r="BT4702" s="1"/>
      <c r="BU4702" s="1"/>
      <c r="BV4702" s="1"/>
      <c r="BW4702" s="1"/>
      <c r="BX4702" s="1"/>
      <c r="BY4702" s="1"/>
      <c r="BZ4702" s="1"/>
      <c r="CA4702" s="1"/>
      <c r="CB4702" s="1"/>
      <c r="CC4702" s="1"/>
      <c r="CD4702" s="1"/>
      <c r="CE4702" s="1"/>
      <c r="CF4702" s="1"/>
      <c r="CG4702" s="1"/>
      <c r="CH4702" s="1"/>
      <c r="CI4702" s="1"/>
      <c r="CJ4702" s="1"/>
      <c r="CK4702" s="1"/>
      <c r="CL4702" s="1"/>
      <c r="CM4702" s="1"/>
      <c r="CN4702" s="1"/>
      <c r="CO4702" s="1"/>
      <c r="CP4702" s="1"/>
      <c r="CQ4702" s="1"/>
      <c r="CR4702" s="1"/>
      <c r="CS4702" s="1"/>
      <c r="CT4702" s="1"/>
      <c r="CU4702" s="1"/>
      <c r="CV4702" s="1"/>
      <c r="CW4702" s="1"/>
      <c r="CX4702" s="1"/>
      <c r="CY4702" s="1"/>
      <c r="CZ4702" s="1"/>
      <c r="DA4702" s="1"/>
      <c r="DB4702" s="1"/>
      <c r="DC4702" s="1"/>
      <c r="DD4702" s="1"/>
      <c r="DE4702" s="1"/>
      <c r="DF4702" s="1"/>
      <c r="DG4702" s="1"/>
      <c r="DH4702" s="1"/>
      <c r="DI4702" s="1"/>
      <c r="DJ4702" s="1"/>
      <c r="DK4702" s="1"/>
      <c r="DL4702" s="1"/>
      <c r="DM4702" s="1"/>
      <c r="DN4702" s="1"/>
      <c r="DO4702" s="1"/>
      <c r="DP4702" s="1"/>
      <c r="DQ4702" s="1"/>
    </row>
    <row r="4703" spans="1:121">
      <c r="A4703" s="166" t="s">
        <v>1997</v>
      </c>
      <c r="B4703" s="381" t="s">
        <v>2137</v>
      </c>
      <c r="C4703" s="378">
        <v>174609193</v>
      </c>
      <c r="D4703" s="88"/>
      <c r="F4703" s="29" t="s">
        <v>121</v>
      </c>
      <c r="G4703" s="3" t="s">
        <v>2138</v>
      </c>
      <c r="H4703" s="3" t="s">
        <v>1947</v>
      </c>
      <c r="I4703" s="55">
        <v>46194</v>
      </c>
      <c r="J4703" s="55">
        <v>46197</v>
      </c>
      <c r="K4703" s="55">
        <v>46226</v>
      </c>
      <c r="L4703" s="3"/>
      <c r="M4703" s="3"/>
      <c r="N4703" s="3"/>
      <c r="O4703" s="119" t="s">
        <v>10</v>
      </c>
      <c r="P4703" s="55">
        <v>46202</v>
      </c>
      <c r="Q4703" s="167"/>
      <c r="R4703" s="184"/>
      <c r="S4703" s="1"/>
      <c r="T4703" s="1"/>
      <c r="U4703" s="1"/>
      <c r="V4703" s="1"/>
      <c r="W4703" s="1"/>
      <c r="X4703" s="1"/>
      <c r="Y4703" s="1"/>
      <c r="Z4703" s="1"/>
      <c r="AA4703" s="1"/>
      <c r="AB4703" s="1"/>
      <c r="AC4703" s="1"/>
      <c r="AD4703" s="1"/>
      <c r="AE4703" s="1"/>
      <c r="AF4703" s="1"/>
      <c r="AG4703" s="1"/>
      <c r="AH4703" s="1"/>
      <c r="AI4703" s="1"/>
      <c r="AJ4703" s="1"/>
      <c r="AK4703" s="1"/>
      <c r="AL4703" s="1"/>
      <c r="AM4703" s="1"/>
      <c r="AN4703" s="1"/>
      <c r="AO4703" s="1"/>
      <c r="AP4703" s="1"/>
      <c r="AQ4703" s="1"/>
      <c r="AR4703" s="1"/>
      <c r="AS4703" s="1"/>
      <c r="AT4703" s="1"/>
      <c r="AU4703" s="1"/>
      <c r="AV4703" s="1"/>
      <c r="AW4703" s="1"/>
      <c r="AX4703" s="1"/>
      <c r="AY4703" s="1"/>
      <c r="AZ4703" s="1"/>
      <c r="BA4703" s="1"/>
      <c r="BB4703" s="1"/>
      <c r="BC4703" s="1"/>
      <c r="BD4703" s="1"/>
      <c r="BE4703" s="1"/>
      <c r="BF4703" s="1"/>
      <c r="BG4703" s="1"/>
      <c r="BH4703" s="1"/>
      <c r="BI4703" s="1"/>
      <c r="BJ4703" s="1"/>
      <c r="BK4703" s="1"/>
      <c r="BL4703" s="1"/>
      <c r="BM4703" s="1"/>
      <c r="BN4703" s="1"/>
      <c r="BO4703" s="1"/>
      <c r="BP4703" s="1"/>
      <c r="BQ4703" s="1"/>
      <c r="BR4703" s="1"/>
      <c r="BS4703" s="1"/>
      <c r="BT4703" s="1"/>
      <c r="BU4703" s="1"/>
      <c r="BV4703" s="1"/>
      <c r="BW4703" s="1"/>
      <c r="BX4703" s="1"/>
      <c r="BY4703" s="1"/>
      <c r="BZ4703" s="1"/>
      <c r="CA4703" s="1"/>
      <c r="CB4703" s="1"/>
      <c r="CC4703" s="1"/>
      <c r="CD4703" s="1"/>
      <c r="CE4703" s="1"/>
      <c r="CF4703" s="1"/>
      <c r="CG4703" s="1"/>
      <c r="CH4703" s="1"/>
      <c r="CI4703" s="1"/>
      <c r="CJ4703" s="1"/>
      <c r="CK4703" s="1"/>
      <c r="CL4703" s="1"/>
      <c r="CM4703" s="1"/>
      <c r="CN4703" s="1"/>
      <c r="CO4703" s="1"/>
      <c r="CP4703" s="1"/>
      <c r="CQ4703" s="1"/>
      <c r="CR4703" s="1"/>
      <c r="CS4703" s="1"/>
      <c r="CT4703" s="1"/>
      <c r="CU4703" s="1"/>
      <c r="CV4703" s="1"/>
      <c r="CW4703" s="1"/>
      <c r="CX4703" s="1"/>
      <c r="CY4703" s="1"/>
      <c r="CZ4703" s="1"/>
      <c r="DA4703" s="1"/>
      <c r="DB4703" s="1"/>
      <c r="DC4703" s="1"/>
      <c r="DD4703" s="1"/>
      <c r="DE4703" s="1"/>
      <c r="DF4703" s="1"/>
      <c r="DG4703" s="1"/>
      <c r="DH4703" s="1"/>
      <c r="DI4703" s="1"/>
      <c r="DJ4703" s="1"/>
      <c r="DK4703" s="1"/>
      <c r="DL4703" s="1"/>
      <c r="DM4703" s="1"/>
      <c r="DN4703" s="1"/>
      <c r="DO4703" s="1"/>
      <c r="DP4703" s="1"/>
      <c r="DQ4703" s="1"/>
    </row>
    <row r="4704" spans="1:121">
      <c r="A4704" s="166" t="s">
        <v>2139</v>
      </c>
      <c r="B4704" s="381" t="s">
        <v>2137</v>
      </c>
      <c r="C4704" s="378">
        <v>180607813</v>
      </c>
      <c r="D4704" s="88"/>
      <c r="F4704" s="29" t="s">
        <v>121</v>
      </c>
      <c r="G4704" s="3" t="s">
        <v>16</v>
      </c>
      <c r="H4704" s="3" t="s">
        <v>1947</v>
      </c>
      <c r="I4704" s="55">
        <v>46194</v>
      </c>
      <c r="J4704" s="55">
        <v>46197</v>
      </c>
      <c r="K4704" s="55">
        <v>46226</v>
      </c>
      <c r="L4704" s="3"/>
      <c r="M4704" s="3"/>
      <c r="N4704" s="3"/>
      <c r="O4704" s="119" t="s">
        <v>10</v>
      </c>
      <c r="P4704" s="55">
        <v>46204</v>
      </c>
      <c r="Q4704" s="167"/>
      <c r="R4704" s="184"/>
      <c r="S4704" s="1"/>
      <c r="T4704" s="1"/>
      <c r="U4704" s="1"/>
      <c r="V4704" s="1"/>
      <c r="W4704" s="1"/>
      <c r="X4704" s="1"/>
      <c r="Y4704" s="1"/>
      <c r="Z4704" s="1"/>
      <c r="AA4704" s="1"/>
      <c r="AB4704" s="1"/>
      <c r="AC4704" s="1"/>
      <c r="AD4704" s="1"/>
      <c r="AE4704" s="1"/>
      <c r="AF4704" s="1"/>
      <c r="AG4704" s="1"/>
      <c r="AH4704" s="1"/>
      <c r="AI4704" s="1"/>
      <c r="AJ4704" s="1"/>
      <c r="AK4704" s="1"/>
      <c r="AL4704" s="1"/>
      <c r="AM4704" s="1"/>
      <c r="AN4704" s="1"/>
      <c r="AO4704" s="1"/>
      <c r="AP4704" s="1"/>
      <c r="AQ4704" s="1"/>
      <c r="AR4704" s="1"/>
      <c r="AS4704" s="1"/>
      <c r="AT4704" s="1"/>
      <c r="AU4704" s="1"/>
      <c r="AV4704" s="1"/>
      <c r="AW4704" s="1"/>
      <c r="AX4704" s="1"/>
      <c r="AY4704" s="1"/>
      <c r="AZ4704" s="1"/>
      <c r="BA4704" s="1"/>
      <c r="BB4704" s="1"/>
      <c r="BC4704" s="1"/>
      <c r="BD4704" s="1"/>
      <c r="BE4704" s="1"/>
      <c r="BF4704" s="1"/>
      <c r="BG4704" s="1"/>
      <c r="BH4704" s="1"/>
      <c r="BI4704" s="1"/>
      <c r="BJ4704" s="1"/>
      <c r="BK4704" s="1"/>
      <c r="BL4704" s="1"/>
      <c r="BM4704" s="1"/>
      <c r="BN4704" s="1"/>
      <c r="BO4704" s="1"/>
      <c r="BP4704" s="1"/>
      <c r="BQ4704" s="1"/>
      <c r="BR4704" s="1"/>
      <c r="BS4704" s="1"/>
      <c r="BT4704" s="1"/>
      <c r="BU4704" s="1"/>
      <c r="BV4704" s="1"/>
      <c r="BW4704" s="1"/>
      <c r="BX4704" s="1"/>
      <c r="BY4704" s="1"/>
      <c r="BZ4704" s="1"/>
      <c r="CA4704" s="1"/>
      <c r="CB4704" s="1"/>
      <c r="CC4704" s="1"/>
      <c r="CD4704" s="1"/>
      <c r="CE4704" s="1"/>
      <c r="CF4704" s="1"/>
      <c r="CG4704" s="1"/>
      <c r="CH4704" s="1"/>
      <c r="CI4704" s="1"/>
      <c r="CJ4704" s="1"/>
      <c r="CK4704" s="1"/>
      <c r="CL4704" s="1"/>
      <c r="CM4704" s="1"/>
      <c r="CN4704" s="1"/>
      <c r="CO4704" s="1"/>
      <c r="CP4704" s="1"/>
      <c r="CQ4704" s="1"/>
      <c r="CR4704" s="1"/>
      <c r="CS4704" s="1"/>
      <c r="CT4704" s="1"/>
      <c r="CU4704" s="1"/>
      <c r="CV4704" s="1"/>
      <c r="CW4704" s="1"/>
      <c r="CX4704" s="1"/>
      <c r="CY4704" s="1"/>
      <c r="CZ4704" s="1"/>
      <c r="DA4704" s="1"/>
      <c r="DB4704" s="1"/>
      <c r="DC4704" s="1"/>
      <c r="DD4704" s="1"/>
      <c r="DE4704" s="1"/>
      <c r="DF4704" s="1"/>
      <c r="DG4704" s="1"/>
      <c r="DH4704" s="1"/>
      <c r="DI4704" s="1"/>
      <c r="DJ4704" s="1"/>
      <c r="DK4704" s="1"/>
      <c r="DL4704" s="1"/>
      <c r="DM4704" s="1"/>
      <c r="DN4704" s="1"/>
      <c r="DO4704" s="1"/>
      <c r="DP4704" s="1"/>
      <c r="DQ4704" s="1"/>
    </row>
    <row r="4705" spans="1:121">
      <c r="A4705" s="166" t="s">
        <v>2139</v>
      </c>
      <c r="B4705" s="381" t="s">
        <v>2137</v>
      </c>
      <c r="C4705" s="378">
        <v>180608022</v>
      </c>
      <c r="D4705" s="88"/>
      <c r="F4705" s="29" t="s">
        <v>121</v>
      </c>
      <c r="G4705" s="3" t="s">
        <v>16</v>
      </c>
      <c r="H4705" s="3" t="s">
        <v>1947</v>
      </c>
      <c r="I4705" s="55">
        <v>46194</v>
      </c>
      <c r="J4705" s="55">
        <v>46197</v>
      </c>
      <c r="K4705" s="55">
        <v>46226</v>
      </c>
      <c r="L4705" s="3"/>
      <c r="M4705" s="3"/>
      <c r="N4705" s="3"/>
      <c r="O4705" s="119" t="s">
        <v>10</v>
      </c>
      <c r="P4705" s="55">
        <v>46204</v>
      </c>
      <c r="Q4705" s="167"/>
      <c r="R4705" s="184"/>
      <c r="S4705" s="1"/>
      <c r="T4705" s="1"/>
      <c r="U4705" s="1"/>
      <c r="V4705" s="1"/>
      <c r="W4705" s="1"/>
      <c r="X4705" s="1"/>
      <c r="Y4705" s="1"/>
      <c r="Z4705" s="1"/>
      <c r="AA4705" s="1"/>
      <c r="AB4705" s="1"/>
      <c r="AC4705" s="1"/>
      <c r="AD4705" s="1"/>
      <c r="AE4705" s="1"/>
      <c r="AF4705" s="1"/>
      <c r="AG4705" s="1"/>
      <c r="AH4705" s="1"/>
      <c r="AI4705" s="1"/>
      <c r="AJ4705" s="1"/>
      <c r="AK4705" s="1"/>
      <c r="AL4705" s="1"/>
      <c r="AM4705" s="1"/>
      <c r="AN4705" s="1"/>
      <c r="AO4705" s="1"/>
      <c r="AP4705" s="1"/>
      <c r="AQ4705" s="1"/>
      <c r="AR4705" s="1"/>
      <c r="AS4705" s="1"/>
      <c r="AT4705" s="1"/>
      <c r="AU4705" s="1"/>
      <c r="AV4705" s="1"/>
      <c r="AW4705" s="1"/>
      <c r="AX4705" s="1"/>
      <c r="AY4705" s="1"/>
      <c r="AZ4705" s="1"/>
      <c r="BA4705" s="1"/>
      <c r="BB4705" s="1"/>
      <c r="BC4705" s="1"/>
      <c r="BD4705" s="1"/>
      <c r="BE4705" s="1"/>
      <c r="BF4705" s="1"/>
      <c r="BG4705" s="1"/>
      <c r="BH4705" s="1"/>
      <c r="BI4705" s="1"/>
      <c r="BJ4705" s="1"/>
      <c r="BK4705" s="1"/>
      <c r="BL4705" s="1"/>
      <c r="BM4705" s="1"/>
      <c r="BN4705" s="1"/>
      <c r="BO4705" s="1"/>
      <c r="BP4705" s="1"/>
      <c r="BQ4705" s="1"/>
      <c r="BR4705" s="1"/>
      <c r="BS4705" s="1"/>
      <c r="BT4705" s="1"/>
      <c r="BU4705" s="1"/>
      <c r="BV4705" s="1"/>
      <c r="BW4705" s="1"/>
      <c r="BX4705" s="1"/>
      <c r="BY4705" s="1"/>
      <c r="BZ4705" s="1"/>
      <c r="CA4705" s="1"/>
      <c r="CB4705" s="1"/>
      <c r="CC4705" s="1"/>
      <c r="CD4705" s="1"/>
      <c r="CE4705" s="1"/>
      <c r="CF4705" s="1"/>
      <c r="CG4705" s="1"/>
      <c r="CH4705" s="1"/>
      <c r="CI4705" s="1"/>
      <c r="CJ4705" s="1"/>
      <c r="CK4705" s="1"/>
      <c r="CL4705" s="1"/>
      <c r="CM4705" s="1"/>
      <c r="CN4705" s="1"/>
      <c r="CO4705" s="1"/>
      <c r="CP4705" s="1"/>
      <c r="CQ4705" s="1"/>
      <c r="CR4705" s="1"/>
      <c r="CS4705" s="1"/>
      <c r="CT4705" s="1"/>
      <c r="CU4705" s="1"/>
      <c r="CV4705" s="1"/>
      <c r="CW4705" s="1"/>
      <c r="CX4705" s="1"/>
      <c r="CY4705" s="1"/>
      <c r="CZ4705" s="1"/>
      <c r="DA4705" s="1"/>
      <c r="DB4705" s="1"/>
      <c r="DC4705" s="1"/>
      <c r="DD4705" s="1"/>
      <c r="DE4705" s="1"/>
      <c r="DF4705" s="1"/>
      <c r="DG4705" s="1"/>
      <c r="DH4705" s="1"/>
      <c r="DI4705" s="1"/>
      <c r="DJ4705" s="1"/>
      <c r="DK4705" s="1"/>
      <c r="DL4705" s="1"/>
      <c r="DM4705" s="1"/>
      <c r="DN4705" s="1"/>
      <c r="DO4705" s="1"/>
      <c r="DP4705" s="1"/>
      <c r="DQ4705" s="1"/>
    </row>
    <row r="4706" spans="1:121">
      <c r="A4706" s="166" t="s">
        <v>2139</v>
      </c>
      <c r="B4706" s="381" t="s">
        <v>2137</v>
      </c>
      <c r="C4706" s="378">
        <v>180608045</v>
      </c>
      <c r="D4706" s="88"/>
      <c r="F4706" s="29" t="s">
        <v>121</v>
      </c>
      <c r="G4706" s="3" t="s">
        <v>16</v>
      </c>
      <c r="H4706" s="3" t="s">
        <v>1947</v>
      </c>
      <c r="I4706" s="55">
        <v>46194</v>
      </c>
      <c r="J4706" s="55">
        <v>46197</v>
      </c>
      <c r="K4706" s="55">
        <v>46226</v>
      </c>
      <c r="L4706" s="3"/>
      <c r="M4706" s="3"/>
      <c r="N4706" s="3"/>
      <c r="O4706" s="119" t="s">
        <v>10</v>
      </c>
      <c r="P4706" s="55">
        <v>46204</v>
      </c>
      <c r="Q4706" s="167"/>
      <c r="R4706" s="184"/>
      <c r="S4706" s="1"/>
      <c r="T4706" s="1"/>
      <c r="U4706" s="1"/>
      <c r="V4706" s="1"/>
      <c r="W4706" s="1"/>
      <c r="X4706" s="1"/>
      <c r="Y4706" s="1"/>
      <c r="Z4706" s="1"/>
      <c r="AA4706" s="1"/>
      <c r="AB4706" s="1"/>
      <c r="AC4706" s="1"/>
      <c r="AD4706" s="1"/>
      <c r="AE4706" s="1"/>
      <c r="AF4706" s="1"/>
      <c r="AG4706" s="1"/>
      <c r="AH4706" s="1"/>
      <c r="AI4706" s="1"/>
      <c r="AJ4706" s="1"/>
      <c r="AK4706" s="1"/>
      <c r="AL4706" s="1"/>
      <c r="AM4706" s="1"/>
      <c r="AN4706" s="1"/>
      <c r="AO4706" s="1"/>
      <c r="AP4706" s="1"/>
      <c r="AQ4706" s="1"/>
      <c r="AR4706" s="1"/>
      <c r="AS4706" s="1"/>
      <c r="AT4706" s="1"/>
      <c r="AU4706" s="1"/>
      <c r="AV4706" s="1"/>
      <c r="AW4706" s="1"/>
      <c r="AX4706" s="1"/>
      <c r="AY4706" s="1"/>
      <c r="AZ4706" s="1"/>
      <c r="BA4706" s="1"/>
      <c r="BB4706" s="1"/>
      <c r="BC4706" s="1"/>
      <c r="BD4706" s="1"/>
      <c r="BE4706" s="1"/>
      <c r="BF4706" s="1"/>
      <c r="BG4706" s="1"/>
      <c r="BH4706" s="1"/>
      <c r="BI4706" s="1"/>
      <c r="BJ4706" s="1"/>
      <c r="BK4706" s="1"/>
      <c r="BL4706" s="1"/>
      <c r="BM4706" s="1"/>
      <c r="BN4706" s="1"/>
      <c r="BO4706" s="1"/>
      <c r="BP4706" s="1"/>
      <c r="BQ4706" s="1"/>
      <c r="BR4706" s="1"/>
      <c r="BS4706" s="1"/>
      <c r="BT4706" s="1"/>
      <c r="BU4706" s="1"/>
      <c r="BV4706" s="1"/>
      <c r="BW4706" s="1"/>
      <c r="BX4706" s="1"/>
      <c r="BY4706" s="1"/>
      <c r="BZ4706" s="1"/>
      <c r="CA4706" s="1"/>
      <c r="CB4706" s="1"/>
      <c r="CC4706" s="1"/>
      <c r="CD4706" s="1"/>
      <c r="CE4706" s="1"/>
      <c r="CF4706" s="1"/>
      <c r="CG4706" s="1"/>
      <c r="CH4706" s="1"/>
      <c r="CI4706" s="1"/>
      <c r="CJ4706" s="1"/>
      <c r="CK4706" s="1"/>
      <c r="CL4706" s="1"/>
      <c r="CM4706" s="1"/>
      <c r="CN4706" s="1"/>
      <c r="CO4706" s="1"/>
      <c r="CP4706" s="1"/>
      <c r="CQ4706" s="1"/>
      <c r="CR4706" s="1"/>
      <c r="CS4706" s="1"/>
      <c r="CT4706" s="1"/>
      <c r="CU4706" s="1"/>
      <c r="CV4706" s="1"/>
      <c r="CW4706" s="1"/>
      <c r="CX4706" s="1"/>
      <c r="CY4706" s="1"/>
      <c r="CZ4706" s="1"/>
      <c r="DA4706" s="1"/>
      <c r="DB4706" s="1"/>
      <c r="DC4706" s="1"/>
      <c r="DD4706" s="1"/>
      <c r="DE4706" s="1"/>
      <c r="DF4706" s="1"/>
      <c r="DG4706" s="1"/>
      <c r="DH4706" s="1"/>
      <c r="DI4706" s="1"/>
      <c r="DJ4706" s="1"/>
      <c r="DK4706" s="1"/>
      <c r="DL4706" s="1"/>
      <c r="DM4706" s="1"/>
      <c r="DN4706" s="1"/>
      <c r="DO4706" s="1"/>
      <c r="DP4706" s="1"/>
      <c r="DQ4706" s="1"/>
    </row>
    <row r="4707" spans="1:121">
      <c r="A4707" s="166" t="s">
        <v>2140</v>
      </c>
      <c r="B4707" s="381"/>
      <c r="C4707" s="378">
        <v>180610183</v>
      </c>
      <c r="D4707" s="88"/>
      <c r="F4707" s="29" t="s">
        <v>121</v>
      </c>
      <c r="G4707" s="3" t="s">
        <v>16</v>
      </c>
      <c r="H4707" s="3" t="s">
        <v>1947</v>
      </c>
      <c r="I4707" s="55">
        <v>46194</v>
      </c>
      <c r="J4707" s="55">
        <v>46197</v>
      </c>
      <c r="K4707" s="55">
        <v>46226</v>
      </c>
      <c r="L4707" s="3"/>
      <c r="M4707" s="3"/>
      <c r="N4707" s="3"/>
      <c r="O4707" s="119" t="s">
        <v>10</v>
      </c>
      <c r="P4707" s="55">
        <v>46204</v>
      </c>
      <c r="Q4707" s="167"/>
      <c r="R4707" s="184"/>
      <c r="S4707" s="1"/>
      <c r="T4707" s="1"/>
      <c r="U4707" s="1"/>
      <c r="V4707" s="1"/>
      <c r="W4707" s="1"/>
      <c r="X4707" s="1"/>
      <c r="Y4707" s="1"/>
      <c r="Z4707" s="1"/>
      <c r="AA4707" s="1"/>
      <c r="AB4707" s="1"/>
      <c r="AC4707" s="1"/>
      <c r="AD4707" s="1"/>
      <c r="AE4707" s="1"/>
      <c r="AF4707" s="1"/>
      <c r="AG4707" s="1"/>
      <c r="AH4707" s="1"/>
      <c r="AI4707" s="1"/>
      <c r="AJ4707" s="1"/>
      <c r="AK4707" s="1"/>
      <c r="AL4707" s="1"/>
      <c r="AM4707" s="1"/>
      <c r="AN4707" s="1"/>
      <c r="AO4707" s="1"/>
      <c r="AP4707" s="1"/>
      <c r="AQ4707" s="1"/>
      <c r="AR4707" s="1"/>
      <c r="AS4707" s="1"/>
      <c r="AT4707" s="1"/>
      <c r="AU4707" s="1"/>
      <c r="AV4707" s="1"/>
      <c r="AW4707" s="1"/>
      <c r="AX4707" s="1"/>
      <c r="AY4707" s="1"/>
      <c r="AZ4707" s="1"/>
      <c r="BA4707" s="1"/>
      <c r="BB4707" s="1"/>
      <c r="BC4707" s="1"/>
      <c r="BD4707" s="1"/>
      <c r="BE4707" s="1"/>
      <c r="BF4707" s="1"/>
      <c r="BG4707" s="1"/>
      <c r="BH4707" s="1"/>
      <c r="BI4707" s="1"/>
      <c r="BJ4707" s="1"/>
      <c r="BK4707" s="1"/>
      <c r="BL4707" s="1"/>
      <c r="BM4707" s="1"/>
      <c r="BN4707" s="1"/>
      <c r="BO4707" s="1"/>
      <c r="BP4707" s="1"/>
      <c r="BQ4707" s="1"/>
      <c r="BR4707" s="1"/>
      <c r="BS4707" s="1"/>
      <c r="BT4707" s="1"/>
      <c r="BU4707" s="1"/>
      <c r="BV4707" s="1"/>
      <c r="BW4707" s="1"/>
      <c r="BX4707" s="1"/>
      <c r="BY4707" s="1"/>
      <c r="BZ4707" s="1"/>
      <c r="CA4707" s="1"/>
      <c r="CB4707" s="1"/>
      <c r="CC4707" s="1"/>
      <c r="CD4707" s="1"/>
      <c r="CE4707" s="1"/>
      <c r="CF4707" s="1"/>
      <c r="CG4707" s="1"/>
      <c r="CH4707" s="1"/>
      <c r="CI4707" s="1"/>
      <c r="CJ4707" s="1"/>
      <c r="CK4707" s="1"/>
      <c r="CL4707" s="1"/>
      <c r="CM4707" s="1"/>
      <c r="CN4707" s="1"/>
      <c r="CO4707" s="1"/>
      <c r="CP4707" s="1"/>
      <c r="CQ4707" s="1"/>
      <c r="CR4707" s="1"/>
      <c r="CS4707" s="1"/>
      <c r="CT4707" s="1"/>
      <c r="CU4707" s="1"/>
      <c r="CV4707" s="1"/>
      <c r="CW4707" s="1"/>
      <c r="CX4707" s="1"/>
      <c r="CY4707" s="1"/>
      <c r="CZ4707" s="1"/>
      <c r="DA4707" s="1"/>
      <c r="DB4707" s="1"/>
      <c r="DC4707" s="1"/>
      <c r="DD4707" s="1"/>
      <c r="DE4707" s="1"/>
      <c r="DF4707" s="1"/>
      <c r="DG4707" s="1"/>
      <c r="DH4707" s="1"/>
      <c r="DI4707" s="1"/>
      <c r="DJ4707" s="1"/>
      <c r="DK4707" s="1"/>
      <c r="DL4707" s="1"/>
      <c r="DM4707" s="1"/>
      <c r="DN4707" s="1"/>
      <c r="DO4707" s="1"/>
      <c r="DP4707" s="1"/>
      <c r="DQ4707" s="1"/>
    </row>
    <row r="4708" spans="1:121">
      <c r="A4708" s="166" t="s">
        <v>1981</v>
      </c>
      <c r="B4708" s="30">
        <v>20251239031</v>
      </c>
      <c r="C4708" s="378">
        <v>160608116</v>
      </c>
      <c r="D4708" s="88"/>
      <c r="F4708" s="29" t="s">
        <v>126</v>
      </c>
      <c r="G4708" s="3" t="s">
        <v>80</v>
      </c>
      <c r="H4708" s="3" t="s">
        <v>30</v>
      </c>
      <c r="I4708" s="55">
        <v>46183</v>
      </c>
      <c r="J4708" s="55">
        <v>46186</v>
      </c>
      <c r="K4708" s="55">
        <v>46213</v>
      </c>
      <c r="L4708" s="3"/>
      <c r="M4708" s="3"/>
      <c r="N4708" s="3"/>
      <c r="O4708" s="119" t="s">
        <v>10</v>
      </c>
      <c r="P4708" s="55">
        <v>46213</v>
      </c>
      <c r="Q4708" s="167"/>
      <c r="R4708" s="176"/>
      <c r="S4708" s="1"/>
      <c r="T4708" s="1"/>
      <c r="U4708" s="1"/>
      <c r="V4708" s="1"/>
      <c r="W4708" s="1"/>
      <c r="X4708" s="1"/>
      <c r="Y4708" s="1"/>
      <c r="Z4708" s="1"/>
      <c r="AA4708" s="1"/>
      <c r="AB4708" s="1"/>
      <c r="AC4708" s="1"/>
      <c r="AD4708" s="1"/>
      <c r="AE4708" s="1"/>
      <c r="AF4708" s="1"/>
      <c r="AG4708" s="1"/>
      <c r="AH4708" s="1"/>
      <c r="AI4708" s="1"/>
      <c r="AJ4708" s="1"/>
      <c r="AK4708" s="1"/>
      <c r="AL4708" s="1"/>
      <c r="AM4708" s="1"/>
      <c r="AN4708" s="1"/>
      <c r="AO4708" s="1"/>
      <c r="AP4708" s="1"/>
      <c r="AQ4708" s="1"/>
      <c r="AR4708" s="1"/>
      <c r="AS4708" s="1"/>
      <c r="AT4708" s="1"/>
      <c r="AU4708" s="1"/>
      <c r="AV4708" s="1"/>
      <c r="AW4708" s="1"/>
      <c r="AX4708" s="1"/>
      <c r="AY4708" s="1"/>
      <c r="AZ4708" s="1"/>
      <c r="BA4708" s="1"/>
      <c r="BB4708" s="1"/>
      <c r="BC4708" s="1"/>
      <c r="BD4708" s="1"/>
      <c r="BE4708" s="1"/>
      <c r="BF4708" s="1"/>
      <c r="BG4708" s="1"/>
      <c r="BH4708" s="1"/>
      <c r="BI4708" s="1"/>
      <c r="BJ4708" s="1"/>
      <c r="BK4708" s="1"/>
      <c r="BL4708" s="1"/>
      <c r="BM4708" s="1"/>
      <c r="BN4708" s="1"/>
      <c r="BO4708" s="1"/>
      <c r="BP4708" s="1"/>
      <c r="BQ4708" s="1"/>
      <c r="BR4708" s="1"/>
      <c r="BS4708" s="1"/>
      <c r="BT4708" s="1"/>
      <c r="BU4708" s="1"/>
      <c r="BV4708" s="1"/>
      <c r="BW4708" s="1"/>
      <c r="BX4708" s="1"/>
      <c r="BY4708" s="1"/>
      <c r="BZ4708" s="1"/>
      <c r="CA4708" s="1"/>
      <c r="CB4708" s="1"/>
      <c r="CC4708" s="1"/>
      <c r="CD4708" s="1"/>
      <c r="CE4708" s="1"/>
      <c r="CF4708" s="1"/>
      <c r="CG4708" s="1"/>
      <c r="CH4708" s="1"/>
      <c r="CI4708" s="1"/>
      <c r="CJ4708" s="1"/>
      <c r="CK4708" s="1"/>
      <c r="CL4708" s="1"/>
      <c r="CM4708" s="1"/>
      <c r="CN4708" s="1"/>
      <c r="CO4708" s="1"/>
      <c r="CP4708" s="1"/>
      <c r="CQ4708" s="1"/>
      <c r="CR4708" s="1"/>
      <c r="CS4708" s="1"/>
      <c r="CT4708" s="1"/>
      <c r="CU4708" s="1"/>
      <c r="CV4708" s="1"/>
      <c r="CW4708" s="1"/>
      <c r="CX4708" s="1"/>
      <c r="CY4708" s="1"/>
      <c r="CZ4708" s="1"/>
      <c r="DA4708" s="1"/>
      <c r="DB4708" s="1"/>
      <c r="DC4708" s="1"/>
      <c r="DD4708" s="1"/>
      <c r="DE4708" s="1"/>
      <c r="DF4708" s="1"/>
      <c r="DG4708" s="1"/>
      <c r="DH4708" s="1"/>
      <c r="DI4708" s="1"/>
      <c r="DJ4708" s="1"/>
      <c r="DK4708" s="1"/>
      <c r="DL4708" s="1"/>
      <c r="DM4708" s="1"/>
      <c r="DN4708" s="1"/>
      <c r="DO4708" s="1"/>
      <c r="DP4708" s="1"/>
      <c r="DQ4708" s="1"/>
    </row>
    <row r="4709" spans="1:121">
      <c r="A4709" s="134" t="s">
        <v>2141</v>
      </c>
      <c r="C4709" s="378">
        <v>182607077</v>
      </c>
      <c r="F4709" s="29" t="s">
        <v>82</v>
      </c>
      <c r="G4709" s="29" t="s">
        <v>2142</v>
      </c>
      <c r="H4709" s="3" t="s">
        <v>30</v>
      </c>
      <c r="I4709" s="120">
        <v>46204</v>
      </c>
      <c r="J4709" s="120">
        <v>46207</v>
      </c>
      <c r="K4709" s="186">
        <v>46235</v>
      </c>
      <c r="O4709" s="119" t="s">
        <v>85</v>
      </c>
    </row>
    <row r="4710" spans="1:121">
      <c r="A4710" s="134" t="s">
        <v>2141</v>
      </c>
      <c r="C4710" s="378">
        <v>182606998</v>
      </c>
      <c r="F4710" s="29" t="s">
        <v>82</v>
      </c>
      <c r="G4710" s="29" t="s">
        <v>2142</v>
      </c>
      <c r="H4710" s="3" t="s">
        <v>30</v>
      </c>
      <c r="I4710" s="120">
        <v>46204</v>
      </c>
      <c r="J4710" s="120">
        <v>46207</v>
      </c>
      <c r="K4710" s="186">
        <v>46235</v>
      </c>
      <c r="O4710" s="119" t="s">
        <v>85</v>
      </c>
    </row>
    <row r="4711" spans="1:121">
      <c r="A4711" s="134" t="s">
        <v>2141</v>
      </c>
      <c r="C4711" s="378">
        <v>182606744</v>
      </c>
      <c r="F4711" s="29" t="s">
        <v>82</v>
      </c>
      <c r="G4711" s="29" t="s">
        <v>2142</v>
      </c>
      <c r="H4711" s="3" t="s">
        <v>30</v>
      </c>
      <c r="I4711" s="120">
        <v>46204</v>
      </c>
      <c r="J4711" s="120">
        <v>46207</v>
      </c>
      <c r="K4711" s="186">
        <v>46235</v>
      </c>
      <c r="O4711" s="119" t="s">
        <v>85</v>
      </c>
    </row>
    <row r="4712" spans="1:121">
      <c r="A4712" s="134" t="s">
        <v>2141</v>
      </c>
      <c r="C4712" s="378">
        <v>182606664</v>
      </c>
      <c r="F4712" s="29" t="s">
        <v>82</v>
      </c>
      <c r="G4712" s="29" t="s">
        <v>2142</v>
      </c>
      <c r="H4712" s="3" t="s">
        <v>30</v>
      </c>
      <c r="I4712" s="120">
        <v>46204</v>
      </c>
      <c r="J4712" s="120">
        <v>46207</v>
      </c>
      <c r="K4712" s="186">
        <v>46235</v>
      </c>
      <c r="O4712" s="119" t="s">
        <v>85</v>
      </c>
    </row>
    <row r="4713" spans="1:121">
      <c r="A4713" s="134" t="s">
        <v>2141</v>
      </c>
      <c r="C4713" s="378">
        <v>182606630</v>
      </c>
      <c r="F4713" s="29" t="s">
        <v>82</v>
      </c>
      <c r="G4713" s="29" t="s">
        <v>2142</v>
      </c>
      <c r="H4713" s="3" t="s">
        <v>30</v>
      </c>
      <c r="I4713" s="120">
        <v>46204</v>
      </c>
      <c r="J4713" s="120">
        <v>46207</v>
      </c>
      <c r="K4713" s="186">
        <v>46235</v>
      </c>
      <c r="O4713" s="119" t="s">
        <v>85</v>
      </c>
    </row>
    <row r="4714" spans="1:121">
      <c r="A4714" s="134" t="s">
        <v>2141</v>
      </c>
      <c r="C4714" s="378">
        <v>182606489</v>
      </c>
      <c r="F4714" s="29" t="s">
        <v>82</v>
      </c>
      <c r="G4714" s="29" t="s">
        <v>2142</v>
      </c>
      <c r="H4714" s="3" t="s">
        <v>30</v>
      </c>
      <c r="I4714" s="120">
        <v>46204</v>
      </c>
      <c r="J4714" s="120">
        <v>46207</v>
      </c>
      <c r="K4714" s="186">
        <v>46235</v>
      </c>
      <c r="O4714" s="119" t="s">
        <v>85</v>
      </c>
    </row>
    <row r="4715" spans="1:121">
      <c r="A4715" s="134" t="s">
        <v>2141</v>
      </c>
      <c r="C4715" s="378">
        <v>182606465</v>
      </c>
      <c r="F4715" s="29" t="s">
        <v>82</v>
      </c>
      <c r="G4715" s="29" t="s">
        <v>2142</v>
      </c>
      <c r="H4715" s="3" t="s">
        <v>30</v>
      </c>
      <c r="I4715" s="120">
        <v>46204</v>
      </c>
      <c r="J4715" s="120">
        <v>46207</v>
      </c>
      <c r="K4715" s="186">
        <v>46235</v>
      </c>
      <c r="O4715" s="119" t="s">
        <v>85</v>
      </c>
    </row>
    <row r="4716" spans="1:121">
      <c r="A4716" s="134" t="s">
        <v>2141</v>
      </c>
      <c r="C4716" s="378">
        <v>182606423</v>
      </c>
      <c r="F4716" s="29" t="s">
        <v>82</v>
      </c>
      <c r="G4716" s="29" t="s">
        <v>2142</v>
      </c>
      <c r="H4716" s="3" t="s">
        <v>30</v>
      </c>
      <c r="I4716" s="120">
        <v>46204</v>
      </c>
      <c r="J4716" s="120">
        <v>46207</v>
      </c>
      <c r="K4716" s="186">
        <v>46235</v>
      </c>
      <c r="O4716" s="119" t="s">
        <v>85</v>
      </c>
    </row>
    <row r="4717" spans="1:121">
      <c r="A4717" s="134" t="s">
        <v>2141</v>
      </c>
      <c r="C4717" s="378">
        <v>182606359</v>
      </c>
      <c r="F4717" s="29" t="s">
        <v>82</v>
      </c>
      <c r="G4717" s="29" t="s">
        <v>2142</v>
      </c>
      <c r="H4717" s="3" t="s">
        <v>30</v>
      </c>
      <c r="I4717" s="120">
        <v>46204</v>
      </c>
      <c r="J4717" s="120">
        <v>46207</v>
      </c>
      <c r="K4717" s="186">
        <v>46235</v>
      </c>
      <c r="O4717" s="119" t="s">
        <v>85</v>
      </c>
    </row>
    <row r="4718" spans="1:121">
      <c r="A4718" s="134" t="s">
        <v>2141</v>
      </c>
      <c r="C4718" s="378">
        <v>182606315</v>
      </c>
      <c r="F4718" s="29" t="s">
        <v>82</v>
      </c>
      <c r="G4718" s="29" t="s">
        <v>2142</v>
      </c>
      <c r="H4718" s="3" t="s">
        <v>30</v>
      </c>
      <c r="I4718" s="120">
        <v>46204</v>
      </c>
      <c r="J4718" s="120">
        <v>46207</v>
      </c>
      <c r="K4718" s="186">
        <v>46235</v>
      </c>
      <c r="O4718" s="119" t="s">
        <v>85</v>
      </c>
    </row>
    <row r="4719" spans="1:121">
      <c r="A4719" s="134" t="s">
        <v>2141</v>
      </c>
      <c r="C4719" s="378">
        <v>182606998</v>
      </c>
      <c r="F4719" s="29" t="s">
        <v>82</v>
      </c>
      <c r="G4719" s="29" t="s">
        <v>2142</v>
      </c>
      <c r="H4719" s="3" t="s">
        <v>30</v>
      </c>
      <c r="I4719" s="120">
        <v>46204</v>
      </c>
      <c r="J4719" s="120">
        <v>46207</v>
      </c>
      <c r="K4719" s="186">
        <v>46235</v>
      </c>
      <c r="O4719" s="119" t="s">
        <v>85</v>
      </c>
    </row>
    <row r="4720" spans="1:121">
      <c r="A4720" s="134" t="s">
        <v>2141</v>
      </c>
      <c r="C4720" s="378">
        <v>182606967</v>
      </c>
      <c r="F4720" s="29" t="s">
        <v>82</v>
      </c>
      <c r="G4720" s="29" t="s">
        <v>2142</v>
      </c>
      <c r="H4720" s="3" t="s">
        <v>30</v>
      </c>
      <c r="I4720" s="120">
        <v>46204</v>
      </c>
      <c r="J4720" s="120">
        <v>46207</v>
      </c>
      <c r="K4720" s="186">
        <v>46235</v>
      </c>
      <c r="O4720" s="119" t="s">
        <v>85</v>
      </c>
    </row>
    <row r="4721" spans="1:18">
      <c r="A4721" s="134" t="s">
        <v>2141</v>
      </c>
      <c r="C4721" s="378">
        <v>182606945</v>
      </c>
      <c r="F4721" s="29" t="s">
        <v>82</v>
      </c>
      <c r="G4721" s="29" t="s">
        <v>2142</v>
      </c>
      <c r="H4721" s="3" t="s">
        <v>30</v>
      </c>
      <c r="I4721" s="120">
        <v>46204</v>
      </c>
      <c r="J4721" s="120">
        <v>46207</v>
      </c>
      <c r="K4721" s="186">
        <v>46235</v>
      </c>
      <c r="O4721" s="119" t="s">
        <v>85</v>
      </c>
    </row>
    <row r="4722" spans="1:18">
      <c r="A4722" s="134" t="s">
        <v>2141</v>
      </c>
      <c r="C4722" s="378">
        <v>182606900</v>
      </c>
      <c r="F4722" s="29" t="s">
        <v>82</v>
      </c>
      <c r="G4722" s="29" t="s">
        <v>2142</v>
      </c>
      <c r="H4722" s="3" t="s">
        <v>30</v>
      </c>
      <c r="I4722" s="120">
        <v>46204</v>
      </c>
      <c r="J4722" s="120">
        <v>46207</v>
      </c>
      <c r="K4722" s="186">
        <v>46235</v>
      </c>
      <c r="O4722" s="119" t="s">
        <v>85</v>
      </c>
    </row>
    <row r="4723" spans="1:18">
      <c r="A4723" s="134" t="s">
        <v>2141</v>
      </c>
      <c r="C4723" s="378">
        <v>182606876</v>
      </c>
      <c r="F4723" s="29" t="s">
        <v>82</v>
      </c>
      <c r="G4723" s="29" t="s">
        <v>2142</v>
      </c>
      <c r="H4723" s="3" t="s">
        <v>30</v>
      </c>
      <c r="I4723" s="120">
        <v>46204</v>
      </c>
      <c r="J4723" s="120">
        <v>46207</v>
      </c>
      <c r="K4723" s="186">
        <v>46235</v>
      </c>
      <c r="O4723" s="119" t="s">
        <v>85</v>
      </c>
    </row>
    <row r="4724" spans="1:18">
      <c r="A4724" s="134" t="s">
        <v>2141</v>
      </c>
      <c r="C4724" s="378">
        <v>182606744</v>
      </c>
      <c r="F4724" s="29" t="s">
        <v>82</v>
      </c>
      <c r="G4724" s="29" t="s">
        <v>2142</v>
      </c>
      <c r="H4724" s="3" t="s">
        <v>30</v>
      </c>
      <c r="I4724" s="120">
        <v>46204</v>
      </c>
      <c r="J4724" s="120">
        <v>46207</v>
      </c>
      <c r="K4724" s="186">
        <v>46235</v>
      </c>
      <c r="O4724" s="119" t="s">
        <v>85</v>
      </c>
    </row>
    <row r="4725" spans="1:18">
      <c r="A4725" s="134" t="s">
        <v>2141</v>
      </c>
      <c r="C4725" s="378">
        <v>182606664</v>
      </c>
      <c r="F4725" s="29" t="s">
        <v>82</v>
      </c>
      <c r="G4725" s="29" t="s">
        <v>2142</v>
      </c>
      <c r="H4725" s="3" t="s">
        <v>30</v>
      </c>
      <c r="I4725" s="120">
        <v>46204</v>
      </c>
      <c r="J4725" s="120">
        <v>46207</v>
      </c>
      <c r="K4725" s="186">
        <v>46235</v>
      </c>
      <c r="O4725" s="119" t="s">
        <v>85</v>
      </c>
    </row>
    <row r="4726" spans="1:18">
      <c r="A4726" s="134" t="s">
        <v>2141</v>
      </c>
      <c r="C4726" s="378">
        <v>182606489</v>
      </c>
      <c r="F4726" s="29" t="s">
        <v>82</v>
      </c>
      <c r="G4726" s="29" t="s">
        <v>2142</v>
      </c>
      <c r="H4726" s="3" t="s">
        <v>30</v>
      </c>
      <c r="I4726" s="120">
        <v>46204</v>
      </c>
      <c r="J4726" s="120">
        <v>46207</v>
      </c>
      <c r="K4726" s="186">
        <v>46235</v>
      </c>
      <c r="O4726" s="119" t="s">
        <v>85</v>
      </c>
    </row>
    <row r="4727" spans="1:18">
      <c r="A4727" s="134" t="s">
        <v>2141</v>
      </c>
      <c r="C4727" s="378">
        <v>182606315</v>
      </c>
      <c r="F4727" s="29" t="s">
        <v>82</v>
      </c>
      <c r="G4727" s="29" t="s">
        <v>2142</v>
      </c>
      <c r="H4727" s="3" t="s">
        <v>30</v>
      </c>
      <c r="I4727" s="120">
        <v>46204</v>
      </c>
      <c r="J4727" s="120">
        <v>46207</v>
      </c>
      <c r="K4727" s="186">
        <v>46235</v>
      </c>
      <c r="O4727" s="119" t="s">
        <v>85</v>
      </c>
    </row>
    <row r="4728" spans="1:18">
      <c r="A4728" s="134" t="s">
        <v>2076</v>
      </c>
      <c r="C4728" s="378">
        <v>209608534</v>
      </c>
      <c r="F4728" s="29" t="s">
        <v>99</v>
      </c>
      <c r="G4728" s="3" t="s">
        <v>60</v>
      </c>
      <c r="H4728" s="3" t="s">
        <v>200</v>
      </c>
      <c r="I4728" s="120">
        <v>46231</v>
      </c>
      <c r="J4728" s="120">
        <v>46234</v>
      </c>
      <c r="K4728" s="186">
        <v>46262</v>
      </c>
      <c r="O4728" s="119" t="s">
        <v>85</v>
      </c>
    </row>
    <row r="4729" spans="1:18">
      <c r="A4729" s="134" t="s">
        <v>2076</v>
      </c>
      <c r="C4729" s="378">
        <v>-209608543</v>
      </c>
      <c r="F4729" s="29" t="s">
        <v>99</v>
      </c>
      <c r="G4729" s="3" t="s">
        <v>60</v>
      </c>
      <c r="H4729" s="3" t="s">
        <v>200</v>
      </c>
      <c r="I4729" s="120">
        <v>46231</v>
      </c>
      <c r="J4729" s="120">
        <v>46234</v>
      </c>
      <c r="K4729" s="186">
        <v>46262</v>
      </c>
      <c r="O4729" s="119" t="s">
        <v>85</v>
      </c>
    </row>
    <row r="4730" spans="1:18">
      <c r="A4730" s="134" t="s">
        <v>2076</v>
      </c>
      <c r="C4730" s="378">
        <v>-209608549</v>
      </c>
      <c r="F4730" s="29" t="s">
        <v>99</v>
      </c>
      <c r="G4730" s="3" t="s">
        <v>60</v>
      </c>
      <c r="H4730" s="3" t="s">
        <v>200</v>
      </c>
      <c r="I4730" s="120">
        <v>46231</v>
      </c>
      <c r="J4730" s="120">
        <v>46234</v>
      </c>
      <c r="K4730" s="186">
        <v>46262</v>
      </c>
      <c r="O4730" s="119" t="s">
        <v>85</v>
      </c>
    </row>
    <row r="4731" spans="1:18">
      <c r="A4731" s="134" t="s">
        <v>2076</v>
      </c>
      <c r="C4731" s="378">
        <v>-209608567</v>
      </c>
      <c r="F4731" s="29" t="s">
        <v>99</v>
      </c>
      <c r="G4731" s="3" t="s">
        <v>60</v>
      </c>
      <c r="H4731" s="3" t="s">
        <v>200</v>
      </c>
      <c r="I4731" s="120">
        <v>46231</v>
      </c>
      <c r="J4731" s="120">
        <v>46234</v>
      </c>
      <c r="K4731" s="186">
        <v>46262</v>
      </c>
      <c r="O4731" s="119" t="s">
        <v>85</v>
      </c>
    </row>
    <row r="4732" spans="1:18">
      <c r="A4732" s="134" t="s">
        <v>2076</v>
      </c>
      <c r="C4732" s="378">
        <v>-209608563</v>
      </c>
      <c r="F4732" s="29" t="s">
        <v>99</v>
      </c>
      <c r="G4732" s="3" t="s">
        <v>60</v>
      </c>
      <c r="H4732" s="3" t="s">
        <v>200</v>
      </c>
      <c r="I4732" s="120">
        <v>46231</v>
      </c>
      <c r="J4732" s="120">
        <v>46234</v>
      </c>
      <c r="K4732" s="186">
        <v>46262</v>
      </c>
      <c r="O4732" s="119" t="s">
        <v>85</v>
      </c>
    </row>
    <row r="4733" spans="1:18">
      <c r="A4733" s="134" t="s">
        <v>2076</v>
      </c>
      <c r="C4733" s="378">
        <v>-209608559</v>
      </c>
      <c r="F4733" s="29" t="s">
        <v>99</v>
      </c>
      <c r="G4733" s="3" t="s">
        <v>60</v>
      </c>
      <c r="H4733" s="3" t="s">
        <v>200</v>
      </c>
      <c r="I4733" s="120">
        <v>46231</v>
      </c>
      <c r="J4733" s="120">
        <v>46234</v>
      </c>
      <c r="K4733" s="186">
        <v>46262</v>
      </c>
      <c r="O4733" s="119" t="s">
        <v>85</v>
      </c>
    </row>
    <row r="4734" spans="1:18">
      <c r="A4734" s="166" t="s">
        <v>66</v>
      </c>
      <c r="B4734" s="30" t="s">
        <v>67</v>
      </c>
      <c r="C4734" s="378">
        <v>212600347</v>
      </c>
      <c r="D4734" s="88"/>
      <c r="F4734" s="29" t="s">
        <v>68</v>
      </c>
      <c r="G4734" s="3" t="s">
        <v>2143</v>
      </c>
      <c r="H4734" s="3" t="s">
        <v>30</v>
      </c>
      <c r="I4734" s="55">
        <v>46234</v>
      </c>
      <c r="J4734" s="55">
        <v>46239</v>
      </c>
      <c r="K4734" s="55">
        <v>46265</v>
      </c>
      <c r="L4734" s="3"/>
      <c r="M4734" s="3"/>
      <c r="N4734" s="3"/>
      <c r="O4734" s="3" t="s">
        <v>197</v>
      </c>
      <c r="P4734" s="3"/>
      <c r="Q4734" s="167"/>
      <c r="R4734" s="1"/>
    </row>
    <row r="4735" spans="1:18">
      <c r="A4735" s="166" t="s">
        <v>108</v>
      </c>
      <c r="B4735" s="30" t="s">
        <v>109</v>
      </c>
      <c r="C4735" s="378">
        <v>124607312</v>
      </c>
      <c r="D4735" s="88">
        <v>169601069</v>
      </c>
      <c r="F4735" s="29" t="s">
        <v>110</v>
      </c>
      <c r="G4735" s="3" t="s">
        <v>18</v>
      </c>
      <c r="H4735" s="3" t="s">
        <v>30</v>
      </c>
      <c r="I4735" s="55">
        <v>46191</v>
      </c>
      <c r="J4735" s="55">
        <v>46195</v>
      </c>
      <c r="K4735" s="55">
        <v>46223</v>
      </c>
      <c r="L4735" s="55"/>
      <c r="M4735" s="55"/>
      <c r="N4735" s="3"/>
      <c r="O4735" s="3" t="s">
        <v>105</v>
      </c>
      <c r="P4735" s="55">
        <v>46195</v>
      </c>
      <c r="Q4735" s="167" t="s">
        <v>2144</v>
      </c>
      <c r="R4735" s="1" t="s">
        <v>2145</v>
      </c>
    </row>
    <row r="4736" spans="1:18">
      <c r="A4736" s="187" t="s">
        <v>2146</v>
      </c>
      <c r="B4736" s="377" t="s">
        <v>2147</v>
      </c>
      <c r="C4736" s="378">
        <v>154602583</v>
      </c>
      <c r="D4736" s="88"/>
      <c r="F4736" s="29" t="s">
        <v>110</v>
      </c>
      <c r="G4736" s="3" t="s">
        <v>60</v>
      </c>
      <c r="H4736" s="3" t="s">
        <v>30</v>
      </c>
      <c r="I4736" s="55">
        <v>46176</v>
      </c>
      <c r="J4736" s="55">
        <v>46179</v>
      </c>
      <c r="K4736" s="55">
        <v>46206</v>
      </c>
      <c r="L4736" s="3"/>
      <c r="M4736" s="3"/>
      <c r="N4736" s="3"/>
      <c r="O4736" s="3" t="s">
        <v>105</v>
      </c>
      <c r="P4736" s="55">
        <v>46183</v>
      </c>
      <c r="Q4736" s="167" t="s">
        <v>2148</v>
      </c>
      <c r="R4736" s="1"/>
    </row>
    <row r="4737" spans="1:18">
      <c r="A4737" s="166" t="s">
        <v>2149</v>
      </c>
      <c r="B4737" s="30" t="s">
        <v>2150</v>
      </c>
      <c r="C4737" s="378">
        <v>156604289</v>
      </c>
      <c r="D4737" s="88"/>
      <c r="F4737" s="29" t="s">
        <v>2061</v>
      </c>
      <c r="G4737" s="3" t="s">
        <v>60</v>
      </c>
      <c r="H4737" s="3" t="s">
        <v>2151</v>
      </c>
      <c r="I4737" s="55">
        <v>46178</v>
      </c>
      <c r="J4737" s="55">
        <v>46182</v>
      </c>
      <c r="K4737" s="55">
        <v>46209</v>
      </c>
      <c r="L4737" s="3"/>
      <c r="M4737" s="3"/>
      <c r="N4737" s="3"/>
      <c r="O4737" s="3" t="s">
        <v>105</v>
      </c>
      <c r="P4737" s="55">
        <v>46183</v>
      </c>
      <c r="Q4737" s="167"/>
      <c r="R4737" s="1"/>
    </row>
    <row r="4738" spans="1:18">
      <c r="A4738" s="166" t="s">
        <v>2149</v>
      </c>
      <c r="B4738" s="30" t="s">
        <v>2150</v>
      </c>
      <c r="C4738" s="378">
        <v>156604249</v>
      </c>
      <c r="D4738" s="88"/>
      <c r="F4738" s="29" t="s">
        <v>2061</v>
      </c>
      <c r="G4738" s="3" t="s">
        <v>60</v>
      </c>
      <c r="H4738" s="3" t="s">
        <v>2151</v>
      </c>
      <c r="I4738" s="55">
        <v>46178</v>
      </c>
      <c r="J4738" s="55">
        <v>46182</v>
      </c>
      <c r="K4738" s="55">
        <v>46209</v>
      </c>
      <c r="L4738" s="3"/>
      <c r="M4738" s="3"/>
      <c r="N4738" s="3"/>
      <c r="O4738" s="3" t="s">
        <v>105</v>
      </c>
      <c r="P4738" s="55">
        <v>46183</v>
      </c>
      <c r="Q4738" s="167"/>
      <c r="R4738" s="1"/>
    </row>
    <row r="4739" spans="1:18">
      <c r="A4739" s="166" t="s">
        <v>2149</v>
      </c>
      <c r="B4739" s="30" t="s">
        <v>2150</v>
      </c>
      <c r="C4739" s="378">
        <v>156604240</v>
      </c>
      <c r="D4739" s="88"/>
      <c r="F4739" s="29" t="s">
        <v>2061</v>
      </c>
      <c r="G4739" s="3" t="s">
        <v>60</v>
      </c>
      <c r="H4739" s="3" t="s">
        <v>2151</v>
      </c>
      <c r="I4739" s="55">
        <v>46178</v>
      </c>
      <c r="J4739" s="55">
        <v>46182</v>
      </c>
      <c r="K4739" s="55">
        <v>46209</v>
      </c>
      <c r="L4739" s="3"/>
      <c r="M4739" s="3"/>
      <c r="N4739" s="3"/>
      <c r="O4739" s="3" t="s">
        <v>105</v>
      </c>
      <c r="P4739" s="55">
        <v>46183</v>
      </c>
      <c r="Q4739" s="167"/>
      <c r="R4739" s="1"/>
    </row>
    <row r="4740" spans="1:18">
      <c r="A4740" s="166" t="s">
        <v>2149</v>
      </c>
      <c r="B4740" s="30" t="s">
        <v>2150</v>
      </c>
      <c r="C4740" s="378">
        <v>156604237</v>
      </c>
      <c r="D4740" s="88"/>
      <c r="F4740" s="29" t="s">
        <v>2061</v>
      </c>
      <c r="G4740" s="3" t="s">
        <v>60</v>
      </c>
      <c r="H4740" s="3" t="s">
        <v>2151</v>
      </c>
      <c r="I4740" s="55">
        <v>46178</v>
      </c>
      <c r="J4740" s="55">
        <v>46182</v>
      </c>
      <c r="K4740" s="55">
        <v>46209</v>
      </c>
      <c r="L4740" s="3"/>
      <c r="M4740" s="3"/>
      <c r="N4740" s="3"/>
      <c r="O4740" s="3" t="s">
        <v>105</v>
      </c>
      <c r="P4740" s="55">
        <v>46183</v>
      </c>
      <c r="Q4740" s="167"/>
      <c r="R4740" s="1"/>
    </row>
    <row r="4741" spans="1:18">
      <c r="A4741" s="166" t="s">
        <v>2149</v>
      </c>
      <c r="B4741" s="30" t="s">
        <v>2150</v>
      </c>
      <c r="C4741" s="378">
        <v>156604228</v>
      </c>
      <c r="D4741" s="88"/>
      <c r="F4741" s="29" t="s">
        <v>2061</v>
      </c>
      <c r="G4741" s="3" t="s">
        <v>60</v>
      </c>
      <c r="H4741" s="3" t="s">
        <v>2151</v>
      </c>
      <c r="I4741" s="55">
        <v>46178</v>
      </c>
      <c r="J4741" s="55">
        <v>46182</v>
      </c>
      <c r="K4741" s="55">
        <v>46209</v>
      </c>
      <c r="L4741" s="3"/>
      <c r="M4741" s="3"/>
      <c r="N4741" s="3"/>
      <c r="O4741" s="3" t="s">
        <v>105</v>
      </c>
      <c r="P4741" s="55">
        <v>46183</v>
      </c>
      <c r="Q4741" s="167"/>
      <c r="R4741" s="1"/>
    </row>
    <row r="4742" spans="1:18">
      <c r="A4742" s="166" t="s">
        <v>2149</v>
      </c>
      <c r="B4742" s="30" t="s">
        <v>2150</v>
      </c>
      <c r="C4742" s="378">
        <v>156604219</v>
      </c>
      <c r="D4742" s="88"/>
      <c r="F4742" s="29" t="s">
        <v>2061</v>
      </c>
      <c r="G4742" s="3" t="s">
        <v>60</v>
      </c>
      <c r="H4742" s="3" t="s">
        <v>2151</v>
      </c>
      <c r="I4742" s="55">
        <v>46178</v>
      </c>
      <c r="J4742" s="55">
        <v>46182</v>
      </c>
      <c r="K4742" s="55">
        <v>46209</v>
      </c>
      <c r="L4742" s="3"/>
      <c r="M4742" s="3"/>
      <c r="N4742" s="3"/>
      <c r="O4742" s="3" t="s">
        <v>105</v>
      </c>
      <c r="P4742" s="55">
        <v>46183</v>
      </c>
      <c r="Q4742" s="167"/>
      <c r="R4742" s="1"/>
    </row>
    <row r="4743" spans="1:18">
      <c r="A4743" s="166" t="s">
        <v>2149</v>
      </c>
      <c r="B4743" s="30" t="s">
        <v>2150</v>
      </c>
      <c r="C4743" s="378">
        <v>156604216</v>
      </c>
      <c r="D4743" s="88"/>
      <c r="F4743" s="29" t="s">
        <v>2061</v>
      </c>
      <c r="G4743" s="3" t="s">
        <v>60</v>
      </c>
      <c r="H4743" s="3" t="s">
        <v>2151</v>
      </c>
      <c r="I4743" s="55">
        <v>46178</v>
      </c>
      <c r="J4743" s="55">
        <v>46182</v>
      </c>
      <c r="K4743" s="55">
        <v>46209</v>
      </c>
      <c r="L4743" s="3"/>
      <c r="M4743" s="3"/>
      <c r="N4743" s="3"/>
      <c r="O4743" s="3" t="s">
        <v>105</v>
      </c>
      <c r="P4743" s="55">
        <v>46183</v>
      </c>
      <c r="Q4743" s="167"/>
      <c r="R4743" s="1"/>
    </row>
    <row r="4744" spans="1:18">
      <c r="A4744" s="166" t="s">
        <v>2149</v>
      </c>
      <c r="B4744" s="30" t="s">
        <v>2150</v>
      </c>
      <c r="C4744" s="378">
        <v>156604195</v>
      </c>
      <c r="D4744" s="88"/>
      <c r="F4744" s="29" t="s">
        <v>2061</v>
      </c>
      <c r="G4744" s="3" t="s">
        <v>60</v>
      </c>
      <c r="H4744" s="3" t="s">
        <v>2151</v>
      </c>
      <c r="I4744" s="55">
        <v>46178</v>
      </c>
      <c r="J4744" s="55">
        <v>46182</v>
      </c>
      <c r="K4744" s="55">
        <v>46209</v>
      </c>
      <c r="L4744" s="3"/>
      <c r="M4744" s="3"/>
      <c r="N4744" s="3"/>
      <c r="O4744" s="3" t="s">
        <v>105</v>
      </c>
      <c r="P4744" s="55">
        <v>46183</v>
      </c>
      <c r="Q4744" s="167"/>
      <c r="R4744" s="1"/>
    </row>
    <row r="4745" spans="1:18">
      <c r="A4745" s="166" t="s">
        <v>2149</v>
      </c>
      <c r="B4745" s="30" t="s">
        <v>2150</v>
      </c>
      <c r="C4745" s="378">
        <v>156604178</v>
      </c>
      <c r="D4745" s="88"/>
      <c r="F4745" s="29" t="s">
        <v>2061</v>
      </c>
      <c r="G4745" s="3" t="s">
        <v>60</v>
      </c>
      <c r="H4745" s="3" t="s">
        <v>2151</v>
      </c>
      <c r="I4745" s="55">
        <v>46178</v>
      </c>
      <c r="J4745" s="55">
        <v>46182</v>
      </c>
      <c r="K4745" s="55">
        <v>46209</v>
      </c>
      <c r="L4745" s="3"/>
      <c r="M4745" s="3"/>
      <c r="N4745" s="3"/>
      <c r="O4745" s="3" t="s">
        <v>105</v>
      </c>
      <c r="P4745" s="55">
        <v>46183</v>
      </c>
      <c r="Q4745" s="167"/>
      <c r="R4745" s="1"/>
    </row>
    <row r="4746" spans="1:18">
      <c r="A4746" s="166" t="s">
        <v>2149</v>
      </c>
      <c r="B4746" s="30" t="s">
        <v>2150</v>
      </c>
      <c r="C4746" s="378">
        <v>156604141</v>
      </c>
      <c r="D4746" s="88"/>
      <c r="F4746" s="29" t="s">
        <v>2061</v>
      </c>
      <c r="G4746" s="3" t="s">
        <v>60</v>
      </c>
      <c r="H4746" s="3" t="s">
        <v>2151</v>
      </c>
      <c r="I4746" s="55">
        <v>46178</v>
      </c>
      <c r="J4746" s="55">
        <v>46182</v>
      </c>
      <c r="K4746" s="55">
        <v>46209</v>
      </c>
      <c r="L4746" s="3"/>
      <c r="M4746" s="3"/>
      <c r="N4746" s="3"/>
      <c r="O4746" s="3" t="s">
        <v>105</v>
      </c>
      <c r="P4746" s="55">
        <v>46183</v>
      </c>
      <c r="Q4746" s="167"/>
      <c r="R4746" s="1"/>
    </row>
    <row r="4747" spans="1:18">
      <c r="A4747" s="166" t="s">
        <v>2149</v>
      </c>
      <c r="B4747" s="30" t="s">
        <v>2150</v>
      </c>
      <c r="C4747" s="378">
        <v>156604124</v>
      </c>
      <c r="D4747" s="88"/>
      <c r="F4747" s="29" t="s">
        <v>2061</v>
      </c>
      <c r="G4747" s="3" t="s">
        <v>60</v>
      </c>
      <c r="H4747" s="3" t="s">
        <v>2151</v>
      </c>
      <c r="I4747" s="55">
        <v>46178</v>
      </c>
      <c r="J4747" s="55">
        <v>46182</v>
      </c>
      <c r="K4747" s="55">
        <v>46209</v>
      </c>
      <c r="L4747" s="3"/>
      <c r="M4747" s="3"/>
      <c r="N4747" s="3"/>
      <c r="O4747" s="3" t="s">
        <v>105</v>
      </c>
      <c r="P4747" s="55">
        <v>46183</v>
      </c>
      <c r="Q4747" s="167"/>
      <c r="R4747" s="1"/>
    </row>
    <row r="4748" spans="1:18">
      <c r="A4748" s="166" t="s">
        <v>2149</v>
      </c>
      <c r="B4748" s="30" t="s">
        <v>2150</v>
      </c>
      <c r="C4748" s="378">
        <v>156604111</v>
      </c>
      <c r="D4748" s="88"/>
      <c r="F4748" s="29" t="s">
        <v>2061</v>
      </c>
      <c r="G4748" s="3" t="s">
        <v>60</v>
      </c>
      <c r="H4748" s="3" t="s">
        <v>2151</v>
      </c>
      <c r="I4748" s="55">
        <v>46178</v>
      </c>
      <c r="J4748" s="55">
        <v>46182</v>
      </c>
      <c r="K4748" s="55">
        <v>46209</v>
      </c>
      <c r="L4748" s="3"/>
      <c r="M4748" s="3"/>
      <c r="N4748" s="3"/>
      <c r="O4748" s="3" t="s">
        <v>105</v>
      </c>
      <c r="P4748" s="55">
        <v>46183</v>
      </c>
      <c r="Q4748" s="167"/>
      <c r="R4748" s="1"/>
    </row>
    <row r="4749" spans="1:18">
      <c r="A4749" s="166" t="s">
        <v>2152</v>
      </c>
      <c r="B4749" s="30" t="s">
        <v>2153</v>
      </c>
      <c r="C4749" s="378">
        <v>156607756</v>
      </c>
      <c r="D4749" s="88"/>
      <c r="F4749" s="29" t="s">
        <v>225</v>
      </c>
      <c r="G4749" s="3" t="s">
        <v>60</v>
      </c>
      <c r="H4749" s="3" t="s">
        <v>2050</v>
      </c>
      <c r="I4749" s="55">
        <v>46178</v>
      </c>
      <c r="J4749" s="55">
        <v>46181</v>
      </c>
      <c r="K4749" s="55">
        <v>46208</v>
      </c>
      <c r="L4749" s="3"/>
      <c r="M4749" s="3"/>
      <c r="N4749" s="3"/>
      <c r="O4749" s="3" t="s">
        <v>105</v>
      </c>
      <c r="P4749" s="55">
        <v>46190</v>
      </c>
      <c r="Q4749" s="167"/>
      <c r="R4749" s="1"/>
    </row>
    <row r="4750" spans="1:18">
      <c r="A4750" s="166" t="s">
        <v>2069</v>
      </c>
      <c r="B4750" s="30" t="s">
        <v>2070</v>
      </c>
      <c r="C4750" s="378">
        <v>160608154</v>
      </c>
      <c r="D4750" s="88"/>
      <c r="F4750" s="29" t="s">
        <v>99</v>
      </c>
      <c r="G4750" s="3" t="s">
        <v>60</v>
      </c>
      <c r="H4750" s="3" t="s">
        <v>200</v>
      </c>
      <c r="I4750" s="55">
        <v>46182</v>
      </c>
      <c r="J4750" s="55">
        <v>46185</v>
      </c>
      <c r="K4750" s="55">
        <v>46212</v>
      </c>
      <c r="L4750" s="3"/>
      <c r="M4750" s="3"/>
      <c r="N4750" s="3"/>
      <c r="O4750" s="3" t="s">
        <v>105</v>
      </c>
      <c r="P4750" s="55">
        <v>46190</v>
      </c>
      <c r="Q4750" s="167"/>
      <c r="R4750" s="1"/>
    </row>
    <row r="4751" spans="1:18">
      <c r="A4751" s="166" t="s">
        <v>2069</v>
      </c>
      <c r="B4751" s="30" t="s">
        <v>2070</v>
      </c>
      <c r="C4751" s="378">
        <v>160608116</v>
      </c>
      <c r="D4751" s="88"/>
      <c r="F4751" s="29" t="s">
        <v>99</v>
      </c>
      <c r="G4751" s="3" t="s">
        <v>60</v>
      </c>
      <c r="H4751" s="3" t="s">
        <v>200</v>
      </c>
      <c r="I4751" s="55">
        <v>46182</v>
      </c>
      <c r="J4751" s="55">
        <v>46185</v>
      </c>
      <c r="K4751" s="55">
        <v>46212</v>
      </c>
      <c r="L4751" s="3"/>
      <c r="M4751" s="3"/>
      <c r="N4751" s="3"/>
      <c r="O4751" s="3" t="s">
        <v>105</v>
      </c>
      <c r="P4751" s="55">
        <v>46190</v>
      </c>
      <c r="Q4751" s="167"/>
      <c r="R4751" s="1"/>
    </row>
    <row r="4752" spans="1:18">
      <c r="A4752" s="166" t="s">
        <v>2069</v>
      </c>
      <c r="B4752" s="30" t="s">
        <v>2070</v>
      </c>
      <c r="C4752" s="378">
        <v>160608125</v>
      </c>
      <c r="D4752" s="88"/>
      <c r="F4752" s="29" t="s">
        <v>99</v>
      </c>
      <c r="G4752" s="3" t="s">
        <v>60</v>
      </c>
      <c r="H4752" s="3" t="s">
        <v>200</v>
      </c>
      <c r="I4752" s="55">
        <v>46182</v>
      </c>
      <c r="J4752" s="55">
        <v>46185</v>
      </c>
      <c r="K4752" s="55">
        <v>46212</v>
      </c>
      <c r="L4752" s="3"/>
      <c r="M4752" s="3"/>
      <c r="N4752" s="3"/>
      <c r="O4752" s="3" t="s">
        <v>105</v>
      </c>
      <c r="P4752" s="55">
        <v>46190</v>
      </c>
      <c r="Q4752" s="167"/>
      <c r="R4752" s="1"/>
    </row>
    <row r="4753" spans="1:121">
      <c r="A4753" s="166" t="s">
        <v>2069</v>
      </c>
      <c r="B4753" s="30" t="s">
        <v>2070</v>
      </c>
      <c r="C4753" s="378">
        <v>160608137</v>
      </c>
      <c r="D4753" s="88"/>
      <c r="F4753" s="29" t="s">
        <v>99</v>
      </c>
      <c r="G4753" s="3" t="s">
        <v>60</v>
      </c>
      <c r="H4753" s="3" t="s">
        <v>200</v>
      </c>
      <c r="I4753" s="55">
        <v>46182</v>
      </c>
      <c r="J4753" s="55">
        <v>46185</v>
      </c>
      <c r="K4753" s="55">
        <v>46212</v>
      </c>
      <c r="L4753" s="3"/>
      <c r="M4753" s="3"/>
      <c r="N4753" s="3"/>
      <c r="O4753" s="3" t="s">
        <v>105</v>
      </c>
      <c r="P4753" s="55">
        <v>46190</v>
      </c>
      <c r="Q4753" s="167"/>
      <c r="R4753" s="1"/>
    </row>
    <row r="4754" spans="1:121">
      <c r="A4754" s="166" t="s">
        <v>2069</v>
      </c>
      <c r="B4754" s="30" t="s">
        <v>2070</v>
      </c>
      <c r="C4754" s="378">
        <v>160608169</v>
      </c>
      <c r="D4754" s="88"/>
      <c r="F4754" s="29" t="s">
        <v>99</v>
      </c>
      <c r="G4754" s="3" t="s">
        <v>60</v>
      </c>
      <c r="H4754" s="3" t="s">
        <v>200</v>
      </c>
      <c r="I4754" s="55">
        <v>46182</v>
      </c>
      <c r="J4754" s="55">
        <v>46185</v>
      </c>
      <c r="K4754" s="55">
        <v>46212</v>
      </c>
      <c r="L4754" s="3"/>
      <c r="M4754" s="3"/>
      <c r="N4754" s="3"/>
      <c r="O4754" s="3" t="s">
        <v>105</v>
      </c>
      <c r="P4754" s="55">
        <v>46190</v>
      </c>
      <c r="Q4754" s="167"/>
      <c r="R4754" s="1"/>
    </row>
    <row r="4755" spans="1:121">
      <c r="A4755" s="166" t="s">
        <v>2069</v>
      </c>
      <c r="B4755" s="30" t="s">
        <v>2070</v>
      </c>
      <c r="C4755" s="378">
        <v>160608177</v>
      </c>
      <c r="D4755" s="88"/>
      <c r="F4755" s="29" t="s">
        <v>99</v>
      </c>
      <c r="G4755" s="3" t="s">
        <v>60</v>
      </c>
      <c r="H4755" s="3" t="s">
        <v>200</v>
      </c>
      <c r="I4755" s="55">
        <v>46182</v>
      </c>
      <c r="J4755" s="55">
        <v>46185</v>
      </c>
      <c r="K4755" s="55">
        <v>46212</v>
      </c>
      <c r="L4755" s="3"/>
      <c r="M4755" s="3"/>
      <c r="N4755" s="3"/>
      <c r="O4755" s="3" t="s">
        <v>105</v>
      </c>
      <c r="P4755" s="55">
        <v>46190</v>
      </c>
      <c r="Q4755" s="167"/>
      <c r="R4755" s="1"/>
    </row>
    <row r="4756" spans="1:121">
      <c r="A4756" s="166" t="s">
        <v>2154</v>
      </c>
      <c r="B4756" s="30" t="s">
        <v>2155</v>
      </c>
      <c r="C4756" s="378">
        <v>160606828</v>
      </c>
      <c r="D4756" s="88"/>
      <c r="F4756" s="29" t="s">
        <v>221</v>
      </c>
      <c r="G4756" s="3" t="s">
        <v>60</v>
      </c>
      <c r="H4756" s="3" t="s">
        <v>140</v>
      </c>
      <c r="I4756" s="55">
        <v>46182</v>
      </c>
      <c r="J4756" s="55">
        <v>46185</v>
      </c>
      <c r="K4756" s="55">
        <v>46212</v>
      </c>
      <c r="L4756" s="3"/>
      <c r="M4756" s="3"/>
      <c r="N4756" s="3"/>
      <c r="O4756" s="3" t="s">
        <v>105</v>
      </c>
      <c r="P4756" s="55">
        <v>46188</v>
      </c>
      <c r="Q4756" s="167"/>
      <c r="R4756" s="1"/>
    </row>
    <row r="4757" spans="1:121">
      <c r="A4757" s="166" t="s">
        <v>2154</v>
      </c>
      <c r="B4757" s="30" t="s">
        <v>2155</v>
      </c>
      <c r="C4757" s="378">
        <v>160606815</v>
      </c>
      <c r="D4757" s="88"/>
      <c r="F4757" s="29" t="s">
        <v>221</v>
      </c>
      <c r="G4757" s="3" t="s">
        <v>60</v>
      </c>
      <c r="H4757" s="3" t="s">
        <v>140</v>
      </c>
      <c r="I4757" s="55">
        <v>46182</v>
      </c>
      <c r="J4757" s="55">
        <v>46185</v>
      </c>
      <c r="K4757" s="55">
        <v>46212</v>
      </c>
      <c r="L4757" s="3"/>
      <c r="M4757" s="3"/>
      <c r="N4757" s="3"/>
      <c r="O4757" s="3" t="s">
        <v>105</v>
      </c>
      <c r="P4757" s="55">
        <v>46188</v>
      </c>
      <c r="Q4757" s="167"/>
      <c r="R4757" s="1"/>
    </row>
    <row r="4758" spans="1:121">
      <c r="A4758" s="166" t="s">
        <v>2056</v>
      </c>
      <c r="B4758" s="30" t="s">
        <v>2057</v>
      </c>
      <c r="C4758" s="378">
        <v>135601046</v>
      </c>
      <c r="D4758" s="88">
        <v>173601039</v>
      </c>
      <c r="F4758" s="29" t="s">
        <v>110</v>
      </c>
      <c r="G4758" s="3" t="s">
        <v>60</v>
      </c>
      <c r="H4758" s="3" t="s">
        <v>30</v>
      </c>
      <c r="I4758" s="55">
        <v>46157</v>
      </c>
      <c r="J4758" s="55">
        <v>46160</v>
      </c>
      <c r="K4758" s="55">
        <v>46188</v>
      </c>
      <c r="L4758" s="55"/>
      <c r="M4758" s="55"/>
      <c r="N4758" s="3"/>
      <c r="O4758" s="3" t="s">
        <v>105</v>
      </c>
      <c r="P4758" s="55">
        <v>46220</v>
      </c>
      <c r="Q4758" s="167">
        <v>470</v>
      </c>
      <c r="R4758" s="1" t="s">
        <v>2058</v>
      </c>
    </row>
    <row r="4759" spans="1:121">
      <c r="A4759" s="166" t="s">
        <v>2056</v>
      </c>
      <c r="B4759" s="30" t="s">
        <v>2057</v>
      </c>
      <c r="C4759" s="378">
        <v>135602272</v>
      </c>
      <c r="D4759" s="88">
        <v>173601055</v>
      </c>
      <c r="F4759" s="29" t="s">
        <v>110</v>
      </c>
      <c r="G4759" s="3" t="s">
        <v>60</v>
      </c>
      <c r="H4759" s="3" t="s">
        <v>30</v>
      </c>
      <c r="I4759" s="55">
        <v>46157</v>
      </c>
      <c r="J4759" s="55">
        <v>46160</v>
      </c>
      <c r="K4759" s="55">
        <v>46188</v>
      </c>
      <c r="L4759" s="55"/>
      <c r="M4759" s="55"/>
      <c r="N4759" s="3"/>
      <c r="O4759" s="3" t="s">
        <v>105</v>
      </c>
      <c r="P4759" s="55">
        <v>46223</v>
      </c>
      <c r="Q4759" s="167">
        <v>325</v>
      </c>
      <c r="R4759" s="1" t="s">
        <v>2058</v>
      </c>
    </row>
    <row r="4760" spans="1:121">
      <c r="A4760" s="172" t="s">
        <v>61</v>
      </c>
      <c r="B4760" s="30" t="s">
        <v>62</v>
      </c>
      <c r="C4760" s="378">
        <v>152603151</v>
      </c>
      <c r="D4760" s="378">
        <v>181604948</v>
      </c>
      <c r="E4760" s="29">
        <v>204603718</v>
      </c>
      <c r="F4760" s="29" t="s">
        <v>63</v>
      </c>
      <c r="G4760" s="3" t="s">
        <v>60</v>
      </c>
      <c r="H4760" s="3" t="s">
        <v>30</v>
      </c>
      <c r="I4760" s="55">
        <v>46203</v>
      </c>
      <c r="J4760" s="55">
        <v>46206</v>
      </c>
      <c r="K4760" s="55">
        <v>46233</v>
      </c>
      <c r="L4760" s="55"/>
      <c r="M4760" s="55"/>
      <c r="N4760" s="3"/>
      <c r="O4760" s="3" t="s">
        <v>105</v>
      </c>
      <c r="P4760" s="55">
        <v>46213</v>
      </c>
      <c r="Q4760" s="167"/>
      <c r="R4760" s="176"/>
      <c r="S4760" s="1"/>
      <c r="T4760" s="1"/>
      <c r="U4760" s="1"/>
      <c r="V4760" s="1"/>
      <c r="W4760" s="1"/>
      <c r="X4760" s="1"/>
      <c r="Y4760" s="1"/>
      <c r="Z4760" s="1"/>
      <c r="AA4760" s="1"/>
      <c r="AB4760" s="1"/>
      <c r="AC4760" s="1"/>
      <c r="AD4760" s="1"/>
      <c r="AE4760" s="1"/>
      <c r="AF4760" s="1"/>
      <c r="AG4760" s="1"/>
      <c r="AH4760" s="1"/>
      <c r="AI4760" s="1"/>
      <c r="AJ4760" s="1"/>
      <c r="AK4760" s="1"/>
      <c r="AL4760" s="1"/>
      <c r="AM4760" s="1"/>
      <c r="AN4760" s="1"/>
      <c r="AO4760" s="1"/>
      <c r="AP4760" s="1"/>
      <c r="AQ4760" s="1"/>
      <c r="AR4760" s="1"/>
      <c r="AS4760" s="1"/>
      <c r="AT4760" s="1"/>
      <c r="AU4760" s="1"/>
      <c r="AV4760" s="1"/>
      <c r="AW4760" s="1"/>
      <c r="AX4760" s="1"/>
      <c r="AY4760" s="1"/>
      <c r="AZ4760" s="1"/>
      <c r="BA4760" s="1"/>
      <c r="BB4760" s="1"/>
      <c r="BC4760" s="1"/>
      <c r="BD4760" s="1"/>
      <c r="BE4760" s="1"/>
      <c r="BF4760" s="1"/>
      <c r="BG4760" s="1"/>
      <c r="BH4760" s="1"/>
      <c r="BI4760" s="1"/>
      <c r="BJ4760" s="1"/>
      <c r="BK4760" s="1"/>
      <c r="BL4760" s="1"/>
      <c r="BM4760" s="1"/>
      <c r="BN4760" s="1"/>
      <c r="BO4760" s="1"/>
      <c r="BP4760" s="1"/>
      <c r="BQ4760" s="1"/>
      <c r="BR4760" s="1"/>
      <c r="BS4760" s="1"/>
      <c r="BT4760" s="1"/>
      <c r="BU4760" s="1"/>
      <c r="BV4760" s="1"/>
      <c r="BW4760" s="1"/>
      <c r="BX4760" s="1"/>
      <c r="BY4760" s="1"/>
      <c r="BZ4760" s="1"/>
      <c r="CA4760" s="1"/>
      <c r="CB4760" s="1"/>
      <c r="CC4760" s="1"/>
      <c r="CD4760" s="1"/>
      <c r="CE4760" s="1"/>
      <c r="CF4760" s="1"/>
      <c r="CG4760" s="1"/>
      <c r="CH4760" s="1"/>
      <c r="CI4760" s="1"/>
      <c r="CJ4760" s="1"/>
      <c r="CK4760" s="1"/>
      <c r="CL4760" s="1"/>
      <c r="CM4760" s="1"/>
      <c r="CN4760" s="1"/>
      <c r="CO4760" s="1"/>
      <c r="CP4760" s="1"/>
      <c r="CQ4760" s="1"/>
      <c r="CR4760" s="1"/>
      <c r="CS4760" s="1"/>
      <c r="CT4760" s="1"/>
      <c r="CU4760" s="1"/>
      <c r="CV4760" s="1"/>
      <c r="CW4760" s="1"/>
      <c r="CX4760" s="1"/>
      <c r="CY4760" s="1"/>
      <c r="CZ4760" s="1"/>
      <c r="DA4760" s="1"/>
      <c r="DB4760" s="1"/>
      <c r="DC4760" s="1"/>
      <c r="DD4760" s="1"/>
      <c r="DE4760" s="1"/>
      <c r="DF4760" s="1"/>
      <c r="DG4760" s="1"/>
      <c r="DH4760" s="1"/>
      <c r="DI4760" s="1"/>
      <c r="DJ4760" s="1"/>
      <c r="DK4760" s="1"/>
      <c r="DL4760" s="1"/>
      <c r="DM4760" s="1"/>
      <c r="DN4760" s="1"/>
      <c r="DO4760" s="1"/>
      <c r="DP4760" s="1"/>
      <c r="DQ4760" s="1"/>
    </row>
    <row r="4761" spans="1:121">
      <c r="A4761" s="172" t="s">
        <v>61</v>
      </c>
      <c r="B4761" s="30" t="s">
        <v>62</v>
      </c>
      <c r="C4761" s="378">
        <v>152603240</v>
      </c>
      <c r="D4761" s="378">
        <v>181604951</v>
      </c>
      <c r="E4761" s="29">
        <v>204603749</v>
      </c>
      <c r="F4761" s="29" t="s">
        <v>63</v>
      </c>
      <c r="G4761" s="3" t="s">
        <v>60</v>
      </c>
      <c r="H4761" s="3" t="s">
        <v>30</v>
      </c>
      <c r="I4761" s="55">
        <v>46203</v>
      </c>
      <c r="J4761" s="55">
        <v>46206</v>
      </c>
      <c r="K4761" s="55">
        <v>46233</v>
      </c>
      <c r="L4761" s="55"/>
      <c r="M4761" s="55"/>
      <c r="N4761" s="3"/>
      <c r="O4761" s="3" t="s">
        <v>105</v>
      </c>
      <c r="P4761" s="55">
        <v>46213</v>
      </c>
      <c r="Q4761" s="167"/>
      <c r="R4761" s="176"/>
      <c r="S4761" s="1"/>
      <c r="T4761" s="1"/>
      <c r="U4761" s="1"/>
      <c r="V4761" s="1"/>
      <c r="W4761" s="1"/>
      <c r="X4761" s="1"/>
      <c r="Y4761" s="1"/>
      <c r="Z4761" s="1"/>
      <c r="AA4761" s="1"/>
      <c r="AB4761" s="1"/>
      <c r="AC4761" s="1"/>
      <c r="AD4761" s="1"/>
      <c r="AE4761" s="1"/>
      <c r="AF4761" s="1"/>
      <c r="AG4761" s="1"/>
      <c r="AH4761" s="1"/>
      <c r="AI4761" s="1"/>
      <c r="AJ4761" s="1"/>
      <c r="AK4761" s="1"/>
      <c r="AL4761" s="1"/>
      <c r="AM4761" s="1"/>
      <c r="AN4761" s="1"/>
      <c r="AO4761" s="1"/>
      <c r="AP4761" s="1"/>
      <c r="AQ4761" s="1"/>
      <c r="AR4761" s="1"/>
      <c r="AS4761" s="1"/>
      <c r="AT4761" s="1"/>
      <c r="AU4761" s="1"/>
      <c r="AV4761" s="1"/>
      <c r="AW4761" s="1"/>
      <c r="AX4761" s="1"/>
      <c r="AY4761" s="1"/>
      <c r="AZ4761" s="1"/>
      <c r="BA4761" s="1"/>
      <c r="BB4761" s="1"/>
      <c r="BC4761" s="1"/>
      <c r="BD4761" s="1"/>
      <c r="BE4761" s="1"/>
      <c r="BF4761" s="1"/>
      <c r="BG4761" s="1"/>
      <c r="BH4761" s="1"/>
      <c r="BI4761" s="1"/>
      <c r="BJ4761" s="1"/>
      <c r="BK4761" s="1"/>
      <c r="BL4761" s="1"/>
      <c r="BM4761" s="1"/>
      <c r="BN4761" s="1"/>
      <c r="BO4761" s="1"/>
      <c r="BP4761" s="1"/>
      <c r="BQ4761" s="1"/>
      <c r="BR4761" s="1"/>
      <c r="BS4761" s="1"/>
      <c r="BT4761" s="1"/>
      <c r="BU4761" s="1"/>
      <c r="BV4761" s="1"/>
      <c r="BW4761" s="1"/>
      <c r="BX4761" s="1"/>
      <c r="BY4761" s="1"/>
      <c r="BZ4761" s="1"/>
      <c r="CA4761" s="1"/>
      <c r="CB4761" s="1"/>
      <c r="CC4761" s="1"/>
      <c r="CD4761" s="1"/>
      <c r="CE4761" s="1"/>
      <c r="CF4761" s="1"/>
      <c r="CG4761" s="1"/>
      <c r="CH4761" s="1"/>
      <c r="CI4761" s="1"/>
      <c r="CJ4761" s="1"/>
      <c r="CK4761" s="1"/>
      <c r="CL4761" s="1"/>
      <c r="CM4761" s="1"/>
      <c r="CN4761" s="1"/>
      <c r="CO4761" s="1"/>
      <c r="CP4761" s="1"/>
      <c r="CQ4761" s="1"/>
      <c r="CR4761" s="1"/>
      <c r="CS4761" s="1"/>
      <c r="CT4761" s="1"/>
      <c r="CU4761" s="1"/>
      <c r="CV4761" s="1"/>
      <c r="CW4761" s="1"/>
      <c r="CX4761" s="1"/>
      <c r="CY4761" s="1"/>
      <c r="CZ4761" s="1"/>
      <c r="DA4761" s="1"/>
      <c r="DB4761" s="1"/>
      <c r="DC4761" s="1"/>
      <c r="DD4761" s="1"/>
      <c r="DE4761" s="1"/>
      <c r="DF4761" s="1"/>
      <c r="DG4761" s="1"/>
      <c r="DH4761" s="1"/>
      <c r="DI4761" s="1"/>
      <c r="DJ4761" s="1"/>
      <c r="DK4761" s="1"/>
      <c r="DL4761" s="1"/>
      <c r="DM4761" s="1"/>
      <c r="DN4761" s="1"/>
      <c r="DO4761" s="1"/>
      <c r="DP4761" s="1"/>
      <c r="DQ4761" s="1"/>
    </row>
    <row r="4762" spans="1:121">
      <c r="A4762" s="172" t="s">
        <v>61</v>
      </c>
      <c r="B4762" s="30" t="s">
        <v>62</v>
      </c>
      <c r="C4762" s="378">
        <v>152603298</v>
      </c>
      <c r="D4762" s="378">
        <v>181604954</v>
      </c>
      <c r="F4762" s="29" t="s">
        <v>59</v>
      </c>
      <c r="G4762" s="3" t="s">
        <v>60</v>
      </c>
      <c r="H4762" s="3" t="s">
        <v>30</v>
      </c>
      <c r="I4762" s="55">
        <v>46203</v>
      </c>
      <c r="J4762" s="55">
        <v>46206</v>
      </c>
      <c r="K4762" s="55">
        <v>46233</v>
      </c>
      <c r="L4762" s="55"/>
      <c r="M4762" s="55"/>
      <c r="N4762" s="3"/>
      <c r="O4762" s="3" t="s">
        <v>105</v>
      </c>
      <c r="P4762" s="55">
        <v>46213</v>
      </c>
      <c r="Q4762" s="167"/>
      <c r="R4762" s="176"/>
      <c r="S4762" s="1"/>
      <c r="T4762" s="1"/>
      <c r="U4762" s="1"/>
      <c r="V4762" s="1"/>
      <c r="W4762" s="1"/>
      <c r="X4762" s="1"/>
      <c r="Y4762" s="1"/>
      <c r="Z4762" s="1"/>
      <c r="AA4762" s="1"/>
      <c r="AB4762" s="1"/>
      <c r="AC4762" s="1"/>
      <c r="AD4762" s="1"/>
      <c r="AE4762" s="1"/>
      <c r="AF4762" s="1"/>
      <c r="AG4762" s="1"/>
      <c r="AH4762" s="1"/>
      <c r="AI4762" s="1"/>
      <c r="AJ4762" s="1"/>
      <c r="AK4762" s="1"/>
      <c r="AL4762" s="1"/>
      <c r="AM4762" s="1"/>
      <c r="AN4762" s="1"/>
      <c r="AO4762" s="1"/>
      <c r="AP4762" s="1"/>
      <c r="AQ4762" s="1"/>
      <c r="AR4762" s="1"/>
      <c r="AS4762" s="1"/>
      <c r="AT4762" s="1"/>
      <c r="AU4762" s="1"/>
      <c r="AV4762" s="1"/>
      <c r="AW4762" s="1"/>
      <c r="AX4762" s="1"/>
      <c r="AY4762" s="1"/>
      <c r="AZ4762" s="1"/>
      <c r="BA4762" s="1"/>
      <c r="BB4762" s="1"/>
      <c r="BC4762" s="1"/>
      <c r="BD4762" s="1"/>
      <c r="BE4762" s="1"/>
      <c r="BF4762" s="1"/>
      <c r="BG4762" s="1"/>
      <c r="BH4762" s="1"/>
      <c r="BI4762" s="1"/>
      <c r="BJ4762" s="1"/>
      <c r="BK4762" s="1"/>
      <c r="BL4762" s="1"/>
      <c r="BM4762" s="1"/>
      <c r="BN4762" s="1"/>
      <c r="BO4762" s="1"/>
      <c r="BP4762" s="1"/>
      <c r="BQ4762" s="1"/>
      <c r="BR4762" s="1"/>
      <c r="BS4762" s="1"/>
      <c r="BT4762" s="1"/>
      <c r="BU4762" s="1"/>
      <c r="BV4762" s="1"/>
      <c r="BW4762" s="1"/>
      <c r="BX4762" s="1"/>
      <c r="BY4762" s="1"/>
      <c r="BZ4762" s="1"/>
      <c r="CA4762" s="1"/>
      <c r="CB4762" s="1"/>
      <c r="CC4762" s="1"/>
      <c r="CD4762" s="1"/>
      <c r="CE4762" s="1"/>
      <c r="CF4762" s="1"/>
      <c r="CG4762" s="1"/>
      <c r="CH4762" s="1"/>
      <c r="CI4762" s="1"/>
      <c r="CJ4762" s="1"/>
      <c r="CK4762" s="1"/>
      <c r="CL4762" s="1"/>
      <c r="CM4762" s="1"/>
      <c r="CN4762" s="1"/>
      <c r="CO4762" s="1"/>
      <c r="CP4762" s="1"/>
      <c r="CQ4762" s="1"/>
      <c r="CR4762" s="1"/>
      <c r="CS4762" s="1"/>
      <c r="CT4762" s="1"/>
      <c r="CU4762" s="1"/>
      <c r="CV4762" s="1"/>
      <c r="CW4762" s="1"/>
      <c r="CX4762" s="1"/>
      <c r="CY4762" s="1"/>
      <c r="CZ4762" s="1"/>
      <c r="DA4762" s="1"/>
      <c r="DB4762" s="1"/>
      <c r="DC4762" s="1"/>
      <c r="DD4762" s="1"/>
      <c r="DE4762" s="1"/>
      <c r="DF4762" s="1"/>
      <c r="DG4762" s="1"/>
      <c r="DH4762" s="1"/>
      <c r="DI4762" s="1"/>
      <c r="DJ4762" s="1"/>
      <c r="DK4762" s="1"/>
      <c r="DL4762" s="1"/>
      <c r="DM4762" s="1"/>
      <c r="DN4762" s="1"/>
      <c r="DO4762" s="1"/>
      <c r="DP4762" s="1"/>
      <c r="DQ4762" s="1"/>
    </row>
    <row r="4763" spans="1:121">
      <c r="A4763" s="172" t="s">
        <v>61</v>
      </c>
      <c r="B4763" s="30" t="s">
        <v>62</v>
      </c>
      <c r="C4763" s="378">
        <v>152603335</v>
      </c>
      <c r="D4763" s="378">
        <v>181604960</v>
      </c>
      <c r="F4763" s="29" t="s">
        <v>59</v>
      </c>
      <c r="G4763" s="3" t="s">
        <v>60</v>
      </c>
      <c r="H4763" s="3" t="s">
        <v>30</v>
      </c>
      <c r="I4763" s="55">
        <v>46203</v>
      </c>
      <c r="J4763" s="55">
        <v>46206</v>
      </c>
      <c r="K4763" s="55">
        <v>46233</v>
      </c>
      <c r="L4763" s="55"/>
      <c r="M4763" s="55"/>
      <c r="N4763" s="3"/>
      <c r="O4763" s="3" t="s">
        <v>105</v>
      </c>
      <c r="P4763" s="55">
        <v>46213</v>
      </c>
      <c r="Q4763" s="167"/>
      <c r="R4763" s="176"/>
      <c r="S4763" s="1"/>
      <c r="T4763" s="1"/>
      <c r="U4763" s="1"/>
      <c r="V4763" s="1"/>
      <c r="W4763" s="1"/>
      <c r="X4763" s="1"/>
      <c r="Y4763" s="1"/>
      <c r="Z4763" s="1"/>
      <c r="AA4763" s="1"/>
      <c r="AB4763" s="1"/>
      <c r="AC4763" s="1"/>
      <c r="AD4763" s="1"/>
      <c r="AE4763" s="1"/>
      <c r="AF4763" s="1"/>
      <c r="AG4763" s="1"/>
      <c r="AH4763" s="1"/>
      <c r="AI4763" s="1"/>
      <c r="AJ4763" s="1"/>
      <c r="AK4763" s="1"/>
      <c r="AL4763" s="1"/>
      <c r="AM4763" s="1"/>
      <c r="AN4763" s="1"/>
      <c r="AO4763" s="1"/>
      <c r="AP4763" s="1"/>
      <c r="AQ4763" s="1"/>
      <c r="AR4763" s="1"/>
      <c r="AS4763" s="1"/>
      <c r="AT4763" s="1"/>
      <c r="AU4763" s="1"/>
      <c r="AV4763" s="1"/>
      <c r="AW4763" s="1"/>
      <c r="AX4763" s="1"/>
      <c r="AY4763" s="1"/>
      <c r="AZ4763" s="1"/>
      <c r="BA4763" s="1"/>
      <c r="BB4763" s="1"/>
      <c r="BC4763" s="1"/>
      <c r="BD4763" s="1"/>
      <c r="BE4763" s="1"/>
      <c r="BF4763" s="1"/>
      <c r="BG4763" s="1"/>
      <c r="BH4763" s="1"/>
      <c r="BI4763" s="1"/>
      <c r="BJ4763" s="1"/>
      <c r="BK4763" s="1"/>
      <c r="BL4763" s="1"/>
      <c r="BM4763" s="1"/>
      <c r="BN4763" s="1"/>
      <c r="BO4763" s="1"/>
      <c r="BP4763" s="1"/>
      <c r="BQ4763" s="1"/>
      <c r="BR4763" s="1"/>
      <c r="BS4763" s="1"/>
      <c r="BT4763" s="1"/>
      <c r="BU4763" s="1"/>
      <c r="BV4763" s="1"/>
      <c r="BW4763" s="1"/>
      <c r="BX4763" s="1"/>
      <c r="BY4763" s="1"/>
      <c r="BZ4763" s="1"/>
      <c r="CA4763" s="1"/>
      <c r="CB4763" s="1"/>
      <c r="CC4763" s="1"/>
      <c r="CD4763" s="1"/>
      <c r="CE4763" s="1"/>
      <c r="CF4763" s="1"/>
      <c r="CG4763" s="1"/>
      <c r="CH4763" s="1"/>
      <c r="CI4763" s="1"/>
      <c r="CJ4763" s="1"/>
      <c r="CK4763" s="1"/>
      <c r="CL4763" s="1"/>
      <c r="CM4763" s="1"/>
      <c r="CN4763" s="1"/>
      <c r="CO4763" s="1"/>
      <c r="CP4763" s="1"/>
      <c r="CQ4763" s="1"/>
      <c r="CR4763" s="1"/>
      <c r="CS4763" s="1"/>
      <c r="CT4763" s="1"/>
      <c r="CU4763" s="1"/>
      <c r="CV4763" s="1"/>
      <c r="CW4763" s="1"/>
      <c r="CX4763" s="1"/>
      <c r="CY4763" s="1"/>
      <c r="CZ4763" s="1"/>
      <c r="DA4763" s="1"/>
      <c r="DB4763" s="1"/>
      <c r="DC4763" s="1"/>
      <c r="DD4763" s="1"/>
      <c r="DE4763" s="1"/>
      <c r="DF4763" s="1"/>
      <c r="DG4763" s="1"/>
      <c r="DH4763" s="1"/>
      <c r="DI4763" s="1"/>
      <c r="DJ4763" s="1"/>
      <c r="DK4763" s="1"/>
      <c r="DL4763" s="1"/>
      <c r="DM4763" s="1"/>
      <c r="DN4763" s="1"/>
      <c r="DO4763" s="1"/>
      <c r="DP4763" s="1"/>
      <c r="DQ4763" s="1"/>
    </row>
    <row r="4764" spans="1:121">
      <c r="A4764" s="172" t="s">
        <v>61</v>
      </c>
      <c r="B4764" s="30" t="s">
        <v>62</v>
      </c>
      <c r="C4764" s="378">
        <v>152603375</v>
      </c>
      <c r="D4764" s="378">
        <v>181604963</v>
      </c>
      <c r="F4764" s="29" t="s">
        <v>59</v>
      </c>
      <c r="G4764" s="3" t="s">
        <v>60</v>
      </c>
      <c r="H4764" s="3" t="s">
        <v>30</v>
      </c>
      <c r="I4764" s="55">
        <v>46203</v>
      </c>
      <c r="J4764" s="55">
        <v>46206</v>
      </c>
      <c r="K4764" s="55">
        <v>46233</v>
      </c>
      <c r="L4764" s="55"/>
      <c r="M4764" s="55"/>
      <c r="N4764" s="3"/>
      <c r="O4764" s="3" t="s">
        <v>105</v>
      </c>
      <c r="P4764" s="55">
        <v>46216</v>
      </c>
      <c r="Q4764" s="167"/>
      <c r="R4764" s="176"/>
      <c r="S4764" s="1"/>
      <c r="T4764" s="1"/>
      <c r="U4764" s="1"/>
      <c r="V4764" s="1"/>
      <c r="W4764" s="1"/>
      <c r="X4764" s="1"/>
      <c r="Y4764" s="1"/>
      <c r="Z4764" s="1"/>
      <c r="AA4764" s="1"/>
      <c r="AB4764" s="1"/>
      <c r="AC4764" s="1"/>
      <c r="AD4764" s="1"/>
      <c r="AE4764" s="1"/>
      <c r="AF4764" s="1"/>
      <c r="AG4764" s="1"/>
      <c r="AH4764" s="1"/>
      <c r="AI4764" s="1"/>
      <c r="AJ4764" s="1"/>
      <c r="AK4764" s="1"/>
      <c r="AL4764" s="1"/>
      <c r="AM4764" s="1"/>
      <c r="AN4764" s="1"/>
      <c r="AO4764" s="1"/>
      <c r="AP4764" s="1"/>
      <c r="AQ4764" s="1"/>
      <c r="AR4764" s="1"/>
      <c r="AS4764" s="1"/>
      <c r="AT4764" s="1"/>
      <c r="AU4764" s="1"/>
      <c r="AV4764" s="1"/>
      <c r="AW4764" s="1"/>
      <c r="AX4764" s="1"/>
      <c r="AY4764" s="1"/>
      <c r="AZ4764" s="1"/>
      <c r="BA4764" s="1"/>
      <c r="BB4764" s="1"/>
      <c r="BC4764" s="1"/>
      <c r="BD4764" s="1"/>
      <c r="BE4764" s="1"/>
      <c r="BF4764" s="1"/>
      <c r="BG4764" s="1"/>
      <c r="BH4764" s="1"/>
      <c r="BI4764" s="1"/>
      <c r="BJ4764" s="1"/>
      <c r="BK4764" s="1"/>
      <c r="BL4764" s="1"/>
      <c r="BM4764" s="1"/>
      <c r="BN4764" s="1"/>
      <c r="BO4764" s="1"/>
      <c r="BP4764" s="1"/>
      <c r="BQ4764" s="1"/>
      <c r="BR4764" s="1"/>
      <c r="BS4764" s="1"/>
      <c r="BT4764" s="1"/>
      <c r="BU4764" s="1"/>
      <c r="BV4764" s="1"/>
      <c r="BW4764" s="1"/>
      <c r="BX4764" s="1"/>
      <c r="BY4764" s="1"/>
      <c r="BZ4764" s="1"/>
      <c r="CA4764" s="1"/>
      <c r="CB4764" s="1"/>
      <c r="CC4764" s="1"/>
      <c r="CD4764" s="1"/>
      <c r="CE4764" s="1"/>
      <c r="CF4764" s="1"/>
      <c r="CG4764" s="1"/>
      <c r="CH4764" s="1"/>
      <c r="CI4764" s="1"/>
      <c r="CJ4764" s="1"/>
      <c r="CK4764" s="1"/>
      <c r="CL4764" s="1"/>
      <c r="CM4764" s="1"/>
      <c r="CN4764" s="1"/>
      <c r="CO4764" s="1"/>
      <c r="CP4764" s="1"/>
      <c r="CQ4764" s="1"/>
      <c r="CR4764" s="1"/>
      <c r="CS4764" s="1"/>
      <c r="CT4764" s="1"/>
      <c r="CU4764" s="1"/>
      <c r="CV4764" s="1"/>
      <c r="CW4764" s="1"/>
      <c r="CX4764" s="1"/>
      <c r="CY4764" s="1"/>
      <c r="CZ4764" s="1"/>
      <c r="DA4764" s="1"/>
      <c r="DB4764" s="1"/>
      <c r="DC4764" s="1"/>
      <c r="DD4764" s="1"/>
      <c r="DE4764" s="1"/>
      <c r="DF4764" s="1"/>
      <c r="DG4764" s="1"/>
      <c r="DH4764" s="1"/>
      <c r="DI4764" s="1"/>
      <c r="DJ4764" s="1"/>
      <c r="DK4764" s="1"/>
      <c r="DL4764" s="1"/>
      <c r="DM4764" s="1"/>
      <c r="DN4764" s="1"/>
      <c r="DO4764" s="1"/>
      <c r="DP4764" s="1"/>
      <c r="DQ4764" s="1"/>
    </row>
    <row r="4765" spans="1:121">
      <c r="A4765" s="172" t="s">
        <v>61</v>
      </c>
      <c r="B4765" s="30" t="s">
        <v>62</v>
      </c>
      <c r="C4765" s="378">
        <v>152603411</v>
      </c>
      <c r="D4765" s="378">
        <v>181604965</v>
      </c>
      <c r="F4765" s="29" t="s">
        <v>59</v>
      </c>
      <c r="G4765" s="3" t="s">
        <v>60</v>
      </c>
      <c r="H4765" s="3" t="s">
        <v>30</v>
      </c>
      <c r="I4765" s="55">
        <v>46203</v>
      </c>
      <c r="J4765" s="55">
        <v>46206</v>
      </c>
      <c r="K4765" s="55">
        <v>46233</v>
      </c>
      <c r="L4765" s="55"/>
      <c r="M4765" s="55"/>
      <c r="N4765" s="3"/>
      <c r="O4765" s="3" t="s">
        <v>105</v>
      </c>
      <c r="P4765" s="55">
        <v>46216</v>
      </c>
      <c r="Q4765" s="167"/>
      <c r="R4765" s="176"/>
      <c r="S4765" s="1"/>
      <c r="T4765" s="1"/>
      <c r="U4765" s="1"/>
      <c r="V4765" s="1"/>
      <c r="W4765" s="1"/>
      <c r="X4765" s="1"/>
      <c r="Y4765" s="1"/>
      <c r="Z4765" s="1"/>
      <c r="AA4765" s="1"/>
      <c r="AB4765" s="1"/>
      <c r="AC4765" s="1"/>
      <c r="AD4765" s="1"/>
      <c r="AE4765" s="1"/>
      <c r="AF4765" s="1"/>
      <c r="AG4765" s="1"/>
      <c r="AH4765" s="1"/>
      <c r="AI4765" s="1"/>
      <c r="AJ4765" s="1"/>
      <c r="AK4765" s="1"/>
      <c r="AL4765" s="1"/>
      <c r="AM4765" s="1"/>
      <c r="AN4765" s="1"/>
      <c r="AO4765" s="1"/>
      <c r="AP4765" s="1"/>
      <c r="AQ4765" s="1"/>
      <c r="AR4765" s="1"/>
      <c r="AS4765" s="1"/>
      <c r="AT4765" s="1"/>
      <c r="AU4765" s="1"/>
      <c r="AV4765" s="1"/>
      <c r="AW4765" s="1"/>
      <c r="AX4765" s="1"/>
      <c r="AY4765" s="1"/>
      <c r="AZ4765" s="1"/>
      <c r="BA4765" s="1"/>
      <c r="BB4765" s="1"/>
      <c r="BC4765" s="1"/>
      <c r="BD4765" s="1"/>
      <c r="BE4765" s="1"/>
      <c r="BF4765" s="1"/>
      <c r="BG4765" s="1"/>
      <c r="BH4765" s="1"/>
      <c r="BI4765" s="1"/>
      <c r="BJ4765" s="1"/>
      <c r="BK4765" s="1"/>
      <c r="BL4765" s="1"/>
      <c r="BM4765" s="1"/>
      <c r="BN4765" s="1"/>
      <c r="BO4765" s="1"/>
      <c r="BP4765" s="1"/>
      <c r="BQ4765" s="1"/>
      <c r="BR4765" s="1"/>
      <c r="BS4765" s="1"/>
      <c r="BT4765" s="1"/>
      <c r="BU4765" s="1"/>
      <c r="BV4765" s="1"/>
      <c r="BW4765" s="1"/>
      <c r="BX4765" s="1"/>
      <c r="BY4765" s="1"/>
      <c r="BZ4765" s="1"/>
      <c r="CA4765" s="1"/>
      <c r="CB4765" s="1"/>
      <c r="CC4765" s="1"/>
      <c r="CD4765" s="1"/>
      <c r="CE4765" s="1"/>
      <c r="CF4765" s="1"/>
      <c r="CG4765" s="1"/>
      <c r="CH4765" s="1"/>
      <c r="CI4765" s="1"/>
      <c r="CJ4765" s="1"/>
      <c r="CK4765" s="1"/>
      <c r="CL4765" s="1"/>
      <c r="CM4765" s="1"/>
      <c r="CN4765" s="1"/>
      <c r="CO4765" s="1"/>
      <c r="CP4765" s="1"/>
      <c r="CQ4765" s="1"/>
      <c r="CR4765" s="1"/>
      <c r="CS4765" s="1"/>
      <c r="CT4765" s="1"/>
      <c r="CU4765" s="1"/>
      <c r="CV4765" s="1"/>
      <c r="CW4765" s="1"/>
      <c r="CX4765" s="1"/>
      <c r="CY4765" s="1"/>
      <c r="CZ4765" s="1"/>
      <c r="DA4765" s="1"/>
      <c r="DB4765" s="1"/>
      <c r="DC4765" s="1"/>
      <c r="DD4765" s="1"/>
      <c r="DE4765" s="1"/>
      <c r="DF4765" s="1"/>
      <c r="DG4765" s="1"/>
      <c r="DH4765" s="1"/>
      <c r="DI4765" s="1"/>
      <c r="DJ4765" s="1"/>
      <c r="DK4765" s="1"/>
      <c r="DL4765" s="1"/>
      <c r="DM4765" s="1"/>
      <c r="DN4765" s="1"/>
      <c r="DO4765" s="1"/>
      <c r="DP4765" s="1"/>
      <c r="DQ4765" s="1"/>
    </row>
    <row r="4766" spans="1:121">
      <c r="A4766" s="172" t="s">
        <v>61</v>
      </c>
      <c r="B4766" s="30" t="s">
        <v>62</v>
      </c>
      <c r="C4766" s="378">
        <v>152603428</v>
      </c>
      <c r="D4766" s="378">
        <v>181604970</v>
      </c>
      <c r="F4766" s="29" t="s">
        <v>59</v>
      </c>
      <c r="G4766" s="3" t="s">
        <v>60</v>
      </c>
      <c r="H4766" s="3" t="s">
        <v>30</v>
      </c>
      <c r="I4766" s="55">
        <v>46203</v>
      </c>
      <c r="J4766" s="55">
        <v>46206</v>
      </c>
      <c r="K4766" s="55">
        <v>46233</v>
      </c>
      <c r="L4766" s="55"/>
      <c r="M4766" s="55"/>
      <c r="N4766" s="3"/>
      <c r="O4766" s="3" t="s">
        <v>105</v>
      </c>
      <c r="P4766" s="55">
        <v>46216</v>
      </c>
      <c r="Q4766" s="167"/>
      <c r="R4766" s="176"/>
      <c r="S4766" s="1"/>
      <c r="T4766" s="1"/>
      <c r="U4766" s="1"/>
      <c r="V4766" s="1"/>
      <c r="W4766" s="1"/>
      <c r="X4766" s="1"/>
      <c r="Y4766" s="1"/>
      <c r="Z4766" s="1"/>
      <c r="AA4766" s="1"/>
      <c r="AB4766" s="1"/>
      <c r="AC4766" s="1"/>
      <c r="AD4766" s="1"/>
      <c r="AE4766" s="1"/>
      <c r="AF4766" s="1"/>
      <c r="AG4766" s="1"/>
      <c r="AH4766" s="1"/>
      <c r="AI4766" s="1"/>
      <c r="AJ4766" s="1"/>
      <c r="AK4766" s="1"/>
      <c r="AL4766" s="1"/>
      <c r="AM4766" s="1"/>
      <c r="AN4766" s="1"/>
      <c r="AO4766" s="1"/>
      <c r="AP4766" s="1"/>
      <c r="AQ4766" s="1"/>
      <c r="AR4766" s="1"/>
      <c r="AS4766" s="1"/>
      <c r="AT4766" s="1"/>
      <c r="AU4766" s="1"/>
      <c r="AV4766" s="1"/>
      <c r="AW4766" s="1"/>
      <c r="AX4766" s="1"/>
      <c r="AY4766" s="1"/>
      <c r="AZ4766" s="1"/>
      <c r="BA4766" s="1"/>
      <c r="BB4766" s="1"/>
      <c r="BC4766" s="1"/>
      <c r="BD4766" s="1"/>
      <c r="BE4766" s="1"/>
      <c r="BF4766" s="1"/>
      <c r="BG4766" s="1"/>
      <c r="BH4766" s="1"/>
      <c r="BI4766" s="1"/>
      <c r="BJ4766" s="1"/>
      <c r="BK4766" s="1"/>
      <c r="BL4766" s="1"/>
      <c r="BM4766" s="1"/>
      <c r="BN4766" s="1"/>
      <c r="BO4766" s="1"/>
      <c r="BP4766" s="1"/>
      <c r="BQ4766" s="1"/>
      <c r="BR4766" s="1"/>
      <c r="BS4766" s="1"/>
      <c r="BT4766" s="1"/>
      <c r="BU4766" s="1"/>
      <c r="BV4766" s="1"/>
      <c r="BW4766" s="1"/>
      <c r="BX4766" s="1"/>
      <c r="BY4766" s="1"/>
      <c r="BZ4766" s="1"/>
      <c r="CA4766" s="1"/>
      <c r="CB4766" s="1"/>
      <c r="CC4766" s="1"/>
      <c r="CD4766" s="1"/>
      <c r="CE4766" s="1"/>
      <c r="CF4766" s="1"/>
      <c r="CG4766" s="1"/>
      <c r="CH4766" s="1"/>
      <c r="CI4766" s="1"/>
      <c r="CJ4766" s="1"/>
      <c r="CK4766" s="1"/>
      <c r="CL4766" s="1"/>
      <c r="CM4766" s="1"/>
      <c r="CN4766" s="1"/>
      <c r="CO4766" s="1"/>
      <c r="CP4766" s="1"/>
      <c r="CQ4766" s="1"/>
      <c r="CR4766" s="1"/>
      <c r="CS4766" s="1"/>
      <c r="CT4766" s="1"/>
      <c r="CU4766" s="1"/>
      <c r="CV4766" s="1"/>
      <c r="CW4766" s="1"/>
      <c r="CX4766" s="1"/>
      <c r="CY4766" s="1"/>
      <c r="CZ4766" s="1"/>
      <c r="DA4766" s="1"/>
      <c r="DB4766" s="1"/>
      <c r="DC4766" s="1"/>
      <c r="DD4766" s="1"/>
      <c r="DE4766" s="1"/>
      <c r="DF4766" s="1"/>
      <c r="DG4766" s="1"/>
      <c r="DH4766" s="1"/>
      <c r="DI4766" s="1"/>
      <c r="DJ4766" s="1"/>
      <c r="DK4766" s="1"/>
      <c r="DL4766" s="1"/>
      <c r="DM4766" s="1"/>
      <c r="DN4766" s="1"/>
      <c r="DO4766" s="1"/>
      <c r="DP4766" s="1"/>
      <c r="DQ4766" s="1"/>
    </row>
    <row r="4767" spans="1:121">
      <c r="A4767" s="172" t="s">
        <v>2111</v>
      </c>
      <c r="B4767" s="30" t="s">
        <v>2156</v>
      </c>
      <c r="C4767" s="384">
        <v>159602064</v>
      </c>
      <c r="D4767" s="88">
        <v>180606745</v>
      </c>
      <c r="F4767" s="29" t="s">
        <v>59</v>
      </c>
      <c r="G4767" s="3" t="s">
        <v>60</v>
      </c>
      <c r="H4767" s="3" t="s">
        <v>30</v>
      </c>
      <c r="I4767" s="55">
        <v>46202</v>
      </c>
      <c r="J4767" s="55">
        <v>46205</v>
      </c>
      <c r="K4767" s="55">
        <v>46232</v>
      </c>
      <c r="L4767" s="3"/>
      <c r="M4767" s="3"/>
      <c r="N4767" s="3"/>
      <c r="O4767" s="3" t="s">
        <v>105</v>
      </c>
      <c r="P4767" s="55">
        <v>46206</v>
      </c>
      <c r="Q4767" s="167"/>
      <c r="R4767" s="176"/>
      <c r="S4767" s="1"/>
      <c r="T4767" s="1"/>
      <c r="U4767" s="1"/>
      <c r="V4767" s="1"/>
      <c r="W4767" s="1"/>
      <c r="X4767" s="1"/>
      <c r="Y4767" s="1"/>
      <c r="Z4767" s="1"/>
      <c r="AA4767" s="1"/>
      <c r="AB4767" s="1"/>
      <c r="AC4767" s="1"/>
      <c r="AD4767" s="1"/>
      <c r="AE4767" s="1"/>
      <c r="AF4767" s="1"/>
      <c r="AG4767" s="1"/>
      <c r="AH4767" s="1"/>
      <c r="AI4767" s="1"/>
      <c r="AJ4767" s="1"/>
      <c r="AK4767" s="1"/>
      <c r="AL4767" s="1"/>
      <c r="AM4767" s="1"/>
      <c r="AN4767" s="1"/>
      <c r="AO4767" s="1"/>
      <c r="AP4767" s="1"/>
      <c r="AQ4767" s="1"/>
      <c r="AR4767" s="1"/>
      <c r="AS4767" s="1"/>
      <c r="AT4767" s="1"/>
      <c r="AU4767" s="1"/>
      <c r="AV4767" s="1"/>
      <c r="AW4767" s="1"/>
      <c r="AX4767" s="1"/>
      <c r="AY4767" s="1"/>
      <c r="AZ4767" s="1"/>
      <c r="BA4767" s="1"/>
      <c r="BB4767" s="1"/>
      <c r="BC4767" s="1"/>
      <c r="BD4767" s="1"/>
      <c r="BE4767" s="1"/>
      <c r="BF4767" s="1"/>
      <c r="BG4767" s="1"/>
      <c r="BH4767" s="1"/>
      <c r="BI4767" s="1"/>
      <c r="BJ4767" s="1"/>
      <c r="BK4767" s="1"/>
      <c r="BL4767" s="1"/>
      <c r="BM4767" s="1"/>
      <c r="BN4767" s="1"/>
      <c r="BO4767" s="1"/>
      <c r="BP4767" s="1"/>
      <c r="BQ4767" s="1"/>
      <c r="BR4767" s="1"/>
      <c r="BS4767" s="1"/>
      <c r="BT4767" s="1"/>
      <c r="BU4767" s="1"/>
      <c r="BV4767" s="1"/>
      <c r="BW4767" s="1"/>
      <c r="BX4767" s="1"/>
      <c r="BY4767" s="1"/>
      <c r="BZ4767" s="1"/>
      <c r="CA4767" s="1"/>
      <c r="CB4767" s="1"/>
      <c r="CC4767" s="1"/>
      <c r="CD4767" s="1"/>
      <c r="CE4767" s="1"/>
      <c r="CF4767" s="1"/>
      <c r="CG4767" s="1"/>
      <c r="CH4767" s="1"/>
      <c r="CI4767" s="1"/>
      <c r="CJ4767" s="1"/>
      <c r="CK4767" s="1"/>
      <c r="CL4767" s="1"/>
      <c r="CM4767" s="1"/>
      <c r="CN4767" s="1"/>
      <c r="CO4767" s="1"/>
      <c r="CP4767" s="1"/>
      <c r="CQ4767" s="1"/>
      <c r="CR4767" s="1"/>
      <c r="CS4767" s="1"/>
      <c r="CT4767" s="1"/>
      <c r="CU4767" s="1"/>
      <c r="CV4767" s="1"/>
      <c r="CW4767" s="1"/>
      <c r="CX4767" s="1"/>
      <c r="CY4767" s="1"/>
      <c r="CZ4767" s="1"/>
      <c r="DA4767" s="1"/>
      <c r="DB4767" s="1"/>
      <c r="DC4767" s="1"/>
      <c r="DD4767" s="1"/>
      <c r="DE4767" s="1"/>
      <c r="DF4767" s="1"/>
      <c r="DG4767" s="1"/>
      <c r="DH4767" s="1"/>
      <c r="DI4767" s="1"/>
      <c r="DJ4767" s="1"/>
      <c r="DK4767" s="1"/>
      <c r="DL4767" s="1"/>
      <c r="DM4767" s="1"/>
      <c r="DN4767" s="1"/>
      <c r="DO4767" s="1"/>
      <c r="DP4767" s="1"/>
      <c r="DQ4767" s="1"/>
    </row>
    <row r="4768" spans="1:121">
      <c r="A4768" s="172" t="s">
        <v>2111</v>
      </c>
      <c r="B4768" s="30" t="s">
        <v>2156</v>
      </c>
      <c r="C4768" s="378">
        <v>159602101</v>
      </c>
      <c r="D4768" s="88">
        <v>180606755</v>
      </c>
      <c r="F4768" s="29" t="s">
        <v>59</v>
      </c>
      <c r="G4768" s="3" t="s">
        <v>60</v>
      </c>
      <c r="H4768" s="3" t="s">
        <v>30</v>
      </c>
      <c r="I4768" s="55">
        <v>46202</v>
      </c>
      <c r="J4768" s="55">
        <v>46205</v>
      </c>
      <c r="K4768" s="55">
        <v>46232</v>
      </c>
      <c r="L4768" s="3"/>
      <c r="M4768" s="3"/>
      <c r="N4768" s="3"/>
      <c r="O4768" s="3" t="s">
        <v>105</v>
      </c>
      <c r="P4768" s="55">
        <v>46216</v>
      </c>
      <c r="Q4768" s="167"/>
      <c r="R4768" s="176"/>
      <c r="S4768" s="1"/>
      <c r="T4768" s="1"/>
      <c r="U4768" s="1"/>
      <c r="V4768" s="1"/>
      <c r="W4768" s="1"/>
      <c r="X4768" s="1"/>
      <c r="Y4768" s="1"/>
      <c r="Z4768" s="1"/>
      <c r="AA4768" s="1"/>
      <c r="AB4768" s="1"/>
      <c r="AC4768" s="1"/>
      <c r="AD4768" s="1"/>
      <c r="AE4768" s="1"/>
      <c r="AF4768" s="1"/>
      <c r="AG4768" s="1"/>
      <c r="AH4768" s="1"/>
      <c r="AI4768" s="1"/>
      <c r="AJ4768" s="1"/>
      <c r="AK4768" s="1"/>
      <c r="AL4768" s="1"/>
      <c r="AM4768" s="1"/>
      <c r="AN4768" s="1"/>
      <c r="AO4768" s="1"/>
      <c r="AP4768" s="1"/>
      <c r="AQ4768" s="1"/>
      <c r="AR4768" s="1"/>
      <c r="AS4768" s="1"/>
      <c r="AT4768" s="1"/>
      <c r="AU4768" s="1"/>
      <c r="AV4768" s="1"/>
      <c r="AW4768" s="1"/>
      <c r="AX4768" s="1"/>
      <c r="AY4768" s="1"/>
      <c r="AZ4768" s="1"/>
      <c r="BA4768" s="1"/>
      <c r="BB4768" s="1"/>
      <c r="BC4768" s="1"/>
      <c r="BD4768" s="1"/>
      <c r="BE4768" s="1"/>
      <c r="BF4768" s="1"/>
      <c r="BG4768" s="1"/>
      <c r="BH4768" s="1"/>
      <c r="BI4768" s="1"/>
      <c r="BJ4768" s="1"/>
      <c r="BK4768" s="1"/>
      <c r="BL4768" s="1"/>
      <c r="BM4768" s="1"/>
      <c r="BN4768" s="1"/>
      <c r="BO4768" s="1"/>
      <c r="BP4768" s="1"/>
      <c r="BQ4768" s="1"/>
      <c r="BR4768" s="1"/>
      <c r="BS4768" s="1"/>
      <c r="BT4768" s="1"/>
      <c r="BU4768" s="1"/>
      <c r="BV4768" s="1"/>
      <c r="BW4768" s="1"/>
      <c r="BX4768" s="1"/>
      <c r="BY4768" s="1"/>
      <c r="BZ4768" s="1"/>
      <c r="CA4768" s="1"/>
      <c r="CB4768" s="1"/>
      <c r="CC4768" s="1"/>
      <c r="CD4768" s="1"/>
      <c r="CE4768" s="1"/>
      <c r="CF4768" s="1"/>
      <c r="CG4768" s="1"/>
      <c r="CH4768" s="1"/>
      <c r="CI4768" s="1"/>
      <c r="CJ4768" s="1"/>
      <c r="CK4768" s="1"/>
      <c r="CL4768" s="1"/>
      <c r="CM4768" s="1"/>
      <c r="CN4768" s="1"/>
      <c r="CO4768" s="1"/>
      <c r="CP4768" s="1"/>
      <c r="CQ4768" s="1"/>
      <c r="CR4768" s="1"/>
      <c r="CS4768" s="1"/>
      <c r="CT4768" s="1"/>
      <c r="CU4768" s="1"/>
      <c r="CV4768" s="1"/>
      <c r="CW4768" s="1"/>
      <c r="CX4768" s="1"/>
      <c r="CY4768" s="1"/>
      <c r="CZ4768" s="1"/>
      <c r="DA4768" s="1"/>
      <c r="DB4768" s="1"/>
      <c r="DC4768" s="1"/>
      <c r="DD4768" s="1"/>
      <c r="DE4768" s="1"/>
      <c r="DF4768" s="1"/>
      <c r="DG4768" s="1"/>
      <c r="DH4768" s="1"/>
      <c r="DI4768" s="1"/>
      <c r="DJ4768" s="1"/>
      <c r="DK4768" s="1"/>
      <c r="DL4768" s="1"/>
      <c r="DM4768" s="1"/>
      <c r="DN4768" s="1"/>
      <c r="DO4768" s="1"/>
      <c r="DP4768" s="1"/>
      <c r="DQ4768" s="1"/>
    </row>
    <row r="4769" spans="1:121">
      <c r="A4769" s="172" t="s">
        <v>2111</v>
      </c>
      <c r="B4769" s="30" t="s">
        <v>2156</v>
      </c>
      <c r="C4769" s="378">
        <v>159602163</v>
      </c>
      <c r="D4769" s="88">
        <v>180606761</v>
      </c>
      <c r="F4769" s="29" t="s">
        <v>59</v>
      </c>
      <c r="G4769" s="3" t="s">
        <v>60</v>
      </c>
      <c r="H4769" s="3" t="s">
        <v>30</v>
      </c>
      <c r="I4769" s="55">
        <v>46202</v>
      </c>
      <c r="J4769" s="55">
        <v>46205</v>
      </c>
      <c r="K4769" s="55">
        <v>46232</v>
      </c>
      <c r="L4769" s="3"/>
      <c r="M4769" s="3"/>
      <c r="N4769" s="3"/>
      <c r="O4769" s="3" t="s">
        <v>105</v>
      </c>
      <c r="P4769" s="55">
        <v>46206</v>
      </c>
      <c r="Q4769" s="167"/>
      <c r="R4769" s="176"/>
      <c r="S4769" s="1"/>
      <c r="T4769" s="1"/>
      <c r="U4769" s="1"/>
      <c r="V4769" s="1"/>
      <c r="W4769" s="1"/>
      <c r="X4769" s="1"/>
      <c r="Y4769" s="1"/>
      <c r="Z4769" s="1"/>
      <c r="AA4769" s="1"/>
      <c r="AB4769" s="1"/>
      <c r="AC4769" s="1"/>
      <c r="AD4769" s="1"/>
      <c r="AE4769" s="1"/>
      <c r="AF4769" s="1"/>
      <c r="AG4769" s="1"/>
      <c r="AH4769" s="1"/>
      <c r="AI4769" s="1"/>
      <c r="AJ4769" s="1"/>
      <c r="AK4769" s="1"/>
      <c r="AL4769" s="1"/>
      <c r="AM4769" s="1"/>
      <c r="AN4769" s="1"/>
      <c r="AO4769" s="1"/>
      <c r="AP4769" s="1"/>
      <c r="AQ4769" s="1"/>
      <c r="AR4769" s="1"/>
      <c r="AS4769" s="1"/>
      <c r="AT4769" s="1"/>
      <c r="AU4769" s="1"/>
      <c r="AV4769" s="1"/>
      <c r="AW4769" s="1"/>
      <c r="AX4769" s="1"/>
      <c r="AY4769" s="1"/>
      <c r="AZ4769" s="1"/>
      <c r="BA4769" s="1"/>
      <c r="BB4769" s="1"/>
      <c r="BC4769" s="1"/>
      <c r="BD4769" s="1"/>
      <c r="BE4769" s="1"/>
      <c r="BF4769" s="1"/>
      <c r="BG4769" s="1"/>
      <c r="BH4769" s="1"/>
      <c r="BI4769" s="1"/>
      <c r="BJ4769" s="1"/>
      <c r="BK4769" s="1"/>
      <c r="BL4769" s="1"/>
      <c r="BM4769" s="1"/>
      <c r="BN4769" s="1"/>
      <c r="BO4769" s="1"/>
      <c r="BP4769" s="1"/>
      <c r="BQ4769" s="1"/>
      <c r="BR4769" s="1"/>
      <c r="BS4769" s="1"/>
      <c r="BT4769" s="1"/>
      <c r="BU4769" s="1"/>
      <c r="BV4769" s="1"/>
      <c r="BW4769" s="1"/>
      <c r="BX4769" s="1"/>
      <c r="BY4769" s="1"/>
      <c r="BZ4769" s="1"/>
      <c r="CA4769" s="1"/>
      <c r="CB4769" s="1"/>
      <c r="CC4769" s="1"/>
      <c r="CD4769" s="1"/>
      <c r="CE4769" s="1"/>
      <c r="CF4769" s="1"/>
      <c r="CG4769" s="1"/>
      <c r="CH4769" s="1"/>
      <c r="CI4769" s="1"/>
      <c r="CJ4769" s="1"/>
      <c r="CK4769" s="1"/>
      <c r="CL4769" s="1"/>
      <c r="CM4769" s="1"/>
      <c r="CN4769" s="1"/>
      <c r="CO4769" s="1"/>
      <c r="CP4769" s="1"/>
      <c r="CQ4769" s="1"/>
      <c r="CR4769" s="1"/>
      <c r="CS4769" s="1"/>
      <c r="CT4769" s="1"/>
      <c r="CU4769" s="1"/>
      <c r="CV4769" s="1"/>
      <c r="CW4769" s="1"/>
      <c r="CX4769" s="1"/>
      <c r="CY4769" s="1"/>
      <c r="CZ4769" s="1"/>
      <c r="DA4769" s="1"/>
      <c r="DB4769" s="1"/>
      <c r="DC4769" s="1"/>
      <c r="DD4769" s="1"/>
      <c r="DE4769" s="1"/>
      <c r="DF4769" s="1"/>
      <c r="DG4769" s="1"/>
      <c r="DH4769" s="1"/>
      <c r="DI4769" s="1"/>
      <c r="DJ4769" s="1"/>
      <c r="DK4769" s="1"/>
      <c r="DL4769" s="1"/>
      <c r="DM4769" s="1"/>
      <c r="DN4769" s="1"/>
      <c r="DO4769" s="1"/>
      <c r="DP4769" s="1"/>
      <c r="DQ4769" s="1"/>
    </row>
    <row r="4770" spans="1:121">
      <c r="A4770" s="172" t="s">
        <v>2111</v>
      </c>
      <c r="B4770" s="30" t="s">
        <v>2156</v>
      </c>
      <c r="C4770" s="378">
        <v>159602230</v>
      </c>
      <c r="D4770" s="88">
        <v>180606765</v>
      </c>
      <c r="F4770" s="29" t="s">
        <v>59</v>
      </c>
      <c r="G4770" s="3" t="s">
        <v>60</v>
      </c>
      <c r="H4770" s="3" t="s">
        <v>30</v>
      </c>
      <c r="I4770" s="55">
        <v>46202</v>
      </c>
      <c r="J4770" s="55">
        <v>46205</v>
      </c>
      <c r="K4770" s="55">
        <v>46232</v>
      </c>
      <c r="L4770" s="3"/>
      <c r="M4770" s="3"/>
      <c r="N4770" s="3"/>
      <c r="O4770" s="3" t="s">
        <v>105</v>
      </c>
      <c r="P4770" s="55">
        <v>46206</v>
      </c>
      <c r="Q4770" s="167"/>
      <c r="R4770" s="176"/>
      <c r="S4770" s="1"/>
      <c r="T4770" s="1"/>
      <c r="U4770" s="1"/>
      <c r="V4770" s="1"/>
      <c r="W4770" s="1"/>
      <c r="X4770" s="1"/>
      <c r="Y4770" s="1"/>
      <c r="Z4770" s="1"/>
      <c r="AA4770" s="1"/>
      <c r="AB4770" s="1"/>
      <c r="AC4770" s="1"/>
      <c r="AD4770" s="1"/>
      <c r="AE4770" s="1"/>
      <c r="AF4770" s="1"/>
      <c r="AG4770" s="1"/>
      <c r="AH4770" s="1"/>
      <c r="AI4770" s="1"/>
      <c r="AJ4770" s="1"/>
      <c r="AK4770" s="1"/>
      <c r="AL4770" s="1"/>
      <c r="AM4770" s="1"/>
      <c r="AN4770" s="1"/>
      <c r="AO4770" s="1"/>
      <c r="AP4770" s="1"/>
      <c r="AQ4770" s="1"/>
      <c r="AR4770" s="1"/>
      <c r="AS4770" s="1"/>
      <c r="AT4770" s="1"/>
      <c r="AU4770" s="1"/>
      <c r="AV4770" s="1"/>
      <c r="AW4770" s="1"/>
      <c r="AX4770" s="1"/>
      <c r="AY4770" s="1"/>
      <c r="AZ4770" s="1"/>
      <c r="BA4770" s="1"/>
      <c r="BB4770" s="1"/>
      <c r="BC4770" s="1"/>
      <c r="BD4770" s="1"/>
      <c r="BE4770" s="1"/>
      <c r="BF4770" s="1"/>
      <c r="BG4770" s="1"/>
      <c r="BH4770" s="1"/>
      <c r="BI4770" s="1"/>
      <c r="BJ4770" s="1"/>
      <c r="BK4770" s="1"/>
      <c r="BL4770" s="1"/>
      <c r="BM4770" s="1"/>
      <c r="BN4770" s="1"/>
      <c r="BO4770" s="1"/>
      <c r="BP4770" s="1"/>
      <c r="BQ4770" s="1"/>
      <c r="BR4770" s="1"/>
      <c r="BS4770" s="1"/>
      <c r="BT4770" s="1"/>
      <c r="BU4770" s="1"/>
      <c r="BV4770" s="1"/>
      <c r="BW4770" s="1"/>
      <c r="BX4770" s="1"/>
      <c r="BY4770" s="1"/>
      <c r="BZ4770" s="1"/>
      <c r="CA4770" s="1"/>
      <c r="CB4770" s="1"/>
      <c r="CC4770" s="1"/>
      <c r="CD4770" s="1"/>
      <c r="CE4770" s="1"/>
      <c r="CF4770" s="1"/>
      <c r="CG4770" s="1"/>
      <c r="CH4770" s="1"/>
      <c r="CI4770" s="1"/>
      <c r="CJ4770" s="1"/>
      <c r="CK4770" s="1"/>
      <c r="CL4770" s="1"/>
      <c r="CM4770" s="1"/>
      <c r="CN4770" s="1"/>
      <c r="CO4770" s="1"/>
      <c r="CP4770" s="1"/>
      <c r="CQ4770" s="1"/>
      <c r="CR4770" s="1"/>
      <c r="CS4770" s="1"/>
      <c r="CT4770" s="1"/>
      <c r="CU4770" s="1"/>
      <c r="CV4770" s="1"/>
      <c r="CW4770" s="1"/>
      <c r="CX4770" s="1"/>
      <c r="CY4770" s="1"/>
      <c r="CZ4770" s="1"/>
      <c r="DA4770" s="1"/>
      <c r="DB4770" s="1"/>
      <c r="DC4770" s="1"/>
      <c r="DD4770" s="1"/>
      <c r="DE4770" s="1"/>
      <c r="DF4770" s="1"/>
      <c r="DG4770" s="1"/>
      <c r="DH4770" s="1"/>
      <c r="DI4770" s="1"/>
      <c r="DJ4770" s="1"/>
      <c r="DK4770" s="1"/>
      <c r="DL4770" s="1"/>
      <c r="DM4770" s="1"/>
      <c r="DN4770" s="1"/>
      <c r="DO4770" s="1"/>
      <c r="DP4770" s="1"/>
      <c r="DQ4770" s="1"/>
    </row>
    <row r="4771" spans="1:121">
      <c r="A4771" s="172" t="s">
        <v>2111</v>
      </c>
      <c r="B4771" s="30" t="s">
        <v>2156</v>
      </c>
      <c r="C4771" s="378">
        <v>159602265</v>
      </c>
      <c r="D4771" s="88">
        <v>180606770</v>
      </c>
      <c r="F4771" s="29" t="s">
        <v>59</v>
      </c>
      <c r="G4771" s="3" t="s">
        <v>60</v>
      </c>
      <c r="H4771" s="3" t="s">
        <v>30</v>
      </c>
      <c r="I4771" s="55">
        <v>46202</v>
      </c>
      <c r="J4771" s="55">
        <v>46205</v>
      </c>
      <c r="K4771" s="55">
        <v>46232</v>
      </c>
      <c r="L4771" s="3"/>
      <c r="M4771" s="3"/>
      <c r="N4771" s="3"/>
      <c r="O4771" s="3" t="s">
        <v>105</v>
      </c>
      <c r="P4771" s="55">
        <v>46219</v>
      </c>
      <c r="Q4771" s="167"/>
      <c r="R4771" s="176"/>
      <c r="S4771" s="1"/>
      <c r="T4771" s="1"/>
      <c r="U4771" s="1"/>
      <c r="V4771" s="1"/>
      <c r="W4771" s="1"/>
      <c r="X4771" s="1"/>
      <c r="Y4771" s="1"/>
      <c r="Z4771" s="1"/>
      <c r="AA4771" s="1"/>
      <c r="AB4771" s="1"/>
      <c r="AC4771" s="1"/>
      <c r="AD4771" s="1"/>
      <c r="AE4771" s="1"/>
      <c r="AF4771" s="1"/>
      <c r="AG4771" s="1"/>
      <c r="AH4771" s="1"/>
      <c r="AI4771" s="1"/>
      <c r="AJ4771" s="1"/>
      <c r="AK4771" s="1"/>
      <c r="AL4771" s="1"/>
      <c r="AM4771" s="1"/>
      <c r="AN4771" s="1"/>
      <c r="AO4771" s="1"/>
      <c r="AP4771" s="1"/>
      <c r="AQ4771" s="1"/>
      <c r="AR4771" s="1"/>
      <c r="AS4771" s="1"/>
      <c r="AT4771" s="1"/>
      <c r="AU4771" s="1"/>
      <c r="AV4771" s="1"/>
      <c r="AW4771" s="1"/>
      <c r="AX4771" s="1"/>
      <c r="AY4771" s="1"/>
      <c r="AZ4771" s="1"/>
      <c r="BA4771" s="1"/>
      <c r="BB4771" s="1"/>
      <c r="BC4771" s="1"/>
      <c r="BD4771" s="1"/>
      <c r="BE4771" s="1"/>
      <c r="BF4771" s="1"/>
      <c r="BG4771" s="1"/>
      <c r="BH4771" s="1"/>
      <c r="BI4771" s="1"/>
      <c r="BJ4771" s="1"/>
      <c r="BK4771" s="1"/>
      <c r="BL4771" s="1"/>
      <c r="BM4771" s="1"/>
      <c r="BN4771" s="1"/>
      <c r="BO4771" s="1"/>
      <c r="BP4771" s="1"/>
      <c r="BQ4771" s="1"/>
      <c r="BR4771" s="1"/>
      <c r="BS4771" s="1"/>
      <c r="BT4771" s="1"/>
      <c r="BU4771" s="1"/>
      <c r="BV4771" s="1"/>
      <c r="BW4771" s="1"/>
      <c r="BX4771" s="1"/>
      <c r="BY4771" s="1"/>
      <c r="BZ4771" s="1"/>
      <c r="CA4771" s="1"/>
      <c r="CB4771" s="1"/>
      <c r="CC4771" s="1"/>
      <c r="CD4771" s="1"/>
      <c r="CE4771" s="1"/>
      <c r="CF4771" s="1"/>
      <c r="CG4771" s="1"/>
      <c r="CH4771" s="1"/>
      <c r="CI4771" s="1"/>
      <c r="CJ4771" s="1"/>
      <c r="CK4771" s="1"/>
      <c r="CL4771" s="1"/>
      <c r="CM4771" s="1"/>
      <c r="CN4771" s="1"/>
      <c r="CO4771" s="1"/>
      <c r="CP4771" s="1"/>
      <c r="CQ4771" s="1"/>
      <c r="CR4771" s="1"/>
      <c r="CS4771" s="1"/>
      <c r="CT4771" s="1"/>
      <c r="CU4771" s="1"/>
      <c r="CV4771" s="1"/>
      <c r="CW4771" s="1"/>
      <c r="CX4771" s="1"/>
      <c r="CY4771" s="1"/>
      <c r="CZ4771" s="1"/>
      <c r="DA4771" s="1"/>
      <c r="DB4771" s="1"/>
      <c r="DC4771" s="1"/>
      <c r="DD4771" s="1"/>
      <c r="DE4771" s="1"/>
      <c r="DF4771" s="1"/>
      <c r="DG4771" s="1"/>
      <c r="DH4771" s="1"/>
      <c r="DI4771" s="1"/>
      <c r="DJ4771" s="1"/>
      <c r="DK4771" s="1"/>
      <c r="DL4771" s="1"/>
      <c r="DM4771" s="1"/>
      <c r="DN4771" s="1"/>
      <c r="DO4771" s="1"/>
      <c r="DP4771" s="1"/>
      <c r="DQ4771" s="1"/>
    </row>
    <row r="4772" spans="1:121">
      <c r="A4772" s="172" t="s">
        <v>2111</v>
      </c>
      <c r="B4772" s="30" t="s">
        <v>2156</v>
      </c>
      <c r="C4772" s="378">
        <v>159602287</v>
      </c>
      <c r="D4772" s="88">
        <v>180606775</v>
      </c>
      <c r="F4772" s="29" t="s">
        <v>59</v>
      </c>
      <c r="G4772" s="3" t="s">
        <v>60</v>
      </c>
      <c r="H4772" s="3" t="s">
        <v>30</v>
      </c>
      <c r="I4772" s="55">
        <v>46202</v>
      </c>
      <c r="J4772" s="55">
        <v>46205</v>
      </c>
      <c r="K4772" s="55">
        <v>46232</v>
      </c>
      <c r="L4772" s="3"/>
      <c r="M4772" s="3"/>
      <c r="N4772" s="3"/>
      <c r="O4772" s="3" t="s">
        <v>105</v>
      </c>
      <c r="P4772" s="55">
        <v>46206</v>
      </c>
      <c r="Q4772" s="167"/>
      <c r="R4772" s="176"/>
      <c r="S4772" s="1"/>
      <c r="T4772" s="1"/>
      <c r="U4772" s="1"/>
      <c r="V4772" s="1"/>
      <c r="W4772" s="1"/>
      <c r="X4772" s="1"/>
      <c r="Y4772" s="1"/>
      <c r="Z4772" s="1"/>
      <c r="AA4772" s="1"/>
      <c r="AB4772" s="1"/>
      <c r="AC4772" s="1"/>
      <c r="AD4772" s="1"/>
      <c r="AE4772" s="1"/>
      <c r="AF4772" s="1"/>
      <c r="AG4772" s="1"/>
      <c r="AH4772" s="1"/>
      <c r="AI4772" s="1"/>
      <c r="AJ4772" s="1"/>
      <c r="AK4772" s="1"/>
      <c r="AL4772" s="1"/>
      <c r="AM4772" s="1"/>
      <c r="AN4772" s="1"/>
      <c r="AO4772" s="1"/>
      <c r="AP4772" s="1"/>
      <c r="AQ4772" s="1"/>
      <c r="AR4772" s="1"/>
      <c r="AS4772" s="1"/>
      <c r="AT4772" s="1"/>
      <c r="AU4772" s="1"/>
      <c r="AV4772" s="1"/>
      <c r="AW4772" s="1"/>
      <c r="AX4772" s="1"/>
      <c r="AY4772" s="1"/>
      <c r="AZ4772" s="1"/>
      <c r="BA4772" s="1"/>
      <c r="BB4772" s="1"/>
      <c r="BC4772" s="1"/>
      <c r="BD4772" s="1"/>
      <c r="BE4772" s="1"/>
      <c r="BF4772" s="1"/>
      <c r="BG4772" s="1"/>
      <c r="BH4772" s="1"/>
      <c r="BI4772" s="1"/>
      <c r="BJ4772" s="1"/>
      <c r="BK4772" s="1"/>
      <c r="BL4772" s="1"/>
      <c r="BM4772" s="1"/>
      <c r="BN4772" s="1"/>
      <c r="BO4772" s="1"/>
      <c r="BP4772" s="1"/>
      <c r="BQ4772" s="1"/>
      <c r="BR4772" s="1"/>
      <c r="BS4772" s="1"/>
      <c r="BT4772" s="1"/>
      <c r="BU4772" s="1"/>
      <c r="BV4772" s="1"/>
      <c r="BW4772" s="1"/>
      <c r="BX4772" s="1"/>
      <c r="BY4772" s="1"/>
      <c r="BZ4772" s="1"/>
      <c r="CA4772" s="1"/>
      <c r="CB4772" s="1"/>
      <c r="CC4772" s="1"/>
      <c r="CD4772" s="1"/>
      <c r="CE4772" s="1"/>
      <c r="CF4772" s="1"/>
      <c r="CG4772" s="1"/>
      <c r="CH4772" s="1"/>
      <c r="CI4772" s="1"/>
      <c r="CJ4772" s="1"/>
      <c r="CK4772" s="1"/>
      <c r="CL4772" s="1"/>
      <c r="CM4772" s="1"/>
      <c r="CN4772" s="1"/>
      <c r="CO4772" s="1"/>
      <c r="CP4772" s="1"/>
      <c r="CQ4772" s="1"/>
      <c r="CR4772" s="1"/>
      <c r="CS4772" s="1"/>
      <c r="CT4772" s="1"/>
      <c r="CU4772" s="1"/>
      <c r="CV4772" s="1"/>
      <c r="CW4772" s="1"/>
      <c r="CX4772" s="1"/>
      <c r="CY4772" s="1"/>
      <c r="CZ4772" s="1"/>
      <c r="DA4772" s="1"/>
      <c r="DB4772" s="1"/>
      <c r="DC4772" s="1"/>
      <c r="DD4772" s="1"/>
      <c r="DE4772" s="1"/>
      <c r="DF4772" s="1"/>
      <c r="DG4772" s="1"/>
      <c r="DH4772" s="1"/>
      <c r="DI4772" s="1"/>
      <c r="DJ4772" s="1"/>
      <c r="DK4772" s="1"/>
      <c r="DL4772" s="1"/>
      <c r="DM4772" s="1"/>
      <c r="DN4772" s="1"/>
      <c r="DO4772" s="1"/>
      <c r="DP4772" s="1"/>
      <c r="DQ4772" s="1"/>
    </row>
    <row r="4773" spans="1:121">
      <c r="A4773" s="172" t="s">
        <v>2111</v>
      </c>
      <c r="B4773" s="30" t="s">
        <v>2156</v>
      </c>
      <c r="C4773" s="378">
        <v>159602309</v>
      </c>
      <c r="D4773" s="88">
        <v>180606778</v>
      </c>
      <c r="F4773" s="29" t="s">
        <v>59</v>
      </c>
      <c r="G4773" s="3" t="s">
        <v>60</v>
      </c>
      <c r="H4773" s="3" t="s">
        <v>30</v>
      </c>
      <c r="I4773" s="55">
        <v>46202</v>
      </c>
      <c r="J4773" s="55">
        <v>46205</v>
      </c>
      <c r="K4773" s="55">
        <v>46232</v>
      </c>
      <c r="L4773" s="3"/>
      <c r="M4773" s="3"/>
      <c r="N4773" s="3"/>
      <c r="O4773" s="3" t="s">
        <v>105</v>
      </c>
      <c r="P4773" s="55">
        <v>46219</v>
      </c>
      <c r="Q4773" s="167"/>
      <c r="R4773" s="176"/>
      <c r="S4773" s="1"/>
      <c r="T4773" s="1"/>
      <c r="U4773" s="1"/>
      <c r="V4773" s="1"/>
      <c r="W4773" s="1"/>
      <c r="X4773" s="1"/>
      <c r="Y4773" s="1"/>
      <c r="Z4773" s="1"/>
      <c r="AA4773" s="1"/>
      <c r="AB4773" s="1"/>
      <c r="AC4773" s="1"/>
      <c r="AD4773" s="1"/>
      <c r="AE4773" s="1"/>
      <c r="AF4773" s="1"/>
      <c r="AG4773" s="1"/>
      <c r="AH4773" s="1"/>
      <c r="AI4773" s="1"/>
      <c r="AJ4773" s="1"/>
      <c r="AK4773" s="1"/>
      <c r="AL4773" s="1"/>
      <c r="AM4773" s="1"/>
      <c r="AN4773" s="1"/>
      <c r="AO4773" s="1"/>
      <c r="AP4773" s="1"/>
      <c r="AQ4773" s="1"/>
      <c r="AR4773" s="1"/>
      <c r="AS4773" s="1"/>
      <c r="AT4773" s="1"/>
      <c r="AU4773" s="1"/>
      <c r="AV4773" s="1"/>
      <c r="AW4773" s="1"/>
      <c r="AX4773" s="1"/>
      <c r="AY4773" s="1"/>
      <c r="AZ4773" s="1"/>
      <c r="BA4773" s="1"/>
      <c r="BB4773" s="1"/>
      <c r="BC4773" s="1"/>
      <c r="BD4773" s="1"/>
      <c r="BE4773" s="1"/>
      <c r="BF4773" s="1"/>
      <c r="BG4773" s="1"/>
      <c r="BH4773" s="1"/>
      <c r="BI4773" s="1"/>
      <c r="BJ4773" s="1"/>
      <c r="BK4773" s="1"/>
      <c r="BL4773" s="1"/>
      <c r="BM4773" s="1"/>
      <c r="BN4773" s="1"/>
      <c r="BO4773" s="1"/>
      <c r="BP4773" s="1"/>
      <c r="BQ4773" s="1"/>
      <c r="BR4773" s="1"/>
      <c r="BS4773" s="1"/>
      <c r="BT4773" s="1"/>
      <c r="BU4773" s="1"/>
      <c r="BV4773" s="1"/>
      <c r="BW4773" s="1"/>
      <c r="BX4773" s="1"/>
      <c r="BY4773" s="1"/>
      <c r="BZ4773" s="1"/>
      <c r="CA4773" s="1"/>
      <c r="CB4773" s="1"/>
      <c r="CC4773" s="1"/>
      <c r="CD4773" s="1"/>
      <c r="CE4773" s="1"/>
      <c r="CF4773" s="1"/>
      <c r="CG4773" s="1"/>
      <c r="CH4773" s="1"/>
      <c r="CI4773" s="1"/>
      <c r="CJ4773" s="1"/>
      <c r="CK4773" s="1"/>
      <c r="CL4773" s="1"/>
      <c r="CM4773" s="1"/>
      <c r="CN4773" s="1"/>
      <c r="CO4773" s="1"/>
      <c r="CP4773" s="1"/>
      <c r="CQ4773" s="1"/>
      <c r="CR4773" s="1"/>
      <c r="CS4773" s="1"/>
      <c r="CT4773" s="1"/>
      <c r="CU4773" s="1"/>
      <c r="CV4773" s="1"/>
      <c r="CW4773" s="1"/>
      <c r="CX4773" s="1"/>
      <c r="CY4773" s="1"/>
      <c r="CZ4773" s="1"/>
      <c r="DA4773" s="1"/>
      <c r="DB4773" s="1"/>
      <c r="DC4773" s="1"/>
      <c r="DD4773" s="1"/>
      <c r="DE4773" s="1"/>
      <c r="DF4773" s="1"/>
      <c r="DG4773" s="1"/>
      <c r="DH4773" s="1"/>
      <c r="DI4773" s="1"/>
      <c r="DJ4773" s="1"/>
      <c r="DK4773" s="1"/>
      <c r="DL4773" s="1"/>
      <c r="DM4773" s="1"/>
      <c r="DN4773" s="1"/>
      <c r="DO4773" s="1"/>
      <c r="DP4773" s="1"/>
      <c r="DQ4773" s="1"/>
    </row>
    <row r="4774" spans="1:121">
      <c r="A4774" s="172" t="s">
        <v>2111</v>
      </c>
      <c r="B4774" s="30" t="s">
        <v>2156</v>
      </c>
      <c r="C4774" s="378">
        <v>159602365</v>
      </c>
      <c r="D4774" s="88">
        <v>180606788</v>
      </c>
      <c r="F4774" s="29" t="s">
        <v>59</v>
      </c>
      <c r="G4774" s="3" t="s">
        <v>60</v>
      </c>
      <c r="H4774" s="3" t="s">
        <v>30</v>
      </c>
      <c r="I4774" s="55">
        <v>46202</v>
      </c>
      <c r="J4774" s="55">
        <v>46205</v>
      </c>
      <c r="K4774" s="55">
        <v>46232</v>
      </c>
      <c r="L4774" s="3"/>
      <c r="M4774" s="3"/>
      <c r="N4774" s="3"/>
      <c r="O4774" s="3" t="s">
        <v>105</v>
      </c>
      <c r="P4774" s="55">
        <v>46216</v>
      </c>
      <c r="Q4774" s="167"/>
      <c r="R4774" s="176"/>
      <c r="S4774" s="1"/>
      <c r="T4774" s="1"/>
      <c r="U4774" s="1"/>
      <c r="V4774" s="1"/>
      <c r="W4774" s="1"/>
      <c r="X4774" s="1"/>
      <c r="Y4774" s="1"/>
      <c r="Z4774" s="1"/>
      <c r="AA4774" s="1"/>
      <c r="AB4774" s="1"/>
      <c r="AC4774" s="1"/>
      <c r="AD4774" s="1"/>
      <c r="AE4774" s="1"/>
      <c r="AF4774" s="1"/>
      <c r="AG4774" s="1"/>
      <c r="AH4774" s="1"/>
      <c r="AI4774" s="1"/>
      <c r="AJ4774" s="1"/>
      <c r="AK4774" s="1"/>
      <c r="AL4774" s="1"/>
      <c r="AM4774" s="1"/>
      <c r="AN4774" s="1"/>
      <c r="AO4774" s="1"/>
      <c r="AP4774" s="1"/>
      <c r="AQ4774" s="1"/>
      <c r="AR4774" s="1"/>
      <c r="AS4774" s="1"/>
      <c r="AT4774" s="1"/>
      <c r="AU4774" s="1"/>
      <c r="AV4774" s="1"/>
      <c r="AW4774" s="1"/>
      <c r="AX4774" s="1"/>
      <c r="AY4774" s="1"/>
      <c r="AZ4774" s="1"/>
      <c r="BA4774" s="1"/>
      <c r="BB4774" s="1"/>
      <c r="BC4774" s="1"/>
      <c r="BD4774" s="1"/>
      <c r="BE4774" s="1"/>
      <c r="BF4774" s="1"/>
      <c r="BG4774" s="1"/>
      <c r="BH4774" s="1"/>
      <c r="BI4774" s="1"/>
      <c r="BJ4774" s="1"/>
      <c r="BK4774" s="1"/>
      <c r="BL4774" s="1"/>
      <c r="BM4774" s="1"/>
      <c r="BN4774" s="1"/>
      <c r="BO4774" s="1"/>
      <c r="BP4774" s="1"/>
      <c r="BQ4774" s="1"/>
      <c r="BR4774" s="1"/>
      <c r="BS4774" s="1"/>
      <c r="BT4774" s="1"/>
      <c r="BU4774" s="1"/>
      <c r="BV4774" s="1"/>
      <c r="BW4774" s="1"/>
      <c r="BX4774" s="1"/>
      <c r="BY4774" s="1"/>
      <c r="BZ4774" s="1"/>
      <c r="CA4774" s="1"/>
      <c r="CB4774" s="1"/>
      <c r="CC4774" s="1"/>
      <c r="CD4774" s="1"/>
      <c r="CE4774" s="1"/>
      <c r="CF4774" s="1"/>
      <c r="CG4774" s="1"/>
      <c r="CH4774" s="1"/>
      <c r="CI4774" s="1"/>
      <c r="CJ4774" s="1"/>
      <c r="CK4774" s="1"/>
      <c r="CL4774" s="1"/>
      <c r="CM4774" s="1"/>
      <c r="CN4774" s="1"/>
      <c r="CO4774" s="1"/>
      <c r="CP4774" s="1"/>
      <c r="CQ4774" s="1"/>
      <c r="CR4774" s="1"/>
      <c r="CS4774" s="1"/>
      <c r="CT4774" s="1"/>
      <c r="CU4774" s="1"/>
      <c r="CV4774" s="1"/>
      <c r="CW4774" s="1"/>
      <c r="CX4774" s="1"/>
      <c r="CY4774" s="1"/>
      <c r="CZ4774" s="1"/>
      <c r="DA4774" s="1"/>
      <c r="DB4774" s="1"/>
      <c r="DC4774" s="1"/>
      <c r="DD4774" s="1"/>
      <c r="DE4774" s="1"/>
      <c r="DF4774" s="1"/>
      <c r="DG4774" s="1"/>
      <c r="DH4774" s="1"/>
      <c r="DI4774" s="1"/>
      <c r="DJ4774" s="1"/>
      <c r="DK4774" s="1"/>
      <c r="DL4774" s="1"/>
      <c r="DM4774" s="1"/>
      <c r="DN4774" s="1"/>
      <c r="DO4774" s="1"/>
      <c r="DP4774" s="1"/>
      <c r="DQ4774" s="1"/>
    </row>
    <row r="4775" spans="1:121">
      <c r="A4775" s="172" t="s">
        <v>2111</v>
      </c>
      <c r="B4775" s="30" t="s">
        <v>2156</v>
      </c>
      <c r="C4775" s="378">
        <v>159602378</v>
      </c>
      <c r="D4775" s="88">
        <v>180606797</v>
      </c>
      <c r="F4775" s="29" t="s">
        <v>59</v>
      </c>
      <c r="G4775" s="3" t="s">
        <v>60</v>
      </c>
      <c r="H4775" s="3" t="s">
        <v>30</v>
      </c>
      <c r="I4775" s="55">
        <v>46202</v>
      </c>
      <c r="J4775" s="55">
        <v>46205</v>
      </c>
      <c r="K4775" s="55">
        <v>46232</v>
      </c>
      <c r="L4775" s="3"/>
      <c r="M4775" s="3"/>
      <c r="N4775" s="3"/>
      <c r="O4775" s="3" t="s">
        <v>105</v>
      </c>
      <c r="P4775" s="55">
        <v>46219</v>
      </c>
      <c r="Q4775" s="167"/>
      <c r="R4775" s="176"/>
      <c r="S4775" s="1"/>
      <c r="T4775" s="1"/>
      <c r="U4775" s="1"/>
      <c r="V4775" s="1"/>
      <c r="W4775" s="1"/>
      <c r="X4775" s="1"/>
      <c r="Y4775" s="1"/>
      <c r="Z4775" s="1"/>
      <c r="AA4775" s="1"/>
      <c r="AB4775" s="1"/>
      <c r="AC4775" s="1"/>
      <c r="AD4775" s="1"/>
      <c r="AE4775" s="1"/>
      <c r="AF4775" s="1"/>
      <c r="AG4775" s="1"/>
      <c r="AH4775" s="1"/>
      <c r="AI4775" s="1"/>
      <c r="AJ4775" s="1"/>
      <c r="AK4775" s="1"/>
      <c r="AL4775" s="1"/>
      <c r="AM4775" s="1"/>
      <c r="AN4775" s="1"/>
      <c r="AO4775" s="1"/>
      <c r="AP4775" s="1"/>
      <c r="AQ4775" s="1"/>
      <c r="AR4775" s="1"/>
      <c r="AS4775" s="1"/>
      <c r="AT4775" s="1"/>
      <c r="AU4775" s="1"/>
      <c r="AV4775" s="1"/>
      <c r="AW4775" s="1"/>
      <c r="AX4775" s="1"/>
      <c r="AY4775" s="1"/>
      <c r="AZ4775" s="1"/>
      <c r="BA4775" s="1"/>
      <c r="BB4775" s="1"/>
      <c r="BC4775" s="1"/>
      <c r="BD4775" s="1"/>
      <c r="BE4775" s="1"/>
      <c r="BF4775" s="1"/>
      <c r="BG4775" s="1"/>
      <c r="BH4775" s="1"/>
      <c r="BI4775" s="1"/>
      <c r="BJ4775" s="1"/>
      <c r="BK4775" s="1"/>
      <c r="BL4775" s="1"/>
      <c r="BM4775" s="1"/>
      <c r="BN4775" s="1"/>
      <c r="BO4775" s="1"/>
      <c r="BP4775" s="1"/>
      <c r="BQ4775" s="1"/>
      <c r="BR4775" s="1"/>
      <c r="BS4775" s="1"/>
      <c r="BT4775" s="1"/>
      <c r="BU4775" s="1"/>
      <c r="BV4775" s="1"/>
      <c r="BW4775" s="1"/>
      <c r="BX4775" s="1"/>
      <c r="BY4775" s="1"/>
      <c r="BZ4775" s="1"/>
      <c r="CA4775" s="1"/>
      <c r="CB4775" s="1"/>
      <c r="CC4775" s="1"/>
      <c r="CD4775" s="1"/>
      <c r="CE4775" s="1"/>
      <c r="CF4775" s="1"/>
      <c r="CG4775" s="1"/>
      <c r="CH4775" s="1"/>
      <c r="CI4775" s="1"/>
      <c r="CJ4775" s="1"/>
      <c r="CK4775" s="1"/>
      <c r="CL4775" s="1"/>
      <c r="CM4775" s="1"/>
      <c r="CN4775" s="1"/>
      <c r="CO4775" s="1"/>
      <c r="CP4775" s="1"/>
      <c r="CQ4775" s="1"/>
      <c r="CR4775" s="1"/>
      <c r="CS4775" s="1"/>
      <c r="CT4775" s="1"/>
      <c r="CU4775" s="1"/>
      <c r="CV4775" s="1"/>
      <c r="CW4775" s="1"/>
      <c r="CX4775" s="1"/>
      <c r="CY4775" s="1"/>
      <c r="CZ4775" s="1"/>
      <c r="DA4775" s="1"/>
      <c r="DB4775" s="1"/>
      <c r="DC4775" s="1"/>
      <c r="DD4775" s="1"/>
      <c r="DE4775" s="1"/>
      <c r="DF4775" s="1"/>
      <c r="DG4775" s="1"/>
      <c r="DH4775" s="1"/>
      <c r="DI4775" s="1"/>
      <c r="DJ4775" s="1"/>
      <c r="DK4775" s="1"/>
      <c r="DL4775" s="1"/>
      <c r="DM4775" s="1"/>
      <c r="DN4775" s="1"/>
      <c r="DO4775" s="1"/>
      <c r="DP4775" s="1"/>
      <c r="DQ4775" s="1"/>
    </row>
    <row r="4776" spans="1:121">
      <c r="A4776" s="172" t="s">
        <v>2111</v>
      </c>
      <c r="B4776" s="30" t="s">
        <v>2156</v>
      </c>
      <c r="C4776" s="378">
        <v>159602452</v>
      </c>
      <c r="D4776" s="88">
        <v>180606802</v>
      </c>
      <c r="F4776" s="29" t="s">
        <v>59</v>
      </c>
      <c r="G4776" s="3" t="s">
        <v>60</v>
      </c>
      <c r="H4776" s="3" t="s">
        <v>30</v>
      </c>
      <c r="I4776" s="55">
        <v>46202</v>
      </c>
      <c r="J4776" s="55">
        <v>46205</v>
      </c>
      <c r="K4776" s="55">
        <v>46232</v>
      </c>
      <c r="L4776" s="3"/>
      <c r="M4776" s="3"/>
      <c r="N4776" s="3"/>
      <c r="O4776" s="3" t="s">
        <v>105</v>
      </c>
      <c r="P4776" s="55">
        <v>46218</v>
      </c>
      <c r="Q4776" s="167"/>
      <c r="R4776" s="176"/>
      <c r="S4776" s="1"/>
      <c r="T4776" s="1"/>
      <c r="U4776" s="1"/>
      <c r="V4776" s="1"/>
      <c r="W4776" s="1"/>
      <c r="X4776" s="1"/>
      <c r="Y4776" s="1"/>
      <c r="Z4776" s="1"/>
      <c r="AA4776" s="1"/>
      <c r="AB4776" s="1"/>
      <c r="AC4776" s="1"/>
      <c r="AD4776" s="1"/>
      <c r="AE4776" s="1"/>
      <c r="AF4776" s="1"/>
      <c r="AG4776" s="1"/>
      <c r="AH4776" s="1"/>
      <c r="AI4776" s="1"/>
      <c r="AJ4776" s="1"/>
      <c r="AK4776" s="1"/>
      <c r="AL4776" s="1"/>
      <c r="AM4776" s="1"/>
      <c r="AN4776" s="1"/>
      <c r="AO4776" s="1"/>
      <c r="AP4776" s="1"/>
      <c r="AQ4776" s="1"/>
      <c r="AR4776" s="1"/>
      <c r="AS4776" s="1"/>
      <c r="AT4776" s="1"/>
      <c r="AU4776" s="1"/>
      <c r="AV4776" s="1"/>
      <c r="AW4776" s="1"/>
      <c r="AX4776" s="1"/>
      <c r="AY4776" s="1"/>
      <c r="AZ4776" s="1"/>
      <c r="BA4776" s="1"/>
      <c r="BB4776" s="1"/>
      <c r="BC4776" s="1"/>
      <c r="BD4776" s="1"/>
      <c r="BE4776" s="1"/>
      <c r="BF4776" s="1"/>
      <c r="BG4776" s="1"/>
      <c r="BH4776" s="1"/>
      <c r="BI4776" s="1"/>
      <c r="BJ4776" s="1"/>
      <c r="BK4776" s="1"/>
      <c r="BL4776" s="1"/>
      <c r="BM4776" s="1"/>
      <c r="BN4776" s="1"/>
      <c r="BO4776" s="1"/>
      <c r="BP4776" s="1"/>
      <c r="BQ4776" s="1"/>
      <c r="BR4776" s="1"/>
      <c r="BS4776" s="1"/>
      <c r="BT4776" s="1"/>
      <c r="BU4776" s="1"/>
      <c r="BV4776" s="1"/>
      <c r="BW4776" s="1"/>
      <c r="BX4776" s="1"/>
      <c r="BY4776" s="1"/>
      <c r="BZ4776" s="1"/>
      <c r="CA4776" s="1"/>
      <c r="CB4776" s="1"/>
      <c r="CC4776" s="1"/>
      <c r="CD4776" s="1"/>
      <c r="CE4776" s="1"/>
      <c r="CF4776" s="1"/>
      <c r="CG4776" s="1"/>
      <c r="CH4776" s="1"/>
      <c r="CI4776" s="1"/>
      <c r="CJ4776" s="1"/>
      <c r="CK4776" s="1"/>
      <c r="CL4776" s="1"/>
      <c r="CM4776" s="1"/>
      <c r="CN4776" s="1"/>
      <c r="CO4776" s="1"/>
      <c r="CP4776" s="1"/>
      <c r="CQ4776" s="1"/>
      <c r="CR4776" s="1"/>
      <c r="CS4776" s="1"/>
      <c r="CT4776" s="1"/>
      <c r="CU4776" s="1"/>
      <c r="CV4776" s="1"/>
      <c r="CW4776" s="1"/>
      <c r="CX4776" s="1"/>
      <c r="CY4776" s="1"/>
      <c r="CZ4776" s="1"/>
      <c r="DA4776" s="1"/>
      <c r="DB4776" s="1"/>
      <c r="DC4776" s="1"/>
      <c r="DD4776" s="1"/>
      <c r="DE4776" s="1"/>
      <c r="DF4776" s="1"/>
      <c r="DG4776" s="1"/>
      <c r="DH4776" s="1"/>
      <c r="DI4776" s="1"/>
      <c r="DJ4776" s="1"/>
      <c r="DK4776" s="1"/>
      <c r="DL4776" s="1"/>
      <c r="DM4776" s="1"/>
      <c r="DN4776" s="1"/>
      <c r="DO4776" s="1"/>
      <c r="DP4776" s="1"/>
      <c r="DQ4776" s="1"/>
    </row>
    <row r="4777" spans="1:121">
      <c r="A4777" s="172" t="s">
        <v>2111</v>
      </c>
      <c r="B4777" s="30" t="s">
        <v>2156</v>
      </c>
      <c r="C4777" s="378">
        <v>159602544</v>
      </c>
      <c r="D4777" s="88">
        <v>180606805</v>
      </c>
      <c r="F4777" s="29" t="s">
        <v>59</v>
      </c>
      <c r="G4777" s="3" t="s">
        <v>60</v>
      </c>
      <c r="H4777" s="3" t="s">
        <v>30</v>
      </c>
      <c r="I4777" s="55">
        <v>46202</v>
      </c>
      <c r="J4777" s="55">
        <v>46205</v>
      </c>
      <c r="K4777" s="55">
        <v>46232</v>
      </c>
      <c r="L4777" s="3"/>
      <c r="M4777" s="3"/>
      <c r="N4777" s="3"/>
      <c r="O4777" s="3" t="s">
        <v>105</v>
      </c>
      <c r="P4777" s="55">
        <v>46206</v>
      </c>
      <c r="Q4777" s="167"/>
      <c r="R4777" s="176"/>
      <c r="S4777" s="1"/>
      <c r="T4777" s="1"/>
      <c r="U4777" s="1"/>
      <c r="V4777" s="1"/>
      <c r="W4777" s="1"/>
      <c r="X4777" s="1"/>
      <c r="Y4777" s="1"/>
      <c r="Z4777" s="1"/>
      <c r="AA4777" s="1"/>
      <c r="AB4777" s="1"/>
      <c r="AC4777" s="1"/>
      <c r="AD4777" s="1"/>
      <c r="AE4777" s="1"/>
      <c r="AF4777" s="1"/>
      <c r="AG4777" s="1"/>
      <c r="AH4777" s="1"/>
      <c r="AI4777" s="1"/>
      <c r="AJ4777" s="1"/>
      <c r="AK4777" s="1"/>
      <c r="AL4777" s="1"/>
      <c r="AM4777" s="1"/>
      <c r="AN4777" s="1"/>
      <c r="AO4777" s="1"/>
      <c r="AP4777" s="1"/>
      <c r="AQ4777" s="1"/>
      <c r="AR4777" s="1"/>
      <c r="AS4777" s="1"/>
      <c r="AT4777" s="1"/>
      <c r="AU4777" s="1"/>
      <c r="AV4777" s="1"/>
      <c r="AW4777" s="1"/>
      <c r="AX4777" s="1"/>
      <c r="AY4777" s="1"/>
      <c r="AZ4777" s="1"/>
      <c r="BA4777" s="1"/>
      <c r="BB4777" s="1"/>
      <c r="BC4777" s="1"/>
      <c r="BD4777" s="1"/>
      <c r="BE4777" s="1"/>
      <c r="BF4777" s="1"/>
      <c r="BG4777" s="1"/>
      <c r="BH4777" s="1"/>
      <c r="BI4777" s="1"/>
      <c r="BJ4777" s="1"/>
      <c r="BK4777" s="1"/>
      <c r="BL4777" s="1"/>
      <c r="BM4777" s="1"/>
      <c r="BN4777" s="1"/>
      <c r="BO4777" s="1"/>
      <c r="BP4777" s="1"/>
      <c r="BQ4777" s="1"/>
      <c r="BR4777" s="1"/>
      <c r="BS4777" s="1"/>
      <c r="BT4777" s="1"/>
      <c r="BU4777" s="1"/>
      <c r="BV4777" s="1"/>
      <c r="BW4777" s="1"/>
      <c r="BX4777" s="1"/>
      <c r="BY4777" s="1"/>
      <c r="BZ4777" s="1"/>
      <c r="CA4777" s="1"/>
      <c r="CB4777" s="1"/>
      <c r="CC4777" s="1"/>
      <c r="CD4777" s="1"/>
      <c r="CE4777" s="1"/>
      <c r="CF4777" s="1"/>
      <c r="CG4777" s="1"/>
      <c r="CH4777" s="1"/>
      <c r="CI4777" s="1"/>
      <c r="CJ4777" s="1"/>
      <c r="CK4777" s="1"/>
      <c r="CL4777" s="1"/>
      <c r="CM4777" s="1"/>
      <c r="CN4777" s="1"/>
      <c r="CO4777" s="1"/>
      <c r="CP4777" s="1"/>
      <c r="CQ4777" s="1"/>
      <c r="CR4777" s="1"/>
      <c r="CS4777" s="1"/>
      <c r="CT4777" s="1"/>
      <c r="CU4777" s="1"/>
      <c r="CV4777" s="1"/>
      <c r="CW4777" s="1"/>
      <c r="CX4777" s="1"/>
      <c r="CY4777" s="1"/>
      <c r="CZ4777" s="1"/>
      <c r="DA4777" s="1"/>
      <c r="DB4777" s="1"/>
      <c r="DC4777" s="1"/>
      <c r="DD4777" s="1"/>
      <c r="DE4777" s="1"/>
      <c r="DF4777" s="1"/>
      <c r="DG4777" s="1"/>
      <c r="DH4777" s="1"/>
      <c r="DI4777" s="1"/>
      <c r="DJ4777" s="1"/>
      <c r="DK4777" s="1"/>
      <c r="DL4777" s="1"/>
      <c r="DM4777" s="1"/>
      <c r="DN4777" s="1"/>
      <c r="DO4777" s="1"/>
      <c r="DP4777" s="1"/>
      <c r="DQ4777" s="1"/>
    </row>
    <row r="4778" spans="1:121">
      <c r="A4778" s="172" t="s">
        <v>2111</v>
      </c>
      <c r="B4778" s="30" t="s">
        <v>2156</v>
      </c>
      <c r="C4778" s="378">
        <v>159602563</v>
      </c>
      <c r="D4778" s="88">
        <v>180606810</v>
      </c>
      <c r="F4778" s="29" t="s">
        <v>59</v>
      </c>
      <c r="G4778" s="3" t="s">
        <v>60</v>
      </c>
      <c r="H4778" s="3" t="s">
        <v>30</v>
      </c>
      <c r="I4778" s="55">
        <v>46202</v>
      </c>
      <c r="J4778" s="55">
        <v>46205</v>
      </c>
      <c r="K4778" s="55">
        <v>46232</v>
      </c>
      <c r="L4778" s="3"/>
      <c r="M4778" s="3"/>
      <c r="N4778" s="3"/>
      <c r="O4778" s="3" t="s">
        <v>105</v>
      </c>
      <c r="P4778" s="55">
        <v>46216</v>
      </c>
      <c r="Q4778" s="167"/>
      <c r="R4778" s="176"/>
      <c r="S4778" s="1"/>
      <c r="T4778" s="1"/>
      <c r="U4778" s="1"/>
      <c r="V4778" s="1"/>
      <c r="W4778" s="1"/>
      <c r="X4778" s="1"/>
      <c r="Y4778" s="1"/>
      <c r="Z4778" s="1"/>
      <c r="AA4778" s="1"/>
      <c r="AB4778" s="1"/>
      <c r="AC4778" s="1"/>
      <c r="AD4778" s="1"/>
      <c r="AE4778" s="1"/>
      <c r="AF4778" s="1"/>
      <c r="AG4778" s="1"/>
      <c r="AH4778" s="1"/>
      <c r="AI4778" s="1"/>
      <c r="AJ4778" s="1"/>
      <c r="AK4778" s="1"/>
      <c r="AL4778" s="1"/>
      <c r="AM4778" s="1"/>
      <c r="AN4778" s="1"/>
      <c r="AO4778" s="1"/>
      <c r="AP4778" s="1"/>
      <c r="AQ4778" s="1"/>
      <c r="AR4778" s="1"/>
      <c r="AS4778" s="1"/>
      <c r="AT4778" s="1"/>
      <c r="AU4778" s="1"/>
      <c r="AV4778" s="1"/>
      <c r="AW4778" s="1"/>
      <c r="AX4778" s="1"/>
      <c r="AY4778" s="1"/>
      <c r="AZ4778" s="1"/>
      <c r="BA4778" s="1"/>
      <c r="BB4778" s="1"/>
      <c r="BC4778" s="1"/>
      <c r="BD4778" s="1"/>
      <c r="BE4778" s="1"/>
      <c r="BF4778" s="1"/>
      <c r="BG4778" s="1"/>
      <c r="BH4778" s="1"/>
      <c r="BI4778" s="1"/>
      <c r="BJ4778" s="1"/>
      <c r="BK4778" s="1"/>
      <c r="BL4778" s="1"/>
      <c r="BM4778" s="1"/>
      <c r="BN4778" s="1"/>
      <c r="BO4778" s="1"/>
      <c r="BP4778" s="1"/>
      <c r="BQ4778" s="1"/>
      <c r="BR4778" s="1"/>
      <c r="BS4778" s="1"/>
      <c r="BT4778" s="1"/>
      <c r="BU4778" s="1"/>
      <c r="BV4778" s="1"/>
      <c r="BW4778" s="1"/>
      <c r="BX4778" s="1"/>
      <c r="BY4778" s="1"/>
      <c r="BZ4778" s="1"/>
      <c r="CA4778" s="1"/>
      <c r="CB4778" s="1"/>
      <c r="CC4778" s="1"/>
      <c r="CD4778" s="1"/>
      <c r="CE4778" s="1"/>
      <c r="CF4778" s="1"/>
      <c r="CG4778" s="1"/>
      <c r="CH4778" s="1"/>
      <c r="CI4778" s="1"/>
      <c r="CJ4778" s="1"/>
      <c r="CK4778" s="1"/>
      <c r="CL4778" s="1"/>
      <c r="CM4778" s="1"/>
      <c r="CN4778" s="1"/>
      <c r="CO4778" s="1"/>
      <c r="CP4778" s="1"/>
      <c r="CQ4778" s="1"/>
      <c r="CR4778" s="1"/>
      <c r="CS4778" s="1"/>
      <c r="CT4778" s="1"/>
      <c r="CU4778" s="1"/>
      <c r="CV4778" s="1"/>
      <c r="CW4778" s="1"/>
      <c r="CX4778" s="1"/>
      <c r="CY4778" s="1"/>
      <c r="CZ4778" s="1"/>
      <c r="DA4778" s="1"/>
      <c r="DB4778" s="1"/>
      <c r="DC4778" s="1"/>
      <c r="DD4778" s="1"/>
      <c r="DE4778" s="1"/>
      <c r="DF4778" s="1"/>
      <c r="DG4778" s="1"/>
      <c r="DH4778" s="1"/>
      <c r="DI4778" s="1"/>
      <c r="DJ4778" s="1"/>
      <c r="DK4778" s="1"/>
      <c r="DL4778" s="1"/>
      <c r="DM4778" s="1"/>
      <c r="DN4778" s="1"/>
      <c r="DO4778" s="1"/>
      <c r="DP4778" s="1"/>
      <c r="DQ4778" s="1"/>
    </row>
    <row r="4779" spans="1:121">
      <c r="A4779" s="172" t="s">
        <v>2111</v>
      </c>
      <c r="B4779" s="30" t="s">
        <v>2156</v>
      </c>
      <c r="C4779" s="378">
        <v>159602656</v>
      </c>
      <c r="D4779" s="88">
        <v>180606816</v>
      </c>
      <c r="F4779" s="29" t="s">
        <v>59</v>
      </c>
      <c r="G4779" s="3" t="s">
        <v>60</v>
      </c>
      <c r="H4779" s="3" t="s">
        <v>30</v>
      </c>
      <c r="I4779" s="55">
        <v>46202</v>
      </c>
      <c r="J4779" s="55">
        <v>46205</v>
      </c>
      <c r="K4779" s="55">
        <v>46232</v>
      </c>
      <c r="L4779" s="3"/>
      <c r="M4779" s="3"/>
      <c r="N4779" s="3"/>
      <c r="O4779" s="3" t="s">
        <v>105</v>
      </c>
      <c r="P4779" s="55">
        <v>46206</v>
      </c>
      <c r="Q4779" s="167"/>
      <c r="R4779" s="176"/>
      <c r="S4779" s="1"/>
      <c r="T4779" s="1"/>
      <c r="U4779" s="1"/>
      <c r="V4779" s="1"/>
      <c r="W4779" s="1"/>
      <c r="X4779" s="1"/>
      <c r="Y4779" s="1"/>
      <c r="Z4779" s="1"/>
      <c r="AA4779" s="1"/>
      <c r="AB4779" s="1"/>
      <c r="AC4779" s="1"/>
      <c r="AD4779" s="1"/>
      <c r="AE4779" s="1"/>
      <c r="AF4779" s="1"/>
      <c r="AG4779" s="1"/>
      <c r="AH4779" s="1"/>
      <c r="AI4779" s="1"/>
      <c r="AJ4779" s="1"/>
      <c r="AK4779" s="1"/>
      <c r="AL4779" s="1"/>
      <c r="AM4779" s="1"/>
      <c r="AN4779" s="1"/>
      <c r="AO4779" s="1"/>
      <c r="AP4779" s="1"/>
      <c r="AQ4779" s="1"/>
      <c r="AR4779" s="1"/>
      <c r="AS4779" s="1"/>
      <c r="AT4779" s="1"/>
      <c r="AU4779" s="1"/>
      <c r="AV4779" s="1"/>
      <c r="AW4779" s="1"/>
      <c r="AX4779" s="1"/>
      <c r="AY4779" s="1"/>
      <c r="AZ4779" s="1"/>
      <c r="BA4779" s="1"/>
      <c r="BB4779" s="1"/>
      <c r="BC4779" s="1"/>
      <c r="BD4779" s="1"/>
      <c r="BE4779" s="1"/>
      <c r="BF4779" s="1"/>
      <c r="BG4779" s="1"/>
      <c r="BH4779" s="1"/>
      <c r="BI4779" s="1"/>
      <c r="BJ4779" s="1"/>
      <c r="BK4779" s="1"/>
      <c r="BL4779" s="1"/>
      <c r="BM4779" s="1"/>
      <c r="BN4779" s="1"/>
      <c r="BO4779" s="1"/>
      <c r="BP4779" s="1"/>
      <c r="BQ4779" s="1"/>
      <c r="BR4779" s="1"/>
      <c r="BS4779" s="1"/>
      <c r="BT4779" s="1"/>
      <c r="BU4779" s="1"/>
      <c r="BV4779" s="1"/>
      <c r="BW4779" s="1"/>
      <c r="BX4779" s="1"/>
      <c r="BY4779" s="1"/>
      <c r="BZ4779" s="1"/>
      <c r="CA4779" s="1"/>
      <c r="CB4779" s="1"/>
      <c r="CC4779" s="1"/>
      <c r="CD4779" s="1"/>
      <c r="CE4779" s="1"/>
      <c r="CF4779" s="1"/>
      <c r="CG4779" s="1"/>
      <c r="CH4779" s="1"/>
      <c r="CI4779" s="1"/>
      <c r="CJ4779" s="1"/>
      <c r="CK4779" s="1"/>
      <c r="CL4779" s="1"/>
      <c r="CM4779" s="1"/>
      <c r="CN4779" s="1"/>
      <c r="CO4779" s="1"/>
      <c r="CP4779" s="1"/>
      <c r="CQ4779" s="1"/>
      <c r="CR4779" s="1"/>
      <c r="CS4779" s="1"/>
      <c r="CT4779" s="1"/>
      <c r="CU4779" s="1"/>
      <c r="CV4779" s="1"/>
      <c r="CW4779" s="1"/>
      <c r="CX4779" s="1"/>
      <c r="CY4779" s="1"/>
      <c r="CZ4779" s="1"/>
      <c r="DA4779" s="1"/>
      <c r="DB4779" s="1"/>
      <c r="DC4779" s="1"/>
      <c r="DD4779" s="1"/>
      <c r="DE4779" s="1"/>
      <c r="DF4779" s="1"/>
      <c r="DG4779" s="1"/>
      <c r="DH4779" s="1"/>
      <c r="DI4779" s="1"/>
      <c r="DJ4779" s="1"/>
      <c r="DK4779" s="1"/>
      <c r="DL4779" s="1"/>
      <c r="DM4779" s="1"/>
      <c r="DN4779" s="1"/>
      <c r="DO4779" s="1"/>
      <c r="DP4779" s="1"/>
      <c r="DQ4779" s="1"/>
    </row>
    <row r="4780" spans="1:121">
      <c r="A4780" s="172" t="s">
        <v>2111</v>
      </c>
      <c r="B4780" s="30" t="s">
        <v>2156</v>
      </c>
      <c r="C4780" s="378">
        <v>159602706</v>
      </c>
      <c r="D4780" s="88">
        <v>180606823</v>
      </c>
      <c r="F4780" s="29" t="s">
        <v>59</v>
      </c>
      <c r="G4780" s="3" t="s">
        <v>60</v>
      </c>
      <c r="H4780" s="3" t="s">
        <v>30</v>
      </c>
      <c r="I4780" s="55">
        <v>46202</v>
      </c>
      <c r="J4780" s="55">
        <v>46205</v>
      </c>
      <c r="K4780" s="55">
        <v>46232</v>
      </c>
      <c r="L4780" s="3"/>
      <c r="M4780" s="3"/>
      <c r="N4780" s="3"/>
      <c r="O4780" s="3" t="s">
        <v>105</v>
      </c>
      <c r="P4780" s="55">
        <v>46218</v>
      </c>
      <c r="Q4780" s="167"/>
      <c r="R4780" s="176"/>
      <c r="S4780" s="1"/>
      <c r="T4780" s="1"/>
      <c r="U4780" s="1"/>
      <c r="V4780" s="1"/>
      <c r="W4780" s="1"/>
      <c r="X4780" s="1"/>
      <c r="Y4780" s="1"/>
      <c r="Z4780" s="1"/>
      <c r="AA4780" s="1"/>
      <c r="AB4780" s="1"/>
      <c r="AC4780" s="1"/>
      <c r="AD4780" s="1"/>
      <c r="AE4780" s="1"/>
      <c r="AF4780" s="1"/>
      <c r="AG4780" s="1"/>
      <c r="AH4780" s="1"/>
      <c r="AI4780" s="1"/>
      <c r="AJ4780" s="1"/>
      <c r="AK4780" s="1"/>
      <c r="AL4780" s="1"/>
      <c r="AM4780" s="1"/>
      <c r="AN4780" s="1"/>
      <c r="AO4780" s="1"/>
      <c r="AP4780" s="1"/>
      <c r="AQ4780" s="1"/>
      <c r="AR4780" s="1"/>
      <c r="AS4780" s="1"/>
      <c r="AT4780" s="1"/>
      <c r="AU4780" s="1"/>
      <c r="AV4780" s="1"/>
      <c r="AW4780" s="1"/>
      <c r="AX4780" s="1"/>
      <c r="AY4780" s="1"/>
      <c r="AZ4780" s="1"/>
      <c r="BA4780" s="1"/>
      <c r="BB4780" s="1"/>
      <c r="BC4780" s="1"/>
      <c r="BD4780" s="1"/>
      <c r="BE4780" s="1"/>
      <c r="BF4780" s="1"/>
      <c r="BG4780" s="1"/>
      <c r="BH4780" s="1"/>
      <c r="BI4780" s="1"/>
      <c r="BJ4780" s="1"/>
      <c r="BK4780" s="1"/>
      <c r="BL4780" s="1"/>
      <c r="BM4780" s="1"/>
      <c r="BN4780" s="1"/>
      <c r="BO4780" s="1"/>
      <c r="BP4780" s="1"/>
      <c r="BQ4780" s="1"/>
      <c r="BR4780" s="1"/>
      <c r="BS4780" s="1"/>
      <c r="BT4780" s="1"/>
      <c r="BU4780" s="1"/>
      <c r="BV4780" s="1"/>
      <c r="BW4780" s="1"/>
      <c r="BX4780" s="1"/>
      <c r="BY4780" s="1"/>
      <c r="BZ4780" s="1"/>
      <c r="CA4780" s="1"/>
      <c r="CB4780" s="1"/>
      <c r="CC4780" s="1"/>
      <c r="CD4780" s="1"/>
      <c r="CE4780" s="1"/>
      <c r="CF4780" s="1"/>
      <c r="CG4780" s="1"/>
      <c r="CH4780" s="1"/>
      <c r="CI4780" s="1"/>
      <c r="CJ4780" s="1"/>
      <c r="CK4780" s="1"/>
      <c r="CL4780" s="1"/>
      <c r="CM4780" s="1"/>
      <c r="CN4780" s="1"/>
      <c r="CO4780" s="1"/>
      <c r="CP4780" s="1"/>
      <c r="CQ4780" s="1"/>
      <c r="CR4780" s="1"/>
      <c r="CS4780" s="1"/>
      <c r="CT4780" s="1"/>
      <c r="CU4780" s="1"/>
      <c r="CV4780" s="1"/>
      <c r="CW4780" s="1"/>
      <c r="CX4780" s="1"/>
      <c r="CY4780" s="1"/>
      <c r="CZ4780" s="1"/>
      <c r="DA4780" s="1"/>
      <c r="DB4780" s="1"/>
      <c r="DC4780" s="1"/>
      <c r="DD4780" s="1"/>
      <c r="DE4780" s="1"/>
      <c r="DF4780" s="1"/>
      <c r="DG4780" s="1"/>
      <c r="DH4780" s="1"/>
      <c r="DI4780" s="1"/>
      <c r="DJ4780" s="1"/>
      <c r="DK4780" s="1"/>
      <c r="DL4780" s="1"/>
      <c r="DM4780" s="1"/>
      <c r="DN4780" s="1"/>
      <c r="DO4780" s="1"/>
      <c r="DP4780" s="1"/>
      <c r="DQ4780" s="1"/>
    </row>
    <row r="4781" spans="1:121">
      <c r="A4781" s="172" t="s">
        <v>2111</v>
      </c>
      <c r="B4781" s="30" t="s">
        <v>2156</v>
      </c>
      <c r="C4781" s="378">
        <v>159602740</v>
      </c>
      <c r="D4781" s="88">
        <v>180606827</v>
      </c>
      <c r="F4781" s="29" t="s">
        <v>59</v>
      </c>
      <c r="G4781" s="3" t="s">
        <v>60</v>
      </c>
      <c r="H4781" s="3" t="s">
        <v>30</v>
      </c>
      <c r="I4781" s="55">
        <v>46202</v>
      </c>
      <c r="J4781" s="55">
        <v>46205</v>
      </c>
      <c r="K4781" s="55">
        <v>46232</v>
      </c>
      <c r="L4781" s="3"/>
      <c r="M4781" s="3"/>
      <c r="N4781" s="3"/>
      <c r="O4781" s="3" t="s">
        <v>105</v>
      </c>
      <c r="P4781" s="55">
        <v>46218</v>
      </c>
      <c r="Q4781" s="167"/>
      <c r="R4781" s="176"/>
      <c r="S4781" s="1"/>
      <c r="T4781" s="1"/>
      <c r="U4781" s="1"/>
      <c r="V4781" s="1"/>
      <c r="W4781" s="1"/>
      <c r="X4781" s="1"/>
      <c r="Y4781" s="1"/>
      <c r="Z4781" s="1"/>
      <c r="AA4781" s="1"/>
      <c r="AB4781" s="1"/>
      <c r="AC4781" s="1"/>
      <c r="AD4781" s="1"/>
      <c r="AE4781" s="1"/>
      <c r="AF4781" s="1"/>
      <c r="AG4781" s="1"/>
      <c r="AH4781" s="1"/>
      <c r="AI4781" s="1"/>
      <c r="AJ4781" s="1"/>
      <c r="AK4781" s="1"/>
      <c r="AL4781" s="1"/>
      <c r="AM4781" s="1"/>
      <c r="AN4781" s="1"/>
      <c r="AO4781" s="1"/>
      <c r="AP4781" s="1"/>
      <c r="AQ4781" s="1"/>
      <c r="AR4781" s="1"/>
      <c r="AS4781" s="1"/>
      <c r="AT4781" s="1"/>
      <c r="AU4781" s="1"/>
      <c r="AV4781" s="1"/>
      <c r="AW4781" s="1"/>
      <c r="AX4781" s="1"/>
      <c r="AY4781" s="1"/>
      <c r="AZ4781" s="1"/>
      <c r="BA4781" s="1"/>
      <c r="BB4781" s="1"/>
      <c r="BC4781" s="1"/>
      <c r="BD4781" s="1"/>
      <c r="BE4781" s="1"/>
      <c r="BF4781" s="1"/>
      <c r="BG4781" s="1"/>
      <c r="BH4781" s="1"/>
      <c r="BI4781" s="1"/>
      <c r="BJ4781" s="1"/>
      <c r="BK4781" s="1"/>
      <c r="BL4781" s="1"/>
      <c r="BM4781" s="1"/>
      <c r="BN4781" s="1"/>
      <c r="BO4781" s="1"/>
      <c r="BP4781" s="1"/>
      <c r="BQ4781" s="1"/>
      <c r="BR4781" s="1"/>
      <c r="BS4781" s="1"/>
      <c r="BT4781" s="1"/>
      <c r="BU4781" s="1"/>
      <c r="BV4781" s="1"/>
      <c r="BW4781" s="1"/>
      <c r="BX4781" s="1"/>
      <c r="BY4781" s="1"/>
      <c r="BZ4781" s="1"/>
      <c r="CA4781" s="1"/>
      <c r="CB4781" s="1"/>
      <c r="CC4781" s="1"/>
      <c r="CD4781" s="1"/>
      <c r="CE4781" s="1"/>
      <c r="CF4781" s="1"/>
      <c r="CG4781" s="1"/>
      <c r="CH4781" s="1"/>
      <c r="CI4781" s="1"/>
      <c r="CJ4781" s="1"/>
      <c r="CK4781" s="1"/>
      <c r="CL4781" s="1"/>
      <c r="CM4781" s="1"/>
      <c r="CN4781" s="1"/>
      <c r="CO4781" s="1"/>
      <c r="CP4781" s="1"/>
      <c r="CQ4781" s="1"/>
      <c r="CR4781" s="1"/>
      <c r="CS4781" s="1"/>
      <c r="CT4781" s="1"/>
      <c r="CU4781" s="1"/>
      <c r="CV4781" s="1"/>
      <c r="CW4781" s="1"/>
      <c r="CX4781" s="1"/>
      <c r="CY4781" s="1"/>
      <c r="CZ4781" s="1"/>
      <c r="DA4781" s="1"/>
      <c r="DB4781" s="1"/>
      <c r="DC4781" s="1"/>
      <c r="DD4781" s="1"/>
      <c r="DE4781" s="1"/>
      <c r="DF4781" s="1"/>
      <c r="DG4781" s="1"/>
      <c r="DH4781" s="1"/>
      <c r="DI4781" s="1"/>
      <c r="DJ4781" s="1"/>
      <c r="DK4781" s="1"/>
      <c r="DL4781" s="1"/>
      <c r="DM4781" s="1"/>
      <c r="DN4781" s="1"/>
      <c r="DO4781" s="1"/>
      <c r="DP4781" s="1"/>
      <c r="DQ4781" s="1"/>
    </row>
    <row r="4782" spans="1:121">
      <c r="A4782" s="172" t="s">
        <v>2111</v>
      </c>
      <c r="B4782" s="30" t="s">
        <v>2156</v>
      </c>
      <c r="C4782" s="378">
        <v>159602756</v>
      </c>
      <c r="D4782" s="88">
        <v>180606835</v>
      </c>
      <c r="F4782" s="29" t="s">
        <v>59</v>
      </c>
      <c r="G4782" s="3" t="s">
        <v>60</v>
      </c>
      <c r="H4782" s="3" t="s">
        <v>30</v>
      </c>
      <c r="I4782" s="55">
        <v>46202</v>
      </c>
      <c r="J4782" s="55">
        <v>46205</v>
      </c>
      <c r="K4782" s="55">
        <v>46232</v>
      </c>
      <c r="L4782" s="3"/>
      <c r="M4782" s="3"/>
      <c r="N4782" s="3"/>
      <c r="O4782" s="3" t="s">
        <v>105</v>
      </c>
      <c r="P4782" s="55">
        <v>46206</v>
      </c>
      <c r="Q4782" s="167"/>
      <c r="R4782" s="176"/>
      <c r="S4782" s="1"/>
      <c r="T4782" s="1"/>
      <c r="U4782" s="1"/>
      <c r="V4782" s="1"/>
      <c r="W4782" s="1"/>
      <c r="X4782" s="1"/>
      <c r="Y4782" s="1"/>
      <c r="Z4782" s="1"/>
      <c r="AA4782" s="1"/>
      <c r="AB4782" s="1"/>
      <c r="AC4782" s="1"/>
      <c r="AD4782" s="1"/>
      <c r="AE4782" s="1"/>
      <c r="AF4782" s="1"/>
      <c r="AG4782" s="1"/>
      <c r="AH4782" s="1"/>
      <c r="AI4782" s="1"/>
      <c r="AJ4782" s="1"/>
      <c r="AK4782" s="1"/>
      <c r="AL4782" s="1"/>
      <c r="AM4782" s="1"/>
      <c r="AN4782" s="1"/>
      <c r="AO4782" s="1"/>
      <c r="AP4782" s="1"/>
      <c r="AQ4782" s="1"/>
      <c r="AR4782" s="1"/>
      <c r="AS4782" s="1"/>
      <c r="AT4782" s="1"/>
      <c r="AU4782" s="1"/>
      <c r="AV4782" s="1"/>
      <c r="AW4782" s="1"/>
      <c r="AX4782" s="1"/>
      <c r="AY4782" s="1"/>
      <c r="AZ4782" s="1"/>
      <c r="BA4782" s="1"/>
      <c r="BB4782" s="1"/>
      <c r="BC4782" s="1"/>
      <c r="BD4782" s="1"/>
      <c r="BE4782" s="1"/>
      <c r="BF4782" s="1"/>
      <c r="BG4782" s="1"/>
      <c r="BH4782" s="1"/>
      <c r="BI4782" s="1"/>
      <c r="BJ4782" s="1"/>
      <c r="BK4782" s="1"/>
      <c r="BL4782" s="1"/>
      <c r="BM4782" s="1"/>
      <c r="BN4782" s="1"/>
      <c r="BO4782" s="1"/>
      <c r="BP4782" s="1"/>
      <c r="BQ4782" s="1"/>
      <c r="BR4782" s="1"/>
      <c r="BS4782" s="1"/>
      <c r="BT4782" s="1"/>
      <c r="BU4782" s="1"/>
      <c r="BV4782" s="1"/>
      <c r="BW4782" s="1"/>
      <c r="BX4782" s="1"/>
      <c r="BY4782" s="1"/>
      <c r="BZ4782" s="1"/>
      <c r="CA4782" s="1"/>
      <c r="CB4782" s="1"/>
      <c r="CC4782" s="1"/>
      <c r="CD4782" s="1"/>
      <c r="CE4782" s="1"/>
      <c r="CF4782" s="1"/>
      <c r="CG4782" s="1"/>
      <c r="CH4782" s="1"/>
      <c r="CI4782" s="1"/>
      <c r="CJ4782" s="1"/>
      <c r="CK4782" s="1"/>
      <c r="CL4782" s="1"/>
      <c r="CM4782" s="1"/>
      <c r="CN4782" s="1"/>
      <c r="CO4782" s="1"/>
      <c r="CP4782" s="1"/>
      <c r="CQ4782" s="1"/>
      <c r="CR4782" s="1"/>
      <c r="CS4782" s="1"/>
      <c r="CT4782" s="1"/>
      <c r="CU4782" s="1"/>
      <c r="CV4782" s="1"/>
      <c r="CW4782" s="1"/>
      <c r="CX4782" s="1"/>
      <c r="CY4782" s="1"/>
      <c r="CZ4782" s="1"/>
      <c r="DA4782" s="1"/>
      <c r="DB4782" s="1"/>
      <c r="DC4782" s="1"/>
      <c r="DD4782" s="1"/>
      <c r="DE4782" s="1"/>
      <c r="DF4782" s="1"/>
      <c r="DG4782" s="1"/>
      <c r="DH4782" s="1"/>
      <c r="DI4782" s="1"/>
      <c r="DJ4782" s="1"/>
      <c r="DK4782" s="1"/>
      <c r="DL4782" s="1"/>
      <c r="DM4782" s="1"/>
      <c r="DN4782" s="1"/>
      <c r="DO4782" s="1"/>
      <c r="DP4782" s="1"/>
      <c r="DQ4782" s="1"/>
    </row>
    <row r="4783" spans="1:121">
      <c r="A4783" s="172" t="s">
        <v>2111</v>
      </c>
      <c r="B4783" s="30" t="s">
        <v>2156</v>
      </c>
      <c r="C4783" s="378">
        <v>159602798</v>
      </c>
      <c r="D4783" s="88">
        <v>180606838</v>
      </c>
      <c r="F4783" s="29" t="s">
        <v>59</v>
      </c>
      <c r="G4783" s="3" t="s">
        <v>60</v>
      </c>
      <c r="H4783" s="3" t="s">
        <v>30</v>
      </c>
      <c r="I4783" s="55">
        <v>46202</v>
      </c>
      <c r="J4783" s="55">
        <v>46205</v>
      </c>
      <c r="K4783" s="55">
        <v>46232</v>
      </c>
      <c r="L4783" s="3"/>
      <c r="M4783" s="3"/>
      <c r="N4783" s="3"/>
      <c r="O4783" s="3" t="s">
        <v>105</v>
      </c>
      <c r="P4783" s="55">
        <v>46218</v>
      </c>
      <c r="Q4783" s="167"/>
      <c r="R4783" s="176"/>
      <c r="S4783" s="1"/>
      <c r="T4783" s="1"/>
      <c r="U4783" s="1"/>
      <c r="V4783" s="1"/>
      <c r="W4783" s="1"/>
      <c r="X4783" s="1"/>
      <c r="Y4783" s="1"/>
      <c r="Z4783" s="1"/>
      <c r="AA4783" s="1"/>
      <c r="AB4783" s="1"/>
      <c r="AC4783" s="1"/>
      <c r="AD4783" s="1"/>
      <c r="AE4783" s="1"/>
      <c r="AF4783" s="1"/>
      <c r="AG4783" s="1"/>
      <c r="AH4783" s="1"/>
      <c r="AI4783" s="1"/>
      <c r="AJ4783" s="1"/>
      <c r="AK4783" s="1"/>
      <c r="AL4783" s="1"/>
      <c r="AM4783" s="1"/>
      <c r="AN4783" s="1"/>
      <c r="AO4783" s="1"/>
      <c r="AP4783" s="1"/>
      <c r="AQ4783" s="1"/>
      <c r="AR4783" s="1"/>
      <c r="AS4783" s="1"/>
      <c r="AT4783" s="1"/>
      <c r="AU4783" s="1"/>
      <c r="AV4783" s="1"/>
      <c r="AW4783" s="1"/>
      <c r="AX4783" s="1"/>
      <c r="AY4783" s="1"/>
      <c r="AZ4783" s="1"/>
      <c r="BA4783" s="1"/>
      <c r="BB4783" s="1"/>
      <c r="BC4783" s="1"/>
      <c r="BD4783" s="1"/>
      <c r="BE4783" s="1"/>
      <c r="BF4783" s="1"/>
      <c r="BG4783" s="1"/>
      <c r="BH4783" s="1"/>
      <c r="BI4783" s="1"/>
      <c r="BJ4783" s="1"/>
      <c r="BK4783" s="1"/>
      <c r="BL4783" s="1"/>
      <c r="BM4783" s="1"/>
      <c r="BN4783" s="1"/>
      <c r="BO4783" s="1"/>
      <c r="BP4783" s="1"/>
      <c r="BQ4783" s="1"/>
      <c r="BR4783" s="1"/>
      <c r="BS4783" s="1"/>
      <c r="BT4783" s="1"/>
      <c r="BU4783" s="1"/>
      <c r="BV4783" s="1"/>
      <c r="BW4783" s="1"/>
      <c r="BX4783" s="1"/>
      <c r="BY4783" s="1"/>
      <c r="BZ4783" s="1"/>
      <c r="CA4783" s="1"/>
      <c r="CB4783" s="1"/>
      <c r="CC4783" s="1"/>
      <c r="CD4783" s="1"/>
      <c r="CE4783" s="1"/>
      <c r="CF4783" s="1"/>
      <c r="CG4783" s="1"/>
      <c r="CH4783" s="1"/>
      <c r="CI4783" s="1"/>
      <c r="CJ4783" s="1"/>
      <c r="CK4783" s="1"/>
      <c r="CL4783" s="1"/>
      <c r="CM4783" s="1"/>
      <c r="CN4783" s="1"/>
      <c r="CO4783" s="1"/>
      <c r="CP4783" s="1"/>
      <c r="CQ4783" s="1"/>
      <c r="CR4783" s="1"/>
      <c r="CS4783" s="1"/>
      <c r="CT4783" s="1"/>
      <c r="CU4783" s="1"/>
      <c r="CV4783" s="1"/>
      <c r="CW4783" s="1"/>
      <c r="CX4783" s="1"/>
      <c r="CY4783" s="1"/>
      <c r="CZ4783" s="1"/>
      <c r="DA4783" s="1"/>
      <c r="DB4783" s="1"/>
      <c r="DC4783" s="1"/>
      <c r="DD4783" s="1"/>
      <c r="DE4783" s="1"/>
      <c r="DF4783" s="1"/>
      <c r="DG4783" s="1"/>
      <c r="DH4783" s="1"/>
      <c r="DI4783" s="1"/>
      <c r="DJ4783" s="1"/>
      <c r="DK4783" s="1"/>
      <c r="DL4783" s="1"/>
      <c r="DM4783" s="1"/>
      <c r="DN4783" s="1"/>
      <c r="DO4783" s="1"/>
      <c r="DP4783" s="1"/>
      <c r="DQ4783" s="1"/>
    </row>
    <row r="4784" spans="1:121">
      <c r="A4784" s="172" t="s">
        <v>2046</v>
      </c>
      <c r="B4784" s="30" t="s">
        <v>2047</v>
      </c>
      <c r="C4784" s="378">
        <v>159603538</v>
      </c>
      <c r="D4784" s="88">
        <v>190601731</v>
      </c>
      <c r="F4784" s="29" t="s">
        <v>59</v>
      </c>
      <c r="G4784" s="3" t="s">
        <v>60</v>
      </c>
      <c r="H4784" s="3" t="s">
        <v>30</v>
      </c>
      <c r="I4784" s="55">
        <v>46181</v>
      </c>
      <c r="J4784" s="55">
        <v>46184</v>
      </c>
      <c r="K4784" s="55">
        <v>46211</v>
      </c>
      <c r="L4784" s="3"/>
      <c r="M4784" s="3"/>
      <c r="N4784" s="3"/>
      <c r="O4784" s="3" t="s">
        <v>105</v>
      </c>
      <c r="P4784" s="55">
        <v>46209</v>
      </c>
      <c r="Q4784" s="167"/>
      <c r="R4784" s="176"/>
      <c r="S4784" s="1"/>
      <c r="T4784" s="1"/>
      <c r="U4784" s="1"/>
      <c r="V4784" s="1"/>
      <c r="W4784" s="1"/>
      <c r="X4784" s="1"/>
      <c r="Y4784" s="1"/>
      <c r="Z4784" s="1"/>
      <c r="AA4784" s="1"/>
      <c r="AB4784" s="1"/>
      <c r="AC4784" s="1"/>
      <c r="AD4784" s="1"/>
      <c r="AE4784" s="1"/>
      <c r="AF4784" s="1"/>
      <c r="AG4784" s="1"/>
      <c r="AH4784" s="1"/>
      <c r="AI4784" s="1"/>
      <c r="AJ4784" s="1"/>
      <c r="AK4784" s="1"/>
      <c r="AL4784" s="1"/>
      <c r="AM4784" s="1"/>
      <c r="AN4784" s="1"/>
      <c r="AO4784" s="1"/>
      <c r="AP4784" s="1"/>
      <c r="AQ4784" s="1"/>
      <c r="AR4784" s="1"/>
      <c r="AS4784" s="1"/>
      <c r="AT4784" s="1"/>
      <c r="AU4784" s="1"/>
      <c r="AV4784" s="1"/>
      <c r="AW4784" s="1"/>
      <c r="AX4784" s="1"/>
      <c r="AY4784" s="1"/>
      <c r="AZ4784" s="1"/>
      <c r="BA4784" s="1"/>
      <c r="BB4784" s="1"/>
      <c r="BC4784" s="1"/>
      <c r="BD4784" s="1"/>
      <c r="BE4784" s="1"/>
      <c r="BF4784" s="1"/>
      <c r="BG4784" s="1"/>
      <c r="BH4784" s="1"/>
      <c r="BI4784" s="1"/>
      <c r="BJ4784" s="1"/>
      <c r="BK4784" s="1"/>
      <c r="BL4784" s="1"/>
      <c r="BM4784" s="1"/>
      <c r="BN4784" s="1"/>
      <c r="BO4784" s="1"/>
      <c r="BP4784" s="1"/>
      <c r="BQ4784" s="1"/>
      <c r="BR4784" s="1"/>
      <c r="BS4784" s="1"/>
      <c r="BT4784" s="1"/>
      <c r="BU4784" s="1"/>
      <c r="BV4784" s="1"/>
      <c r="BW4784" s="1"/>
      <c r="BX4784" s="1"/>
      <c r="BY4784" s="1"/>
      <c r="BZ4784" s="1"/>
      <c r="CA4784" s="1"/>
      <c r="CB4784" s="1"/>
      <c r="CC4784" s="1"/>
      <c r="CD4784" s="1"/>
      <c r="CE4784" s="1"/>
      <c r="CF4784" s="1"/>
      <c r="CG4784" s="1"/>
      <c r="CH4784" s="1"/>
      <c r="CI4784" s="1"/>
      <c r="CJ4784" s="1"/>
      <c r="CK4784" s="1"/>
      <c r="CL4784" s="1"/>
      <c r="CM4784" s="1"/>
      <c r="CN4784" s="1"/>
      <c r="CO4784" s="1"/>
      <c r="CP4784" s="1"/>
      <c r="CQ4784" s="1"/>
      <c r="CR4784" s="1"/>
      <c r="CS4784" s="1"/>
      <c r="CT4784" s="1"/>
      <c r="CU4784" s="1"/>
      <c r="CV4784" s="1"/>
      <c r="CW4784" s="1"/>
      <c r="CX4784" s="1"/>
      <c r="CY4784" s="1"/>
      <c r="CZ4784" s="1"/>
      <c r="DA4784" s="1"/>
      <c r="DB4784" s="1"/>
      <c r="DC4784" s="1"/>
      <c r="DD4784" s="1"/>
      <c r="DE4784" s="1"/>
      <c r="DF4784" s="1"/>
      <c r="DG4784" s="1"/>
      <c r="DH4784" s="1"/>
      <c r="DI4784" s="1"/>
      <c r="DJ4784" s="1"/>
      <c r="DK4784" s="1"/>
      <c r="DL4784" s="1"/>
      <c r="DM4784" s="1"/>
      <c r="DN4784" s="1"/>
      <c r="DO4784" s="1"/>
      <c r="DP4784" s="1"/>
      <c r="DQ4784" s="1"/>
    </row>
    <row r="4785" spans="1:121">
      <c r="A4785" s="172" t="s">
        <v>2046</v>
      </c>
      <c r="B4785" s="30" t="s">
        <v>2047</v>
      </c>
      <c r="C4785" s="378">
        <v>159603745</v>
      </c>
      <c r="D4785" s="88">
        <v>190601745</v>
      </c>
      <c r="F4785" s="29" t="s">
        <v>59</v>
      </c>
      <c r="G4785" s="3" t="s">
        <v>60</v>
      </c>
      <c r="H4785" s="3" t="s">
        <v>30</v>
      </c>
      <c r="I4785" s="55">
        <v>46181</v>
      </c>
      <c r="J4785" s="55">
        <v>46184</v>
      </c>
      <c r="K4785" s="55">
        <v>46211</v>
      </c>
      <c r="L4785" s="3"/>
      <c r="M4785" s="3"/>
      <c r="N4785" s="3"/>
      <c r="O4785" s="3" t="s">
        <v>105</v>
      </c>
      <c r="P4785" s="55">
        <v>46209</v>
      </c>
      <c r="Q4785" s="167"/>
      <c r="R4785" s="176"/>
      <c r="S4785" s="1"/>
      <c r="T4785" s="1"/>
      <c r="U4785" s="1"/>
      <c r="V4785" s="1"/>
      <c r="W4785" s="1"/>
      <c r="X4785" s="1"/>
      <c r="Y4785" s="1"/>
      <c r="Z4785" s="1"/>
      <c r="AA4785" s="1"/>
      <c r="AB4785" s="1"/>
      <c r="AC4785" s="1"/>
      <c r="AD4785" s="1"/>
      <c r="AE4785" s="1"/>
      <c r="AF4785" s="1"/>
      <c r="AG4785" s="1"/>
      <c r="AH4785" s="1"/>
      <c r="AI4785" s="1"/>
      <c r="AJ4785" s="1"/>
      <c r="AK4785" s="1"/>
      <c r="AL4785" s="1"/>
      <c r="AM4785" s="1"/>
      <c r="AN4785" s="1"/>
      <c r="AO4785" s="1"/>
      <c r="AP4785" s="1"/>
      <c r="AQ4785" s="1"/>
      <c r="AR4785" s="1"/>
      <c r="AS4785" s="1"/>
      <c r="AT4785" s="1"/>
      <c r="AU4785" s="1"/>
      <c r="AV4785" s="1"/>
      <c r="AW4785" s="1"/>
      <c r="AX4785" s="1"/>
      <c r="AY4785" s="1"/>
      <c r="AZ4785" s="1"/>
      <c r="BA4785" s="1"/>
      <c r="BB4785" s="1"/>
      <c r="BC4785" s="1"/>
      <c r="BD4785" s="1"/>
      <c r="BE4785" s="1"/>
      <c r="BF4785" s="1"/>
      <c r="BG4785" s="1"/>
      <c r="BH4785" s="1"/>
      <c r="BI4785" s="1"/>
      <c r="BJ4785" s="1"/>
      <c r="BK4785" s="1"/>
      <c r="BL4785" s="1"/>
      <c r="BM4785" s="1"/>
      <c r="BN4785" s="1"/>
      <c r="BO4785" s="1"/>
      <c r="BP4785" s="1"/>
      <c r="BQ4785" s="1"/>
      <c r="BR4785" s="1"/>
      <c r="BS4785" s="1"/>
      <c r="BT4785" s="1"/>
      <c r="BU4785" s="1"/>
      <c r="BV4785" s="1"/>
      <c r="BW4785" s="1"/>
      <c r="BX4785" s="1"/>
      <c r="BY4785" s="1"/>
      <c r="BZ4785" s="1"/>
      <c r="CA4785" s="1"/>
      <c r="CB4785" s="1"/>
      <c r="CC4785" s="1"/>
      <c r="CD4785" s="1"/>
      <c r="CE4785" s="1"/>
      <c r="CF4785" s="1"/>
      <c r="CG4785" s="1"/>
      <c r="CH4785" s="1"/>
      <c r="CI4785" s="1"/>
      <c r="CJ4785" s="1"/>
      <c r="CK4785" s="1"/>
      <c r="CL4785" s="1"/>
      <c r="CM4785" s="1"/>
      <c r="CN4785" s="1"/>
      <c r="CO4785" s="1"/>
      <c r="CP4785" s="1"/>
      <c r="CQ4785" s="1"/>
      <c r="CR4785" s="1"/>
      <c r="CS4785" s="1"/>
      <c r="CT4785" s="1"/>
      <c r="CU4785" s="1"/>
      <c r="CV4785" s="1"/>
      <c r="CW4785" s="1"/>
      <c r="CX4785" s="1"/>
      <c r="CY4785" s="1"/>
      <c r="CZ4785" s="1"/>
      <c r="DA4785" s="1"/>
      <c r="DB4785" s="1"/>
      <c r="DC4785" s="1"/>
      <c r="DD4785" s="1"/>
      <c r="DE4785" s="1"/>
      <c r="DF4785" s="1"/>
      <c r="DG4785" s="1"/>
      <c r="DH4785" s="1"/>
      <c r="DI4785" s="1"/>
      <c r="DJ4785" s="1"/>
      <c r="DK4785" s="1"/>
      <c r="DL4785" s="1"/>
      <c r="DM4785" s="1"/>
      <c r="DN4785" s="1"/>
      <c r="DO4785" s="1"/>
      <c r="DP4785" s="1"/>
      <c r="DQ4785" s="1"/>
    </row>
    <row r="4786" spans="1:121">
      <c r="A4786" s="172" t="s">
        <v>2046</v>
      </c>
      <c r="B4786" s="30" t="s">
        <v>2047</v>
      </c>
      <c r="C4786" s="378">
        <v>159603777</v>
      </c>
      <c r="D4786" s="88">
        <v>190601752</v>
      </c>
      <c r="F4786" s="29" t="s">
        <v>59</v>
      </c>
      <c r="G4786" s="3" t="s">
        <v>60</v>
      </c>
      <c r="H4786" s="3" t="s">
        <v>30</v>
      </c>
      <c r="I4786" s="55">
        <v>46181</v>
      </c>
      <c r="J4786" s="55">
        <v>46184</v>
      </c>
      <c r="K4786" s="55">
        <v>46211</v>
      </c>
      <c r="L4786" s="3"/>
      <c r="M4786" s="3"/>
      <c r="N4786" s="3"/>
      <c r="O4786" s="3" t="s">
        <v>105</v>
      </c>
      <c r="P4786" s="55">
        <v>46209</v>
      </c>
      <c r="Q4786" s="167"/>
      <c r="R4786" s="176"/>
      <c r="S4786" s="1"/>
      <c r="T4786" s="1"/>
      <c r="U4786" s="1"/>
      <c r="V4786" s="1"/>
      <c r="W4786" s="1"/>
      <c r="X4786" s="1"/>
      <c r="Y4786" s="1"/>
      <c r="Z4786" s="1"/>
      <c r="AA4786" s="1"/>
      <c r="AB4786" s="1"/>
      <c r="AC4786" s="1"/>
      <c r="AD4786" s="1"/>
      <c r="AE4786" s="1"/>
      <c r="AF4786" s="1"/>
      <c r="AG4786" s="1"/>
      <c r="AH4786" s="1"/>
      <c r="AI4786" s="1"/>
      <c r="AJ4786" s="1"/>
      <c r="AK4786" s="1"/>
      <c r="AL4786" s="1"/>
      <c r="AM4786" s="1"/>
      <c r="AN4786" s="1"/>
      <c r="AO4786" s="1"/>
      <c r="AP4786" s="1"/>
      <c r="AQ4786" s="1"/>
      <c r="AR4786" s="1"/>
      <c r="AS4786" s="1"/>
      <c r="AT4786" s="1"/>
      <c r="AU4786" s="1"/>
      <c r="AV4786" s="1"/>
      <c r="AW4786" s="1"/>
      <c r="AX4786" s="1"/>
      <c r="AY4786" s="1"/>
      <c r="AZ4786" s="1"/>
      <c r="BA4786" s="1"/>
      <c r="BB4786" s="1"/>
      <c r="BC4786" s="1"/>
      <c r="BD4786" s="1"/>
      <c r="BE4786" s="1"/>
      <c r="BF4786" s="1"/>
      <c r="BG4786" s="1"/>
      <c r="BH4786" s="1"/>
      <c r="BI4786" s="1"/>
      <c r="BJ4786" s="1"/>
      <c r="BK4786" s="1"/>
      <c r="BL4786" s="1"/>
      <c r="BM4786" s="1"/>
      <c r="BN4786" s="1"/>
      <c r="BO4786" s="1"/>
      <c r="BP4786" s="1"/>
      <c r="BQ4786" s="1"/>
      <c r="BR4786" s="1"/>
      <c r="BS4786" s="1"/>
      <c r="BT4786" s="1"/>
      <c r="BU4786" s="1"/>
      <c r="BV4786" s="1"/>
      <c r="BW4786" s="1"/>
      <c r="BX4786" s="1"/>
      <c r="BY4786" s="1"/>
      <c r="BZ4786" s="1"/>
      <c r="CA4786" s="1"/>
      <c r="CB4786" s="1"/>
      <c r="CC4786" s="1"/>
      <c r="CD4786" s="1"/>
      <c r="CE4786" s="1"/>
      <c r="CF4786" s="1"/>
      <c r="CG4786" s="1"/>
      <c r="CH4786" s="1"/>
      <c r="CI4786" s="1"/>
      <c r="CJ4786" s="1"/>
      <c r="CK4786" s="1"/>
      <c r="CL4786" s="1"/>
      <c r="CM4786" s="1"/>
      <c r="CN4786" s="1"/>
      <c r="CO4786" s="1"/>
      <c r="CP4786" s="1"/>
      <c r="CQ4786" s="1"/>
      <c r="CR4786" s="1"/>
      <c r="CS4786" s="1"/>
      <c r="CT4786" s="1"/>
      <c r="CU4786" s="1"/>
      <c r="CV4786" s="1"/>
      <c r="CW4786" s="1"/>
      <c r="CX4786" s="1"/>
      <c r="CY4786" s="1"/>
      <c r="CZ4786" s="1"/>
      <c r="DA4786" s="1"/>
      <c r="DB4786" s="1"/>
      <c r="DC4786" s="1"/>
      <c r="DD4786" s="1"/>
      <c r="DE4786" s="1"/>
      <c r="DF4786" s="1"/>
      <c r="DG4786" s="1"/>
      <c r="DH4786" s="1"/>
      <c r="DI4786" s="1"/>
      <c r="DJ4786" s="1"/>
      <c r="DK4786" s="1"/>
      <c r="DL4786" s="1"/>
      <c r="DM4786" s="1"/>
      <c r="DN4786" s="1"/>
      <c r="DO4786" s="1"/>
      <c r="DP4786" s="1"/>
      <c r="DQ4786" s="1"/>
    </row>
    <row r="4787" spans="1:121">
      <c r="A4787" s="178" t="s">
        <v>2087</v>
      </c>
      <c r="B4787" s="381" t="s">
        <v>2088</v>
      </c>
      <c r="C4787" s="378">
        <v>154607403</v>
      </c>
      <c r="D4787" s="88"/>
      <c r="F4787" s="29" t="s">
        <v>2085</v>
      </c>
      <c r="G4787" s="3" t="s">
        <v>60</v>
      </c>
      <c r="H4787" s="3" t="s">
        <v>2086</v>
      </c>
      <c r="I4787" s="55">
        <v>46176</v>
      </c>
      <c r="J4787" s="55">
        <v>46181</v>
      </c>
      <c r="K4787" s="55">
        <v>46206</v>
      </c>
      <c r="L4787" s="3"/>
      <c r="M4787" s="3"/>
      <c r="N4787" s="3"/>
      <c r="O4787" s="3" t="s">
        <v>105</v>
      </c>
      <c r="P4787" s="55">
        <v>46190</v>
      </c>
      <c r="Q4787" s="167"/>
      <c r="R4787" s="176"/>
      <c r="S4787" s="1"/>
      <c r="T4787" s="1"/>
      <c r="U4787" s="1"/>
      <c r="V4787" s="1"/>
      <c r="W4787" s="1"/>
      <c r="X4787" s="1"/>
      <c r="Y4787" s="1"/>
      <c r="Z4787" s="1"/>
      <c r="AA4787" s="1"/>
      <c r="AB4787" s="1"/>
      <c r="AC4787" s="1"/>
      <c r="AD4787" s="1"/>
      <c r="AE4787" s="1"/>
      <c r="AF4787" s="1"/>
      <c r="AG4787" s="1"/>
      <c r="AH4787" s="1"/>
      <c r="AI4787" s="1"/>
      <c r="AJ4787" s="1"/>
      <c r="AK4787" s="1"/>
      <c r="AL4787" s="1"/>
      <c r="AM4787" s="1"/>
      <c r="AN4787" s="1"/>
      <c r="AO4787" s="1"/>
      <c r="AP4787" s="1"/>
      <c r="AQ4787" s="1"/>
      <c r="AR4787" s="1"/>
      <c r="AS4787" s="1"/>
      <c r="AT4787" s="1"/>
      <c r="AU4787" s="1"/>
      <c r="AV4787" s="1"/>
      <c r="AW4787" s="1"/>
      <c r="AX4787" s="1"/>
      <c r="AY4787" s="1"/>
      <c r="AZ4787" s="1"/>
      <c r="BA4787" s="1"/>
      <c r="BB4787" s="1"/>
      <c r="BC4787" s="1"/>
      <c r="BD4787" s="1"/>
      <c r="BE4787" s="1"/>
      <c r="BF4787" s="1"/>
      <c r="BG4787" s="1"/>
      <c r="BH4787" s="1"/>
      <c r="BI4787" s="1"/>
      <c r="BJ4787" s="1"/>
      <c r="BK4787" s="1"/>
      <c r="BL4787" s="1"/>
      <c r="BM4787" s="1"/>
      <c r="BN4787" s="1"/>
      <c r="BO4787" s="1"/>
      <c r="BP4787" s="1"/>
      <c r="BQ4787" s="1"/>
      <c r="BR4787" s="1"/>
      <c r="BS4787" s="1"/>
      <c r="BT4787" s="1"/>
      <c r="BU4787" s="1"/>
      <c r="BV4787" s="1"/>
      <c r="BW4787" s="1"/>
      <c r="BX4787" s="1"/>
      <c r="BY4787" s="1"/>
      <c r="BZ4787" s="1"/>
      <c r="CA4787" s="1"/>
      <c r="CB4787" s="1"/>
      <c r="CC4787" s="1"/>
      <c r="CD4787" s="1"/>
      <c r="CE4787" s="1"/>
      <c r="CF4787" s="1"/>
      <c r="CG4787" s="1"/>
      <c r="CH4787" s="1"/>
      <c r="CI4787" s="1"/>
      <c r="CJ4787" s="1"/>
      <c r="CK4787" s="1"/>
      <c r="CL4787" s="1"/>
      <c r="CM4787" s="1"/>
      <c r="CN4787" s="1"/>
      <c r="CO4787" s="1"/>
      <c r="CP4787" s="1"/>
      <c r="CQ4787" s="1"/>
      <c r="CR4787" s="1"/>
      <c r="CS4787" s="1"/>
      <c r="CT4787" s="1"/>
      <c r="CU4787" s="1"/>
      <c r="CV4787" s="1"/>
      <c r="CW4787" s="1"/>
      <c r="CX4787" s="1"/>
      <c r="CY4787" s="1"/>
      <c r="CZ4787" s="1"/>
      <c r="DA4787" s="1"/>
      <c r="DB4787" s="1"/>
      <c r="DC4787" s="1"/>
      <c r="DD4787" s="1"/>
      <c r="DE4787" s="1"/>
      <c r="DF4787" s="1"/>
      <c r="DG4787" s="1"/>
      <c r="DH4787" s="1"/>
      <c r="DI4787" s="1"/>
      <c r="DJ4787" s="1"/>
      <c r="DK4787" s="1"/>
      <c r="DL4787" s="1"/>
      <c r="DM4787" s="1"/>
      <c r="DN4787" s="1"/>
      <c r="DO4787" s="1"/>
      <c r="DP4787" s="1"/>
      <c r="DQ4787" s="1"/>
    </row>
    <row r="4788" spans="1:121">
      <c r="A4788" s="178" t="s">
        <v>2087</v>
      </c>
      <c r="B4788" s="381" t="s">
        <v>2088</v>
      </c>
      <c r="C4788" s="378">
        <v>154607387</v>
      </c>
      <c r="D4788" s="88"/>
      <c r="F4788" s="29" t="s">
        <v>2085</v>
      </c>
      <c r="G4788" s="3" t="s">
        <v>60</v>
      </c>
      <c r="H4788" s="3" t="s">
        <v>2086</v>
      </c>
      <c r="I4788" s="55">
        <v>46176</v>
      </c>
      <c r="J4788" s="55">
        <v>46181</v>
      </c>
      <c r="K4788" s="55">
        <v>46206</v>
      </c>
      <c r="L4788" s="3"/>
      <c r="M4788" s="3"/>
      <c r="N4788" s="3"/>
      <c r="O4788" s="3" t="s">
        <v>105</v>
      </c>
      <c r="P4788" s="55">
        <v>46190</v>
      </c>
      <c r="Q4788" s="167"/>
      <c r="R4788" s="176"/>
      <c r="S4788" s="1"/>
      <c r="T4788" s="1"/>
      <c r="U4788" s="1"/>
      <c r="V4788" s="1"/>
      <c r="W4788" s="1"/>
      <c r="X4788" s="1"/>
      <c r="Y4788" s="1"/>
      <c r="Z4788" s="1"/>
      <c r="AA4788" s="1"/>
      <c r="AB4788" s="1"/>
      <c r="AC4788" s="1"/>
      <c r="AD4788" s="1"/>
      <c r="AE4788" s="1"/>
      <c r="AF4788" s="1"/>
      <c r="AG4788" s="1"/>
      <c r="AH4788" s="1"/>
      <c r="AI4788" s="1"/>
      <c r="AJ4788" s="1"/>
      <c r="AK4788" s="1"/>
      <c r="AL4788" s="1"/>
      <c r="AM4788" s="1"/>
      <c r="AN4788" s="1"/>
      <c r="AO4788" s="1"/>
      <c r="AP4788" s="1"/>
      <c r="AQ4788" s="1"/>
      <c r="AR4788" s="1"/>
      <c r="AS4788" s="1"/>
      <c r="AT4788" s="1"/>
      <c r="AU4788" s="1"/>
      <c r="AV4788" s="1"/>
      <c r="AW4788" s="1"/>
      <c r="AX4788" s="1"/>
      <c r="AY4788" s="1"/>
      <c r="AZ4788" s="1"/>
      <c r="BA4788" s="1"/>
      <c r="BB4788" s="1"/>
      <c r="BC4788" s="1"/>
      <c r="BD4788" s="1"/>
      <c r="BE4788" s="1"/>
      <c r="BF4788" s="1"/>
      <c r="BG4788" s="1"/>
      <c r="BH4788" s="1"/>
      <c r="BI4788" s="1"/>
      <c r="BJ4788" s="1"/>
      <c r="BK4788" s="1"/>
      <c r="BL4788" s="1"/>
      <c r="BM4788" s="1"/>
      <c r="BN4788" s="1"/>
      <c r="BO4788" s="1"/>
      <c r="BP4788" s="1"/>
      <c r="BQ4788" s="1"/>
      <c r="BR4788" s="1"/>
      <c r="BS4788" s="1"/>
      <c r="BT4788" s="1"/>
      <c r="BU4788" s="1"/>
      <c r="BV4788" s="1"/>
      <c r="BW4788" s="1"/>
      <c r="BX4788" s="1"/>
      <c r="BY4788" s="1"/>
      <c r="BZ4788" s="1"/>
      <c r="CA4788" s="1"/>
      <c r="CB4788" s="1"/>
      <c r="CC4788" s="1"/>
      <c r="CD4788" s="1"/>
      <c r="CE4788" s="1"/>
      <c r="CF4788" s="1"/>
      <c r="CG4788" s="1"/>
      <c r="CH4788" s="1"/>
      <c r="CI4788" s="1"/>
      <c r="CJ4788" s="1"/>
      <c r="CK4788" s="1"/>
      <c r="CL4788" s="1"/>
      <c r="CM4788" s="1"/>
      <c r="CN4788" s="1"/>
      <c r="CO4788" s="1"/>
      <c r="CP4788" s="1"/>
      <c r="CQ4788" s="1"/>
      <c r="CR4788" s="1"/>
      <c r="CS4788" s="1"/>
      <c r="CT4788" s="1"/>
      <c r="CU4788" s="1"/>
      <c r="CV4788" s="1"/>
      <c r="CW4788" s="1"/>
      <c r="CX4788" s="1"/>
      <c r="CY4788" s="1"/>
      <c r="CZ4788" s="1"/>
      <c r="DA4788" s="1"/>
      <c r="DB4788" s="1"/>
      <c r="DC4788" s="1"/>
      <c r="DD4788" s="1"/>
      <c r="DE4788" s="1"/>
      <c r="DF4788" s="1"/>
      <c r="DG4788" s="1"/>
      <c r="DH4788" s="1"/>
      <c r="DI4788" s="1"/>
      <c r="DJ4788" s="1"/>
      <c r="DK4788" s="1"/>
      <c r="DL4788" s="1"/>
      <c r="DM4788" s="1"/>
      <c r="DN4788" s="1"/>
      <c r="DO4788" s="1"/>
      <c r="DP4788" s="1"/>
      <c r="DQ4788" s="1"/>
    </row>
    <row r="4789" spans="1:121">
      <c r="A4789" s="178" t="s">
        <v>2069</v>
      </c>
      <c r="B4789" s="381" t="s">
        <v>2070</v>
      </c>
      <c r="C4789" s="378">
        <v>160608208</v>
      </c>
      <c r="D4789" s="88"/>
      <c r="F4789" s="29" t="s">
        <v>99</v>
      </c>
      <c r="G4789" s="3" t="s">
        <v>60</v>
      </c>
      <c r="H4789" s="45" t="s">
        <v>200</v>
      </c>
      <c r="I4789" s="55">
        <v>46182</v>
      </c>
      <c r="J4789" s="55">
        <v>46185</v>
      </c>
      <c r="K4789" s="55">
        <v>46212</v>
      </c>
      <c r="L4789" s="3"/>
      <c r="M4789" s="3"/>
      <c r="N4789" s="3"/>
      <c r="O4789" s="3" t="s">
        <v>105</v>
      </c>
      <c r="P4789" s="55">
        <v>46190</v>
      </c>
      <c r="Q4789" s="167"/>
      <c r="R4789" s="176"/>
      <c r="S4789" s="1"/>
      <c r="T4789" s="1"/>
      <c r="U4789" s="1"/>
      <c r="V4789" s="1"/>
      <c r="W4789" s="1"/>
      <c r="X4789" s="1"/>
      <c r="Y4789" s="1"/>
      <c r="Z4789" s="1"/>
      <c r="AA4789" s="1"/>
      <c r="AB4789" s="1"/>
      <c r="AC4789" s="1"/>
      <c r="AD4789" s="1"/>
      <c r="AE4789" s="1"/>
      <c r="AF4789" s="1"/>
      <c r="AG4789" s="1"/>
      <c r="AH4789" s="1"/>
      <c r="AI4789" s="1"/>
      <c r="AJ4789" s="1"/>
      <c r="AK4789" s="1"/>
      <c r="AL4789" s="1"/>
      <c r="AM4789" s="1"/>
      <c r="AN4789" s="1"/>
      <c r="AO4789" s="1"/>
      <c r="AP4789" s="1"/>
      <c r="AQ4789" s="1"/>
      <c r="AR4789" s="1"/>
      <c r="AS4789" s="1"/>
      <c r="AT4789" s="1"/>
      <c r="AU4789" s="1"/>
      <c r="AV4789" s="1"/>
      <c r="AW4789" s="1"/>
      <c r="AX4789" s="1"/>
      <c r="AY4789" s="1"/>
      <c r="AZ4789" s="1"/>
      <c r="BA4789" s="1"/>
      <c r="BB4789" s="1"/>
      <c r="BC4789" s="1"/>
      <c r="BD4789" s="1"/>
      <c r="BE4789" s="1"/>
      <c r="BF4789" s="1"/>
      <c r="BG4789" s="1"/>
      <c r="BH4789" s="1"/>
      <c r="BI4789" s="1"/>
      <c r="BJ4789" s="1"/>
      <c r="BK4789" s="1"/>
      <c r="BL4789" s="1"/>
      <c r="BM4789" s="1"/>
      <c r="BN4789" s="1"/>
      <c r="BO4789" s="1"/>
      <c r="BP4789" s="1"/>
      <c r="BQ4789" s="1"/>
      <c r="BR4789" s="1"/>
      <c r="BS4789" s="1"/>
      <c r="BT4789" s="1"/>
      <c r="BU4789" s="1"/>
      <c r="BV4789" s="1"/>
      <c r="BW4789" s="1"/>
      <c r="BX4789" s="1"/>
      <c r="BY4789" s="1"/>
      <c r="BZ4789" s="1"/>
      <c r="CA4789" s="1"/>
      <c r="CB4789" s="1"/>
      <c r="CC4789" s="1"/>
      <c r="CD4789" s="1"/>
      <c r="CE4789" s="1"/>
      <c r="CF4789" s="1"/>
      <c r="CG4789" s="1"/>
      <c r="CH4789" s="1"/>
      <c r="CI4789" s="1"/>
      <c r="CJ4789" s="1"/>
      <c r="CK4789" s="1"/>
      <c r="CL4789" s="1"/>
      <c r="CM4789" s="1"/>
      <c r="CN4789" s="1"/>
      <c r="CO4789" s="1"/>
      <c r="CP4789" s="1"/>
      <c r="CQ4789" s="1"/>
      <c r="CR4789" s="1"/>
      <c r="CS4789" s="1"/>
      <c r="CT4789" s="1"/>
      <c r="CU4789" s="1"/>
      <c r="CV4789" s="1"/>
      <c r="CW4789" s="1"/>
      <c r="CX4789" s="1"/>
      <c r="CY4789" s="1"/>
      <c r="CZ4789" s="1"/>
      <c r="DA4789" s="1"/>
      <c r="DB4789" s="1"/>
      <c r="DC4789" s="1"/>
      <c r="DD4789" s="1"/>
      <c r="DE4789" s="1"/>
      <c r="DF4789" s="1"/>
      <c r="DG4789" s="1"/>
      <c r="DH4789" s="1"/>
      <c r="DI4789" s="1"/>
      <c r="DJ4789" s="1"/>
      <c r="DK4789" s="1"/>
      <c r="DL4789" s="1"/>
      <c r="DM4789" s="1"/>
      <c r="DN4789" s="1"/>
      <c r="DO4789" s="1"/>
      <c r="DP4789" s="1"/>
      <c r="DQ4789" s="1"/>
    </row>
    <row r="4790" spans="1:121">
      <c r="A4790" s="172" t="s">
        <v>2154</v>
      </c>
      <c r="B4790" s="381" t="s">
        <v>2155</v>
      </c>
      <c r="C4790" s="378">
        <v>160606651</v>
      </c>
      <c r="D4790" s="88"/>
      <c r="F4790" s="29" t="s">
        <v>221</v>
      </c>
      <c r="G4790" s="3" t="s">
        <v>60</v>
      </c>
      <c r="H4790" s="3" t="s">
        <v>140</v>
      </c>
      <c r="I4790" s="55">
        <v>46182</v>
      </c>
      <c r="J4790" s="55">
        <v>46185</v>
      </c>
      <c r="K4790" s="55">
        <v>46212</v>
      </c>
      <c r="L4790" s="3"/>
      <c r="M4790" s="3"/>
      <c r="N4790" s="3"/>
      <c r="O4790" s="3" t="s">
        <v>105</v>
      </c>
      <c r="P4790" s="55">
        <v>46203</v>
      </c>
      <c r="Q4790" s="167"/>
      <c r="R4790" s="176"/>
      <c r="S4790" s="1"/>
      <c r="T4790" s="1"/>
      <c r="U4790" s="1"/>
      <c r="V4790" s="1"/>
      <c r="W4790" s="1"/>
      <c r="X4790" s="1"/>
      <c r="Y4790" s="1"/>
      <c r="Z4790" s="1"/>
      <c r="AA4790" s="1"/>
      <c r="AB4790" s="1"/>
      <c r="AC4790" s="1"/>
      <c r="AD4790" s="1"/>
      <c r="AE4790" s="1"/>
      <c r="AF4790" s="1"/>
      <c r="AG4790" s="1"/>
      <c r="AH4790" s="1"/>
      <c r="AI4790" s="1"/>
      <c r="AJ4790" s="1"/>
      <c r="AK4790" s="1"/>
      <c r="AL4790" s="1"/>
      <c r="AM4790" s="1"/>
      <c r="AN4790" s="1"/>
      <c r="AO4790" s="1"/>
      <c r="AP4790" s="1"/>
      <c r="AQ4790" s="1"/>
      <c r="AR4790" s="1"/>
      <c r="AS4790" s="1"/>
      <c r="AT4790" s="1"/>
      <c r="AU4790" s="1"/>
      <c r="AV4790" s="1"/>
      <c r="AW4790" s="1"/>
      <c r="AX4790" s="1"/>
      <c r="AY4790" s="1"/>
      <c r="AZ4790" s="1"/>
      <c r="BA4790" s="1"/>
      <c r="BB4790" s="1"/>
      <c r="BC4790" s="1"/>
      <c r="BD4790" s="1"/>
      <c r="BE4790" s="1"/>
      <c r="BF4790" s="1"/>
      <c r="BG4790" s="1"/>
      <c r="BH4790" s="1"/>
      <c r="BI4790" s="1"/>
      <c r="BJ4790" s="1"/>
      <c r="BK4790" s="1"/>
      <c r="BL4790" s="1"/>
      <c r="BM4790" s="1"/>
      <c r="BN4790" s="1"/>
      <c r="BO4790" s="1"/>
      <c r="BP4790" s="1"/>
      <c r="BQ4790" s="1"/>
      <c r="BR4790" s="1"/>
      <c r="BS4790" s="1"/>
      <c r="BT4790" s="1"/>
      <c r="BU4790" s="1"/>
      <c r="BV4790" s="1"/>
      <c r="BW4790" s="1"/>
      <c r="BX4790" s="1"/>
      <c r="BY4790" s="1"/>
      <c r="BZ4790" s="1"/>
      <c r="CA4790" s="1"/>
      <c r="CB4790" s="1"/>
      <c r="CC4790" s="1"/>
      <c r="CD4790" s="1"/>
      <c r="CE4790" s="1"/>
      <c r="CF4790" s="1"/>
      <c r="CG4790" s="1"/>
      <c r="CH4790" s="1"/>
      <c r="CI4790" s="1"/>
      <c r="CJ4790" s="1"/>
      <c r="CK4790" s="1"/>
      <c r="CL4790" s="1"/>
      <c r="CM4790" s="1"/>
      <c r="CN4790" s="1"/>
      <c r="CO4790" s="1"/>
      <c r="CP4790" s="1"/>
      <c r="CQ4790" s="1"/>
      <c r="CR4790" s="1"/>
      <c r="CS4790" s="1"/>
      <c r="CT4790" s="1"/>
      <c r="CU4790" s="1"/>
      <c r="CV4790" s="1"/>
      <c r="CW4790" s="1"/>
      <c r="CX4790" s="1"/>
      <c r="CY4790" s="1"/>
      <c r="CZ4790" s="1"/>
      <c r="DA4790" s="1"/>
      <c r="DB4790" s="1"/>
      <c r="DC4790" s="1"/>
      <c r="DD4790" s="1"/>
      <c r="DE4790" s="1"/>
      <c r="DF4790" s="1"/>
      <c r="DG4790" s="1"/>
      <c r="DH4790" s="1"/>
      <c r="DI4790" s="1"/>
      <c r="DJ4790" s="1"/>
      <c r="DK4790" s="1"/>
      <c r="DL4790" s="1"/>
      <c r="DM4790" s="1"/>
      <c r="DN4790" s="1"/>
      <c r="DO4790" s="1"/>
      <c r="DP4790" s="1"/>
      <c r="DQ4790" s="1"/>
    </row>
    <row r="4791" spans="1:121">
      <c r="A4791" s="172" t="s">
        <v>2154</v>
      </c>
      <c r="B4791" s="381" t="s">
        <v>2155</v>
      </c>
      <c r="C4791" s="378">
        <v>160606724</v>
      </c>
      <c r="D4791" s="88"/>
      <c r="F4791" s="29" t="s">
        <v>221</v>
      </c>
      <c r="G4791" s="3" t="s">
        <v>60</v>
      </c>
      <c r="H4791" s="3" t="s">
        <v>140</v>
      </c>
      <c r="I4791" s="55">
        <v>46182</v>
      </c>
      <c r="J4791" s="55">
        <v>46185</v>
      </c>
      <c r="K4791" s="55">
        <v>46212</v>
      </c>
      <c r="L4791" s="3"/>
      <c r="M4791" s="3"/>
      <c r="N4791" s="3"/>
      <c r="O4791" s="3" t="s">
        <v>105</v>
      </c>
      <c r="P4791" s="55">
        <v>46203</v>
      </c>
      <c r="Q4791" s="167"/>
      <c r="R4791" s="176"/>
      <c r="S4791" s="1"/>
      <c r="T4791" s="1"/>
      <c r="U4791" s="1"/>
      <c r="V4791" s="1"/>
      <c r="W4791" s="1"/>
      <c r="X4791" s="1"/>
      <c r="Y4791" s="1"/>
      <c r="Z4791" s="1"/>
      <c r="AA4791" s="1"/>
      <c r="AB4791" s="1"/>
      <c r="AC4791" s="1"/>
      <c r="AD4791" s="1"/>
      <c r="AE4791" s="1"/>
      <c r="AF4791" s="1"/>
      <c r="AG4791" s="1"/>
      <c r="AH4791" s="1"/>
      <c r="AI4791" s="1"/>
      <c r="AJ4791" s="1"/>
      <c r="AK4791" s="1"/>
      <c r="AL4791" s="1"/>
      <c r="AM4791" s="1"/>
      <c r="AN4791" s="1"/>
      <c r="AO4791" s="1"/>
      <c r="AP4791" s="1"/>
      <c r="AQ4791" s="1"/>
      <c r="AR4791" s="1"/>
      <c r="AS4791" s="1"/>
      <c r="AT4791" s="1"/>
      <c r="AU4791" s="1"/>
      <c r="AV4791" s="1"/>
      <c r="AW4791" s="1"/>
      <c r="AX4791" s="1"/>
      <c r="AY4791" s="1"/>
      <c r="AZ4791" s="1"/>
      <c r="BA4791" s="1"/>
      <c r="BB4791" s="1"/>
      <c r="BC4791" s="1"/>
      <c r="BD4791" s="1"/>
      <c r="BE4791" s="1"/>
      <c r="BF4791" s="1"/>
      <c r="BG4791" s="1"/>
      <c r="BH4791" s="1"/>
      <c r="BI4791" s="1"/>
      <c r="BJ4791" s="1"/>
      <c r="BK4791" s="1"/>
      <c r="BL4791" s="1"/>
      <c r="BM4791" s="1"/>
      <c r="BN4791" s="1"/>
      <c r="BO4791" s="1"/>
      <c r="BP4791" s="1"/>
      <c r="BQ4791" s="1"/>
      <c r="BR4791" s="1"/>
      <c r="BS4791" s="1"/>
      <c r="BT4791" s="1"/>
      <c r="BU4791" s="1"/>
      <c r="BV4791" s="1"/>
      <c r="BW4791" s="1"/>
      <c r="BX4791" s="1"/>
      <c r="BY4791" s="1"/>
      <c r="BZ4791" s="1"/>
      <c r="CA4791" s="1"/>
      <c r="CB4791" s="1"/>
      <c r="CC4791" s="1"/>
      <c r="CD4791" s="1"/>
      <c r="CE4791" s="1"/>
      <c r="CF4791" s="1"/>
      <c r="CG4791" s="1"/>
      <c r="CH4791" s="1"/>
      <c r="CI4791" s="1"/>
      <c r="CJ4791" s="1"/>
      <c r="CK4791" s="1"/>
      <c r="CL4791" s="1"/>
      <c r="CM4791" s="1"/>
      <c r="CN4791" s="1"/>
      <c r="CO4791" s="1"/>
      <c r="CP4791" s="1"/>
      <c r="CQ4791" s="1"/>
      <c r="CR4791" s="1"/>
      <c r="CS4791" s="1"/>
      <c r="CT4791" s="1"/>
      <c r="CU4791" s="1"/>
      <c r="CV4791" s="1"/>
      <c r="CW4791" s="1"/>
      <c r="CX4791" s="1"/>
      <c r="CY4791" s="1"/>
      <c r="CZ4791" s="1"/>
      <c r="DA4791" s="1"/>
      <c r="DB4791" s="1"/>
      <c r="DC4791" s="1"/>
      <c r="DD4791" s="1"/>
      <c r="DE4791" s="1"/>
      <c r="DF4791" s="1"/>
      <c r="DG4791" s="1"/>
      <c r="DH4791" s="1"/>
      <c r="DI4791" s="1"/>
      <c r="DJ4791" s="1"/>
      <c r="DK4791" s="1"/>
      <c r="DL4791" s="1"/>
      <c r="DM4791" s="1"/>
      <c r="DN4791" s="1"/>
      <c r="DO4791" s="1"/>
      <c r="DP4791" s="1"/>
      <c r="DQ4791" s="1"/>
    </row>
    <row r="4792" spans="1:121">
      <c r="A4792" s="172" t="s">
        <v>2154</v>
      </c>
      <c r="B4792" s="381" t="s">
        <v>2155</v>
      </c>
      <c r="C4792" s="378">
        <v>160606696</v>
      </c>
      <c r="D4792" s="88"/>
      <c r="F4792" s="29" t="s">
        <v>221</v>
      </c>
      <c r="G4792" s="3" t="s">
        <v>60</v>
      </c>
      <c r="H4792" s="3" t="s">
        <v>140</v>
      </c>
      <c r="I4792" s="55">
        <v>46182</v>
      </c>
      <c r="J4792" s="55">
        <v>46185</v>
      </c>
      <c r="K4792" s="55">
        <v>46212</v>
      </c>
      <c r="L4792" s="3"/>
      <c r="M4792" s="3"/>
      <c r="N4792" s="3"/>
      <c r="O4792" s="3" t="s">
        <v>105</v>
      </c>
      <c r="P4792" s="55">
        <v>46203</v>
      </c>
      <c r="Q4792" s="167"/>
      <c r="R4792" s="176"/>
      <c r="S4792" s="1"/>
      <c r="T4792" s="1"/>
      <c r="U4792" s="1"/>
      <c r="V4792" s="1"/>
      <c r="W4792" s="1"/>
      <c r="X4792" s="1"/>
      <c r="Y4792" s="1"/>
      <c r="Z4792" s="1"/>
      <c r="AA4792" s="1"/>
      <c r="AB4792" s="1"/>
      <c r="AC4792" s="1"/>
      <c r="AD4792" s="1"/>
      <c r="AE4792" s="1"/>
      <c r="AF4792" s="1"/>
      <c r="AG4792" s="1"/>
      <c r="AH4792" s="1"/>
      <c r="AI4792" s="1"/>
      <c r="AJ4792" s="1"/>
      <c r="AK4792" s="1"/>
      <c r="AL4792" s="1"/>
      <c r="AM4792" s="1"/>
      <c r="AN4792" s="1"/>
      <c r="AO4792" s="1"/>
      <c r="AP4792" s="1"/>
      <c r="AQ4792" s="1"/>
      <c r="AR4792" s="1"/>
      <c r="AS4792" s="1"/>
      <c r="AT4792" s="1"/>
      <c r="AU4792" s="1"/>
      <c r="AV4792" s="1"/>
      <c r="AW4792" s="1"/>
      <c r="AX4792" s="1"/>
      <c r="AY4792" s="1"/>
      <c r="AZ4792" s="1"/>
      <c r="BA4792" s="1"/>
      <c r="BB4792" s="1"/>
      <c r="BC4792" s="1"/>
      <c r="BD4792" s="1"/>
      <c r="BE4792" s="1"/>
      <c r="BF4792" s="1"/>
      <c r="BG4792" s="1"/>
      <c r="BH4792" s="1"/>
      <c r="BI4792" s="1"/>
      <c r="BJ4792" s="1"/>
      <c r="BK4792" s="1"/>
      <c r="BL4792" s="1"/>
      <c r="BM4792" s="1"/>
      <c r="BN4792" s="1"/>
      <c r="BO4792" s="1"/>
      <c r="BP4792" s="1"/>
      <c r="BQ4792" s="1"/>
      <c r="BR4792" s="1"/>
      <c r="BS4792" s="1"/>
      <c r="BT4792" s="1"/>
      <c r="BU4792" s="1"/>
      <c r="BV4792" s="1"/>
      <c r="BW4792" s="1"/>
      <c r="BX4792" s="1"/>
      <c r="BY4792" s="1"/>
      <c r="BZ4792" s="1"/>
      <c r="CA4792" s="1"/>
      <c r="CB4792" s="1"/>
      <c r="CC4792" s="1"/>
      <c r="CD4792" s="1"/>
      <c r="CE4792" s="1"/>
      <c r="CF4792" s="1"/>
      <c r="CG4792" s="1"/>
      <c r="CH4792" s="1"/>
      <c r="CI4792" s="1"/>
      <c r="CJ4792" s="1"/>
      <c r="CK4792" s="1"/>
      <c r="CL4792" s="1"/>
      <c r="CM4792" s="1"/>
      <c r="CN4792" s="1"/>
      <c r="CO4792" s="1"/>
      <c r="CP4792" s="1"/>
      <c r="CQ4792" s="1"/>
      <c r="CR4792" s="1"/>
      <c r="CS4792" s="1"/>
      <c r="CT4792" s="1"/>
      <c r="CU4792" s="1"/>
      <c r="CV4792" s="1"/>
      <c r="CW4792" s="1"/>
      <c r="CX4792" s="1"/>
      <c r="CY4792" s="1"/>
      <c r="CZ4792" s="1"/>
      <c r="DA4792" s="1"/>
      <c r="DB4792" s="1"/>
      <c r="DC4792" s="1"/>
      <c r="DD4792" s="1"/>
      <c r="DE4792" s="1"/>
      <c r="DF4792" s="1"/>
      <c r="DG4792" s="1"/>
      <c r="DH4792" s="1"/>
      <c r="DI4792" s="1"/>
      <c r="DJ4792" s="1"/>
      <c r="DK4792" s="1"/>
      <c r="DL4792" s="1"/>
      <c r="DM4792" s="1"/>
      <c r="DN4792" s="1"/>
      <c r="DO4792" s="1"/>
      <c r="DP4792" s="1"/>
      <c r="DQ4792" s="1"/>
    </row>
    <row r="4793" spans="1:121">
      <c r="A4793" s="172" t="s">
        <v>2102</v>
      </c>
      <c r="B4793" s="381" t="s">
        <v>2103</v>
      </c>
      <c r="C4793" s="378">
        <v>161609221</v>
      </c>
      <c r="D4793" s="88"/>
      <c r="F4793" s="29" t="s">
        <v>2100</v>
      </c>
      <c r="G4793" s="3" t="s">
        <v>60</v>
      </c>
      <c r="H4793" s="3" t="s">
        <v>2101</v>
      </c>
      <c r="I4793" s="55">
        <v>46183</v>
      </c>
      <c r="J4793" s="55">
        <v>46186</v>
      </c>
      <c r="K4793" s="55">
        <v>46213</v>
      </c>
      <c r="L4793" s="3"/>
      <c r="M4793" s="3"/>
      <c r="N4793" s="3"/>
      <c r="O4793" s="3" t="s">
        <v>105</v>
      </c>
      <c r="P4793" s="55">
        <v>46195</v>
      </c>
      <c r="Q4793" s="167"/>
      <c r="R4793" s="176"/>
      <c r="S4793" s="1"/>
      <c r="T4793" s="1"/>
      <c r="U4793" s="1"/>
      <c r="V4793" s="1"/>
      <c r="W4793" s="1"/>
      <c r="X4793" s="1"/>
      <c r="Y4793" s="1"/>
      <c r="Z4793" s="1"/>
      <c r="AA4793" s="1"/>
      <c r="AB4793" s="1"/>
      <c r="AC4793" s="1"/>
      <c r="AD4793" s="1"/>
      <c r="AE4793" s="1"/>
      <c r="AF4793" s="1"/>
      <c r="AG4793" s="1"/>
      <c r="AH4793" s="1"/>
      <c r="AI4793" s="1"/>
      <c r="AJ4793" s="1"/>
      <c r="AK4793" s="1"/>
      <c r="AL4793" s="1"/>
      <c r="AM4793" s="1"/>
      <c r="AN4793" s="1"/>
      <c r="AO4793" s="1"/>
      <c r="AP4793" s="1"/>
      <c r="AQ4793" s="1"/>
      <c r="AR4793" s="1"/>
      <c r="AS4793" s="1"/>
      <c r="AT4793" s="1"/>
      <c r="AU4793" s="1"/>
      <c r="AV4793" s="1"/>
      <c r="AW4793" s="1"/>
      <c r="AX4793" s="1"/>
      <c r="AY4793" s="1"/>
      <c r="AZ4793" s="1"/>
      <c r="BA4793" s="1"/>
      <c r="BB4793" s="1"/>
      <c r="BC4793" s="1"/>
      <c r="BD4793" s="1"/>
      <c r="BE4793" s="1"/>
      <c r="BF4793" s="1"/>
      <c r="BG4793" s="1"/>
      <c r="BH4793" s="1"/>
      <c r="BI4793" s="1"/>
      <c r="BJ4793" s="1"/>
      <c r="BK4793" s="1"/>
      <c r="BL4793" s="1"/>
      <c r="BM4793" s="1"/>
      <c r="BN4793" s="1"/>
      <c r="BO4793" s="1"/>
      <c r="BP4793" s="1"/>
      <c r="BQ4793" s="1"/>
      <c r="BR4793" s="1"/>
      <c r="BS4793" s="1"/>
      <c r="BT4793" s="1"/>
      <c r="BU4793" s="1"/>
      <c r="BV4793" s="1"/>
      <c r="BW4793" s="1"/>
      <c r="BX4793" s="1"/>
      <c r="BY4793" s="1"/>
      <c r="BZ4793" s="1"/>
      <c r="CA4793" s="1"/>
      <c r="CB4793" s="1"/>
      <c r="CC4793" s="1"/>
      <c r="CD4793" s="1"/>
      <c r="CE4793" s="1"/>
      <c r="CF4793" s="1"/>
      <c r="CG4793" s="1"/>
      <c r="CH4793" s="1"/>
      <c r="CI4793" s="1"/>
      <c r="CJ4793" s="1"/>
      <c r="CK4793" s="1"/>
      <c r="CL4793" s="1"/>
      <c r="CM4793" s="1"/>
      <c r="CN4793" s="1"/>
      <c r="CO4793" s="1"/>
      <c r="CP4793" s="1"/>
      <c r="CQ4793" s="1"/>
      <c r="CR4793" s="1"/>
      <c r="CS4793" s="1"/>
      <c r="CT4793" s="1"/>
      <c r="CU4793" s="1"/>
      <c r="CV4793" s="1"/>
      <c r="CW4793" s="1"/>
      <c r="CX4793" s="1"/>
      <c r="CY4793" s="1"/>
      <c r="CZ4793" s="1"/>
      <c r="DA4793" s="1"/>
      <c r="DB4793" s="1"/>
      <c r="DC4793" s="1"/>
      <c r="DD4793" s="1"/>
      <c r="DE4793" s="1"/>
      <c r="DF4793" s="1"/>
      <c r="DG4793" s="1"/>
      <c r="DH4793" s="1"/>
      <c r="DI4793" s="1"/>
      <c r="DJ4793" s="1"/>
      <c r="DK4793" s="1"/>
      <c r="DL4793" s="1"/>
      <c r="DM4793" s="1"/>
      <c r="DN4793" s="1"/>
      <c r="DO4793" s="1"/>
      <c r="DP4793" s="1"/>
      <c r="DQ4793" s="1"/>
    </row>
    <row r="4794" spans="1:121">
      <c r="A4794" s="172" t="s">
        <v>2041</v>
      </c>
      <c r="B4794" s="381" t="s">
        <v>2042</v>
      </c>
      <c r="C4794" s="378">
        <v>161609332</v>
      </c>
      <c r="D4794" s="88"/>
      <c r="F4794" s="29" t="s">
        <v>157</v>
      </c>
      <c r="G4794" s="3" t="s">
        <v>60</v>
      </c>
      <c r="H4794" s="3" t="s">
        <v>2043</v>
      </c>
      <c r="I4794" s="55">
        <v>46183</v>
      </c>
      <c r="J4794" s="55">
        <v>46186</v>
      </c>
      <c r="K4794" s="55">
        <v>46213</v>
      </c>
      <c r="L4794" s="3"/>
      <c r="M4794" s="3"/>
      <c r="N4794" s="3"/>
      <c r="O4794" s="3" t="s">
        <v>105</v>
      </c>
      <c r="P4794" s="55">
        <v>46205</v>
      </c>
      <c r="Q4794" s="167"/>
      <c r="R4794" s="176"/>
      <c r="S4794" s="1"/>
      <c r="T4794" s="1"/>
      <c r="U4794" s="1"/>
      <c r="V4794" s="1"/>
      <c r="W4794" s="1"/>
      <c r="X4794" s="1"/>
      <c r="Y4794" s="1"/>
      <c r="Z4794" s="1"/>
      <c r="AA4794" s="1"/>
      <c r="AB4794" s="1"/>
      <c r="AC4794" s="1"/>
      <c r="AD4794" s="1"/>
      <c r="AE4794" s="1"/>
      <c r="AF4794" s="1"/>
      <c r="AG4794" s="1"/>
      <c r="AH4794" s="1"/>
      <c r="AI4794" s="1"/>
      <c r="AJ4794" s="1"/>
      <c r="AK4794" s="1"/>
      <c r="AL4794" s="1"/>
      <c r="AM4794" s="1"/>
      <c r="AN4794" s="1"/>
      <c r="AO4794" s="1"/>
      <c r="AP4794" s="1"/>
      <c r="AQ4794" s="1"/>
      <c r="AR4794" s="1"/>
      <c r="AS4794" s="1"/>
      <c r="AT4794" s="1"/>
      <c r="AU4794" s="1"/>
      <c r="AV4794" s="1"/>
      <c r="AW4794" s="1"/>
      <c r="AX4794" s="1"/>
      <c r="AY4794" s="1"/>
      <c r="AZ4794" s="1"/>
      <c r="BA4794" s="1"/>
      <c r="BB4794" s="1"/>
      <c r="BC4794" s="1"/>
      <c r="BD4794" s="1"/>
      <c r="BE4794" s="1"/>
      <c r="BF4794" s="1"/>
      <c r="BG4794" s="1"/>
      <c r="BH4794" s="1"/>
      <c r="BI4794" s="1"/>
      <c r="BJ4794" s="1"/>
      <c r="BK4794" s="1"/>
      <c r="BL4794" s="1"/>
      <c r="BM4794" s="1"/>
      <c r="BN4794" s="1"/>
      <c r="BO4794" s="1"/>
      <c r="BP4794" s="1"/>
      <c r="BQ4794" s="1"/>
      <c r="BR4794" s="1"/>
      <c r="BS4794" s="1"/>
      <c r="BT4794" s="1"/>
      <c r="BU4794" s="1"/>
      <c r="BV4794" s="1"/>
      <c r="BW4794" s="1"/>
      <c r="BX4794" s="1"/>
      <c r="BY4794" s="1"/>
      <c r="BZ4794" s="1"/>
      <c r="CA4794" s="1"/>
      <c r="CB4794" s="1"/>
      <c r="CC4794" s="1"/>
      <c r="CD4794" s="1"/>
      <c r="CE4794" s="1"/>
      <c r="CF4794" s="1"/>
      <c r="CG4794" s="1"/>
      <c r="CH4794" s="1"/>
      <c r="CI4794" s="1"/>
      <c r="CJ4794" s="1"/>
      <c r="CK4794" s="1"/>
      <c r="CL4794" s="1"/>
      <c r="CM4794" s="1"/>
      <c r="CN4794" s="1"/>
      <c r="CO4794" s="1"/>
      <c r="CP4794" s="1"/>
      <c r="CQ4794" s="1"/>
      <c r="CR4794" s="1"/>
      <c r="CS4794" s="1"/>
      <c r="CT4794" s="1"/>
      <c r="CU4794" s="1"/>
      <c r="CV4794" s="1"/>
      <c r="CW4794" s="1"/>
      <c r="CX4794" s="1"/>
      <c r="CY4794" s="1"/>
      <c r="CZ4794" s="1"/>
      <c r="DA4794" s="1"/>
      <c r="DB4794" s="1"/>
      <c r="DC4794" s="1"/>
      <c r="DD4794" s="1"/>
      <c r="DE4794" s="1"/>
      <c r="DF4794" s="1"/>
      <c r="DG4794" s="1"/>
      <c r="DH4794" s="1"/>
      <c r="DI4794" s="1"/>
      <c r="DJ4794" s="1"/>
      <c r="DK4794" s="1"/>
      <c r="DL4794" s="1"/>
      <c r="DM4794" s="1"/>
      <c r="DN4794" s="1"/>
      <c r="DO4794" s="1"/>
      <c r="DP4794" s="1"/>
      <c r="DQ4794" s="1"/>
    </row>
    <row r="4795" spans="1:121">
      <c r="A4795" s="172" t="s">
        <v>2041</v>
      </c>
      <c r="B4795" s="381" t="s">
        <v>2042</v>
      </c>
      <c r="C4795" s="378">
        <v>161609368</v>
      </c>
      <c r="D4795" s="88"/>
      <c r="F4795" s="29" t="s">
        <v>157</v>
      </c>
      <c r="G4795" s="3" t="s">
        <v>60</v>
      </c>
      <c r="H4795" s="3" t="s">
        <v>2043</v>
      </c>
      <c r="I4795" s="55">
        <v>46183</v>
      </c>
      <c r="J4795" s="55">
        <v>46186</v>
      </c>
      <c r="K4795" s="55">
        <v>46213</v>
      </c>
      <c r="L4795" s="3"/>
      <c r="M4795" s="3"/>
      <c r="N4795" s="3"/>
      <c r="O4795" s="3" t="s">
        <v>105</v>
      </c>
      <c r="P4795" s="55">
        <v>46200</v>
      </c>
      <c r="Q4795" s="167"/>
      <c r="R4795" s="176"/>
      <c r="S4795" s="1"/>
      <c r="T4795" s="1"/>
      <c r="U4795" s="1"/>
      <c r="V4795" s="1"/>
      <c r="W4795" s="1"/>
      <c r="X4795" s="1"/>
      <c r="Y4795" s="1"/>
      <c r="Z4795" s="1"/>
      <c r="AA4795" s="1"/>
      <c r="AB4795" s="1"/>
      <c r="AC4795" s="1"/>
      <c r="AD4795" s="1"/>
      <c r="AE4795" s="1"/>
      <c r="AF4795" s="1"/>
      <c r="AG4795" s="1"/>
      <c r="AH4795" s="1"/>
      <c r="AI4795" s="1"/>
      <c r="AJ4795" s="1"/>
      <c r="AK4795" s="1"/>
      <c r="AL4795" s="1"/>
      <c r="AM4795" s="1"/>
      <c r="AN4795" s="1"/>
      <c r="AO4795" s="1"/>
      <c r="AP4795" s="1"/>
      <c r="AQ4795" s="1"/>
      <c r="AR4795" s="1"/>
      <c r="AS4795" s="1"/>
      <c r="AT4795" s="1"/>
      <c r="AU4795" s="1"/>
      <c r="AV4795" s="1"/>
      <c r="AW4795" s="1"/>
      <c r="AX4795" s="1"/>
      <c r="AY4795" s="1"/>
      <c r="AZ4795" s="1"/>
      <c r="BA4795" s="1"/>
      <c r="BB4795" s="1"/>
      <c r="BC4795" s="1"/>
      <c r="BD4795" s="1"/>
      <c r="BE4795" s="1"/>
      <c r="BF4795" s="1"/>
      <c r="BG4795" s="1"/>
      <c r="BH4795" s="1"/>
      <c r="BI4795" s="1"/>
      <c r="BJ4795" s="1"/>
      <c r="BK4795" s="1"/>
      <c r="BL4795" s="1"/>
      <c r="BM4795" s="1"/>
      <c r="BN4795" s="1"/>
      <c r="BO4795" s="1"/>
      <c r="BP4795" s="1"/>
      <c r="BQ4795" s="1"/>
      <c r="BR4795" s="1"/>
      <c r="BS4795" s="1"/>
      <c r="BT4795" s="1"/>
      <c r="BU4795" s="1"/>
      <c r="BV4795" s="1"/>
      <c r="BW4795" s="1"/>
      <c r="BX4795" s="1"/>
      <c r="BY4795" s="1"/>
      <c r="BZ4795" s="1"/>
      <c r="CA4795" s="1"/>
      <c r="CB4795" s="1"/>
      <c r="CC4795" s="1"/>
      <c r="CD4795" s="1"/>
      <c r="CE4795" s="1"/>
      <c r="CF4795" s="1"/>
      <c r="CG4795" s="1"/>
      <c r="CH4795" s="1"/>
      <c r="CI4795" s="1"/>
      <c r="CJ4795" s="1"/>
      <c r="CK4795" s="1"/>
      <c r="CL4795" s="1"/>
      <c r="CM4795" s="1"/>
      <c r="CN4795" s="1"/>
      <c r="CO4795" s="1"/>
      <c r="CP4795" s="1"/>
      <c r="CQ4795" s="1"/>
      <c r="CR4795" s="1"/>
      <c r="CS4795" s="1"/>
      <c r="CT4795" s="1"/>
      <c r="CU4795" s="1"/>
      <c r="CV4795" s="1"/>
      <c r="CW4795" s="1"/>
      <c r="CX4795" s="1"/>
      <c r="CY4795" s="1"/>
      <c r="CZ4795" s="1"/>
      <c r="DA4795" s="1"/>
      <c r="DB4795" s="1"/>
      <c r="DC4795" s="1"/>
      <c r="DD4795" s="1"/>
      <c r="DE4795" s="1"/>
      <c r="DF4795" s="1"/>
      <c r="DG4795" s="1"/>
      <c r="DH4795" s="1"/>
      <c r="DI4795" s="1"/>
      <c r="DJ4795" s="1"/>
      <c r="DK4795" s="1"/>
      <c r="DL4795" s="1"/>
      <c r="DM4795" s="1"/>
      <c r="DN4795" s="1"/>
      <c r="DO4795" s="1"/>
      <c r="DP4795" s="1"/>
      <c r="DQ4795" s="1"/>
    </row>
    <row r="4796" spans="1:121">
      <c r="A4796" s="172" t="s">
        <v>2041</v>
      </c>
      <c r="B4796" s="381" t="s">
        <v>2042</v>
      </c>
      <c r="C4796" s="378">
        <v>161609383</v>
      </c>
      <c r="D4796" s="88"/>
      <c r="F4796" s="29" t="s">
        <v>157</v>
      </c>
      <c r="G4796" s="3" t="s">
        <v>60</v>
      </c>
      <c r="H4796" s="3" t="s">
        <v>2043</v>
      </c>
      <c r="I4796" s="55">
        <v>46183</v>
      </c>
      <c r="J4796" s="55">
        <v>46186</v>
      </c>
      <c r="K4796" s="55">
        <v>46213</v>
      </c>
      <c r="L4796" s="3"/>
      <c r="M4796" s="3"/>
      <c r="N4796" s="3"/>
      <c r="O4796" s="3" t="s">
        <v>105</v>
      </c>
      <c r="P4796" s="55">
        <v>46200</v>
      </c>
      <c r="Q4796" s="167"/>
      <c r="R4796" s="176"/>
      <c r="S4796" s="1"/>
      <c r="T4796" s="1"/>
      <c r="U4796" s="1"/>
      <c r="V4796" s="1"/>
      <c r="W4796" s="1"/>
      <c r="X4796" s="1"/>
      <c r="Y4796" s="1"/>
      <c r="Z4796" s="1"/>
      <c r="AA4796" s="1"/>
      <c r="AB4796" s="1"/>
      <c r="AC4796" s="1"/>
      <c r="AD4796" s="1"/>
      <c r="AE4796" s="1"/>
      <c r="AF4796" s="1"/>
      <c r="AG4796" s="1"/>
      <c r="AH4796" s="1"/>
      <c r="AI4796" s="1"/>
      <c r="AJ4796" s="1"/>
      <c r="AK4796" s="1"/>
      <c r="AL4796" s="1"/>
      <c r="AM4796" s="1"/>
      <c r="AN4796" s="1"/>
      <c r="AO4796" s="1"/>
      <c r="AP4796" s="1"/>
      <c r="AQ4796" s="1"/>
      <c r="AR4796" s="1"/>
      <c r="AS4796" s="1"/>
      <c r="AT4796" s="1"/>
      <c r="AU4796" s="1"/>
      <c r="AV4796" s="1"/>
      <c r="AW4796" s="1"/>
      <c r="AX4796" s="1"/>
      <c r="AY4796" s="1"/>
      <c r="AZ4796" s="1"/>
      <c r="BA4796" s="1"/>
      <c r="BB4796" s="1"/>
      <c r="BC4796" s="1"/>
      <c r="BD4796" s="1"/>
      <c r="BE4796" s="1"/>
      <c r="BF4796" s="1"/>
      <c r="BG4796" s="1"/>
      <c r="BH4796" s="1"/>
      <c r="BI4796" s="1"/>
      <c r="BJ4796" s="1"/>
      <c r="BK4796" s="1"/>
      <c r="BL4796" s="1"/>
      <c r="BM4796" s="1"/>
      <c r="BN4796" s="1"/>
      <c r="BO4796" s="1"/>
      <c r="BP4796" s="1"/>
      <c r="BQ4796" s="1"/>
      <c r="BR4796" s="1"/>
      <c r="BS4796" s="1"/>
      <c r="BT4796" s="1"/>
      <c r="BU4796" s="1"/>
      <c r="BV4796" s="1"/>
      <c r="BW4796" s="1"/>
      <c r="BX4796" s="1"/>
      <c r="BY4796" s="1"/>
      <c r="BZ4796" s="1"/>
      <c r="CA4796" s="1"/>
      <c r="CB4796" s="1"/>
      <c r="CC4796" s="1"/>
      <c r="CD4796" s="1"/>
      <c r="CE4796" s="1"/>
      <c r="CF4796" s="1"/>
      <c r="CG4796" s="1"/>
      <c r="CH4796" s="1"/>
      <c r="CI4796" s="1"/>
      <c r="CJ4796" s="1"/>
      <c r="CK4796" s="1"/>
      <c r="CL4796" s="1"/>
      <c r="CM4796" s="1"/>
      <c r="CN4796" s="1"/>
      <c r="CO4796" s="1"/>
      <c r="CP4796" s="1"/>
      <c r="CQ4796" s="1"/>
      <c r="CR4796" s="1"/>
      <c r="CS4796" s="1"/>
      <c r="CT4796" s="1"/>
      <c r="CU4796" s="1"/>
      <c r="CV4796" s="1"/>
      <c r="CW4796" s="1"/>
      <c r="CX4796" s="1"/>
      <c r="CY4796" s="1"/>
      <c r="CZ4796" s="1"/>
      <c r="DA4796" s="1"/>
      <c r="DB4796" s="1"/>
      <c r="DC4796" s="1"/>
      <c r="DD4796" s="1"/>
      <c r="DE4796" s="1"/>
      <c r="DF4796" s="1"/>
      <c r="DG4796" s="1"/>
      <c r="DH4796" s="1"/>
      <c r="DI4796" s="1"/>
      <c r="DJ4796" s="1"/>
      <c r="DK4796" s="1"/>
      <c r="DL4796" s="1"/>
      <c r="DM4796" s="1"/>
      <c r="DN4796" s="1"/>
      <c r="DO4796" s="1"/>
      <c r="DP4796" s="1"/>
      <c r="DQ4796" s="1"/>
    </row>
    <row r="4797" spans="1:121">
      <c r="A4797" s="172" t="s">
        <v>2041</v>
      </c>
      <c r="B4797" s="381" t="s">
        <v>2042</v>
      </c>
      <c r="C4797" s="378">
        <v>161609391</v>
      </c>
      <c r="D4797" s="88"/>
      <c r="F4797" s="29" t="s">
        <v>157</v>
      </c>
      <c r="G4797" s="3" t="s">
        <v>60</v>
      </c>
      <c r="H4797" s="3" t="s">
        <v>2043</v>
      </c>
      <c r="I4797" s="55">
        <v>46183</v>
      </c>
      <c r="J4797" s="55">
        <v>46186</v>
      </c>
      <c r="K4797" s="55">
        <v>46213</v>
      </c>
      <c r="L4797" s="3"/>
      <c r="M4797" s="3"/>
      <c r="N4797" s="3"/>
      <c r="O4797" s="3" t="s">
        <v>105</v>
      </c>
      <c r="P4797" s="55">
        <v>46200</v>
      </c>
      <c r="Q4797" s="167"/>
      <c r="R4797" s="176"/>
      <c r="S4797" s="1"/>
      <c r="T4797" s="1"/>
      <c r="U4797" s="1"/>
      <c r="V4797" s="1"/>
      <c r="W4797" s="1"/>
      <c r="X4797" s="1"/>
      <c r="Y4797" s="1"/>
      <c r="Z4797" s="1"/>
      <c r="AA4797" s="1"/>
      <c r="AB4797" s="1"/>
      <c r="AC4797" s="1"/>
      <c r="AD4797" s="1"/>
      <c r="AE4797" s="1"/>
      <c r="AF4797" s="1"/>
      <c r="AG4797" s="1"/>
      <c r="AH4797" s="1"/>
      <c r="AI4797" s="1"/>
      <c r="AJ4797" s="1"/>
      <c r="AK4797" s="1"/>
      <c r="AL4797" s="1"/>
      <c r="AM4797" s="1"/>
      <c r="AN4797" s="1"/>
      <c r="AO4797" s="1"/>
      <c r="AP4797" s="1"/>
      <c r="AQ4797" s="1"/>
      <c r="AR4797" s="1"/>
      <c r="AS4797" s="1"/>
      <c r="AT4797" s="1"/>
      <c r="AU4797" s="1"/>
      <c r="AV4797" s="1"/>
      <c r="AW4797" s="1"/>
      <c r="AX4797" s="1"/>
      <c r="AY4797" s="1"/>
      <c r="AZ4797" s="1"/>
      <c r="BA4797" s="1"/>
      <c r="BB4797" s="1"/>
      <c r="BC4797" s="1"/>
      <c r="BD4797" s="1"/>
      <c r="BE4797" s="1"/>
      <c r="BF4797" s="1"/>
      <c r="BG4797" s="1"/>
      <c r="BH4797" s="1"/>
      <c r="BI4797" s="1"/>
      <c r="BJ4797" s="1"/>
      <c r="BK4797" s="1"/>
      <c r="BL4797" s="1"/>
      <c r="BM4797" s="1"/>
      <c r="BN4797" s="1"/>
      <c r="BO4797" s="1"/>
      <c r="BP4797" s="1"/>
      <c r="BQ4797" s="1"/>
      <c r="BR4797" s="1"/>
      <c r="BS4797" s="1"/>
      <c r="BT4797" s="1"/>
      <c r="BU4797" s="1"/>
      <c r="BV4797" s="1"/>
      <c r="BW4797" s="1"/>
      <c r="BX4797" s="1"/>
      <c r="BY4797" s="1"/>
      <c r="BZ4797" s="1"/>
      <c r="CA4797" s="1"/>
      <c r="CB4797" s="1"/>
      <c r="CC4797" s="1"/>
      <c r="CD4797" s="1"/>
      <c r="CE4797" s="1"/>
      <c r="CF4797" s="1"/>
      <c r="CG4797" s="1"/>
      <c r="CH4797" s="1"/>
      <c r="CI4797" s="1"/>
      <c r="CJ4797" s="1"/>
      <c r="CK4797" s="1"/>
      <c r="CL4797" s="1"/>
      <c r="CM4797" s="1"/>
      <c r="CN4797" s="1"/>
      <c r="CO4797" s="1"/>
      <c r="CP4797" s="1"/>
      <c r="CQ4797" s="1"/>
      <c r="CR4797" s="1"/>
      <c r="CS4797" s="1"/>
      <c r="CT4797" s="1"/>
      <c r="CU4797" s="1"/>
      <c r="CV4797" s="1"/>
      <c r="CW4797" s="1"/>
      <c r="CX4797" s="1"/>
      <c r="CY4797" s="1"/>
      <c r="CZ4797" s="1"/>
      <c r="DA4797" s="1"/>
      <c r="DB4797" s="1"/>
      <c r="DC4797" s="1"/>
      <c r="DD4797" s="1"/>
      <c r="DE4797" s="1"/>
      <c r="DF4797" s="1"/>
      <c r="DG4797" s="1"/>
      <c r="DH4797" s="1"/>
      <c r="DI4797" s="1"/>
      <c r="DJ4797" s="1"/>
      <c r="DK4797" s="1"/>
      <c r="DL4797" s="1"/>
      <c r="DM4797" s="1"/>
      <c r="DN4797" s="1"/>
      <c r="DO4797" s="1"/>
      <c r="DP4797" s="1"/>
      <c r="DQ4797" s="1"/>
    </row>
    <row r="4798" spans="1:121">
      <c r="A4798" s="172" t="s">
        <v>2041</v>
      </c>
      <c r="B4798" s="381" t="s">
        <v>2042</v>
      </c>
      <c r="C4798" s="378">
        <v>161609417</v>
      </c>
      <c r="D4798" s="88"/>
      <c r="F4798" s="29" t="s">
        <v>157</v>
      </c>
      <c r="G4798" s="3" t="s">
        <v>60</v>
      </c>
      <c r="H4798" s="3" t="s">
        <v>2043</v>
      </c>
      <c r="I4798" s="55">
        <v>46183</v>
      </c>
      <c r="J4798" s="55">
        <v>46186</v>
      </c>
      <c r="K4798" s="55">
        <v>46213</v>
      </c>
      <c r="L4798" s="3"/>
      <c r="M4798" s="3"/>
      <c r="N4798" s="3"/>
      <c r="O4798" s="3" t="s">
        <v>105</v>
      </c>
      <c r="P4798" s="55">
        <v>46200</v>
      </c>
      <c r="Q4798" s="167"/>
      <c r="R4798" s="176"/>
      <c r="S4798" s="1"/>
      <c r="T4798" s="1"/>
      <c r="U4798" s="1"/>
      <c r="V4798" s="1"/>
      <c r="W4798" s="1"/>
      <c r="X4798" s="1"/>
      <c r="Y4798" s="1"/>
      <c r="Z4798" s="1"/>
      <c r="AA4798" s="1"/>
      <c r="AB4798" s="1"/>
      <c r="AC4798" s="1"/>
      <c r="AD4798" s="1"/>
      <c r="AE4798" s="1"/>
      <c r="AF4798" s="1"/>
      <c r="AG4798" s="1"/>
      <c r="AH4798" s="1"/>
      <c r="AI4798" s="1"/>
      <c r="AJ4798" s="1"/>
      <c r="AK4798" s="1"/>
      <c r="AL4798" s="1"/>
      <c r="AM4798" s="1"/>
      <c r="AN4798" s="1"/>
      <c r="AO4798" s="1"/>
      <c r="AP4798" s="1"/>
      <c r="AQ4798" s="1"/>
      <c r="AR4798" s="1"/>
      <c r="AS4798" s="1"/>
      <c r="AT4798" s="1"/>
      <c r="AU4798" s="1"/>
      <c r="AV4798" s="1"/>
      <c r="AW4798" s="1"/>
      <c r="AX4798" s="1"/>
      <c r="AY4798" s="1"/>
      <c r="AZ4798" s="1"/>
      <c r="BA4798" s="1"/>
      <c r="BB4798" s="1"/>
      <c r="BC4798" s="1"/>
      <c r="BD4798" s="1"/>
      <c r="BE4798" s="1"/>
      <c r="BF4798" s="1"/>
      <c r="BG4798" s="1"/>
      <c r="BH4798" s="1"/>
      <c r="BI4798" s="1"/>
      <c r="BJ4798" s="1"/>
      <c r="BK4798" s="1"/>
      <c r="BL4798" s="1"/>
      <c r="BM4798" s="1"/>
      <c r="BN4798" s="1"/>
      <c r="BO4798" s="1"/>
      <c r="BP4798" s="1"/>
      <c r="BQ4798" s="1"/>
      <c r="BR4798" s="1"/>
      <c r="BS4798" s="1"/>
      <c r="BT4798" s="1"/>
      <c r="BU4798" s="1"/>
      <c r="BV4798" s="1"/>
      <c r="BW4798" s="1"/>
      <c r="BX4798" s="1"/>
      <c r="BY4798" s="1"/>
      <c r="BZ4798" s="1"/>
      <c r="CA4798" s="1"/>
      <c r="CB4798" s="1"/>
      <c r="CC4798" s="1"/>
      <c r="CD4798" s="1"/>
      <c r="CE4798" s="1"/>
      <c r="CF4798" s="1"/>
      <c r="CG4798" s="1"/>
      <c r="CH4798" s="1"/>
      <c r="CI4798" s="1"/>
      <c r="CJ4798" s="1"/>
      <c r="CK4798" s="1"/>
      <c r="CL4798" s="1"/>
      <c r="CM4798" s="1"/>
      <c r="CN4798" s="1"/>
      <c r="CO4798" s="1"/>
      <c r="CP4798" s="1"/>
      <c r="CQ4798" s="1"/>
      <c r="CR4798" s="1"/>
      <c r="CS4798" s="1"/>
      <c r="CT4798" s="1"/>
      <c r="CU4798" s="1"/>
      <c r="CV4798" s="1"/>
      <c r="CW4798" s="1"/>
      <c r="CX4798" s="1"/>
      <c r="CY4798" s="1"/>
      <c r="CZ4798" s="1"/>
      <c r="DA4798" s="1"/>
      <c r="DB4798" s="1"/>
      <c r="DC4798" s="1"/>
      <c r="DD4798" s="1"/>
      <c r="DE4798" s="1"/>
      <c r="DF4798" s="1"/>
      <c r="DG4798" s="1"/>
      <c r="DH4798" s="1"/>
      <c r="DI4798" s="1"/>
      <c r="DJ4798" s="1"/>
      <c r="DK4798" s="1"/>
      <c r="DL4798" s="1"/>
      <c r="DM4798" s="1"/>
      <c r="DN4798" s="1"/>
      <c r="DO4798" s="1"/>
      <c r="DP4798" s="1"/>
      <c r="DQ4798" s="1"/>
    </row>
    <row r="4799" spans="1:121">
      <c r="A4799" s="172" t="s">
        <v>2041</v>
      </c>
      <c r="B4799" s="381" t="s">
        <v>2042</v>
      </c>
      <c r="C4799" s="378">
        <v>161609426</v>
      </c>
      <c r="D4799" s="88"/>
      <c r="F4799" s="29" t="s">
        <v>157</v>
      </c>
      <c r="G4799" s="3" t="s">
        <v>60</v>
      </c>
      <c r="H4799" s="3" t="s">
        <v>2043</v>
      </c>
      <c r="I4799" s="55">
        <v>46183</v>
      </c>
      <c r="J4799" s="55">
        <v>46186</v>
      </c>
      <c r="K4799" s="55">
        <v>46213</v>
      </c>
      <c r="L4799" s="3"/>
      <c r="M4799" s="3"/>
      <c r="N4799" s="3"/>
      <c r="O4799" s="3" t="s">
        <v>105</v>
      </c>
      <c r="P4799" s="55">
        <v>46200</v>
      </c>
      <c r="Q4799" s="167"/>
      <c r="R4799" s="176"/>
      <c r="S4799" s="1"/>
      <c r="T4799" s="1"/>
      <c r="U4799" s="1"/>
      <c r="V4799" s="1"/>
      <c r="W4799" s="1"/>
      <c r="X4799" s="1"/>
      <c r="Y4799" s="1"/>
      <c r="Z4799" s="1"/>
      <c r="AA4799" s="1"/>
      <c r="AB4799" s="1"/>
      <c r="AC4799" s="1"/>
      <c r="AD4799" s="1"/>
      <c r="AE4799" s="1"/>
      <c r="AF4799" s="1"/>
      <c r="AG4799" s="1"/>
      <c r="AH4799" s="1"/>
      <c r="AI4799" s="1"/>
      <c r="AJ4799" s="1"/>
      <c r="AK4799" s="1"/>
      <c r="AL4799" s="1"/>
      <c r="AM4799" s="1"/>
      <c r="AN4799" s="1"/>
      <c r="AO4799" s="1"/>
      <c r="AP4799" s="1"/>
      <c r="AQ4799" s="1"/>
      <c r="AR4799" s="1"/>
      <c r="AS4799" s="1"/>
      <c r="AT4799" s="1"/>
      <c r="AU4799" s="1"/>
      <c r="AV4799" s="1"/>
      <c r="AW4799" s="1"/>
      <c r="AX4799" s="1"/>
      <c r="AY4799" s="1"/>
      <c r="AZ4799" s="1"/>
      <c r="BA4799" s="1"/>
      <c r="BB4799" s="1"/>
      <c r="BC4799" s="1"/>
      <c r="BD4799" s="1"/>
      <c r="BE4799" s="1"/>
      <c r="BF4799" s="1"/>
      <c r="BG4799" s="1"/>
      <c r="BH4799" s="1"/>
      <c r="BI4799" s="1"/>
      <c r="BJ4799" s="1"/>
      <c r="BK4799" s="1"/>
      <c r="BL4799" s="1"/>
      <c r="BM4799" s="1"/>
      <c r="BN4799" s="1"/>
      <c r="BO4799" s="1"/>
      <c r="BP4799" s="1"/>
      <c r="BQ4799" s="1"/>
      <c r="BR4799" s="1"/>
      <c r="BS4799" s="1"/>
      <c r="BT4799" s="1"/>
      <c r="BU4799" s="1"/>
      <c r="BV4799" s="1"/>
      <c r="BW4799" s="1"/>
      <c r="BX4799" s="1"/>
      <c r="BY4799" s="1"/>
      <c r="BZ4799" s="1"/>
      <c r="CA4799" s="1"/>
      <c r="CB4799" s="1"/>
      <c r="CC4799" s="1"/>
      <c r="CD4799" s="1"/>
      <c r="CE4799" s="1"/>
      <c r="CF4799" s="1"/>
      <c r="CG4799" s="1"/>
      <c r="CH4799" s="1"/>
      <c r="CI4799" s="1"/>
      <c r="CJ4799" s="1"/>
      <c r="CK4799" s="1"/>
      <c r="CL4799" s="1"/>
      <c r="CM4799" s="1"/>
      <c r="CN4799" s="1"/>
      <c r="CO4799" s="1"/>
      <c r="CP4799" s="1"/>
      <c r="CQ4799" s="1"/>
      <c r="CR4799" s="1"/>
      <c r="CS4799" s="1"/>
      <c r="CT4799" s="1"/>
      <c r="CU4799" s="1"/>
      <c r="CV4799" s="1"/>
      <c r="CW4799" s="1"/>
      <c r="CX4799" s="1"/>
      <c r="CY4799" s="1"/>
      <c r="CZ4799" s="1"/>
      <c r="DA4799" s="1"/>
      <c r="DB4799" s="1"/>
      <c r="DC4799" s="1"/>
      <c r="DD4799" s="1"/>
      <c r="DE4799" s="1"/>
      <c r="DF4799" s="1"/>
      <c r="DG4799" s="1"/>
      <c r="DH4799" s="1"/>
      <c r="DI4799" s="1"/>
      <c r="DJ4799" s="1"/>
      <c r="DK4799" s="1"/>
      <c r="DL4799" s="1"/>
      <c r="DM4799" s="1"/>
      <c r="DN4799" s="1"/>
      <c r="DO4799" s="1"/>
      <c r="DP4799" s="1"/>
      <c r="DQ4799" s="1"/>
    </row>
    <row r="4800" spans="1:121">
      <c r="A4800" s="172" t="s">
        <v>2041</v>
      </c>
      <c r="B4800" s="381" t="s">
        <v>2042</v>
      </c>
      <c r="C4800" s="378">
        <v>161609453</v>
      </c>
      <c r="D4800" s="88"/>
      <c r="F4800" s="29" t="s">
        <v>157</v>
      </c>
      <c r="G4800" s="3" t="s">
        <v>60</v>
      </c>
      <c r="H4800" s="3" t="s">
        <v>2043</v>
      </c>
      <c r="I4800" s="55">
        <v>46183</v>
      </c>
      <c r="J4800" s="55">
        <v>46186</v>
      </c>
      <c r="K4800" s="55">
        <v>46213</v>
      </c>
      <c r="L4800" s="3"/>
      <c r="M4800" s="3"/>
      <c r="N4800" s="3"/>
      <c r="O4800" s="3" t="s">
        <v>105</v>
      </c>
      <c r="P4800" s="55">
        <v>46200</v>
      </c>
      <c r="Q4800" s="167"/>
      <c r="R4800" s="176"/>
      <c r="S4800" s="1"/>
      <c r="T4800" s="1"/>
      <c r="U4800" s="1"/>
      <c r="V4800" s="1"/>
      <c r="W4800" s="1"/>
      <c r="X4800" s="1"/>
      <c r="Y4800" s="1"/>
      <c r="Z4800" s="1"/>
      <c r="AA4800" s="1"/>
      <c r="AB4800" s="1"/>
      <c r="AC4800" s="1"/>
      <c r="AD4800" s="1"/>
      <c r="AE4800" s="1"/>
      <c r="AF4800" s="1"/>
      <c r="AG4800" s="1"/>
      <c r="AH4800" s="1"/>
      <c r="AI4800" s="1"/>
      <c r="AJ4800" s="1"/>
      <c r="AK4800" s="1"/>
      <c r="AL4800" s="1"/>
      <c r="AM4800" s="1"/>
      <c r="AN4800" s="1"/>
      <c r="AO4800" s="1"/>
      <c r="AP4800" s="1"/>
      <c r="AQ4800" s="1"/>
      <c r="AR4800" s="1"/>
      <c r="AS4800" s="1"/>
      <c r="AT4800" s="1"/>
      <c r="AU4800" s="1"/>
      <c r="AV4800" s="1"/>
      <c r="AW4800" s="1"/>
      <c r="AX4800" s="1"/>
      <c r="AY4800" s="1"/>
      <c r="AZ4800" s="1"/>
      <c r="BA4800" s="1"/>
      <c r="BB4800" s="1"/>
      <c r="BC4800" s="1"/>
      <c r="BD4800" s="1"/>
      <c r="BE4800" s="1"/>
      <c r="BF4800" s="1"/>
      <c r="BG4800" s="1"/>
      <c r="BH4800" s="1"/>
      <c r="BI4800" s="1"/>
      <c r="BJ4800" s="1"/>
      <c r="BK4800" s="1"/>
      <c r="BL4800" s="1"/>
      <c r="BM4800" s="1"/>
      <c r="BN4800" s="1"/>
      <c r="BO4800" s="1"/>
      <c r="BP4800" s="1"/>
      <c r="BQ4800" s="1"/>
      <c r="BR4800" s="1"/>
      <c r="BS4800" s="1"/>
      <c r="BT4800" s="1"/>
      <c r="BU4800" s="1"/>
      <c r="BV4800" s="1"/>
      <c r="BW4800" s="1"/>
      <c r="BX4800" s="1"/>
      <c r="BY4800" s="1"/>
      <c r="BZ4800" s="1"/>
      <c r="CA4800" s="1"/>
      <c r="CB4800" s="1"/>
      <c r="CC4800" s="1"/>
      <c r="CD4800" s="1"/>
      <c r="CE4800" s="1"/>
      <c r="CF4800" s="1"/>
      <c r="CG4800" s="1"/>
      <c r="CH4800" s="1"/>
      <c r="CI4800" s="1"/>
      <c r="CJ4800" s="1"/>
      <c r="CK4800" s="1"/>
      <c r="CL4800" s="1"/>
      <c r="CM4800" s="1"/>
      <c r="CN4800" s="1"/>
      <c r="CO4800" s="1"/>
      <c r="CP4800" s="1"/>
      <c r="CQ4800" s="1"/>
      <c r="CR4800" s="1"/>
      <c r="CS4800" s="1"/>
      <c r="CT4800" s="1"/>
      <c r="CU4800" s="1"/>
      <c r="CV4800" s="1"/>
      <c r="CW4800" s="1"/>
      <c r="CX4800" s="1"/>
      <c r="CY4800" s="1"/>
      <c r="CZ4800" s="1"/>
      <c r="DA4800" s="1"/>
      <c r="DB4800" s="1"/>
      <c r="DC4800" s="1"/>
      <c r="DD4800" s="1"/>
      <c r="DE4800" s="1"/>
      <c r="DF4800" s="1"/>
      <c r="DG4800" s="1"/>
      <c r="DH4800" s="1"/>
      <c r="DI4800" s="1"/>
      <c r="DJ4800" s="1"/>
      <c r="DK4800" s="1"/>
      <c r="DL4800" s="1"/>
      <c r="DM4800" s="1"/>
      <c r="DN4800" s="1"/>
      <c r="DO4800" s="1"/>
      <c r="DP4800" s="1"/>
      <c r="DQ4800" s="1"/>
    </row>
    <row r="4801" spans="1:121">
      <c r="A4801" s="172" t="s">
        <v>2041</v>
      </c>
      <c r="B4801" s="381" t="s">
        <v>2042</v>
      </c>
      <c r="C4801" s="378">
        <v>161609485</v>
      </c>
      <c r="D4801" s="88"/>
      <c r="F4801" s="29" t="s">
        <v>157</v>
      </c>
      <c r="G4801" s="3" t="s">
        <v>60</v>
      </c>
      <c r="H4801" s="3" t="s">
        <v>2043</v>
      </c>
      <c r="I4801" s="55">
        <v>46183</v>
      </c>
      <c r="J4801" s="55">
        <v>46186</v>
      </c>
      <c r="K4801" s="55">
        <v>46213</v>
      </c>
      <c r="L4801" s="3"/>
      <c r="M4801" s="3"/>
      <c r="N4801" s="3"/>
      <c r="O4801" s="3" t="s">
        <v>105</v>
      </c>
      <c r="P4801" s="55">
        <v>46200</v>
      </c>
      <c r="Q4801" s="167"/>
      <c r="R4801" s="176"/>
      <c r="S4801" s="1"/>
      <c r="T4801" s="1"/>
      <c r="U4801" s="1"/>
      <c r="V4801" s="1"/>
      <c r="W4801" s="1"/>
      <c r="X4801" s="1"/>
      <c r="Y4801" s="1"/>
      <c r="Z4801" s="1"/>
      <c r="AA4801" s="1"/>
      <c r="AB4801" s="1"/>
      <c r="AC4801" s="1"/>
      <c r="AD4801" s="1"/>
      <c r="AE4801" s="1"/>
      <c r="AF4801" s="1"/>
      <c r="AG4801" s="1"/>
      <c r="AH4801" s="1"/>
      <c r="AI4801" s="1"/>
      <c r="AJ4801" s="1"/>
      <c r="AK4801" s="1"/>
      <c r="AL4801" s="1"/>
      <c r="AM4801" s="1"/>
      <c r="AN4801" s="1"/>
      <c r="AO4801" s="1"/>
      <c r="AP4801" s="1"/>
      <c r="AQ4801" s="1"/>
      <c r="AR4801" s="1"/>
      <c r="AS4801" s="1"/>
      <c r="AT4801" s="1"/>
      <c r="AU4801" s="1"/>
      <c r="AV4801" s="1"/>
      <c r="AW4801" s="1"/>
      <c r="AX4801" s="1"/>
      <c r="AY4801" s="1"/>
      <c r="AZ4801" s="1"/>
      <c r="BA4801" s="1"/>
      <c r="BB4801" s="1"/>
      <c r="BC4801" s="1"/>
      <c r="BD4801" s="1"/>
      <c r="BE4801" s="1"/>
      <c r="BF4801" s="1"/>
      <c r="BG4801" s="1"/>
      <c r="BH4801" s="1"/>
      <c r="BI4801" s="1"/>
      <c r="BJ4801" s="1"/>
      <c r="BK4801" s="1"/>
      <c r="BL4801" s="1"/>
      <c r="BM4801" s="1"/>
      <c r="BN4801" s="1"/>
      <c r="BO4801" s="1"/>
      <c r="BP4801" s="1"/>
      <c r="BQ4801" s="1"/>
      <c r="BR4801" s="1"/>
      <c r="BS4801" s="1"/>
      <c r="BT4801" s="1"/>
      <c r="BU4801" s="1"/>
      <c r="BV4801" s="1"/>
      <c r="BW4801" s="1"/>
      <c r="BX4801" s="1"/>
      <c r="BY4801" s="1"/>
      <c r="BZ4801" s="1"/>
      <c r="CA4801" s="1"/>
      <c r="CB4801" s="1"/>
      <c r="CC4801" s="1"/>
      <c r="CD4801" s="1"/>
      <c r="CE4801" s="1"/>
      <c r="CF4801" s="1"/>
      <c r="CG4801" s="1"/>
      <c r="CH4801" s="1"/>
      <c r="CI4801" s="1"/>
      <c r="CJ4801" s="1"/>
      <c r="CK4801" s="1"/>
      <c r="CL4801" s="1"/>
      <c r="CM4801" s="1"/>
      <c r="CN4801" s="1"/>
      <c r="CO4801" s="1"/>
      <c r="CP4801" s="1"/>
      <c r="CQ4801" s="1"/>
      <c r="CR4801" s="1"/>
      <c r="CS4801" s="1"/>
      <c r="CT4801" s="1"/>
      <c r="CU4801" s="1"/>
      <c r="CV4801" s="1"/>
      <c r="CW4801" s="1"/>
      <c r="CX4801" s="1"/>
      <c r="CY4801" s="1"/>
      <c r="CZ4801" s="1"/>
      <c r="DA4801" s="1"/>
      <c r="DB4801" s="1"/>
      <c r="DC4801" s="1"/>
      <c r="DD4801" s="1"/>
      <c r="DE4801" s="1"/>
      <c r="DF4801" s="1"/>
      <c r="DG4801" s="1"/>
      <c r="DH4801" s="1"/>
      <c r="DI4801" s="1"/>
      <c r="DJ4801" s="1"/>
      <c r="DK4801" s="1"/>
      <c r="DL4801" s="1"/>
      <c r="DM4801" s="1"/>
      <c r="DN4801" s="1"/>
      <c r="DO4801" s="1"/>
      <c r="DP4801" s="1"/>
      <c r="DQ4801" s="1"/>
    </row>
    <row r="4802" spans="1:121">
      <c r="A4802" s="172" t="s">
        <v>2041</v>
      </c>
      <c r="B4802" s="381" t="s">
        <v>2042</v>
      </c>
      <c r="C4802" s="378">
        <v>161609512</v>
      </c>
      <c r="D4802" s="88"/>
      <c r="F4802" s="29" t="s">
        <v>157</v>
      </c>
      <c r="G4802" s="3" t="s">
        <v>60</v>
      </c>
      <c r="H4802" s="3" t="s">
        <v>2043</v>
      </c>
      <c r="I4802" s="55">
        <v>46183</v>
      </c>
      <c r="J4802" s="55">
        <v>46186</v>
      </c>
      <c r="K4802" s="55">
        <v>46213</v>
      </c>
      <c r="L4802" s="3"/>
      <c r="M4802" s="3"/>
      <c r="N4802" s="3"/>
      <c r="O4802" s="3" t="s">
        <v>105</v>
      </c>
      <c r="P4802" s="55">
        <v>46200</v>
      </c>
      <c r="Q4802" s="167"/>
      <c r="R4802" s="176"/>
      <c r="S4802" s="1"/>
      <c r="T4802" s="1"/>
      <c r="U4802" s="1"/>
      <c r="V4802" s="1"/>
      <c r="W4802" s="1"/>
      <c r="X4802" s="1"/>
      <c r="Y4802" s="1"/>
      <c r="Z4802" s="1"/>
      <c r="AA4802" s="1"/>
      <c r="AB4802" s="1"/>
      <c r="AC4802" s="1"/>
      <c r="AD4802" s="1"/>
      <c r="AE4802" s="1"/>
      <c r="AF4802" s="1"/>
      <c r="AG4802" s="1"/>
      <c r="AH4802" s="1"/>
      <c r="AI4802" s="1"/>
      <c r="AJ4802" s="1"/>
      <c r="AK4802" s="1"/>
      <c r="AL4802" s="1"/>
      <c r="AM4802" s="1"/>
      <c r="AN4802" s="1"/>
      <c r="AO4802" s="1"/>
      <c r="AP4802" s="1"/>
      <c r="AQ4802" s="1"/>
      <c r="AR4802" s="1"/>
      <c r="AS4802" s="1"/>
      <c r="AT4802" s="1"/>
      <c r="AU4802" s="1"/>
      <c r="AV4802" s="1"/>
      <c r="AW4802" s="1"/>
      <c r="AX4802" s="1"/>
      <c r="AY4802" s="1"/>
      <c r="AZ4802" s="1"/>
      <c r="BA4802" s="1"/>
      <c r="BB4802" s="1"/>
      <c r="BC4802" s="1"/>
      <c r="BD4802" s="1"/>
      <c r="BE4802" s="1"/>
      <c r="BF4802" s="1"/>
      <c r="BG4802" s="1"/>
      <c r="BH4802" s="1"/>
      <c r="BI4802" s="1"/>
      <c r="BJ4802" s="1"/>
      <c r="BK4802" s="1"/>
      <c r="BL4802" s="1"/>
      <c r="BM4802" s="1"/>
      <c r="BN4802" s="1"/>
      <c r="BO4802" s="1"/>
      <c r="BP4802" s="1"/>
      <c r="BQ4802" s="1"/>
      <c r="BR4802" s="1"/>
      <c r="BS4802" s="1"/>
      <c r="BT4802" s="1"/>
      <c r="BU4802" s="1"/>
      <c r="BV4802" s="1"/>
      <c r="BW4802" s="1"/>
      <c r="BX4802" s="1"/>
      <c r="BY4802" s="1"/>
      <c r="BZ4802" s="1"/>
      <c r="CA4802" s="1"/>
      <c r="CB4802" s="1"/>
      <c r="CC4802" s="1"/>
      <c r="CD4802" s="1"/>
      <c r="CE4802" s="1"/>
      <c r="CF4802" s="1"/>
      <c r="CG4802" s="1"/>
      <c r="CH4802" s="1"/>
      <c r="CI4802" s="1"/>
      <c r="CJ4802" s="1"/>
      <c r="CK4802" s="1"/>
      <c r="CL4802" s="1"/>
      <c r="CM4802" s="1"/>
      <c r="CN4802" s="1"/>
      <c r="CO4802" s="1"/>
      <c r="CP4802" s="1"/>
      <c r="CQ4802" s="1"/>
      <c r="CR4802" s="1"/>
      <c r="CS4802" s="1"/>
      <c r="CT4802" s="1"/>
      <c r="CU4802" s="1"/>
      <c r="CV4802" s="1"/>
      <c r="CW4802" s="1"/>
      <c r="CX4802" s="1"/>
      <c r="CY4802" s="1"/>
      <c r="CZ4802" s="1"/>
      <c r="DA4802" s="1"/>
      <c r="DB4802" s="1"/>
      <c r="DC4802" s="1"/>
      <c r="DD4802" s="1"/>
      <c r="DE4802" s="1"/>
      <c r="DF4802" s="1"/>
      <c r="DG4802" s="1"/>
      <c r="DH4802" s="1"/>
      <c r="DI4802" s="1"/>
      <c r="DJ4802" s="1"/>
      <c r="DK4802" s="1"/>
      <c r="DL4802" s="1"/>
      <c r="DM4802" s="1"/>
      <c r="DN4802" s="1"/>
      <c r="DO4802" s="1"/>
      <c r="DP4802" s="1"/>
      <c r="DQ4802" s="1"/>
    </row>
    <row r="4803" spans="1:121">
      <c r="A4803" s="172" t="s">
        <v>2041</v>
      </c>
      <c r="B4803" s="381" t="s">
        <v>2042</v>
      </c>
      <c r="C4803" s="378">
        <v>161609519</v>
      </c>
      <c r="D4803" s="88"/>
      <c r="F4803" s="29" t="s">
        <v>157</v>
      </c>
      <c r="G4803" s="3" t="s">
        <v>60</v>
      </c>
      <c r="H4803" s="3" t="s">
        <v>2043</v>
      </c>
      <c r="I4803" s="55">
        <v>46183</v>
      </c>
      <c r="J4803" s="55">
        <v>46186</v>
      </c>
      <c r="K4803" s="55">
        <v>46213</v>
      </c>
      <c r="L4803" s="3"/>
      <c r="M4803" s="3"/>
      <c r="N4803" s="3"/>
      <c r="O4803" s="3" t="s">
        <v>105</v>
      </c>
      <c r="P4803" s="55">
        <v>46200</v>
      </c>
      <c r="Q4803" s="167"/>
      <c r="R4803" s="176"/>
      <c r="S4803" s="1"/>
      <c r="T4803" s="1"/>
      <c r="U4803" s="1"/>
      <c r="V4803" s="1"/>
      <c r="W4803" s="1"/>
      <c r="X4803" s="1"/>
      <c r="Y4803" s="1"/>
      <c r="Z4803" s="1"/>
      <c r="AA4803" s="1"/>
      <c r="AB4803" s="1"/>
      <c r="AC4803" s="1"/>
      <c r="AD4803" s="1"/>
      <c r="AE4803" s="1"/>
      <c r="AF4803" s="1"/>
      <c r="AG4803" s="1"/>
      <c r="AH4803" s="1"/>
      <c r="AI4803" s="1"/>
      <c r="AJ4803" s="1"/>
      <c r="AK4803" s="1"/>
      <c r="AL4803" s="1"/>
      <c r="AM4803" s="1"/>
      <c r="AN4803" s="1"/>
      <c r="AO4803" s="1"/>
      <c r="AP4803" s="1"/>
      <c r="AQ4803" s="1"/>
      <c r="AR4803" s="1"/>
      <c r="AS4803" s="1"/>
      <c r="AT4803" s="1"/>
      <c r="AU4803" s="1"/>
      <c r="AV4803" s="1"/>
      <c r="AW4803" s="1"/>
      <c r="AX4803" s="1"/>
      <c r="AY4803" s="1"/>
      <c r="AZ4803" s="1"/>
      <c r="BA4803" s="1"/>
      <c r="BB4803" s="1"/>
      <c r="BC4803" s="1"/>
      <c r="BD4803" s="1"/>
      <c r="BE4803" s="1"/>
      <c r="BF4803" s="1"/>
      <c r="BG4803" s="1"/>
      <c r="BH4803" s="1"/>
      <c r="BI4803" s="1"/>
      <c r="BJ4803" s="1"/>
      <c r="BK4803" s="1"/>
      <c r="BL4803" s="1"/>
      <c r="BM4803" s="1"/>
      <c r="BN4803" s="1"/>
      <c r="BO4803" s="1"/>
      <c r="BP4803" s="1"/>
      <c r="BQ4803" s="1"/>
      <c r="BR4803" s="1"/>
      <c r="BS4803" s="1"/>
      <c r="BT4803" s="1"/>
      <c r="BU4803" s="1"/>
      <c r="BV4803" s="1"/>
      <c r="BW4803" s="1"/>
      <c r="BX4803" s="1"/>
      <c r="BY4803" s="1"/>
      <c r="BZ4803" s="1"/>
      <c r="CA4803" s="1"/>
      <c r="CB4803" s="1"/>
      <c r="CC4803" s="1"/>
      <c r="CD4803" s="1"/>
      <c r="CE4803" s="1"/>
      <c r="CF4803" s="1"/>
      <c r="CG4803" s="1"/>
      <c r="CH4803" s="1"/>
      <c r="CI4803" s="1"/>
      <c r="CJ4803" s="1"/>
      <c r="CK4803" s="1"/>
      <c r="CL4803" s="1"/>
      <c r="CM4803" s="1"/>
      <c r="CN4803" s="1"/>
      <c r="CO4803" s="1"/>
      <c r="CP4803" s="1"/>
      <c r="CQ4803" s="1"/>
      <c r="CR4803" s="1"/>
      <c r="CS4803" s="1"/>
      <c r="CT4803" s="1"/>
      <c r="CU4803" s="1"/>
      <c r="CV4803" s="1"/>
      <c r="CW4803" s="1"/>
      <c r="CX4803" s="1"/>
      <c r="CY4803" s="1"/>
      <c r="CZ4803" s="1"/>
      <c r="DA4803" s="1"/>
      <c r="DB4803" s="1"/>
      <c r="DC4803" s="1"/>
      <c r="DD4803" s="1"/>
      <c r="DE4803" s="1"/>
      <c r="DF4803" s="1"/>
      <c r="DG4803" s="1"/>
      <c r="DH4803" s="1"/>
      <c r="DI4803" s="1"/>
      <c r="DJ4803" s="1"/>
      <c r="DK4803" s="1"/>
      <c r="DL4803" s="1"/>
      <c r="DM4803" s="1"/>
      <c r="DN4803" s="1"/>
      <c r="DO4803" s="1"/>
      <c r="DP4803" s="1"/>
      <c r="DQ4803" s="1"/>
    </row>
    <row r="4804" spans="1:121">
      <c r="A4804" s="172" t="s">
        <v>2041</v>
      </c>
      <c r="B4804" s="381" t="s">
        <v>2042</v>
      </c>
      <c r="C4804" s="378">
        <v>161609521</v>
      </c>
      <c r="D4804" s="88"/>
      <c r="F4804" s="29" t="s">
        <v>157</v>
      </c>
      <c r="G4804" s="3" t="s">
        <v>60</v>
      </c>
      <c r="H4804" s="3" t="s">
        <v>2043</v>
      </c>
      <c r="I4804" s="55">
        <v>46183</v>
      </c>
      <c r="J4804" s="55">
        <v>46186</v>
      </c>
      <c r="K4804" s="55">
        <v>46213</v>
      </c>
      <c r="L4804" s="3"/>
      <c r="M4804" s="3"/>
      <c r="N4804" s="3"/>
      <c r="O4804" s="3" t="s">
        <v>105</v>
      </c>
      <c r="P4804" s="55">
        <v>46200</v>
      </c>
      <c r="Q4804" s="167"/>
      <c r="R4804" s="176"/>
      <c r="S4804" s="1"/>
      <c r="T4804" s="1"/>
      <c r="U4804" s="1"/>
      <c r="V4804" s="1"/>
      <c r="W4804" s="1"/>
      <c r="X4804" s="1"/>
      <c r="Y4804" s="1"/>
      <c r="Z4804" s="1"/>
      <c r="AA4804" s="1"/>
      <c r="AB4804" s="1"/>
      <c r="AC4804" s="1"/>
      <c r="AD4804" s="1"/>
      <c r="AE4804" s="1"/>
      <c r="AF4804" s="1"/>
      <c r="AG4804" s="1"/>
      <c r="AH4804" s="1"/>
      <c r="AI4804" s="1"/>
      <c r="AJ4804" s="1"/>
      <c r="AK4804" s="1"/>
      <c r="AL4804" s="1"/>
      <c r="AM4804" s="1"/>
      <c r="AN4804" s="1"/>
      <c r="AO4804" s="1"/>
      <c r="AP4804" s="1"/>
      <c r="AQ4804" s="1"/>
      <c r="AR4804" s="1"/>
      <c r="AS4804" s="1"/>
      <c r="AT4804" s="1"/>
      <c r="AU4804" s="1"/>
      <c r="AV4804" s="1"/>
      <c r="AW4804" s="1"/>
      <c r="AX4804" s="1"/>
      <c r="AY4804" s="1"/>
      <c r="AZ4804" s="1"/>
      <c r="BA4804" s="1"/>
      <c r="BB4804" s="1"/>
      <c r="BC4804" s="1"/>
      <c r="BD4804" s="1"/>
      <c r="BE4804" s="1"/>
      <c r="BF4804" s="1"/>
      <c r="BG4804" s="1"/>
      <c r="BH4804" s="1"/>
      <c r="BI4804" s="1"/>
      <c r="BJ4804" s="1"/>
      <c r="BK4804" s="1"/>
      <c r="BL4804" s="1"/>
      <c r="BM4804" s="1"/>
      <c r="BN4804" s="1"/>
      <c r="BO4804" s="1"/>
      <c r="BP4804" s="1"/>
      <c r="BQ4804" s="1"/>
      <c r="BR4804" s="1"/>
      <c r="BS4804" s="1"/>
      <c r="BT4804" s="1"/>
      <c r="BU4804" s="1"/>
      <c r="BV4804" s="1"/>
      <c r="BW4804" s="1"/>
      <c r="BX4804" s="1"/>
      <c r="BY4804" s="1"/>
      <c r="BZ4804" s="1"/>
      <c r="CA4804" s="1"/>
      <c r="CB4804" s="1"/>
      <c r="CC4804" s="1"/>
      <c r="CD4804" s="1"/>
      <c r="CE4804" s="1"/>
      <c r="CF4804" s="1"/>
      <c r="CG4804" s="1"/>
      <c r="CH4804" s="1"/>
      <c r="CI4804" s="1"/>
      <c r="CJ4804" s="1"/>
      <c r="CK4804" s="1"/>
      <c r="CL4804" s="1"/>
      <c r="CM4804" s="1"/>
      <c r="CN4804" s="1"/>
      <c r="CO4804" s="1"/>
      <c r="CP4804" s="1"/>
      <c r="CQ4804" s="1"/>
      <c r="CR4804" s="1"/>
      <c r="CS4804" s="1"/>
      <c r="CT4804" s="1"/>
      <c r="CU4804" s="1"/>
      <c r="CV4804" s="1"/>
      <c r="CW4804" s="1"/>
      <c r="CX4804" s="1"/>
      <c r="CY4804" s="1"/>
      <c r="CZ4804" s="1"/>
      <c r="DA4804" s="1"/>
      <c r="DB4804" s="1"/>
      <c r="DC4804" s="1"/>
      <c r="DD4804" s="1"/>
      <c r="DE4804" s="1"/>
      <c r="DF4804" s="1"/>
      <c r="DG4804" s="1"/>
      <c r="DH4804" s="1"/>
      <c r="DI4804" s="1"/>
      <c r="DJ4804" s="1"/>
      <c r="DK4804" s="1"/>
      <c r="DL4804" s="1"/>
      <c r="DM4804" s="1"/>
      <c r="DN4804" s="1"/>
      <c r="DO4804" s="1"/>
      <c r="DP4804" s="1"/>
      <c r="DQ4804" s="1"/>
    </row>
    <row r="4805" spans="1:121">
      <c r="A4805" s="172" t="s">
        <v>2041</v>
      </c>
      <c r="B4805" s="381" t="s">
        <v>2042</v>
      </c>
      <c r="C4805" s="378">
        <v>161609526</v>
      </c>
      <c r="D4805" s="88"/>
      <c r="F4805" s="29" t="s">
        <v>157</v>
      </c>
      <c r="G4805" s="3" t="s">
        <v>60</v>
      </c>
      <c r="H4805" s="3" t="s">
        <v>2043</v>
      </c>
      <c r="I4805" s="55">
        <v>46183</v>
      </c>
      <c r="J4805" s="55">
        <v>46186</v>
      </c>
      <c r="K4805" s="55">
        <v>46213</v>
      </c>
      <c r="L4805" s="3"/>
      <c r="M4805" s="3"/>
      <c r="N4805" s="3"/>
      <c r="O4805" s="3" t="s">
        <v>105</v>
      </c>
      <c r="P4805" s="55">
        <v>46200</v>
      </c>
      <c r="Q4805" s="167"/>
      <c r="R4805" s="176"/>
      <c r="S4805" s="1"/>
      <c r="T4805" s="1"/>
      <c r="U4805" s="1"/>
      <c r="V4805" s="1"/>
      <c r="W4805" s="1"/>
      <c r="X4805" s="1"/>
      <c r="Y4805" s="1"/>
      <c r="Z4805" s="1"/>
      <c r="AA4805" s="1"/>
      <c r="AB4805" s="1"/>
      <c r="AC4805" s="1"/>
      <c r="AD4805" s="1"/>
      <c r="AE4805" s="1"/>
      <c r="AF4805" s="1"/>
      <c r="AG4805" s="1"/>
      <c r="AH4805" s="1"/>
      <c r="AI4805" s="1"/>
      <c r="AJ4805" s="1"/>
      <c r="AK4805" s="1"/>
      <c r="AL4805" s="1"/>
      <c r="AM4805" s="1"/>
      <c r="AN4805" s="1"/>
      <c r="AO4805" s="1"/>
      <c r="AP4805" s="1"/>
      <c r="AQ4805" s="1"/>
      <c r="AR4805" s="1"/>
      <c r="AS4805" s="1"/>
      <c r="AT4805" s="1"/>
      <c r="AU4805" s="1"/>
      <c r="AV4805" s="1"/>
      <c r="AW4805" s="1"/>
      <c r="AX4805" s="1"/>
      <c r="AY4805" s="1"/>
      <c r="AZ4805" s="1"/>
      <c r="BA4805" s="1"/>
      <c r="BB4805" s="1"/>
      <c r="BC4805" s="1"/>
      <c r="BD4805" s="1"/>
      <c r="BE4805" s="1"/>
      <c r="BF4805" s="1"/>
      <c r="BG4805" s="1"/>
      <c r="BH4805" s="1"/>
      <c r="BI4805" s="1"/>
      <c r="BJ4805" s="1"/>
      <c r="BK4805" s="1"/>
      <c r="BL4805" s="1"/>
      <c r="BM4805" s="1"/>
      <c r="BN4805" s="1"/>
      <c r="BO4805" s="1"/>
      <c r="BP4805" s="1"/>
      <c r="BQ4805" s="1"/>
      <c r="BR4805" s="1"/>
      <c r="BS4805" s="1"/>
      <c r="BT4805" s="1"/>
      <c r="BU4805" s="1"/>
      <c r="BV4805" s="1"/>
      <c r="BW4805" s="1"/>
      <c r="BX4805" s="1"/>
      <c r="BY4805" s="1"/>
      <c r="BZ4805" s="1"/>
      <c r="CA4805" s="1"/>
      <c r="CB4805" s="1"/>
      <c r="CC4805" s="1"/>
      <c r="CD4805" s="1"/>
      <c r="CE4805" s="1"/>
      <c r="CF4805" s="1"/>
      <c r="CG4805" s="1"/>
      <c r="CH4805" s="1"/>
      <c r="CI4805" s="1"/>
      <c r="CJ4805" s="1"/>
      <c r="CK4805" s="1"/>
      <c r="CL4805" s="1"/>
      <c r="CM4805" s="1"/>
      <c r="CN4805" s="1"/>
      <c r="CO4805" s="1"/>
      <c r="CP4805" s="1"/>
      <c r="CQ4805" s="1"/>
      <c r="CR4805" s="1"/>
      <c r="CS4805" s="1"/>
      <c r="CT4805" s="1"/>
      <c r="CU4805" s="1"/>
      <c r="CV4805" s="1"/>
      <c r="CW4805" s="1"/>
      <c r="CX4805" s="1"/>
      <c r="CY4805" s="1"/>
      <c r="CZ4805" s="1"/>
      <c r="DA4805" s="1"/>
      <c r="DB4805" s="1"/>
      <c r="DC4805" s="1"/>
      <c r="DD4805" s="1"/>
      <c r="DE4805" s="1"/>
      <c r="DF4805" s="1"/>
      <c r="DG4805" s="1"/>
      <c r="DH4805" s="1"/>
      <c r="DI4805" s="1"/>
      <c r="DJ4805" s="1"/>
      <c r="DK4805" s="1"/>
      <c r="DL4805" s="1"/>
      <c r="DM4805" s="1"/>
      <c r="DN4805" s="1"/>
      <c r="DO4805" s="1"/>
      <c r="DP4805" s="1"/>
      <c r="DQ4805" s="1"/>
    </row>
    <row r="4806" spans="1:121">
      <c r="A4806" s="172" t="s">
        <v>2157</v>
      </c>
      <c r="B4806" s="381" t="s">
        <v>2158</v>
      </c>
      <c r="C4806" s="378">
        <v>155607671</v>
      </c>
      <c r="D4806" s="88"/>
      <c r="F4806" s="29" t="s">
        <v>165</v>
      </c>
      <c r="G4806" s="3" t="s">
        <v>80</v>
      </c>
      <c r="H4806" s="3" t="s">
        <v>279</v>
      </c>
      <c r="I4806" s="55">
        <v>46175</v>
      </c>
      <c r="J4806" s="55">
        <v>46178</v>
      </c>
      <c r="K4806" s="55">
        <v>46205</v>
      </c>
      <c r="L4806" s="3"/>
      <c r="M4806" s="3"/>
      <c r="N4806" s="3"/>
      <c r="O4806" s="3" t="s">
        <v>105</v>
      </c>
      <c r="P4806" s="55">
        <v>46181</v>
      </c>
      <c r="Q4806" s="167"/>
      <c r="R4806" s="176"/>
      <c r="S4806" s="1"/>
      <c r="T4806" s="1"/>
      <c r="U4806" s="1"/>
      <c r="V4806" s="1"/>
      <c r="W4806" s="1"/>
      <c r="X4806" s="1"/>
      <c r="Y4806" s="1"/>
      <c r="Z4806" s="1"/>
      <c r="AA4806" s="1"/>
      <c r="AB4806" s="1"/>
      <c r="AC4806" s="1"/>
      <c r="AD4806" s="1"/>
      <c r="AE4806" s="1"/>
      <c r="AF4806" s="1"/>
      <c r="AG4806" s="1"/>
      <c r="AH4806" s="1"/>
      <c r="AI4806" s="1"/>
      <c r="AJ4806" s="1"/>
      <c r="AK4806" s="1"/>
      <c r="AL4806" s="1"/>
      <c r="AM4806" s="1"/>
      <c r="AN4806" s="1"/>
      <c r="AO4806" s="1"/>
      <c r="AP4806" s="1"/>
      <c r="AQ4806" s="1"/>
      <c r="AR4806" s="1"/>
      <c r="AS4806" s="1"/>
      <c r="AT4806" s="1"/>
      <c r="AU4806" s="1"/>
      <c r="AV4806" s="1"/>
      <c r="AW4806" s="1"/>
      <c r="AX4806" s="1"/>
      <c r="AY4806" s="1"/>
      <c r="AZ4806" s="1"/>
      <c r="BA4806" s="1"/>
      <c r="BB4806" s="1"/>
      <c r="BC4806" s="1"/>
      <c r="BD4806" s="1"/>
      <c r="BE4806" s="1"/>
      <c r="BF4806" s="1"/>
      <c r="BG4806" s="1"/>
      <c r="BH4806" s="1"/>
      <c r="BI4806" s="1"/>
      <c r="BJ4806" s="1"/>
      <c r="BK4806" s="1"/>
      <c r="BL4806" s="1"/>
      <c r="BM4806" s="1"/>
      <c r="BN4806" s="1"/>
      <c r="BO4806" s="1"/>
      <c r="BP4806" s="1"/>
      <c r="BQ4806" s="1"/>
      <c r="BR4806" s="1"/>
      <c r="BS4806" s="1"/>
      <c r="BT4806" s="1"/>
      <c r="BU4806" s="1"/>
      <c r="BV4806" s="1"/>
      <c r="BW4806" s="1"/>
      <c r="BX4806" s="1"/>
      <c r="BY4806" s="1"/>
      <c r="BZ4806" s="1"/>
      <c r="CA4806" s="1"/>
      <c r="CB4806" s="1"/>
      <c r="CC4806" s="1"/>
      <c r="CD4806" s="1"/>
      <c r="CE4806" s="1"/>
      <c r="CF4806" s="1"/>
      <c r="CG4806" s="1"/>
      <c r="CH4806" s="1"/>
      <c r="CI4806" s="1"/>
      <c r="CJ4806" s="1"/>
      <c r="CK4806" s="1"/>
      <c r="CL4806" s="1"/>
      <c r="CM4806" s="1"/>
      <c r="CN4806" s="1"/>
      <c r="CO4806" s="1"/>
      <c r="CP4806" s="1"/>
      <c r="CQ4806" s="1"/>
      <c r="CR4806" s="1"/>
      <c r="CS4806" s="1"/>
      <c r="CT4806" s="1"/>
      <c r="CU4806" s="1"/>
      <c r="CV4806" s="1"/>
      <c r="CW4806" s="1"/>
      <c r="CX4806" s="1"/>
      <c r="CY4806" s="1"/>
      <c r="CZ4806" s="1"/>
      <c r="DA4806" s="1"/>
      <c r="DB4806" s="1"/>
      <c r="DC4806" s="1"/>
      <c r="DD4806" s="1"/>
      <c r="DE4806" s="1"/>
      <c r="DF4806" s="1"/>
      <c r="DG4806" s="1"/>
      <c r="DH4806" s="1"/>
      <c r="DI4806" s="1"/>
      <c r="DJ4806" s="1"/>
      <c r="DK4806" s="1"/>
      <c r="DL4806" s="1"/>
      <c r="DM4806" s="1"/>
      <c r="DN4806" s="1"/>
      <c r="DO4806" s="1"/>
      <c r="DP4806" s="1"/>
      <c r="DQ4806" s="1"/>
    </row>
    <row r="4807" spans="1:121">
      <c r="A4807" s="172" t="s">
        <v>2157</v>
      </c>
      <c r="B4807" s="381" t="s">
        <v>2158</v>
      </c>
      <c r="C4807" s="378">
        <v>155607621</v>
      </c>
      <c r="D4807" s="88"/>
      <c r="F4807" s="29" t="s">
        <v>165</v>
      </c>
      <c r="G4807" s="3" t="s">
        <v>80</v>
      </c>
      <c r="H4807" s="3" t="s">
        <v>279</v>
      </c>
      <c r="I4807" s="55">
        <v>46175</v>
      </c>
      <c r="J4807" s="55">
        <v>46178</v>
      </c>
      <c r="K4807" s="55">
        <v>46205</v>
      </c>
      <c r="L4807" s="3"/>
      <c r="M4807" s="3"/>
      <c r="N4807" s="3"/>
      <c r="O4807" s="3" t="s">
        <v>105</v>
      </c>
      <c r="P4807" s="55">
        <v>46181</v>
      </c>
      <c r="Q4807" s="167"/>
      <c r="R4807" s="176"/>
      <c r="S4807" s="1"/>
      <c r="T4807" s="1"/>
      <c r="U4807" s="1"/>
      <c r="V4807" s="1"/>
      <c r="W4807" s="1"/>
      <c r="X4807" s="1"/>
      <c r="Y4807" s="1"/>
      <c r="Z4807" s="1"/>
      <c r="AA4807" s="1"/>
      <c r="AB4807" s="1"/>
      <c r="AC4807" s="1"/>
      <c r="AD4807" s="1"/>
      <c r="AE4807" s="1"/>
      <c r="AF4807" s="1"/>
      <c r="AG4807" s="1"/>
      <c r="AH4807" s="1"/>
      <c r="AI4807" s="1"/>
      <c r="AJ4807" s="1"/>
      <c r="AK4807" s="1"/>
      <c r="AL4807" s="1"/>
      <c r="AM4807" s="1"/>
      <c r="AN4807" s="1"/>
      <c r="AO4807" s="1"/>
      <c r="AP4807" s="1"/>
      <c r="AQ4807" s="1"/>
      <c r="AR4807" s="1"/>
      <c r="AS4807" s="1"/>
      <c r="AT4807" s="1"/>
      <c r="AU4807" s="1"/>
      <c r="AV4807" s="1"/>
      <c r="AW4807" s="1"/>
      <c r="AX4807" s="1"/>
      <c r="AY4807" s="1"/>
      <c r="AZ4807" s="1"/>
      <c r="BA4807" s="1"/>
      <c r="BB4807" s="1"/>
      <c r="BC4807" s="1"/>
      <c r="BD4807" s="1"/>
      <c r="BE4807" s="1"/>
      <c r="BF4807" s="1"/>
      <c r="BG4807" s="1"/>
      <c r="BH4807" s="1"/>
      <c r="BI4807" s="1"/>
      <c r="BJ4807" s="1"/>
      <c r="BK4807" s="1"/>
      <c r="BL4807" s="1"/>
      <c r="BM4807" s="1"/>
      <c r="BN4807" s="1"/>
      <c r="BO4807" s="1"/>
      <c r="BP4807" s="1"/>
      <c r="BQ4807" s="1"/>
      <c r="BR4807" s="1"/>
      <c r="BS4807" s="1"/>
      <c r="BT4807" s="1"/>
      <c r="BU4807" s="1"/>
      <c r="BV4807" s="1"/>
      <c r="BW4807" s="1"/>
      <c r="BX4807" s="1"/>
      <c r="BY4807" s="1"/>
      <c r="BZ4807" s="1"/>
      <c r="CA4807" s="1"/>
      <c r="CB4807" s="1"/>
      <c r="CC4807" s="1"/>
      <c r="CD4807" s="1"/>
      <c r="CE4807" s="1"/>
      <c r="CF4807" s="1"/>
      <c r="CG4807" s="1"/>
      <c r="CH4807" s="1"/>
      <c r="CI4807" s="1"/>
      <c r="CJ4807" s="1"/>
      <c r="CK4807" s="1"/>
      <c r="CL4807" s="1"/>
      <c r="CM4807" s="1"/>
      <c r="CN4807" s="1"/>
      <c r="CO4807" s="1"/>
      <c r="CP4807" s="1"/>
      <c r="CQ4807" s="1"/>
      <c r="CR4807" s="1"/>
      <c r="CS4807" s="1"/>
      <c r="CT4807" s="1"/>
      <c r="CU4807" s="1"/>
      <c r="CV4807" s="1"/>
      <c r="CW4807" s="1"/>
      <c r="CX4807" s="1"/>
      <c r="CY4807" s="1"/>
      <c r="CZ4807" s="1"/>
      <c r="DA4807" s="1"/>
      <c r="DB4807" s="1"/>
      <c r="DC4807" s="1"/>
      <c r="DD4807" s="1"/>
      <c r="DE4807" s="1"/>
      <c r="DF4807" s="1"/>
      <c r="DG4807" s="1"/>
      <c r="DH4807" s="1"/>
      <c r="DI4807" s="1"/>
      <c r="DJ4807" s="1"/>
      <c r="DK4807" s="1"/>
      <c r="DL4807" s="1"/>
      <c r="DM4807" s="1"/>
      <c r="DN4807" s="1"/>
      <c r="DO4807" s="1"/>
      <c r="DP4807" s="1"/>
      <c r="DQ4807" s="1"/>
    </row>
    <row r="4808" spans="1:121">
      <c r="A4808" s="172" t="s">
        <v>2157</v>
      </c>
      <c r="B4808" s="381" t="s">
        <v>2158</v>
      </c>
      <c r="C4808" s="378">
        <v>155607573</v>
      </c>
      <c r="D4808" s="88"/>
      <c r="F4808" s="29" t="s">
        <v>165</v>
      </c>
      <c r="G4808" s="3" t="s">
        <v>80</v>
      </c>
      <c r="H4808" s="3" t="s">
        <v>279</v>
      </c>
      <c r="I4808" s="55">
        <v>46175</v>
      </c>
      <c r="J4808" s="55">
        <v>46178</v>
      </c>
      <c r="K4808" s="55">
        <v>46205</v>
      </c>
      <c r="L4808" s="3"/>
      <c r="M4808" s="3"/>
      <c r="N4808" s="3"/>
      <c r="O4808" s="3" t="s">
        <v>105</v>
      </c>
      <c r="P4808" s="55">
        <v>46193</v>
      </c>
      <c r="Q4808" s="167"/>
      <c r="R4808" s="176"/>
      <c r="S4808" s="1"/>
      <c r="T4808" s="1"/>
      <c r="U4808" s="1"/>
      <c r="V4808" s="1"/>
      <c r="W4808" s="1"/>
      <c r="X4808" s="1"/>
      <c r="Y4808" s="1"/>
      <c r="Z4808" s="1"/>
      <c r="AA4808" s="1"/>
      <c r="AB4808" s="1"/>
      <c r="AC4808" s="1"/>
      <c r="AD4808" s="1"/>
      <c r="AE4808" s="1"/>
      <c r="AF4808" s="1"/>
      <c r="AG4808" s="1"/>
      <c r="AH4808" s="1"/>
      <c r="AI4808" s="1"/>
      <c r="AJ4808" s="1"/>
      <c r="AK4808" s="1"/>
      <c r="AL4808" s="1"/>
      <c r="AM4808" s="1"/>
      <c r="AN4808" s="1"/>
      <c r="AO4808" s="1"/>
      <c r="AP4808" s="1"/>
      <c r="AQ4808" s="1"/>
      <c r="AR4808" s="1"/>
      <c r="AS4808" s="1"/>
      <c r="AT4808" s="1"/>
      <c r="AU4808" s="1"/>
      <c r="AV4808" s="1"/>
      <c r="AW4808" s="1"/>
      <c r="AX4808" s="1"/>
      <c r="AY4808" s="1"/>
      <c r="AZ4808" s="1"/>
      <c r="BA4808" s="1"/>
      <c r="BB4808" s="1"/>
      <c r="BC4808" s="1"/>
      <c r="BD4808" s="1"/>
      <c r="BE4808" s="1"/>
      <c r="BF4808" s="1"/>
      <c r="BG4808" s="1"/>
      <c r="BH4808" s="1"/>
      <c r="BI4808" s="1"/>
      <c r="BJ4808" s="1"/>
      <c r="BK4808" s="1"/>
      <c r="BL4808" s="1"/>
      <c r="BM4808" s="1"/>
      <c r="BN4808" s="1"/>
      <c r="BO4808" s="1"/>
      <c r="BP4808" s="1"/>
      <c r="BQ4808" s="1"/>
      <c r="BR4808" s="1"/>
      <c r="BS4808" s="1"/>
      <c r="BT4808" s="1"/>
      <c r="BU4808" s="1"/>
      <c r="BV4808" s="1"/>
      <c r="BW4808" s="1"/>
      <c r="BX4808" s="1"/>
      <c r="BY4808" s="1"/>
      <c r="BZ4808" s="1"/>
      <c r="CA4808" s="1"/>
      <c r="CB4808" s="1"/>
      <c r="CC4808" s="1"/>
      <c r="CD4808" s="1"/>
      <c r="CE4808" s="1"/>
      <c r="CF4808" s="1"/>
      <c r="CG4808" s="1"/>
      <c r="CH4808" s="1"/>
      <c r="CI4808" s="1"/>
      <c r="CJ4808" s="1"/>
      <c r="CK4808" s="1"/>
      <c r="CL4808" s="1"/>
      <c r="CM4808" s="1"/>
      <c r="CN4808" s="1"/>
      <c r="CO4808" s="1"/>
      <c r="CP4808" s="1"/>
      <c r="CQ4808" s="1"/>
      <c r="CR4808" s="1"/>
      <c r="CS4808" s="1"/>
      <c r="CT4808" s="1"/>
      <c r="CU4808" s="1"/>
      <c r="CV4808" s="1"/>
      <c r="CW4808" s="1"/>
      <c r="CX4808" s="1"/>
      <c r="CY4808" s="1"/>
      <c r="CZ4808" s="1"/>
      <c r="DA4808" s="1"/>
      <c r="DB4808" s="1"/>
      <c r="DC4808" s="1"/>
      <c r="DD4808" s="1"/>
      <c r="DE4808" s="1"/>
      <c r="DF4808" s="1"/>
      <c r="DG4808" s="1"/>
      <c r="DH4808" s="1"/>
      <c r="DI4808" s="1"/>
      <c r="DJ4808" s="1"/>
      <c r="DK4808" s="1"/>
      <c r="DL4808" s="1"/>
      <c r="DM4808" s="1"/>
      <c r="DN4808" s="1"/>
      <c r="DO4808" s="1"/>
      <c r="DP4808" s="1"/>
      <c r="DQ4808" s="1"/>
    </row>
    <row r="4809" spans="1:121">
      <c r="A4809" s="172" t="s">
        <v>2157</v>
      </c>
      <c r="B4809" s="381" t="s">
        <v>2158</v>
      </c>
      <c r="C4809" s="378">
        <v>155607553</v>
      </c>
      <c r="D4809" s="88"/>
      <c r="F4809" s="29" t="s">
        <v>165</v>
      </c>
      <c r="G4809" s="3" t="s">
        <v>80</v>
      </c>
      <c r="H4809" s="3" t="s">
        <v>279</v>
      </c>
      <c r="I4809" s="55">
        <v>46175</v>
      </c>
      <c r="J4809" s="55">
        <v>46178</v>
      </c>
      <c r="K4809" s="55">
        <v>46205</v>
      </c>
      <c r="L4809" s="3"/>
      <c r="M4809" s="3"/>
      <c r="N4809" s="3"/>
      <c r="O4809" s="3" t="s">
        <v>105</v>
      </c>
      <c r="P4809" s="55">
        <v>46181</v>
      </c>
      <c r="Q4809" s="167"/>
      <c r="R4809" s="176"/>
      <c r="S4809" s="1"/>
      <c r="T4809" s="1"/>
      <c r="U4809" s="1"/>
      <c r="V4809" s="1"/>
      <c r="W4809" s="1"/>
      <c r="X4809" s="1"/>
      <c r="Y4809" s="1"/>
      <c r="Z4809" s="1"/>
      <c r="AA4809" s="1"/>
      <c r="AB4809" s="1"/>
      <c r="AC4809" s="1"/>
      <c r="AD4809" s="1"/>
      <c r="AE4809" s="1"/>
      <c r="AF4809" s="1"/>
      <c r="AG4809" s="1"/>
      <c r="AH4809" s="1"/>
      <c r="AI4809" s="1"/>
      <c r="AJ4809" s="1"/>
      <c r="AK4809" s="1"/>
      <c r="AL4809" s="1"/>
      <c r="AM4809" s="1"/>
      <c r="AN4809" s="1"/>
      <c r="AO4809" s="1"/>
      <c r="AP4809" s="1"/>
      <c r="AQ4809" s="1"/>
      <c r="AR4809" s="1"/>
      <c r="AS4809" s="1"/>
      <c r="AT4809" s="1"/>
      <c r="AU4809" s="1"/>
      <c r="AV4809" s="1"/>
      <c r="AW4809" s="1"/>
      <c r="AX4809" s="1"/>
      <c r="AY4809" s="1"/>
      <c r="AZ4809" s="1"/>
      <c r="BA4809" s="1"/>
      <c r="BB4809" s="1"/>
      <c r="BC4809" s="1"/>
      <c r="BD4809" s="1"/>
      <c r="BE4809" s="1"/>
      <c r="BF4809" s="1"/>
      <c r="BG4809" s="1"/>
      <c r="BH4809" s="1"/>
      <c r="BI4809" s="1"/>
      <c r="BJ4809" s="1"/>
      <c r="BK4809" s="1"/>
      <c r="BL4809" s="1"/>
      <c r="BM4809" s="1"/>
      <c r="BN4809" s="1"/>
      <c r="BO4809" s="1"/>
      <c r="BP4809" s="1"/>
      <c r="BQ4809" s="1"/>
      <c r="BR4809" s="1"/>
      <c r="BS4809" s="1"/>
      <c r="BT4809" s="1"/>
      <c r="BU4809" s="1"/>
      <c r="BV4809" s="1"/>
      <c r="BW4809" s="1"/>
      <c r="BX4809" s="1"/>
      <c r="BY4809" s="1"/>
      <c r="BZ4809" s="1"/>
      <c r="CA4809" s="1"/>
      <c r="CB4809" s="1"/>
      <c r="CC4809" s="1"/>
      <c r="CD4809" s="1"/>
      <c r="CE4809" s="1"/>
      <c r="CF4809" s="1"/>
      <c r="CG4809" s="1"/>
      <c r="CH4809" s="1"/>
      <c r="CI4809" s="1"/>
      <c r="CJ4809" s="1"/>
      <c r="CK4809" s="1"/>
      <c r="CL4809" s="1"/>
      <c r="CM4809" s="1"/>
      <c r="CN4809" s="1"/>
      <c r="CO4809" s="1"/>
      <c r="CP4809" s="1"/>
      <c r="CQ4809" s="1"/>
      <c r="CR4809" s="1"/>
      <c r="CS4809" s="1"/>
      <c r="CT4809" s="1"/>
      <c r="CU4809" s="1"/>
      <c r="CV4809" s="1"/>
      <c r="CW4809" s="1"/>
      <c r="CX4809" s="1"/>
      <c r="CY4809" s="1"/>
      <c r="CZ4809" s="1"/>
      <c r="DA4809" s="1"/>
      <c r="DB4809" s="1"/>
      <c r="DC4809" s="1"/>
      <c r="DD4809" s="1"/>
      <c r="DE4809" s="1"/>
      <c r="DF4809" s="1"/>
      <c r="DG4809" s="1"/>
      <c r="DH4809" s="1"/>
      <c r="DI4809" s="1"/>
      <c r="DJ4809" s="1"/>
      <c r="DK4809" s="1"/>
      <c r="DL4809" s="1"/>
      <c r="DM4809" s="1"/>
      <c r="DN4809" s="1"/>
      <c r="DO4809" s="1"/>
      <c r="DP4809" s="1"/>
      <c r="DQ4809" s="1"/>
    </row>
    <row r="4810" spans="1:121">
      <c r="A4810" s="172" t="s">
        <v>2025</v>
      </c>
      <c r="B4810" s="381" t="s">
        <v>2026</v>
      </c>
      <c r="C4810" s="378">
        <v>151600823</v>
      </c>
      <c r="D4810" s="88"/>
      <c r="F4810" s="29" t="s">
        <v>165</v>
      </c>
      <c r="G4810" s="3" t="s">
        <v>80</v>
      </c>
      <c r="H4810" s="3" t="s">
        <v>279</v>
      </c>
      <c r="I4810" s="55">
        <v>46175</v>
      </c>
      <c r="J4810" s="55">
        <v>46178</v>
      </c>
      <c r="K4810" s="55">
        <v>46205</v>
      </c>
      <c r="L4810" s="3"/>
      <c r="M4810" s="3"/>
      <c r="N4810" s="3"/>
      <c r="O4810" s="3" t="s">
        <v>105</v>
      </c>
      <c r="P4810" s="55">
        <v>46181</v>
      </c>
      <c r="Q4810" s="167"/>
      <c r="R4810" s="176"/>
      <c r="S4810" s="1"/>
      <c r="T4810" s="1"/>
      <c r="U4810" s="1"/>
      <c r="V4810" s="1"/>
      <c r="W4810" s="1"/>
      <c r="X4810" s="1"/>
      <c r="Y4810" s="1"/>
      <c r="Z4810" s="1"/>
      <c r="AA4810" s="1"/>
      <c r="AB4810" s="1"/>
      <c r="AC4810" s="1"/>
      <c r="AD4810" s="1"/>
      <c r="AE4810" s="1"/>
      <c r="AF4810" s="1"/>
      <c r="AG4810" s="1"/>
      <c r="AH4810" s="1"/>
      <c r="AI4810" s="1"/>
      <c r="AJ4810" s="1"/>
      <c r="AK4810" s="1"/>
      <c r="AL4810" s="1"/>
      <c r="AM4810" s="1"/>
      <c r="AN4810" s="1"/>
      <c r="AO4810" s="1"/>
      <c r="AP4810" s="1"/>
      <c r="AQ4810" s="1"/>
      <c r="AR4810" s="1"/>
      <c r="AS4810" s="1"/>
      <c r="AT4810" s="1"/>
      <c r="AU4810" s="1"/>
      <c r="AV4810" s="1"/>
      <c r="AW4810" s="1"/>
      <c r="AX4810" s="1"/>
      <c r="AY4810" s="1"/>
      <c r="AZ4810" s="1"/>
      <c r="BA4810" s="1"/>
      <c r="BB4810" s="1"/>
      <c r="BC4810" s="1"/>
      <c r="BD4810" s="1"/>
      <c r="BE4810" s="1"/>
      <c r="BF4810" s="1"/>
      <c r="BG4810" s="1"/>
      <c r="BH4810" s="1"/>
      <c r="BI4810" s="1"/>
      <c r="BJ4810" s="1"/>
      <c r="BK4810" s="1"/>
      <c r="BL4810" s="1"/>
      <c r="BM4810" s="1"/>
      <c r="BN4810" s="1"/>
      <c r="BO4810" s="1"/>
      <c r="BP4810" s="1"/>
      <c r="BQ4810" s="1"/>
      <c r="BR4810" s="1"/>
      <c r="BS4810" s="1"/>
      <c r="BT4810" s="1"/>
      <c r="BU4810" s="1"/>
      <c r="BV4810" s="1"/>
      <c r="BW4810" s="1"/>
      <c r="BX4810" s="1"/>
      <c r="BY4810" s="1"/>
      <c r="BZ4810" s="1"/>
      <c r="CA4810" s="1"/>
      <c r="CB4810" s="1"/>
      <c r="CC4810" s="1"/>
      <c r="CD4810" s="1"/>
      <c r="CE4810" s="1"/>
      <c r="CF4810" s="1"/>
      <c r="CG4810" s="1"/>
      <c r="CH4810" s="1"/>
      <c r="CI4810" s="1"/>
      <c r="CJ4810" s="1"/>
      <c r="CK4810" s="1"/>
      <c r="CL4810" s="1"/>
      <c r="CM4810" s="1"/>
      <c r="CN4810" s="1"/>
      <c r="CO4810" s="1"/>
      <c r="CP4810" s="1"/>
      <c r="CQ4810" s="1"/>
      <c r="CR4810" s="1"/>
      <c r="CS4810" s="1"/>
      <c r="CT4810" s="1"/>
      <c r="CU4810" s="1"/>
      <c r="CV4810" s="1"/>
      <c r="CW4810" s="1"/>
      <c r="CX4810" s="1"/>
      <c r="CY4810" s="1"/>
      <c r="CZ4810" s="1"/>
      <c r="DA4810" s="1"/>
      <c r="DB4810" s="1"/>
      <c r="DC4810" s="1"/>
      <c r="DD4810" s="1"/>
      <c r="DE4810" s="1"/>
      <c r="DF4810" s="1"/>
      <c r="DG4810" s="1"/>
      <c r="DH4810" s="1"/>
      <c r="DI4810" s="1"/>
      <c r="DJ4810" s="1"/>
      <c r="DK4810" s="1"/>
      <c r="DL4810" s="1"/>
      <c r="DM4810" s="1"/>
      <c r="DN4810" s="1"/>
      <c r="DO4810" s="1"/>
      <c r="DP4810" s="1"/>
      <c r="DQ4810" s="1"/>
    </row>
    <row r="4811" spans="1:121">
      <c r="A4811" s="172" t="s">
        <v>2159</v>
      </c>
      <c r="B4811" s="381" t="s">
        <v>2133</v>
      </c>
      <c r="C4811" s="378">
        <v>162607701</v>
      </c>
      <c r="D4811" s="88"/>
      <c r="F4811" s="29" t="s">
        <v>121</v>
      </c>
      <c r="G4811" s="3" t="s">
        <v>16</v>
      </c>
      <c r="H4811" s="3" t="s">
        <v>1947</v>
      </c>
      <c r="I4811" s="55">
        <v>46184</v>
      </c>
      <c r="J4811" s="55">
        <v>46188</v>
      </c>
      <c r="K4811" s="55">
        <v>46216</v>
      </c>
      <c r="L4811" s="3"/>
      <c r="M4811" s="3"/>
      <c r="N4811" s="3"/>
      <c r="O4811" s="3" t="s">
        <v>105</v>
      </c>
      <c r="P4811" s="55">
        <v>46189</v>
      </c>
      <c r="Q4811" s="167"/>
      <c r="R4811" s="176"/>
      <c r="S4811" s="1"/>
      <c r="T4811" s="1"/>
      <c r="U4811" s="1"/>
      <c r="V4811" s="1"/>
      <c r="W4811" s="1"/>
      <c r="X4811" s="1"/>
      <c r="Y4811" s="1"/>
      <c r="Z4811" s="1"/>
      <c r="AA4811" s="1"/>
      <c r="AB4811" s="1"/>
      <c r="AC4811" s="1"/>
      <c r="AD4811" s="1"/>
      <c r="AE4811" s="1"/>
      <c r="AF4811" s="1"/>
      <c r="AG4811" s="1"/>
      <c r="AH4811" s="1"/>
      <c r="AI4811" s="1"/>
      <c r="AJ4811" s="1"/>
      <c r="AK4811" s="1"/>
      <c r="AL4811" s="1"/>
      <c r="AM4811" s="1"/>
      <c r="AN4811" s="1"/>
      <c r="AO4811" s="1"/>
      <c r="AP4811" s="1"/>
      <c r="AQ4811" s="1"/>
      <c r="AR4811" s="1"/>
      <c r="AS4811" s="1"/>
      <c r="AT4811" s="1"/>
      <c r="AU4811" s="1"/>
      <c r="AV4811" s="1"/>
      <c r="AW4811" s="1"/>
      <c r="AX4811" s="1"/>
      <c r="AY4811" s="1"/>
      <c r="AZ4811" s="1"/>
      <c r="BA4811" s="1"/>
      <c r="BB4811" s="1"/>
      <c r="BC4811" s="1"/>
      <c r="BD4811" s="1"/>
      <c r="BE4811" s="1"/>
      <c r="BF4811" s="1"/>
      <c r="BG4811" s="1"/>
      <c r="BH4811" s="1"/>
      <c r="BI4811" s="1"/>
      <c r="BJ4811" s="1"/>
      <c r="BK4811" s="1"/>
      <c r="BL4811" s="1"/>
      <c r="BM4811" s="1"/>
      <c r="BN4811" s="1"/>
      <c r="BO4811" s="1"/>
      <c r="BP4811" s="1"/>
      <c r="BQ4811" s="1"/>
      <c r="BR4811" s="1"/>
      <c r="BS4811" s="1"/>
      <c r="BT4811" s="1"/>
      <c r="BU4811" s="1"/>
      <c r="BV4811" s="1"/>
      <c r="BW4811" s="1"/>
      <c r="BX4811" s="1"/>
      <c r="BY4811" s="1"/>
      <c r="BZ4811" s="1"/>
      <c r="CA4811" s="1"/>
      <c r="CB4811" s="1"/>
      <c r="CC4811" s="1"/>
      <c r="CD4811" s="1"/>
      <c r="CE4811" s="1"/>
      <c r="CF4811" s="1"/>
      <c r="CG4811" s="1"/>
      <c r="CH4811" s="1"/>
      <c r="CI4811" s="1"/>
      <c r="CJ4811" s="1"/>
      <c r="CK4811" s="1"/>
      <c r="CL4811" s="1"/>
      <c r="CM4811" s="1"/>
      <c r="CN4811" s="1"/>
      <c r="CO4811" s="1"/>
      <c r="CP4811" s="1"/>
      <c r="CQ4811" s="1"/>
      <c r="CR4811" s="1"/>
      <c r="CS4811" s="1"/>
      <c r="CT4811" s="1"/>
      <c r="CU4811" s="1"/>
      <c r="CV4811" s="1"/>
      <c r="CW4811" s="1"/>
      <c r="CX4811" s="1"/>
      <c r="CY4811" s="1"/>
      <c r="CZ4811" s="1"/>
      <c r="DA4811" s="1"/>
      <c r="DB4811" s="1"/>
      <c r="DC4811" s="1"/>
      <c r="DD4811" s="1"/>
      <c r="DE4811" s="1"/>
      <c r="DF4811" s="1"/>
      <c r="DG4811" s="1"/>
      <c r="DH4811" s="1"/>
      <c r="DI4811" s="1"/>
      <c r="DJ4811" s="1"/>
      <c r="DK4811" s="1"/>
      <c r="DL4811" s="1"/>
      <c r="DM4811" s="1"/>
      <c r="DN4811" s="1"/>
      <c r="DO4811" s="1"/>
      <c r="DP4811" s="1"/>
      <c r="DQ4811" s="1"/>
    </row>
    <row r="4812" spans="1:121">
      <c r="A4812" s="172" t="s">
        <v>2159</v>
      </c>
      <c r="B4812" s="381" t="s">
        <v>2133</v>
      </c>
      <c r="C4812" s="378">
        <v>162607790</v>
      </c>
      <c r="D4812" s="88"/>
      <c r="F4812" s="29" t="s">
        <v>121</v>
      </c>
      <c r="G4812" s="3" t="s">
        <v>16</v>
      </c>
      <c r="H4812" s="3" t="s">
        <v>1947</v>
      </c>
      <c r="I4812" s="55">
        <v>46184</v>
      </c>
      <c r="J4812" s="55">
        <v>46188</v>
      </c>
      <c r="K4812" s="55">
        <v>46216</v>
      </c>
      <c r="L4812" s="3"/>
      <c r="M4812" s="3"/>
      <c r="N4812" s="3"/>
      <c r="O4812" s="3" t="s">
        <v>105</v>
      </c>
      <c r="P4812" s="55">
        <v>46189</v>
      </c>
      <c r="Q4812" s="167"/>
      <c r="R4812" s="176"/>
      <c r="S4812" s="1"/>
      <c r="T4812" s="1"/>
      <c r="U4812" s="1"/>
      <c r="V4812" s="1"/>
      <c r="W4812" s="1"/>
      <c r="X4812" s="1"/>
      <c r="Y4812" s="1"/>
      <c r="Z4812" s="1"/>
      <c r="AA4812" s="1"/>
      <c r="AB4812" s="1"/>
      <c r="AC4812" s="1"/>
      <c r="AD4812" s="1"/>
      <c r="AE4812" s="1"/>
      <c r="AF4812" s="1"/>
      <c r="AG4812" s="1"/>
      <c r="AH4812" s="1"/>
      <c r="AI4812" s="1"/>
      <c r="AJ4812" s="1"/>
      <c r="AK4812" s="1"/>
      <c r="AL4812" s="1"/>
      <c r="AM4812" s="1"/>
      <c r="AN4812" s="1"/>
      <c r="AO4812" s="1"/>
      <c r="AP4812" s="1"/>
      <c r="AQ4812" s="1"/>
      <c r="AR4812" s="1"/>
      <c r="AS4812" s="1"/>
      <c r="AT4812" s="1"/>
      <c r="AU4812" s="1"/>
      <c r="AV4812" s="1"/>
      <c r="AW4812" s="1"/>
      <c r="AX4812" s="1"/>
      <c r="AY4812" s="1"/>
      <c r="AZ4812" s="1"/>
      <c r="BA4812" s="1"/>
      <c r="BB4812" s="1"/>
      <c r="BC4812" s="1"/>
      <c r="BD4812" s="1"/>
      <c r="BE4812" s="1"/>
      <c r="BF4812" s="1"/>
      <c r="BG4812" s="1"/>
      <c r="BH4812" s="1"/>
      <c r="BI4812" s="1"/>
      <c r="BJ4812" s="1"/>
      <c r="BK4812" s="1"/>
      <c r="BL4812" s="1"/>
      <c r="BM4812" s="1"/>
      <c r="BN4812" s="1"/>
      <c r="BO4812" s="1"/>
      <c r="BP4812" s="1"/>
      <c r="BQ4812" s="1"/>
      <c r="BR4812" s="1"/>
      <c r="BS4812" s="1"/>
      <c r="BT4812" s="1"/>
      <c r="BU4812" s="1"/>
      <c r="BV4812" s="1"/>
      <c r="BW4812" s="1"/>
      <c r="BX4812" s="1"/>
      <c r="BY4812" s="1"/>
      <c r="BZ4812" s="1"/>
      <c r="CA4812" s="1"/>
      <c r="CB4812" s="1"/>
      <c r="CC4812" s="1"/>
      <c r="CD4812" s="1"/>
      <c r="CE4812" s="1"/>
      <c r="CF4812" s="1"/>
      <c r="CG4812" s="1"/>
      <c r="CH4812" s="1"/>
      <c r="CI4812" s="1"/>
      <c r="CJ4812" s="1"/>
      <c r="CK4812" s="1"/>
      <c r="CL4812" s="1"/>
      <c r="CM4812" s="1"/>
      <c r="CN4812" s="1"/>
      <c r="CO4812" s="1"/>
      <c r="CP4812" s="1"/>
      <c r="CQ4812" s="1"/>
      <c r="CR4812" s="1"/>
      <c r="CS4812" s="1"/>
      <c r="CT4812" s="1"/>
      <c r="CU4812" s="1"/>
      <c r="CV4812" s="1"/>
      <c r="CW4812" s="1"/>
      <c r="CX4812" s="1"/>
      <c r="CY4812" s="1"/>
      <c r="CZ4812" s="1"/>
      <c r="DA4812" s="1"/>
      <c r="DB4812" s="1"/>
      <c r="DC4812" s="1"/>
      <c r="DD4812" s="1"/>
      <c r="DE4812" s="1"/>
      <c r="DF4812" s="1"/>
      <c r="DG4812" s="1"/>
      <c r="DH4812" s="1"/>
      <c r="DI4812" s="1"/>
      <c r="DJ4812" s="1"/>
      <c r="DK4812" s="1"/>
      <c r="DL4812" s="1"/>
      <c r="DM4812" s="1"/>
      <c r="DN4812" s="1"/>
      <c r="DO4812" s="1"/>
      <c r="DP4812" s="1"/>
      <c r="DQ4812" s="1"/>
    </row>
    <row r="4813" spans="1:121">
      <c r="A4813" s="172" t="s">
        <v>2159</v>
      </c>
      <c r="B4813" s="381" t="s">
        <v>2133</v>
      </c>
      <c r="C4813" s="378">
        <v>162607889</v>
      </c>
      <c r="D4813" s="88"/>
      <c r="F4813" s="29" t="s">
        <v>121</v>
      </c>
      <c r="G4813" s="3" t="s">
        <v>16</v>
      </c>
      <c r="H4813" s="3" t="s">
        <v>1947</v>
      </c>
      <c r="I4813" s="55">
        <v>46184</v>
      </c>
      <c r="J4813" s="55">
        <v>46188</v>
      </c>
      <c r="K4813" s="55">
        <v>46216</v>
      </c>
      <c r="L4813" s="3"/>
      <c r="M4813" s="3"/>
      <c r="N4813" s="3"/>
      <c r="O4813" s="3" t="s">
        <v>105</v>
      </c>
      <c r="P4813" s="55">
        <v>46189</v>
      </c>
      <c r="Q4813" s="167"/>
      <c r="R4813" s="176"/>
      <c r="S4813" s="1"/>
      <c r="T4813" s="1"/>
      <c r="U4813" s="1"/>
      <c r="V4813" s="1"/>
      <c r="W4813" s="1"/>
      <c r="X4813" s="1"/>
      <c r="Y4813" s="1"/>
      <c r="Z4813" s="1"/>
      <c r="AA4813" s="1"/>
      <c r="AB4813" s="1"/>
      <c r="AC4813" s="1"/>
      <c r="AD4813" s="1"/>
      <c r="AE4813" s="1"/>
      <c r="AF4813" s="1"/>
      <c r="AG4813" s="1"/>
      <c r="AH4813" s="1"/>
      <c r="AI4813" s="1"/>
      <c r="AJ4813" s="1"/>
      <c r="AK4813" s="1"/>
      <c r="AL4813" s="1"/>
      <c r="AM4813" s="1"/>
      <c r="AN4813" s="1"/>
      <c r="AO4813" s="1"/>
      <c r="AP4813" s="1"/>
      <c r="AQ4813" s="1"/>
      <c r="AR4813" s="1"/>
      <c r="AS4813" s="1"/>
      <c r="AT4813" s="1"/>
      <c r="AU4813" s="1"/>
      <c r="AV4813" s="1"/>
      <c r="AW4813" s="1"/>
      <c r="AX4813" s="1"/>
      <c r="AY4813" s="1"/>
      <c r="AZ4813" s="1"/>
      <c r="BA4813" s="1"/>
      <c r="BB4813" s="1"/>
      <c r="BC4813" s="1"/>
      <c r="BD4813" s="1"/>
      <c r="BE4813" s="1"/>
      <c r="BF4813" s="1"/>
      <c r="BG4813" s="1"/>
      <c r="BH4813" s="1"/>
      <c r="BI4813" s="1"/>
      <c r="BJ4813" s="1"/>
      <c r="BK4813" s="1"/>
      <c r="BL4813" s="1"/>
      <c r="BM4813" s="1"/>
      <c r="BN4813" s="1"/>
      <c r="BO4813" s="1"/>
      <c r="BP4813" s="1"/>
      <c r="BQ4813" s="1"/>
      <c r="BR4813" s="1"/>
      <c r="BS4813" s="1"/>
      <c r="BT4813" s="1"/>
      <c r="BU4813" s="1"/>
      <c r="BV4813" s="1"/>
      <c r="BW4813" s="1"/>
      <c r="BX4813" s="1"/>
      <c r="BY4813" s="1"/>
      <c r="BZ4813" s="1"/>
      <c r="CA4813" s="1"/>
      <c r="CB4813" s="1"/>
      <c r="CC4813" s="1"/>
      <c r="CD4813" s="1"/>
      <c r="CE4813" s="1"/>
      <c r="CF4813" s="1"/>
      <c r="CG4813" s="1"/>
      <c r="CH4813" s="1"/>
      <c r="CI4813" s="1"/>
      <c r="CJ4813" s="1"/>
      <c r="CK4813" s="1"/>
      <c r="CL4813" s="1"/>
      <c r="CM4813" s="1"/>
      <c r="CN4813" s="1"/>
      <c r="CO4813" s="1"/>
      <c r="CP4813" s="1"/>
      <c r="CQ4813" s="1"/>
      <c r="CR4813" s="1"/>
      <c r="CS4813" s="1"/>
      <c r="CT4813" s="1"/>
      <c r="CU4813" s="1"/>
      <c r="CV4813" s="1"/>
      <c r="CW4813" s="1"/>
      <c r="CX4813" s="1"/>
      <c r="CY4813" s="1"/>
      <c r="CZ4813" s="1"/>
      <c r="DA4813" s="1"/>
      <c r="DB4813" s="1"/>
      <c r="DC4813" s="1"/>
      <c r="DD4813" s="1"/>
      <c r="DE4813" s="1"/>
      <c r="DF4813" s="1"/>
      <c r="DG4813" s="1"/>
      <c r="DH4813" s="1"/>
      <c r="DI4813" s="1"/>
      <c r="DJ4813" s="1"/>
      <c r="DK4813" s="1"/>
      <c r="DL4813" s="1"/>
      <c r="DM4813" s="1"/>
      <c r="DN4813" s="1"/>
      <c r="DO4813" s="1"/>
      <c r="DP4813" s="1"/>
      <c r="DQ4813" s="1"/>
    </row>
    <row r="4814" spans="1:121">
      <c r="A4814" s="172" t="s">
        <v>2159</v>
      </c>
      <c r="B4814" s="381" t="s">
        <v>2133</v>
      </c>
      <c r="C4814" s="378">
        <v>162607954</v>
      </c>
      <c r="D4814" s="88"/>
      <c r="F4814" s="29" t="s">
        <v>121</v>
      </c>
      <c r="G4814" s="3" t="s">
        <v>16</v>
      </c>
      <c r="H4814" s="3" t="s">
        <v>1947</v>
      </c>
      <c r="I4814" s="55">
        <v>46184</v>
      </c>
      <c r="J4814" s="55">
        <v>46188</v>
      </c>
      <c r="K4814" s="55">
        <v>46216</v>
      </c>
      <c r="L4814" s="3"/>
      <c r="M4814" s="3"/>
      <c r="N4814" s="3"/>
      <c r="O4814" s="3" t="s">
        <v>105</v>
      </c>
      <c r="P4814" s="55">
        <v>46189</v>
      </c>
      <c r="Q4814" s="167"/>
      <c r="R4814" s="176"/>
      <c r="S4814" s="1"/>
      <c r="T4814" s="1"/>
      <c r="U4814" s="1"/>
      <c r="V4814" s="1"/>
      <c r="W4814" s="1"/>
      <c r="X4814" s="1"/>
      <c r="Y4814" s="1"/>
      <c r="Z4814" s="1"/>
      <c r="AA4814" s="1"/>
      <c r="AB4814" s="1"/>
      <c r="AC4814" s="1"/>
      <c r="AD4814" s="1"/>
      <c r="AE4814" s="1"/>
      <c r="AF4814" s="1"/>
      <c r="AG4814" s="1"/>
      <c r="AH4814" s="1"/>
      <c r="AI4814" s="1"/>
      <c r="AJ4814" s="1"/>
      <c r="AK4814" s="1"/>
      <c r="AL4814" s="1"/>
      <c r="AM4814" s="1"/>
      <c r="AN4814" s="1"/>
      <c r="AO4814" s="1"/>
      <c r="AP4814" s="1"/>
      <c r="AQ4814" s="1"/>
      <c r="AR4814" s="1"/>
      <c r="AS4814" s="1"/>
      <c r="AT4814" s="1"/>
      <c r="AU4814" s="1"/>
      <c r="AV4814" s="1"/>
      <c r="AW4814" s="1"/>
      <c r="AX4814" s="1"/>
      <c r="AY4814" s="1"/>
      <c r="AZ4814" s="1"/>
      <c r="BA4814" s="1"/>
      <c r="BB4814" s="1"/>
      <c r="BC4814" s="1"/>
      <c r="BD4814" s="1"/>
      <c r="BE4814" s="1"/>
      <c r="BF4814" s="1"/>
      <c r="BG4814" s="1"/>
      <c r="BH4814" s="1"/>
      <c r="BI4814" s="1"/>
      <c r="BJ4814" s="1"/>
      <c r="BK4814" s="1"/>
      <c r="BL4814" s="1"/>
      <c r="BM4814" s="1"/>
      <c r="BN4814" s="1"/>
      <c r="BO4814" s="1"/>
      <c r="BP4814" s="1"/>
      <c r="BQ4814" s="1"/>
      <c r="BR4814" s="1"/>
      <c r="BS4814" s="1"/>
      <c r="BT4814" s="1"/>
      <c r="BU4814" s="1"/>
      <c r="BV4814" s="1"/>
      <c r="BW4814" s="1"/>
      <c r="BX4814" s="1"/>
      <c r="BY4814" s="1"/>
      <c r="BZ4814" s="1"/>
      <c r="CA4814" s="1"/>
      <c r="CB4814" s="1"/>
      <c r="CC4814" s="1"/>
      <c r="CD4814" s="1"/>
      <c r="CE4814" s="1"/>
      <c r="CF4814" s="1"/>
      <c r="CG4814" s="1"/>
      <c r="CH4814" s="1"/>
      <c r="CI4814" s="1"/>
      <c r="CJ4814" s="1"/>
      <c r="CK4814" s="1"/>
      <c r="CL4814" s="1"/>
      <c r="CM4814" s="1"/>
      <c r="CN4814" s="1"/>
      <c r="CO4814" s="1"/>
      <c r="CP4814" s="1"/>
      <c r="CQ4814" s="1"/>
      <c r="CR4814" s="1"/>
      <c r="CS4814" s="1"/>
      <c r="CT4814" s="1"/>
      <c r="CU4814" s="1"/>
      <c r="CV4814" s="1"/>
      <c r="CW4814" s="1"/>
      <c r="CX4814" s="1"/>
      <c r="CY4814" s="1"/>
      <c r="CZ4814" s="1"/>
      <c r="DA4814" s="1"/>
      <c r="DB4814" s="1"/>
      <c r="DC4814" s="1"/>
      <c r="DD4814" s="1"/>
      <c r="DE4814" s="1"/>
      <c r="DF4814" s="1"/>
      <c r="DG4814" s="1"/>
      <c r="DH4814" s="1"/>
      <c r="DI4814" s="1"/>
      <c r="DJ4814" s="1"/>
      <c r="DK4814" s="1"/>
      <c r="DL4814" s="1"/>
      <c r="DM4814" s="1"/>
      <c r="DN4814" s="1"/>
      <c r="DO4814" s="1"/>
      <c r="DP4814" s="1"/>
      <c r="DQ4814" s="1"/>
    </row>
    <row r="4815" spans="1:121">
      <c r="A4815" s="172" t="s">
        <v>2159</v>
      </c>
      <c r="B4815" s="381" t="s">
        <v>2133</v>
      </c>
      <c r="C4815" s="378">
        <v>162608425</v>
      </c>
      <c r="D4815" s="88"/>
      <c r="F4815" s="29" t="s">
        <v>121</v>
      </c>
      <c r="G4815" s="3" t="s">
        <v>16</v>
      </c>
      <c r="H4815" s="3" t="s">
        <v>1947</v>
      </c>
      <c r="I4815" s="55">
        <v>46184</v>
      </c>
      <c r="J4815" s="55">
        <v>46188</v>
      </c>
      <c r="K4815" s="55">
        <v>46216</v>
      </c>
      <c r="L4815" s="3"/>
      <c r="M4815" s="3"/>
      <c r="N4815" s="3"/>
      <c r="O4815" s="3" t="s">
        <v>105</v>
      </c>
      <c r="P4815" s="55">
        <v>46189</v>
      </c>
      <c r="Q4815" s="167"/>
      <c r="R4815" s="176"/>
      <c r="S4815" s="1"/>
      <c r="T4815" s="1"/>
      <c r="U4815" s="1"/>
      <c r="V4815" s="1"/>
      <c r="W4815" s="1"/>
      <c r="X4815" s="1"/>
      <c r="Y4815" s="1"/>
      <c r="Z4815" s="1"/>
      <c r="AA4815" s="1"/>
      <c r="AB4815" s="1"/>
      <c r="AC4815" s="1"/>
      <c r="AD4815" s="1"/>
      <c r="AE4815" s="1"/>
      <c r="AF4815" s="1"/>
      <c r="AG4815" s="1"/>
      <c r="AH4815" s="1"/>
      <c r="AI4815" s="1"/>
      <c r="AJ4815" s="1"/>
      <c r="AK4815" s="1"/>
      <c r="AL4815" s="1"/>
      <c r="AM4815" s="1"/>
      <c r="AN4815" s="1"/>
      <c r="AO4815" s="1"/>
      <c r="AP4815" s="1"/>
      <c r="AQ4815" s="1"/>
      <c r="AR4815" s="1"/>
      <c r="AS4815" s="1"/>
      <c r="AT4815" s="1"/>
      <c r="AU4815" s="1"/>
      <c r="AV4815" s="1"/>
      <c r="AW4815" s="1"/>
      <c r="AX4815" s="1"/>
      <c r="AY4815" s="1"/>
      <c r="AZ4815" s="1"/>
      <c r="BA4815" s="1"/>
      <c r="BB4815" s="1"/>
      <c r="BC4815" s="1"/>
      <c r="BD4815" s="1"/>
      <c r="BE4815" s="1"/>
      <c r="BF4815" s="1"/>
      <c r="BG4815" s="1"/>
      <c r="BH4815" s="1"/>
      <c r="BI4815" s="1"/>
      <c r="BJ4815" s="1"/>
      <c r="BK4815" s="1"/>
      <c r="BL4815" s="1"/>
      <c r="BM4815" s="1"/>
      <c r="BN4815" s="1"/>
      <c r="BO4815" s="1"/>
      <c r="BP4815" s="1"/>
      <c r="BQ4815" s="1"/>
      <c r="BR4815" s="1"/>
      <c r="BS4815" s="1"/>
      <c r="BT4815" s="1"/>
      <c r="BU4815" s="1"/>
      <c r="BV4815" s="1"/>
      <c r="BW4815" s="1"/>
      <c r="BX4815" s="1"/>
      <c r="BY4815" s="1"/>
      <c r="BZ4815" s="1"/>
      <c r="CA4815" s="1"/>
      <c r="CB4815" s="1"/>
      <c r="CC4815" s="1"/>
      <c r="CD4815" s="1"/>
      <c r="CE4815" s="1"/>
      <c r="CF4815" s="1"/>
      <c r="CG4815" s="1"/>
      <c r="CH4815" s="1"/>
      <c r="CI4815" s="1"/>
      <c r="CJ4815" s="1"/>
      <c r="CK4815" s="1"/>
      <c r="CL4815" s="1"/>
      <c r="CM4815" s="1"/>
      <c r="CN4815" s="1"/>
      <c r="CO4815" s="1"/>
      <c r="CP4815" s="1"/>
      <c r="CQ4815" s="1"/>
      <c r="CR4815" s="1"/>
      <c r="CS4815" s="1"/>
      <c r="CT4815" s="1"/>
      <c r="CU4815" s="1"/>
      <c r="CV4815" s="1"/>
      <c r="CW4815" s="1"/>
      <c r="CX4815" s="1"/>
      <c r="CY4815" s="1"/>
      <c r="CZ4815" s="1"/>
      <c r="DA4815" s="1"/>
      <c r="DB4815" s="1"/>
      <c r="DC4815" s="1"/>
      <c r="DD4815" s="1"/>
      <c r="DE4815" s="1"/>
      <c r="DF4815" s="1"/>
      <c r="DG4815" s="1"/>
      <c r="DH4815" s="1"/>
      <c r="DI4815" s="1"/>
      <c r="DJ4815" s="1"/>
      <c r="DK4815" s="1"/>
      <c r="DL4815" s="1"/>
      <c r="DM4815" s="1"/>
      <c r="DN4815" s="1"/>
      <c r="DO4815" s="1"/>
      <c r="DP4815" s="1"/>
      <c r="DQ4815" s="1"/>
    </row>
    <row r="4816" spans="1:121">
      <c r="A4816" s="172" t="s">
        <v>2160</v>
      </c>
      <c r="B4816" s="381" t="s">
        <v>2161</v>
      </c>
      <c r="C4816" s="378">
        <v>166610818</v>
      </c>
      <c r="D4816" s="88"/>
      <c r="F4816" s="29" t="s">
        <v>2085</v>
      </c>
      <c r="G4816" s="3" t="s">
        <v>60</v>
      </c>
      <c r="H4816" s="3" t="s">
        <v>2086</v>
      </c>
      <c r="I4816" s="55">
        <v>46188</v>
      </c>
      <c r="J4816" s="55">
        <v>46191</v>
      </c>
      <c r="K4816" s="55">
        <v>46221</v>
      </c>
      <c r="L4816" s="3"/>
      <c r="M4816" s="3"/>
      <c r="N4816" s="3"/>
      <c r="O4816" s="3" t="s">
        <v>105</v>
      </c>
      <c r="P4816" s="55">
        <v>46218</v>
      </c>
      <c r="Q4816" s="167"/>
      <c r="R4816" s="176"/>
      <c r="S4816" s="1"/>
      <c r="T4816" s="1"/>
      <c r="U4816" s="1"/>
      <c r="V4816" s="1"/>
      <c r="W4816" s="1"/>
      <c r="X4816" s="1"/>
      <c r="Y4816" s="1"/>
      <c r="Z4816" s="1"/>
      <c r="AA4816" s="1"/>
      <c r="AB4816" s="1"/>
      <c r="AC4816" s="1"/>
      <c r="AD4816" s="1"/>
      <c r="AE4816" s="1"/>
      <c r="AF4816" s="1"/>
      <c r="AG4816" s="1"/>
      <c r="AH4816" s="1"/>
      <c r="AI4816" s="1"/>
      <c r="AJ4816" s="1"/>
      <c r="AK4816" s="1"/>
      <c r="AL4816" s="1"/>
      <c r="AM4816" s="1"/>
      <c r="AN4816" s="1"/>
      <c r="AO4816" s="1"/>
      <c r="AP4816" s="1"/>
      <c r="AQ4816" s="1"/>
      <c r="AR4816" s="1"/>
      <c r="AS4816" s="1"/>
      <c r="AT4816" s="1"/>
      <c r="AU4816" s="1"/>
      <c r="AV4816" s="1"/>
      <c r="AW4816" s="1"/>
      <c r="AX4816" s="1"/>
      <c r="AY4816" s="1"/>
      <c r="AZ4816" s="1"/>
      <c r="BA4816" s="1"/>
      <c r="BB4816" s="1"/>
      <c r="BC4816" s="1"/>
      <c r="BD4816" s="1"/>
      <c r="BE4816" s="1"/>
      <c r="BF4816" s="1"/>
      <c r="BG4816" s="1"/>
      <c r="BH4816" s="1"/>
      <c r="BI4816" s="1"/>
      <c r="BJ4816" s="1"/>
      <c r="BK4816" s="1"/>
      <c r="BL4816" s="1"/>
      <c r="BM4816" s="1"/>
      <c r="BN4816" s="1"/>
      <c r="BO4816" s="1"/>
      <c r="BP4816" s="1"/>
      <c r="BQ4816" s="1"/>
      <c r="BR4816" s="1"/>
      <c r="BS4816" s="1"/>
      <c r="BT4816" s="1"/>
      <c r="BU4816" s="1"/>
      <c r="BV4816" s="1"/>
      <c r="BW4816" s="1"/>
      <c r="BX4816" s="1"/>
      <c r="BY4816" s="1"/>
      <c r="BZ4816" s="1"/>
      <c r="CA4816" s="1"/>
      <c r="CB4816" s="1"/>
      <c r="CC4816" s="1"/>
      <c r="CD4816" s="1"/>
      <c r="CE4816" s="1"/>
      <c r="CF4816" s="1"/>
      <c r="CG4816" s="1"/>
      <c r="CH4816" s="1"/>
      <c r="CI4816" s="1"/>
      <c r="CJ4816" s="1"/>
      <c r="CK4816" s="1"/>
      <c r="CL4816" s="1"/>
      <c r="CM4816" s="1"/>
      <c r="CN4816" s="1"/>
      <c r="CO4816" s="1"/>
      <c r="CP4816" s="1"/>
      <c r="CQ4816" s="1"/>
      <c r="CR4816" s="1"/>
      <c r="CS4816" s="1"/>
      <c r="CT4816" s="1"/>
      <c r="CU4816" s="1"/>
      <c r="CV4816" s="1"/>
      <c r="CW4816" s="1"/>
      <c r="CX4816" s="1"/>
      <c r="CY4816" s="1"/>
      <c r="CZ4816" s="1"/>
      <c r="DA4816" s="1"/>
      <c r="DB4816" s="1"/>
      <c r="DC4816" s="1"/>
      <c r="DD4816" s="1"/>
      <c r="DE4816" s="1"/>
      <c r="DF4816" s="1"/>
      <c r="DG4816" s="1"/>
      <c r="DH4816" s="1"/>
      <c r="DI4816" s="1"/>
      <c r="DJ4816" s="1"/>
      <c r="DK4816" s="1"/>
      <c r="DL4816" s="1"/>
      <c r="DM4816" s="1"/>
      <c r="DN4816" s="1"/>
      <c r="DO4816" s="1"/>
      <c r="DP4816" s="1"/>
      <c r="DQ4816" s="1"/>
    </row>
    <row r="4817" spans="1:121">
      <c r="A4817" s="172" t="s">
        <v>2160</v>
      </c>
      <c r="B4817" s="381" t="s">
        <v>2161</v>
      </c>
      <c r="C4817" s="378">
        <v>166610816</v>
      </c>
      <c r="D4817" s="88"/>
      <c r="F4817" s="29" t="s">
        <v>2085</v>
      </c>
      <c r="G4817" s="3" t="s">
        <v>60</v>
      </c>
      <c r="H4817" s="3" t="s">
        <v>2086</v>
      </c>
      <c r="I4817" s="55">
        <v>46188</v>
      </c>
      <c r="J4817" s="55">
        <v>46191</v>
      </c>
      <c r="K4817" s="55">
        <v>46221</v>
      </c>
      <c r="L4817" s="3"/>
      <c r="M4817" s="3"/>
      <c r="N4817" s="3"/>
      <c r="O4817" s="3" t="s">
        <v>105</v>
      </c>
      <c r="P4817" s="55">
        <v>46218</v>
      </c>
      <c r="Q4817" s="167"/>
      <c r="R4817" s="176"/>
      <c r="S4817" s="1"/>
      <c r="T4817" s="1"/>
      <c r="U4817" s="1"/>
      <c r="V4817" s="1"/>
      <c r="W4817" s="1"/>
      <c r="X4817" s="1"/>
      <c r="Y4817" s="1"/>
      <c r="Z4817" s="1"/>
      <c r="AA4817" s="1"/>
      <c r="AB4817" s="1"/>
      <c r="AC4817" s="1"/>
      <c r="AD4817" s="1"/>
      <c r="AE4817" s="1"/>
      <c r="AF4817" s="1"/>
      <c r="AG4817" s="1"/>
      <c r="AH4817" s="1"/>
      <c r="AI4817" s="1"/>
      <c r="AJ4817" s="1"/>
      <c r="AK4817" s="1"/>
      <c r="AL4817" s="1"/>
      <c r="AM4817" s="1"/>
      <c r="AN4817" s="1"/>
      <c r="AO4817" s="1"/>
      <c r="AP4817" s="1"/>
      <c r="AQ4817" s="1"/>
      <c r="AR4817" s="1"/>
      <c r="AS4817" s="1"/>
      <c r="AT4817" s="1"/>
      <c r="AU4817" s="1"/>
      <c r="AV4817" s="1"/>
      <c r="AW4817" s="1"/>
      <c r="AX4817" s="1"/>
      <c r="AY4817" s="1"/>
      <c r="AZ4817" s="1"/>
      <c r="BA4817" s="1"/>
      <c r="BB4817" s="1"/>
      <c r="BC4817" s="1"/>
      <c r="BD4817" s="1"/>
      <c r="BE4817" s="1"/>
      <c r="BF4817" s="1"/>
      <c r="BG4817" s="1"/>
      <c r="BH4817" s="1"/>
      <c r="BI4817" s="1"/>
      <c r="BJ4817" s="1"/>
      <c r="BK4817" s="1"/>
      <c r="BL4817" s="1"/>
      <c r="BM4817" s="1"/>
      <c r="BN4817" s="1"/>
      <c r="BO4817" s="1"/>
      <c r="BP4817" s="1"/>
      <c r="BQ4817" s="1"/>
      <c r="BR4817" s="1"/>
      <c r="BS4817" s="1"/>
      <c r="BT4817" s="1"/>
      <c r="BU4817" s="1"/>
      <c r="BV4817" s="1"/>
      <c r="BW4817" s="1"/>
      <c r="BX4817" s="1"/>
      <c r="BY4817" s="1"/>
      <c r="BZ4817" s="1"/>
      <c r="CA4817" s="1"/>
      <c r="CB4817" s="1"/>
      <c r="CC4817" s="1"/>
      <c r="CD4817" s="1"/>
      <c r="CE4817" s="1"/>
      <c r="CF4817" s="1"/>
      <c r="CG4817" s="1"/>
      <c r="CH4817" s="1"/>
      <c r="CI4817" s="1"/>
      <c r="CJ4817" s="1"/>
      <c r="CK4817" s="1"/>
      <c r="CL4817" s="1"/>
      <c r="CM4817" s="1"/>
      <c r="CN4817" s="1"/>
      <c r="CO4817" s="1"/>
      <c r="CP4817" s="1"/>
      <c r="CQ4817" s="1"/>
      <c r="CR4817" s="1"/>
      <c r="CS4817" s="1"/>
      <c r="CT4817" s="1"/>
      <c r="CU4817" s="1"/>
      <c r="CV4817" s="1"/>
      <c r="CW4817" s="1"/>
      <c r="CX4817" s="1"/>
      <c r="CY4817" s="1"/>
      <c r="CZ4817" s="1"/>
      <c r="DA4817" s="1"/>
      <c r="DB4817" s="1"/>
      <c r="DC4817" s="1"/>
      <c r="DD4817" s="1"/>
      <c r="DE4817" s="1"/>
      <c r="DF4817" s="1"/>
      <c r="DG4817" s="1"/>
      <c r="DH4817" s="1"/>
      <c r="DI4817" s="1"/>
      <c r="DJ4817" s="1"/>
      <c r="DK4817" s="1"/>
      <c r="DL4817" s="1"/>
      <c r="DM4817" s="1"/>
      <c r="DN4817" s="1"/>
      <c r="DO4817" s="1"/>
      <c r="DP4817" s="1"/>
      <c r="DQ4817" s="1"/>
    </row>
    <row r="4818" spans="1:121">
      <c r="A4818" s="172" t="s">
        <v>2160</v>
      </c>
      <c r="B4818" s="381" t="s">
        <v>2161</v>
      </c>
      <c r="C4818" s="378">
        <v>166610815</v>
      </c>
      <c r="D4818" s="88"/>
      <c r="F4818" s="29" t="s">
        <v>2085</v>
      </c>
      <c r="G4818" s="3" t="s">
        <v>60</v>
      </c>
      <c r="H4818" s="3" t="s">
        <v>2086</v>
      </c>
      <c r="I4818" s="55">
        <v>46188</v>
      </c>
      <c r="J4818" s="55">
        <v>46191</v>
      </c>
      <c r="K4818" s="55">
        <v>46221</v>
      </c>
      <c r="L4818" s="3"/>
      <c r="M4818" s="3"/>
      <c r="N4818" s="3"/>
      <c r="O4818" s="3" t="s">
        <v>105</v>
      </c>
      <c r="P4818" s="55">
        <v>46218</v>
      </c>
      <c r="Q4818" s="167"/>
      <c r="R4818" s="176"/>
      <c r="S4818" s="1"/>
      <c r="T4818" s="1"/>
      <c r="U4818" s="1"/>
      <c r="V4818" s="1"/>
      <c r="W4818" s="1"/>
      <c r="X4818" s="1"/>
      <c r="Y4818" s="1"/>
      <c r="Z4818" s="1"/>
      <c r="AA4818" s="1"/>
      <c r="AB4818" s="1"/>
      <c r="AC4818" s="1"/>
      <c r="AD4818" s="1"/>
      <c r="AE4818" s="1"/>
      <c r="AF4818" s="1"/>
      <c r="AG4818" s="1"/>
      <c r="AH4818" s="1"/>
      <c r="AI4818" s="1"/>
      <c r="AJ4818" s="1"/>
      <c r="AK4818" s="1"/>
      <c r="AL4818" s="1"/>
      <c r="AM4818" s="1"/>
      <c r="AN4818" s="1"/>
      <c r="AO4818" s="1"/>
      <c r="AP4818" s="1"/>
      <c r="AQ4818" s="1"/>
      <c r="AR4818" s="1"/>
      <c r="AS4818" s="1"/>
      <c r="AT4818" s="1"/>
      <c r="AU4818" s="1"/>
      <c r="AV4818" s="1"/>
      <c r="AW4818" s="1"/>
      <c r="AX4818" s="1"/>
      <c r="AY4818" s="1"/>
      <c r="AZ4818" s="1"/>
      <c r="BA4818" s="1"/>
      <c r="BB4818" s="1"/>
      <c r="BC4818" s="1"/>
      <c r="BD4818" s="1"/>
      <c r="BE4818" s="1"/>
      <c r="BF4818" s="1"/>
      <c r="BG4818" s="1"/>
      <c r="BH4818" s="1"/>
      <c r="BI4818" s="1"/>
      <c r="BJ4818" s="1"/>
      <c r="BK4818" s="1"/>
      <c r="BL4818" s="1"/>
      <c r="BM4818" s="1"/>
      <c r="BN4818" s="1"/>
      <c r="BO4818" s="1"/>
      <c r="BP4818" s="1"/>
      <c r="BQ4818" s="1"/>
      <c r="BR4818" s="1"/>
      <c r="BS4818" s="1"/>
      <c r="BT4818" s="1"/>
      <c r="BU4818" s="1"/>
      <c r="BV4818" s="1"/>
      <c r="BW4818" s="1"/>
      <c r="BX4818" s="1"/>
      <c r="BY4818" s="1"/>
      <c r="BZ4818" s="1"/>
      <c r="CA4818" s="1"/>
      <c r="CB4818" s="1"/>
      <c r="CC4818" s="1"/>
      <c r="CD4818" s="1"/>
      <c r="CE4818" s="1"/>
      <c r="CF4818" s="1"/>
      <c r="CG4818" s="1"/>
      <c r="CH4818" s="1"/>
      <c r="CI4818" s="1"/>
      <c r="CJ4818" s="1"/>
      <c r="CK4818" s="1"/>
      <c r="CL4818" s="1"/>
      <c r="CM4818" s="1"/>
      <c r="CN4818" s="1"/>
      <c r="CO4818" s="1"/>
      <c r="CP4818" s="1"/>
      <c r="CQ4818" s="1"/>
      <c r="CR4818" s="1"/>
      <c r="CS4818" s="1"/>
      <c r="CT4818" s="1"/>
      <c r="CU4818" s="1"/>
      <c r="CV4818" s="1"/>
      <c r="CW4818" s="1"/>
      <c r="CX4818" s="1"/>
      <c r="CY4818" s="1"/>
      <c r="CZ4818" s="1"/>
      <c r="DA4818" s="1"/>
      <c r="DB4818" s="1"/>
      <c r="DC4818" s="1"/>
      <c r="DD4818" s="1"/>
      <c r="DE4818" s="1"/>
      <c r="DF4818" s="1"/>
      <c r="DG4818" s="1"/>
      <c r="DH4818" s="1"/>
      <c r="DI4818" s="1"/>
      <c r="DJ4818" s="1"/>
      <c r="DK4818" s="1"/>
      <c r="DL4818" s="1"/>
      <c r="DM4818" s="1"/>
      <c r="DN4818" s="1"/>
      <c r="DO4818" s="1"/>
      <c r="DP4818" s="1"/>
      <c r="DQ4818" s="1"/>
    </row>
    <row r="4819" spans="1:121">
      <c r="A4819" s="172" t="s">
        <v>2160</v>
      </c>
      <c r="B4819" s="381" t="s">
        <v>2161</v>
      </c>
      <c r="C4819" s="378">
        <v>166610812</v>
      </c>
      <c r="D4819" s="88"/>
      <c r="F4819" s="29" t="s">
        <v>2085</v>
      </c>
      <c r="G4819" s="3" t="s">
        <v>60</v>
      </c>
      <c r="H4819" s="3" t="s">
        <v>2086</v>
      </c>
      <c r="I4819" s="55">
        <v>46188</v>
      </c>
      <c r="J4819" s="55">
        <v>46191</v>
      </c>
      <c r="K4819" s="55">
        <v>46221</v>
      </c>
      <c r="L4819" s="3"/>
      <c r="M4819" s="3"/>
      <c r="N4819" s="3"/>
      <c r="O4819" s="3" t="s">
        <v>105</v>
      </c>
      <c r="P4819" s="55">
        <v>46219</v>
      </c>
      <c r="Q4819" s="167"/>
      <c r="R4819" s="176"/>
      <c r="S4819" s="1"/>
      <c r="T4819" s="1"/>
      <c r="U4819" s="1"/>
      <c r="V4819" s="1"/>
      <c r="W4819" s="1"/>
      <c r="X4819" s="1"/>
      <c r="Y4819" s="1"/>
      <c r="Z4819" s="1"/>
      <c r="AA4819" s="1"/>
      <c r="AB4819" s="1"/>
      <c r="AC4819" s="1"/>
      <c r="AD4819" s="1"/>
      <c r="AE4819" s="1"/>
      <c r="AF4819" s="1"/>
      <c r="AG4819" s="1"/>
      <c r="AH4819" s="1"/>
      <c r="AI4819" s="1"/>
      <c r="AJ4819" s="1"/>
      <c r="AK4819" s="1"/>
      <c r="AL4819" s="1"/>
      <c r="AM4819" s="1"/>
      <c r="AN4819" s="1"/>
      <c r="AO4819" s="1"/>
      <c r="AP4819" s="1"/>
      <c r="AQ4819" s="1"/>
      <c r="AR4819" s="1"/>
      <c r="AS4819" s="1"/>
      <c r="AT4819" s="1"/>
      <c r="AU4819" s="1"/>
      <c r="AV4819" s="1"/>
      <c r="AW4819" s="1"/>
      <c r="AX4819" s="1"/>
      <c r="AY4819" s="1"/>
      <c r="AZ4819" s="1"/>
      <c r="BA4819" s="1"/>
      <c r="BB4819" s="1"/>
      <c r="BC4819" s="1"/>
      <c r="BD4819" s="1"/>
      <c r="BE4819" s="1"/>
      <c r="BF4819" s="1"/>
      <c r="BG4819" s="1"/>
      <c r="BH4819" s="1"/>
      <c r="BI4819" s="1"/>
      <c r="BJ4819" s="1"/>
      <c r="BK4819" s="1"/>
      <c r="BL4819" s="1"/>
      <c r="BM4819" s="1"/>
      <c r="BN4819" s="1"/>
      <c r="BO4819" s="1"/>
      <c r="BP4819" s="1"/>
      <c r="BQ4819" s="1"/>
      <c r="BR4819" s="1"/>
      <c r="BS4819" s="1"/>
      <c r="BT4819" s="1"/>
      <c r="BU4819" s="1"/>
      <c r="BV4819" s="1"/>
      <c r="BW4819" s="1"/>
      <c r="BX4819" s="1"/>
      <c r="BY4819" s="1"/>
      <c r="BZ4819" s="1"/>
      <c r="CA4819" s="1"/>
      <c r="CB4819" s="1"/>
      <c r="CC4819" s="1"/>
      <c r="CD4819" s="1"/>
      <c r="CE4819" s="1"/>
      <c r="CF4819" s="1"/>
      <c r="CG4819" s="1"/>
      <c r="CH4819" s="1"/>
      <c r="CI4819" s="1"/>
      <c r="CJ4819" s="1"/>
      <c r="CK4819" s="1"/>
      <c r="CL4819" s="1"/>
      <c r="CM4819" s="1"/>
      <c r="CN4819" s="1"/>
      <c r="CO4819" s="1"/>
      <c r="CP4819" s="1"/>
      <c r="CQ4819" s="1"/>
      <c r="CR4819" s="1"/>
      <c r="CS4819" s="1"/>
      <c r="CT4819" s="1"/>
      <c r="CU4819" s="1"/>
      <c r="CV4819" s="1"/>
      <c r="CW4819" s="1"/>
      <c r="CX4819" s="1"/>
      <c r="CY4819" s="1"/>
      <c r="CZ4819" s="1"/>
      <c r="DA4819" s="1"/>
      <c r="DB4819" s="1"/>
      <c r="DC4819" s="1"/>
      <c r="DD4819" s="1"/>
      <c r="DE4819" s="1"/>
      <c r="DF4819" s="1"/>
      <c r="DG4819" s="1"/>
      <c r="DH4819" s="1"/>
      <c r="DI4819" s="1"/>
      <c r="DJ4819" s="1"/>
      <c r="DK4819" s="1"/>
      <c r="DL4819" s="1"/>
      <c r="DM4819" s="1"/>
      <c r="DN4819" s="1"/>
      <c r="DO4819" s="1"/>
      <c r="DP4819" s="1"/>
      <c r="DQ4819" s="1"/>
    </row>
    <row r="4820" spans="1:121">
      <c r="A4820" s="172" t="s">
        <v>2160</v>
      </c>
      <c r="B4820" s="381" t="s">
        <v>2161</v>
      </c>
      <c r="C4820" s="378">
        <v>166610809</v>
      </c>
      <c r="D4820" s="88"/>
      <c r="F4820" s="29" t="s">
        <v>2085</v>
      </c>
      <c r="G4820" s="3" t="s">
        <v>60</v>
      </c>
      <c r="H4820" s="3" t="s">
        <v>2086</v>
      </c>
      <c r="I4820" s="55">
        <v>46188</v>
      </c>
      <c r="J4820" s="55">
        <v>46191</v>
      </c>
      <c r="K4820" s="55">
        <v>46221</v>
      </c>
      <c r="L4820" s="3"/>
      <c r="M4820" s="3"/>
      <c r="N4820" s="3"/>
      <c r="O4820" s="3" t="s">
        <v>105</v>
      </c>
      <c r="P4820" s="55">
        <v>46219</v>
      </c>
      <c r="Q4820" s="167"/>
      <c r="R4820" s="176"/>
      <c r="S4820" s="1"/>
      <c r="T4820" s="1"/>
      <c r="U4820" s="1"/>
      <c r="V4820" s="1"/>
      <c r="W4820" s="1"/>
      <c r="X4820" s="1"/>
      <c r="Y4820" s="1"/>
      <c r="Z4820" s="1"/>
      <c r="AA4820" s="1"/>
      <c r="AB4820" s="1"/>
      <c r="AC4820" s="1"/>
      <c r="AD4820" s="1"/>
      <c r="AE4820" s="1"/>
      <c r="AF4820" s="1"/>
      <c r="AG4820" s="1"/>
      <c r="AH4820" s="1"/>
      <c r="AI4820" s="1"/>
      <c r="AJ4820" s="1"/>
      <c r="AK4820" s="1"/>
      <c r="AL4820" s="1"/>
      <c r="AM4820" s="1"/>
      <c r="AN4820" s="1"/>
      <c r="AO4820" s="1"/>
      <c r="AP4820" s="1"/>
      <c r="AQ4820" s="1"/>
      <c r="AR4820" s="1"/>
      <c r="AS4820" s="1"/>
      <c r="AT4820" s="1"/>
      <c r="AU4820" s="1"/>
      <c r="AV4820" s="1"/>
      <c r="AW4820" s="1"/>
      <c r="AX4820" s="1"/>
      <c r="AY4820" s="1"/>
      <c r="AZ4820" s="1"/>
      <c r="BA4820" s="1"/>
      <c r="BB4820" s="1"/>
      <c r="BC4820" s="1"/>
      <c r="BD4820" s="1"/>
      <c r="BE4820" s="1"/>
      <c r="BF4820" s="1"/>
      <c r="BG4820" s="1"/>
      <c r="BH4820" s="1"/>
      <c r="BI4820" s="1"/>
      <c r="BJ4820" s="1"/>
      <c r="BK4820" s="1"/>
      <c r="BL4820" s="1"/>
      <c r="BM4820" s="1"/>
      <c r="BN4820" s="1"/>
      <c r="BO4820" s="1"/>
      <c r="BP4820" s="1"/>
      <c r="BQ4820" s="1"/>
      <c r="BR4820" s="1"/>
      <c r="BS4820" s="1"/>
      <c r="BT4820" s="1"/>
      <c r="BU4820" s="1"/>
      <c r="BV4820" s="1"/>
      <c r="BW4820" s="1"/>
      <c r="BX4820" s="1"/>
      <c r="BY4820" s="1"/>
      <c r="BZ4820" s="1"/>
      <c r="CA4820" s="1"/>
      <c r="CB4820" s="1"/>
      <c r="CC4820" s="1"/>
      <c r="CD4820" s="1"/>
      <c r="CE4820" s="1"/>
      <c r="CF4820" s="1"/>
      <c r="CG4820" s="1"/>
      <c r="CH4820" s="1"/>
      <c r="CI4820" s="1"/>
      <c r="CJ4820" s="1"/>
      <c r="CK4820" s="1"/>
      <c r="CL4820" s="1"/>
      <c r="CM4820" s="1"/>
      <c r="CN4820" s="1"/>
      <c r="CO4820" s="1"/>
      <c r="CP4820" s="1"/>
      <c r="CQ4820" s="1"/>
      <c r="CR4820" s="1"/>
      <c r="CS4820" s="1"/>
      <c r="CT4820" s="1"/>
      <c r="CU4820" s="1"/>
      <c r="CV4820" s="1"/>
      <c r="CW4820" s="1"/>
      <c r="CX4820" s="1"/>
      <c r="CY4820" s="1"/>
      <c r="CZ4820" s="1"/>
      <c r="DA4820" s="1"/>
      <c r="DB4820" s="1"/>
      <c r="DC4820" s="1"/>
      <c r="DD4820" s="1"/>
      <c r="DE4820" s="1"/>
      <c r="DF4820" s="1"/>
      <c r="DG4820" s="1"/>
      <c r="DH4820" s="1"/>
      <c r="DI4820" s="1"/>
      <c r="DJ4820" s="1"/>
      <c r="DK4820" s="1"/>
      <c r="DL4820" s="1"/>
      <c r="DM4820" s="1"/>
      <c r="DN4820" s="1"/>
      <c r="DO4820" s="1"/>
      <c r="DP4820" s="1"/>
      <c r="DQ4820" s="1"/>
    </row>
    <row r="4821" spans="1:121">
      <c r="A4821" s="172" t="s">
        <v>2160</v>
      </c>
      <c r="B4821" s="381" t="s">
        <v>2161</v>
      </c>
      <c r="C4821" s="378">
        <v>166610807</v>
      </c>
      <c r="D4821" s="88"/>
      <c r="F4821" s="29" t="s">
        <v>2085</v>
      </c>
      <c r="G4821" s="3" t="s">
        <v>60</v>
      </c>
      <c r="H4821" s="3" t="s">
        <v>2086</v>
      </c>
      <c r="I4821" s="55">
        <v>46188</v>
      </c>
      <c r="J4821" s="55">
        <v>46191</v>
      </c>
      <c r="K4821" s="55">
        <v>46221</v>
      </c>
      <c r="L4821" s="3"/>
      <c r="M4821" s="3"/>
      <c r="N4821" s="3"/>
      <c r="O4821" s="3" t="s">
        <v>105</v>
      </c>
      <c r="P4821" s="55">
        <v>46218</v>
      </c>
      <c r="Q4821" s="167"/>
      <c r="R4821" s="176"/>
      <c r="S4821" s="1"/>
      <c r="T4821" s="1"/>
      <c r="U4821" s="1"/>
      <c r="V4821" s="1"/>
      <c r="W4821" s="1"/>
      <c r="X4821" s="1"/>
      <c r="Y4821" s="1"/>
      <c r="Z4821" s="1"/>
      <c r="AA4821" s="1"/>
      <c r="AB4821" s="1"/>
      <c r="AC4821" s="1"/>
      <c r="AD4821" s="1"/>
      <c r="AE4821" s="1"/>
      <c r="AF4821" s="1"/>
      <c r="AG4821" s="1"/>
      <c r="AH4821" s="1"/>
      <c r="AI4821" s="1"/>
      <c r="AJ4821" s="1"/>
      <c r="AK4821" s="1"/>
      <c r="AL4821" s="1"/>
      <c r="AM4821" s="1"/>
      <c r="AN4821" s="1"/>
      <c r="AO4821" s="1"/>
      <c r="AP4821" s="1"/>
      <c r="AQ4821" s="1"/>
      <c r="AR4821" s="1"/>
      <c r="AS4821" s="1"/>
      <c r="AT4821" s="1"/>
      <c r="AU4821" s="1"/>
      <c r="AV4821" s="1"/>
      <c r="AW4821" s="1"/>
      <c r="AX4821" s="1"/>
      <c r="AY4821" s="1"/>
      <c r="AZ4821" s="1"/>
      <c r="BA4821" s="1"/>
      <c r="BB4821" s="1"/>
      <c r="BC4821" s="1"/>
      <c r="BD4821" s="1"/>
      <c r="BE4821" s="1"/>
      <c r="BF4821" s="1"/>
      <c r="BG4821" s="1"/>
      <c r="BH4821" s="1"/>
      <c r="BI4821" s="1"/>
      <c r="BJ4821" s="1"/>
      <c r="BK4821" s="1"/>
      <c r="BL4821" s="1"/>
      <c r="BM4821" s="1"/>
      <c r="BN4821" s="1"/>
      <c r="BO4821" s="1"/>
      <c r="BP4821" s="1"/>
      <c r="BQ4821" s="1"/>
      <c r="BR4821" s="1"/>
      <c r="BS4821" s="1"/>
      <c r="BT4821" s="1"/>
      <c r="BU4821" s="1"/>
      <c r="BV4821" s="1"/>
      <c r="BW4821" s="1"/>
      <c r="BX4821" s="1"/>
      <c r="BY4821" s="1"/>
      <c r="BZ4821" s="1"/>
      <c r="CA4821" s="1"/>
      <c r="CB4821" s="1"/>
      <c r="CC4821" s="1"/>
      <c r="CD4821" s="1"/>
      <c r="CE4821" s="1"/>
      <c r="CF4821" s="1"/>
      <c r="CG4821" s="1"/>
      <c r="CH4821" s="1"/>
      <c r="CI4821" s="1"/>
      <c r="CJ4821" s="1"/>
      <c r="CK4821" s="1"/>
      <c r="CL4821" s="1"/>
      <c r="CM4821" s="1"/>
      <c r="CN4821" s="1"/>
      <c r="CO4821" s="1"/>
      <c r="CP4821" s="1"/>
      <c r="CQ4821" s="1"/>
      <c r="CR4821" s="1"/>
      <c r="CS4821" s="1"/>
      <c r="CT4821" s="1"/>
      <c r="CU4821" s="1"/>
      <c r="CV4821" s="1"/>
      <c r="CW4821" s="1"/>
      <c r="CX4821" s="1"/>
      <c r="CY4821" s="1"/>
      <c r="CZ4821" s="1"/>
      <c r="DA4821" s="1"/>
      <c r="DB4821" s="1"/>
      <c r="DC4821" s="1"/>
      <c r="DD4821" s="1"/>
      <c r="DE4821" s="1"/>
      <c r="DF4821" s="1"/>
      <c r="DG4821" s="1"/>
      <c r="DH4821" s="1"/>
      <c r="DI4821" s="1"/>
      <c r="DJ4821" s="1"/>
      <c r="DK4821" s="1"/>
      <c r="DL4821" s="1"/>
      <c r="DM4821" s="1"/>
      <c r="DN4821" s="1"/>
      <c r="DO4821" s="1"/>
      <c r="DP4821" s="1"/>
      <c r="DQ4821" s="1"/>
    </row>
    <row r="4822" spans="1:121">
      <c r="A4822" s="172" t="s">
        <v>2160</v>
      </c>
      <c r="B4822" s="381" t="s">
        <v>2161</v>
      </c>
      <c r="C4822" s="378">
        <v>166610805</v>
      </c>
      <c r="D4822" s="88"/>
      <c r="F4822" s="29" t="s">
        <v>2085</v>
      </c>
      <c r="G4822" s="3" t="s">
        <v>60</v>
      </c>
      <c r="H4822" s="3" t="s">
        <v>2086</v>
      </c>
      <c r="I4822" s="55">
        <v>46188</v>
      </c>
      <c r="J4822" s="55">
        <v>46191</v>
      </c>
      <c r="K4822" s="55">
        <v>46221</v>
      </c>
      <c r="L4822" s="3"/>
      <c r="M4822" s="3"/>
      <c r="N4822" s="3"/>
      <c r="O4822" s="3" t="s">
        <v>105</v>
      </c>
      <c r="P4822" s="55">
        <v>46218</v>
      </c>
      <c r="Q4822" s="167"/>
      <c r="R4822" s="176"/>
      <c r="S4822" s="1"/>
      <c r="T4822" s="1"/>
      <c r="U4822" s="1"/>
      <c r="V4822" s="1"/>
      <c r="W4822" s="1"/>
      <c r="X4822" s="1"/>
      <c r="Y4822" s="1"/>
      <c r="Z4822" s="1"/>
      <c r="AA4822" s="1"/>
      <c r="AB4822" s="1"/>
      <c r="AC4822" s="1"/>
      <c r="AD4822" s="1"/>
      <c r="AE4822" s="1"/>
      <c r="AF4822" s="1"/>
      <c r="AG4822" s="1"/>
      <c r="AH4822" s="1"/>
      <c r="AI4822" s="1"/>
      <c r="AJ4822" s="1"/>
      <c r="AK4822" s="1"/>
      <c r="AL4822" s="1"/>
      <c r="AM4822" s="1"/>
      <c r="AN4822" s="1"/>
      <c r="AO4822" s="1"/>
      <c r="AP4822" s="1"/>
      <c r="AQ4822" s="1"/>
      <c r="AR4822" s="1"/>
      <c r="AS4822" s="1"/>
      <c r="AT4822" s="1"/>
      <c r="AU4822" s="1"/>
      <c r="AV4822" s="1"/>
      <c r="AW4822" s="1"/>
      <c r="AX4822" s="1"/>
      <c r="AY4822" s="1"/>
      <c r="AZ4822" s="1"/>
      <c r="BA4822" s="1"/>
      <c r="BB4822" s="1"/>
      <c r="BC4822" s="1"/>
      <c r="BD4822" s="1"/>
      <c r="BE4822" s="1"/>
      <c r="BF4822" s="1"/>
      <c r="BG4822" s="1"/>
      <c r="BH4822" s="1"/>
      <c r="BI4822" s="1"/>
      <c r="BJ4822" s="1"/>
      <c r="BK4822" s="1"/>
      <c r="BL4822" s="1"/>
      <c r="BM4822" s="1"/>
      <c r="BN4822" s="1"/>
      <c r="BO4822" s="1"/>
      <c r="BP4822" s="1"/>
      <c r="BQ4822" s="1"/>
      <c r="BR4822" s="1"/>
      <c r="BS4822" s="1"/>
      <c r="BT4822" s="1"/>
      <c r="BU4822" s="1"/>
      <c r="BV4822" s="1"/>
      <c r="BW4822" s="1"/>
      <c r="BX4822" s="1"/>
      <c r="BY4822" s="1"/>
      <c r="BZ4822" s="1"/>
      <c r="CA4822" s="1"/>
      <c r="CB4822" s="1"/>
      <c r="CC4822" s="1"/>
      <c r="CD4822" s="1"/>
      <c r="CE4822" s="1"/>
      <c r="CF4822" s="1"/>
      <c r="CG4822" s="1"/>
      <c r="CH4822" s="1"/>
      <c r="CI4822" s="1"/>
      <c r="CJ4822" s="1"/>
      <c r="CK4822" s="1"/>
      <c r="CL4822" s="1"/>
      <c r="CM4822" s="1"/>
      <c r="CN4822" s="1"/>
      <c r="CO4822" s="1"/>
      <c r="CP4822" s="1"/>
      <c r="CQ4822" s="1"/>
      <c r="CR4822" s="1"/>
      <c r="CS4822" s="1"/>
      <c r="CT4822" s="1"/>
      <c r="CU4822" s="1"/>
      <c r="CV4822" s="1"/>
      <c r="CW4822" s="1"/>
      <c r="CX4822" s="1"/>
      <c r="CY4822" s="1"/>
      <c r="CZ4822" s="1"/>
      <c r="DA4822" s="1"/>
      <c r="DB4822" s="1"/>
      <c r="DC4822" s="1"/>
      <c r="DD4822" s="1"/>
      <c r="DE4822" s="1"/>
      <c r="DF4822" s="1"/>
      <c r="DG4822" s="1"/>
      <c r="DH4822" s="1"/>
      <c r="DI4822" s="1"/>
      <c r="DJ4822" s="1"/>
      <c r="DK4822" s="1"/>
      <c r="DL4822" s="1"/>
      <c r="DM4822" s="1"/>
      <c r="DN4822" s="1"/>
      <c r="DO4822" s="1"/>
      <c r="DP4822" s="1"/>
      <c r="DQ4822" s="1"/>
    </row>
    <row r="4823" spans="1:121">
      <c r="A4823" s="172" t="s">
        <v>2160</v>
      </c>
      <c r="B4823" s="381" t="s">
        <v>2161</v>
      </c>
      <c r="C4823" s="378">
        <v>166610800</v>
      </c>
      <c r="D4823" s="88"/>
      <c r="F4823" s="29" t="s">
        <v>2085</v>
      </c>
      <c r="G4823" s="3" t="s">
        <v>60</v>
      </c>
      <c r="H4823" s="3" t="s">
        <v>2086</v>
      </c>
      <c r="I4823" s="55">
        <v>46188</v>
      </c>
      <c r="J4823" s="55">
        <v>46191</v>
      </c>
      <c r="K4823" s="55">
        <v>46221</v>
      </c>
      <c r="L4823" s="3"/>
      <c r="M4823" s="3"/>
      <c r="N4823" s="3"/>
      <c r="O4823" s="3" t="s">
        <v>105</v>
      </c>
      <c r="P4823" s="55">
        <v>46219</v>
      </c>
      <c r="Q4823" s="167"/>
      <c r="R4823" s="176"/>
      <c r="S4823" s="1"/>
      <c r="T4823" s="1"/>
      <c r="U4823" s="1"/>
      <c r="V4823" s="1"/>
      <c r="W4823" s="1"/>
      <c r="X4823" s="1"/>
      <c r="Y4823" s="1"/>
      <c r="Z4823" s="1"/>
      <c r="AA4823" s="1"/>
      <c r="AB4823" s="1"/>
      <c r="AC4823" s="1"/>
      <c r="AD4823" s="1"/>
      <c r="AE4823" s="1"/>
      <c r="AF4823" s="1"/>
      <c r="AG4823" s="1"/>
      <c r="AH4823" s="1"/>
      <c r="AI4823" s="1"/>
      <c r="AJ4823" s="1"/>
      <c r="AK4823" s="1"/>
      <c r="AL4823" s="1"/>
      <c r="AM4823" s="1"/>
      <c r="AN4823" s="1"/>
      <c r="AO4823" s="1"/>
      <c r="AP4823" s="1"/>
      <c r="AQ4823" s="1"/>
      <c r="AR4823" s="1"/>
      <c r="AS4823" s="1"/>
      <c r="AT4823" s="1"/>
      <c r="AU4823" s="1"/>
      <c r="AV4823" s="1"/>
      <c r="AW4823" s="1"/>
      <c r="AX4823" s="1"/>
      <c r="AY4823" s="1"/>
      <c r="AZ4823" s="1"/>
      <c r="BA4823" s="1"/>
      <c r="BB4823" s="1"/>
      <c r="BC4823" s="1"/>
      <c r="BD4823" s="1"/>
      <c r="BE4823" s="1"/>
      <c r="BF4823" s="1"/>
      <c r="BG4823" s="1"/>
      <c r="BH4823" s="1"/>
      <c r="BI4823" s="1"/>
      <c r="BJ4823" s="1"/>
      <c r="BK4823" s="1"/>
      <c r="BL4823" s="1"/>
      <c r="BM4823" s="1"/>
      <c r="BN4823" s="1"/>
      <c r="BO4823" s="1"/>
      <c r="BP4823" s="1"/>
      <c r="BQ4823" s="1"/>
      <c r="BR4823" s="1"/>
      <c r="BS4823" s="1"/>
      <c r="BT4823" s="1"/>
      <c r="BU4823" s="1"/>
      <c r="BV4823" s="1"/>
      <c r="BW4823" s="1"/>
      <c r="BX4823" s="1"/>
      <c r="BY4823" s="1"/>
      <c r="BZ4823" s="1"/>
      <c r="CA4823" s="1"/>
      <c r="CB4823" s="1"/>
      <c r="CC4823" s="1"/>
      <c r="CD4823" s="1"/>
      <c r="CE4823" s="1"/>
      <c r="CF4823" s="1"/>
      <c r="CG4823" s="1"/>
      <c r="CH4823" s="1"/>
      <c r="CI4823" s="1"/>
      <c r="CJ4823" s="1"/>
      <c r="CK4823" s="1"/>
      <c r="CL4823" s="1"/>
      <c r="CM4823" s="1"/>
      <c r="CN4823" s="1"/>
      <c r="CO4823" s="1"/>
      <c r="CP4823" s="1"/>
      <c r="CQ4823" s="1"/>
      <c r="CR4823" s="1"/>
      <c r="CS4823" s="1"/>
      <c r="CT4823" s="1"/>
      <c r="CU4823" s="1"/>
      <c r="CV4823" s="1"/>
      <c r="CW4823" s="1"/>
      <c r="CX4823" s="1"/>
      <c r="CY4823" s="1"/>
      <c r="CZ4823" s="1"/>
      <c r="DA4823" s="1"/>
      <c r="DB4823" s="1"/>
      <c r="DC4823" s="1"/>
      <c r="DD4823" s="1"/>
      <c r="DE4823" s="1"/>
      <c r="DF4823" s="1"/>
      <c r="DG4823" s="1"/>
      <c r="DH4823" s="1"/>
      <c r="DI4823" s="1"/>
      <c r="DJ4823" s="1"/>
      <c r="DK4823" s="1"/>
      <c r="DL4823" s="1"/>
      <c r="DM4823" s="1"/>
      <c r="DN4823" s="1"/>
      <c r="DO4823" s="1"/>
      <c r="DP4823" s="1"/>
      <c r="DQ4823" s="1"/>
    </row>
    <row r="4824" spans="1:121">
      <c r="A4824" s="172" t="s">
        <v>2160</v>
      </c>
      <c r="B4824" s="381" t="s">
        <v>2161</v>
      </c>
      <c r="C4824" s="378">
        <v>166610794</v>
      </c>
      <c r="D4824" s="88"/>
      <c r="F4824" s="29" t="s">
        <v>2085</v>
      </c>
      <c r="G4824" s="3" t="s">
        <v>60</v>
      </c>
      <c r="H4824" s="3" t="s">
        <v>2086</v>
      </c>
      <c r="I4824" s="55">
        <v>46188</v>
      </c>
      <c r="J4824" s="55">
        <v>46191</v>
      </c>
      <c r="K4824" s="55">
        <v>46221</v>
      </c>
      <c r="L4824" s="3"/>
      <c r="M4824" s="3"/>
      <c r="N4824" s="3"/>
      <c r="O4824" s="3" t="s">
        <v>105</v>
      </c>
      <c r="P4824" s="55">
        <v>46219</v>
      </c>
      <c r="Q4824" s="167"/>
      <c r="R4824" s="176"/>
      <c r="S4824" s="1"/>
      <c r="T4824" s="1"/>
      <c r="U4824" s="1"/>
      <c r="V4824" s="1"/>
      <c r="W4824" s="1"/>
      <c r="X4824" s="1"/>
      <c r="Y4824" s="1"/>
      <c r="Z4824" s="1"/>
      <c r="AA4824" s="1"/>
      <c r="AB4824" s="1"/>
      <c r="AC4824" s="1"/>
      <c r="AD4824" s="1"/>
      <c r="AE4824" s="1"/>
      <c r="AF4824" s="1"/>
      <c r="AG4824" s="1"/>
      <c r="AH4824" s="1"/>
      <c r="AI4824" s="1"/>
      <c r="AJ4824" s="1"/>
      <c r="AK4824" s="1"/>
      <c r="AL4824" s="1"/>
      <c r="AM4824" s="1"/>
      <c r="AN4824" s="1"/>
      <c r="AO4824" s="1"/>
      <c r="AP4824" s="1"/>
      <c r="AQ4824" s="1"/>
      <c r="AR4824" s="1"/>
      <c r="AS4824" s="1"/>
      <c r="AT4824" s="1"/>
      <c r="AU4824" s="1"/>
      <c r="AV4824" s="1"/>
      <c r="AW4824" s="1"/>
      <c r="AX4824" s="1"/>
      <c r="AY4824" s="1"/>
      <c r="AZ4824" s="1"/>
      <c r="BA4824" s="1"/>
      <c r="BB4824" s="1"/>
      <c r="BC4824" s="1"/>
      <c r="BD4824" s="1"/>
      <c r="BE4824" s="1"/>
      <c r="BF4824" s="1"/>
      <c r="BG4824" s="1"/>
      <c r="BH4824" s="1"/>
      <c r="BI4824" s="1"/>
      <c r="BJ4824" s="1"/>
      <c r="BK4824" s="1"/>
      <c r="BL4824" s="1"/>
      <c r="BM4824" s="1"/>
      <c r="BN4824" s="1"/>
      <c r="BO4824" s="1"/>
      <c r="BP4824" s="1"/>
      <c r="BQ4824" s="1"/>
      <c r="BR4824" s="1"/>
      <c r="BS4824" s="1"/>
      <c r="BT4824" s="1"/>
      <c r="BU4824" s="1"/>
      <c r="BV4824" s="1"/>
      <c r="BW4824" s="1"/>
      <c r="BX4824" s="1"/>
      <c r="BY4824" s="1"/>
      <c r="BZ4824" s="1"/>
      <c r="CA4824" s="1"/>
      <c r="CB4824" s="1"/>
      <c r="CC4824" s="1"/>
      <c r="CD4824" s="1"/>
      <c r="CE4824" s="1"/>
      <c r="CF4824" s="1"/>
      <c r="CG4824" s="1"/>
      <c r="CH4824" s="1"/>
      <c r="CI4824" s="1"/>
      <c r="CJ4824" s="1"/>
      <c r="CK4824" s="1"/>
      <c r="CL4824" s="1"/>
      <c r="CM4824" s="1"/>
      <c r="CN4824" s="1"/>
      <c r="CO4824" s="1"/>
      <c r="CP4824" s="1"/>
      <c r="CQ4824" s="1"/>
      <c r="CR4824" s="1"/>
      <c r="CS4824" s="1"/>
      <c r="CT4824" s="1"/>
      <c r="CU4824" s="1"/>
      <c r="CV4824" s="1"/>
      <c r="CW4824" s="1"/>
      <c r="CX4824" s="1"/>
      <c r="CY4824" s="1"/>
      <c r="CZ4824" s="1"/>
      <c r="DA4824" s="1"/>
      <c r="DB4824" s="1"/>
      <c r="DC4824" s="1"/>
      <c r="DD4824" s="1"/>
      <c r="DE4824" s="1"/>
      <c r="DF4824" s="1"/>
      <c r="DG4824" s="1"/>
      <c r="DH4824" s="1"/>
      <c r="DI4824" s="1"/>
      <c r="DJ4824" s="1"/>
      <c r="DK4824" s="1"/>
      <c r="DL4824" s="1"/>
      <c r="DM4824" s="1"/>
      <c r="DN4824" s="1"/>
      <c r="DO4824" s="1"/>
      <c r="DP4824" s="1"/>
      <c r="DQ4824" s="1"/>
    </row>
    <row r="4825" spans="1:121">
      <c r="A4825" s="172" t="s">
        <v>2160</v>
      </c>
      <c r="B4825" s="381" t="s">
        <v>2161</v>
      </c>
      <c r="C4825" s="378">
        <v>166610788</v>
      </c>
      <c r="D4825" s="88"/>
      <c r="F4825" s="29" t="s">
        <v>2085</v>
      </c>
      <c r="G4825" s="3" t="s">
        <v>60</v>
      </c>
      <c r="H4825" s="3" t="s">
        <v>2086</v>
      </c>
      <c r="I4825" s="55">
        <v>46188</v>
      </c>
      <c r="J4825" s="55">
        <v>46191</v>
      </c>
      <c r="K4825" s="55">
        <v>46221</v>
      </c>
      <c r="L4825" s="3"/>
      <c r="M4825" s="3"/>
      <c r="N4825" s="3"/>
      <c r="O4825" s="3" t="s">
        <v>105</v>
      </c>
      <c r="P4825" s="55">
        <v>46218</v>
      </c>
      <c r="Q4825" s="167"/>
      <c r="R4825" s="176"/>
      <c r="S4825" s="1"/>
      <c r="T4825" s="1"/>
      <c r="U4825" s="1"/>
      <c r="V4825" s="1"/>
      <c r="W4825" s="1"/>
      <c r="X4825" s="1"/>
      <c r="Y4825" s="1"/>
      <c r="Z4825" s="1"/>
      <c r="AA4825" s="1"/>
      <c r="AB4825" s="1"/>
      <c r="AC4825" s="1"/>
      <c r="AD4825" s="1"/>
      <c r="AE4825" s="1"/>
      <c r="AF4825" s="1"/>
      <c r="AG4825" s="1"/>
      <c r="AH4825" s="1"/>
      <c r="AI4825" s="1"/>
      <c r="AJ4825" s="1"/>
      <c r="AK4825" s="1"/>
      <c r="AL4825" s="1"/>
      <c r="AM4825" s="1"/>
      <c r="AN4825" s="1"/>
      <c r="AO4825" s="1"/>
      <c r="AP4825" s="1"/>
      <c r="AQ4825" s="1"/>
      <c r="AR4825" s="1"/>
      <c r="AS4825" s="1"/>
      <c r="AT4825" s="1"/>
      <c r="AU4825" s="1"/>
      <c r="AV4825" s="1"/>
      <c r="AW4825" s="1"/>
      <c r="AX4825" s="1"/>
      <c r="AY4825" s="1"/>
      <c r="AZ4825" s="1"/>
      <c r="BA4825" s="1"/>
      <c r="BB4825" s="1"/>
      <c r="BC4825" s="1"/>
      <c r="BD4825" s="1"/>
      <c r="BE4825" s="1"/>
      <c r="BF4825" s="1"/>
      <c r="BG4825" s="1"/>
      <c r="BH4825" s="1"/>
      <c r="BI4825" s="1"/>
      <c r="BJ4825" s="1"/>
      <c r="BK4825" s="1"/>
      <c r="BL4825" s="1"/>
      <c r="BM4825" s="1"/>
      <c r="BN4825" s="1"/>
      <c r="BO4825" s="1"/>
      <c r="BP4825" s="1"/>
      <c r="BQ4825" s="1"/>
      <c r="BR4825" s="1"/>
      <c r="BS4825" s="1"/>
      <c r="BT4825" s="1"/>
      <c r="BU4825" s="1"/>
      <c r="BV4825" s="1"/>
      <c r="BW4825" s="1"/>
      <c r="BX4825" s="1"/>
      <c r="BY4825" s="1"/>
      <c r="BZ4825" s="1"/>
      <c r="CA4825" s="1"/>
      <c r="CB4825" s="1"/>
      <c r="CC4825" s="1"/>
      <c r="CD4825" s="1"/>
      <c r="CE4825" s="1"/>
      <c r="CF4825" s="1"/>
      <c r="CG4825" s="1"/>
      <c r="CH4825" s="1"/>
      <c r="CI4825" s="1"/>
      <c r="CJ4825" s="1"/>
      <c r="CK4825" s="1"/>
      <c r="CL4825" s="1"/>
      <c r="CM4825" s="1"/>
      <c r="CN4825" s="1"/>
      <c r="CO4825" s="1"/>
      <c r="CP4825" s="1"/>
      <c r="CQ4825" s="1"/>
      <c r="CR4825" s="1"/>
      <c r="CS4825" s="1"/>
      <c r="CT4825" s="1"/>
      <c r="CU4825" s="1"/>
      <c r="CV4825" s="1"/>
      <c r="CW4825" s="1"/>
      <c r="CX4825" s="1"/>
      <c r="CY4825" s="1"/>
      <c r="CZ4825" s="1"/>
      <c r="DA4825" s="1"/>
      <c r="DB4825" s="1"/>
      <c r="DC4825" s="1"/>
      <c r="DD4825" s="1"/>
      <c r="DE4825" s="1"/>
      <c r="DF4825" s="1"/>
      <c r="DG4825" s="1"/>
      <c r="DH4825" s="1"/>
      <c r="DI4825" s="1"/>
      <c r="DJ4825" s="1"/>
      <c r="DK4825" s="1"/>
      <c r="DL4825" s="1"/>
      <c r="DM4825" s="1"/>
      <c r="DN4825" s="1"/>
      <c r="DO4825" s="1"/>
      <c r="DP4825" s="1"/>
      <c r="DQ4825" s="1"/>
    </row>
    <row r="4826" spans="1:121">
      <c r="A4826" s="172" t="s">
        <v>2160</v>
      </c>
      <c r="B4826" s="381" t="s">
        <v>2161</v>
      </c>
      <c r="C4826" s="378">
        <v>166610784</v>
      </c>
      <c r="D4826" s="88"/>
      <c r="F4826" s="29" t="s">
        <v>2085</v>
      </c>
      <c r="G4826" s="3" t="s">
        <v>60</v>
      </c>
      <c r="H4826" s="3" t="s">
        <v>2086</v>
      </c>
      <c r="I4826" s="55">
        <v>46188</v>
      </c>
      <c r="J4826" s="55">
        <v>46191</v>
      </c>
      <c r="K4826" s="55">
        <v>46221</v>
      </c>
      <c r="L4826" s="3"/>
      <c r="M4826" s="3"/>
      <c r="N4826" s="3"/>
      <c r="O4826" s="3" t="s">
        <v>105</v>
      </c>
      <c r="P4826" s="55">
        <v>46218</v>
      </c>
      <c r="Q4826" s="167"/>
      <c r="R4826" s="176"/>
      <c r="S4826" s="1"/>
      <c r="T4826" s="1"/>
      <c r="U4826" s="1"/>
      <c r="V4826" s="1"/>
      <c r="W4826" s="1"/>
      <c r="X4826" s="1"/>
      <c r="Y4826" s="1"/>
      <c r="Z4826" s="1"/>
      <c r="AA4826" s="1"/>
      <c r="AB4826" s="1"/>
      <c r="AC4826" s="1"/>
      <c r="AD4826" s="1"/>
      <c r="AE4826" s="1"/>
      <c r="AF4826" s="1"/>
      <c r="AG4826" s="1"/>
      <c r="AH4826" s="1"/>
      <c r="AI4826" s="1"/>
      <c r="AJ4826" s="1"/>
      <c r="AK4826" s="1"/>
      <c r="AL4826" s="1"/>
      <c r="AM4826" s="1"/>
      <c r="AN4826" s="1"/>
      <c r="AO4826" s="1"/>
      <c r="AP4826" s="1"/>
      <c r="AQ4826" s="1"/>
      <c r="AR4826" s="1"/>
      <c r="AS4826" s="1"/>
      <c r="AT4826" s="1"/>
      <c r="AU4826" s="1"/>
      <c r="AV4826" s="1"/>
      <c r="AW4826" s="1"/>
      <c r="AX4826" s="1"/>
      <c r="AY4826" s="1"/>
      <c r="AZ4826" s="1"/>
      <c r="BA4826" s="1"/>
      <c r="BB4826" s="1"/>
      <c r="BC4826" s="1"/>
      <c r="BD4826" s="1"/>
      <c r="BE4826" s="1"/>
      <c r="BF4826" s="1"/>
      <c r="BG4826" s="1"/>
      <c r="BH4826" s="1"/>
      <c r="BI4826" s="1"/>
      <c r="BJ4826" s="1"/>
      <c r="BK4826" s="1"/>
      <c r="BL4826" s="1"/>
      <c r="BM4826" s="1"/>
      <c r="BN4826" s="1"/>
      <c r="BO4826" s="1"/>
      <c r="BP4826" s="1"/>
      <c r="BQ4826" s="1"/>
      <c r="BR4826" s="1"/>
      <c r="BS4826" s="1"/>
      <c r="BT4826" s="1"/>
      <c r="BU4826" s="1"/>
      <c r="BV4826" s="1"/>
      <c r="BW4826" s="1"/>
      <c r="BX4826" s="1"/>
      <c r="BY4826" s="1"/>
      <c r="BZ4826" s="1"/>
      <c r="CA4826" s="1"/>
      <c r="CB4826" s="1"/>
      <c r="CC4826" s="1"/>
      <c r="CD4826" s="1"/>
      <c r="CE4826" s="1"/>
      <c r="CF4826" s="1"/>
      <c r="CG4826" s="1"/>
      <c r="CH4826" s="1"/>
      <c r="CI4826" s="1"/>
      <c r="CJ4826" s="1"/>
      <c r="CK4826" s="1"/>
      <c r="CL4826" s="1"/>
      <c r="CM4826" s="1"/>
      <c r="CN4826" s="1"/>
      <c r="CO4826" s="1"/>
      <c r="CP4826" s="1"/>
      <c r="CQ4826" s="1"/>
      <c r="CR4826" s="1"/>
      <c r="CS4826" s="1"/>
      <c r="CT4826" s="1"/>
      <c r="CU4826" s="1"/>
      <c r="CV4826" s="1"/>
      <c r="CW4826" s="1"/>
      <c r="CX4826" s="1"/>
      <c r="CY4826" s="1"/>
      <c r="CZ4826" s="1"/>
      <c r="DA4826" s="1"/>
      <c r="DB4826" s="1"/>
      <c r="DC4826" s="1"/>
      <c r="DD4826" s="1"/>
      <c r="DE4826" s="1"/>
      <c r="DF4826" s="1"/>
      <c r="DG4826" s="1"/>
      <c r="DH4826" s="1"/>
      <c r="DI4826" s="1"/>
      <c r="DJ4826" s="1"/>
      <c r="DK4826" s="1"/>
      <c r="DL4826" s="1"/>
      <c r="DM4826" s="1"/>
      <c r="DN4826" s="1"/>
      <c r="DO4826" s="1"/>
      <c r="DP4826" s="1"/>
      <c r="DQ4826" s="1"/>
    </row>
    <row r="4827" spans="1:121">
      <c r="A4827" s="172" t="s">
        <v>173</v>
      </c>
      <c r="B4827" s="381" t="s">
        <v>2116</v>
      </c>
      <c r="C4827" s="378">
        <v>167602799</v>
      </c>
      <c r="D4827" s="88"/>
      <c r="F4827" s="29" t="s">
        <v>283</v>
      </c>
      <c r="G4827" s="3" t="s">
        <v>80</v>
      </c>
      <c r="H4827" s="3" t="s">
        <v>988</v>
      </c>
      <c r="I4827" s="55">
        <v>46189</v>
      </c>
      <c r="J4827" s="55">
        <v>46192</v>
      </c>
      <c r="K4827" s="55">
        <v>46219</v>
      </c>
      <c r="L4827" s="3"/>
      <c r="M4827" s="3"/>
      <c r="N4827" s="3"/>
      <c r="O4827" s="3" t="s">
        <v>105</v>
      </c>
      <c r="P4827" s="55">
        <v>46216</v>
      </c>
      <c r="Q4827" s="167"/>
      <c r="R4827" s="176"/>
      <c r="S4827" s="1"/>
      <c r="T4827" s="1"/>
      <c r="U4827" s="1"/>
      <c r="V4827" s="1"/>
      <c r="W4827" s="1"/>
      <c r="X4827" s="1"/>
      <c r="Y4827" s="1"/>
      <c r="Z4827" s="1"/>
      <c r="AA4827" s="1"/>
      <c r="AB4827" s="1"/>
      <c r="AC4827" s="1"/>
      <c r="AD4827" s="1"/>
      <c r="AE4827" s="1"/>
      <c r="AF4827" s="1"/>
      <c r="AG4827" s="1"/>
      <c r="AH4827" s="1"/>
      <c r="AI4827" s="1"/>
      <c r="AJ4827" s="1"/>
      <c r="AK4827" s="1"/>
      <c r="AL4827" s="1"/>
      <c r="AM4827" s="1"/>
      <c r="AN4827" s="1"/>
      <c r="AO4827" s="1"/>
      <c r="AP4827" s="1"/>
      <c r="AQ4827" s="1"/>
      <c r="AR4827" s="1"/>
      <c r="AS4827" s="1"/>
      <c r="AT4827" s="1"/>
      <c r="AU4827" s="1"/>
      <c r="AV4827" s="1"/>
      <c r="AW4827" s="1"/>
      <c r="AX4827" s="1"/>
      <c r="AY4827" s="1"/>
      <c r="AZ4827" s="1"/>
      <c r="BA4827" s="1"/>
      <c r="BB4827" s="1"/>
      <c r="BC4827" s="1"/>
      <c r="BD4827" s="1"/>
      <c r="BE4827" s="1"/>
      <c r="BF4827" s="1"/>
      <c r="BG4827" s="1"/>
      <c r="BH4827" s="1"/>
      <c r="BI4827" s="1"/>
      <c r="BJ4827" s="1"/>
      <c r="BK4827" s="1"/>
      <c r="BL4827" s="1"/>
      <c r="BM4827" s="1"/>
      <c r="BN4827" s="1"/>
      <c r="BO4827" s="1"/>
      <c r="BP4827" s="1"/>
      <c r="BQ4827" s="1"/>
      <c r="BR4827" s="1"/>
      <c r="BS4827" s="1"/>
      <c r="BT4827" s="1"/>
      <c r="BU4827" s="1"/>
      <c r="BV4827" s="1"/>
      <c r="BW4827" s="1"/>
      <c r="BX4827" s="1"/>
      <c r="BY4827" s="1"/>
      <c r="BZ4827" s="1"/>
      <c r="CA4827" s="1"/>
      <c r="CB4827" s="1"/>
      <c r="CC4827" s="1"/>
      <c r="CD4827" s="1"/>
      <c r="CE4827" s="1"/>
      <c r="CF4827" s="1"/>
      <c r="CG4827" s="1"/>
      <c r="CH4827" s="1"/>
      <c r="CI4827" s="1"/>
      <c r="CJ4827" s="1"/>
      <c r="CK4827" s="1"/>
      <c r="CL4827" s="1"/>
      <c r="CM4827" s="1"/>
      <c r="CN4827" s="1"/>
      <c r="CO4827" s="1"/>
      <c r="CP4827" s="1"/>
      <c r="CQ4827" s="1"/>
      <c r="CR4827" s="1"/>
      <c r="CS4827" s="1"/>
      <c r="CT4827" s="1"/>
      <c r="CU4827" s="1"/>
      <c r="CV4827" s="1"/>
      <c r="CW4827" s="1"/>
      <c r="CX4827" s="1"/>
      <c r="CY4827" s="1"/>
      <c r="CZ4827" s="1"/>
      <c r="DA4827" s="1"/>
      <c r="DB4827" s="1"/>
      <c r="DC4827" s="1"/>
      <c r="DD4827" s="1"/>
      <c r="DE4827" s="1"/>
      <c r="DF4827" s="1"/>
      <c r="DG4827" s="1"/>
      <c r="DH4827" s="1"/>
      <c r="DI4827" s="1"/>
      <c r="DJ4827" s="1"/>
      <c r="DK4827" s="1"/>
      <c r="DL4827" s="1"/>
      <c r="DM4827" s="1"/>
      <c r="DN4827" s="1"/>
      <c r="DO4827" s="1"/>
      <c r="DP4827" s="1"/>
      <c r="DQ4827" s="1"/>
    </row>
    <row r="4828" spans="1:121">
      <c r="A4828" s="172" t="s">
        <v>173</v>
      </c>
      <c r="B4828" s="381" t="s">
        <v>2116</v>
      </c>
      <c r="C4828" s="378">
        <v>167603058</v>
      </c>
      <c r="D4828" s="88"/>
      <c r="F4828" s="29" t="s">
        <v>283</v>
      </c>
      <c r="G4828" s="3" t="s">
        <v>80</v>
      </c>
      <c r="H4828" s="3" t="s">
        <v>988</v>
      </c>
      <c r="I4828" s="55">
        <v>46189</v>
      </c>
      <c r="J4828" s="55">
        <v>46192</v>
      </c>
      <c r="K4828" s="55">
        <v>46219</v>
      </c>
      <c r="L4828" s="3"/>
      <c r="M4828" s="3"/>
      <c r="N4828" s="3"/>
      <c r="O4828" s="3" t="s">
        <v>105</v>
      </c>
      <c r="P4828" s="55">
        <v>46216</v>
      </c>
      <c r="Q4828" s="167"/>
      <c r="R4828" s="176"/>
      <c r="S4828" s="1"/>
      <c r="T4828" s="1"/>
      <c r="U4828" s="1"/>
      <c r="V4828" s="1"/>
      <c r="W4828" s="1"/>
      <c r="X4828" s="1"/>
      <c r="Y4828" s="1"/>
      <c r="Z4828" s="1"/>
      <c r="AA4828" s="1"/>
      <c r="AB4828" s="1"/>
      <c r="AC4828" s="1"/>
      <c r="AD4828" s="1"/>
      <c r="AE4828" s="1"/>
      <c r="AF4828" s="1"/>
      <c r="AG4828" s="1"/>
      <c r="AH4828" s="1"/>
      <c r="AI4828" s="1"/>
      <c r="AJ4828" s="1"/>
      <c r="AK4828" s="1"/>
      <c r="AL4828" s="1"/>
      <c r="AM4828" s="1"/>
      <c r="AN4828" s="1"/>
      <c r="AO4828" s="1"/>
      <c r="AP4828" s="1"/>
      <c r="AQ4828" s="1"/>
      <c r="AR4828" s="1"/>
      <c r="AS4828" s="1"/>
      <c r="AT4828" s="1"/>
      <c r="AU4828" s="1"/>
      <c r="AV4828" s="1"/>
      <c r="AW4828" s="1"/>
      <c r="AX4828" s="1"/>
      <c r="AY4828" s="1"/>
      <c r="AZ4828" s="1"/>
      <c r="BA4828" s="1"/>
      <c r="BB4828" s="1"/>
      <c r="BC4828" s="1"/>
      <c r="BD4828" s="1"/>
      <c r="BE4828" s="1"/>
      <c r="BF4828" s="1"/>
      <c r="BG4828" s="1"/>
      <c r="BH4828" s="1"/>
      <c r="BI4828" s="1"/>
      <c r="BJ4828" s="1"/>
      <c r="BK4828" s="1"/>
      <c r="BL4828" s="1"/>
      <c r="BM4828" s="1"/>
      <c r="BN4828" s="1"/>
      <c r="BO4828" s="1"/>
      <c r="BP4828" s="1"/>
      <c r="BQ4828" s="1"/>
      <c r="BR4828" s="1"/>
      <c r="BS4828" s="1"/>
      <c r="BT4828" s="1"/>
      <c r="BU4828" s="1"/>
      <c r="BV4828" s="1"/>
      <c r="BW4828" s="1"/>
      <c r="BX4828" s="1"/>
      <c r="BY4828" s="1"/>
      <c r="BZ4828" s="1"/>
      <c r="CA4828" s="1"/>
      <c r="CB4828" s="1"/>
      <c r="CC4828" s="1"/>
      <c r="CD4828" s="1"/>
      <c r="CE4828" s="1"/>
      <c r="CF4828" s="1"/>
      <c r="CG4828" s="1"/>
      <c r="CH4828" s="1"/>
      <c r="CI4828" s="1"/>
      <c r="CJ4828" s="1"/>
      <c r="CK4828" s="1"/>
      <c r="CL4828" s="1"/>
      <c r="CM4828" s="1"/>
      <c r="CN4828" s="1"/>
      <c r="CO4828" s="1"/>
      <c r="CP4828" s="1"/>
      <c r="CQ4828" s="1"/>
      <c r="CR4828" s="1"/>
      <c r="CS4828" s="1"/>
      <c r="CT4828" s="1"/>
      <c r="CU4828" s="1"/>
      <c r="CV4828" s="1"/>
      <c r="CW4828" s="1"/>
      <c r="CX4828" s="1"/>
      <c r="CY4828" s="1"/>
      <c r="CZ4828" s="1"/>
      <c r="DA4828" s="1"/>
      <c r="DB4828" s="1"/>
      <c r="DC4828" s="1"/>
      <c r="DD4828" s="1"/>
      <c r="DE4828" s="1"/>
      <c r="DF4828" s="1"/>
      <c r="DG4828" s="1"/>
      <c r="DH4828" s="1"/>
      <c r="DI4828" s="1"/>
      <c r="DJ4828" s="1"/>
      <c r="DK4828" s="1"/>
      <c r="DL4828" s="1"/>
      <c r="DM4828" s="1"/>
      <c r="DN4828" s="1"/>
      <c r="DO4828" s="1"/>
      <c r="DP4828" s="1"/>
      <c r="DQ4828" s="1"/>
    </row>
    <row r="4829" spans="1:121">
      <c r="A4829" s="172" t="s">
        <v>2162</v>
      </c>
      <c r="B4829" s="381">
        <v>2025006895</v>
      </c>
      <c r="C4829" s="378">
        <v>160601983</v>
      </c>
      <c r="D4829" s="88"/>
      <c r="F4829" s="29" t="s">
        <v>82</v>
      </c>
      <c r="G4829" s="3" t="s">
        <v>231</v>
      </c>
      <c r="H4829" s="3" t="s">
        <v>30</v>
      </c>
      <c r="I4829" s="55">
        <v>46182</v>
      </c>
      <c r="J4829" s="55">
        <v>46185</v>
      </c>
      <c r="K4829" s="55">
        <v>46212</v>
      </c>
      <c r="L4829" s="3"/>
      <c r="M4829" s="3"/>
      <c r="N4829" s="3"/>
      <c r="O4829" s="3" t="s">
        <v>105</v>
      </c>
      <c r="P4829" s="55">
        <v>46183</v>
      </c>
      <c r="Q4829" s="167"/>
      <c r="R4829" s="176"/>
      <c r="S4829" s="1"/>
      <c r="T4829" s="1"/>
      <c r="U4829" s="1"/>
      <c r="V4829" s="1"/>
      <c r="W4829" s="1"/>
      <c r="X4829" s="1"/>
      <c r="Y4829" s="1"/>
      <c r="Z4829" s="1"/>
      <c r="AA4829" s="1"/>
      <c r="AB4829" s="1"/>
      <c r="AC4829" s="1"/>
      <c r="AD4829" s="1"/>
      <c r="AE4829" s="1"/>
      <c r="AF4829" s="1"/>
      <c r="AG4829" s="1"/>
      <c r="AH4829" s="1"/>
      <c r="AI4829" s="1"/>
      <c r="AJ4829" s="1"/>
      <c r="AK4829" s="1"/>
      <c r="AL4829" s="1"/>
      <c r="AM4829" s="1"/>
      <c r="AN4829" s="1"/>
      <c r="AO4829" s="1"/>
      <c r="AP4829" s="1"/>
      <c r="AQ4829" s="1"/>
      <c r="AR4829" s="1"/>
      <c r="AS4829" s="1"/>
      <c r="AT4829" s="1"/>
      <c r="AU4829" s="1"/>
      <c r="AV4829" s="1"/>
      <c r="AW4829" s="1"/>
      <c r="AX4829" s="1"/>
      <c r="AY4829" s="1"/>
      <c r="AZ4829" s="1"/>
      <c r="BA4829" s="1"/>
      <c r="BB4829" s="1"/>
      <c r="BC4829" s="1"/>
      <c r="BD4829" s="1"/>
      <c r="BE4829" s="1"/>
      <c r="BF4829" s="1"/>
      <c r="BG4829" s="1"/>
      <c r="BH4829" s="1"/>
      <c r="BI4829" s="1"/>
      <c r="BJ4829" s="1"/>
      <c r="BK4829" s="1"/>
      <c r="BL4829" s="1"/>
      <c r="BM4829" s="1"/>
      <c r="BN4829" s="1"/>
      <c r="BO4829" s="1"/>
      <c r="BP4829" s="1"/>
      <c r="BQ4829" s="1"/>
      <c r="BR4829" s="1"/>
      <c r="BS4829" s="1"/>
      <c r="BT4829" s="1"/>
      <c r="BU4829" s="1"/>
      <c r="BV4829" s="1"/>
      <c r="BW4829" s="1"/>
      <c r="BX4829" s="1"/>
      <c r="BY4829" s="1"/>
      <c r="BZ4829" s="1"/>
      <c r="CA4829" s="1"/>
      <c r="CB4829" s="1"/>
      <c r="CC4829" s="1"/>
      <c r="CD4829" s="1"/>
      <c r="CE4829" s="1"/>
      <c r="CF4829" s="1"/>
      <c r="CG4829" s="1"/>
      <c r="CH4829" s="1"/>
      <c r="CI4829" s="1"/>
      <c r="CJ4829" s="1"/>
      <c r="CK4829" s="1"/>
      <c r="CL4829" s="1"/>
      <c r="CM4829" s="1"/>
      <c r="CN4829" s="1"/>
      <c r="CO4829" s="1"/>
      <c r="CP4829" s="1"/>
      <c r="CQ4829" s="1"/>
      <c r="CR4829" s="1"/>
      <c r="CS4829" s="1"/>
      <c r="CT4829" s="1"/>
      <c r="CU4829" s="1"/>
      <c r="CV4829" s="1"/>
      <c r="CW4829" s="1"/>
      <c r="CX4829" s="1"/>
      <c r="CY4829" s="1"/>
      <c r="CZ4829" s="1"/>
      <c r="DA4829" s="1"/>
      <c r="DB4829" s="1"/>
      <c r="DC4829" s="1"/>
      <c r="DD4829" s="1"/>
      <c r="DE4829" s="1"/>
      <c r="DF4829" s="1"/>
      <c r="DG4829" s="1"/>
      <c r="DH4829" s="1"/>
      <c r="DI4829" s="1"/>
      <c r="DJ4829" s="1"/>
      <c r="DK4829" s="1"/>
      <c r="DL4829" s="1"/>
      <c r="DM4829" s="1"/>
      <c r="DN4829" s="1"/>
      <c r="DO4829" s="1"/>
      <c r="DP4829" s="1"/>
      <c r="DQ4829" s="1"/>
    </row>
    <row r="4830" spans="1:121">
      <c r="A4830" s="172" t="s">
        <v>2162</v>
      </c>
      <c r="B4830" s="381">
        <v>2025006895</v>
      </c>
      <c r="C4830" s="378">
        <v>160601960</v>
      </c>
      <c r="D4830" s="88"/>
      <c r="F4830" s="29" t="s">
        <v>82</v>
      </c>
      <c r="G4830" s="3" t="s">
        <v>231</v>
      </c>
      <c r="H4830" s="3" t="s">
        <v>30</v>
      </c>
      <c r="I4830" s="55">
        <v>46182</v>
      </c>
      <c r="J4830" s="55">
        <v>46185</v>
      </c>
      <c r="K4830" s="55">
        <v>46212</v>
      </c>
      <c r="L4830" s="3"/>
      <c r="M4830" s="3"/>
      <c r="N4830" s="3"/>
      <c r="O4830" s="3" t="s">
        <v>105</v>
      </c>
      <c r="P4830" s="55">
        <v>46183</v>
      </c>
      <c r="Q4830" s="167"/>
      <c r="R4830" s="176"/>
      <c r="S4830" s="1"/>
      <c r="T4830" s="1"/>
      <c r="U4830" s="1"/>
      <c r="V4830" s="1"/>
      <c r="W4830" s="1"/>
      <c r="X4830" s="1"/>
      <c r="Y4830" s="1"/>
      <c r="Z4830" s="1"/>
      <c r="AA4830" s="1"/>
      <c r="AB4830" s="1"/>
      <c r="AC4830" s="1"/>
      <c r="AD4830" s="1"/>
      <c r="AE4830" s="1"/>
      <c r="AF4830" s="1"/>
      <c r="AG4830" s="1"/>
      <c r="AH4830" s="1"/>
      <c r="AI4830" s="1"/>
      <c r="AJ4830" s="1"/>
      <c r="AK4830" s="1"/>
      <c r="AL4830" s="1"/>
      <c r="AM4830" s="1"/>
      <c r="AN4830" s="1"/>
      <c r="AO4830" s="1"/>
      <c r="AP4830" s="1"/>
      <c r="AQ4830" s="1"/>
      <c r="AR4830" s="1"/>
      <c r="AS4830" s="1"/>
      <c r="AT4830" s="1"/>
      <c r="AU4830" s="1"/>
      <c r="AV4830" s="1"/>
      <c r="AW4830" s="1"/>
      <c r="AX4830" s="1"/>
      <c r="AY4830" s="1"/>
      <c r="AZ4830" s="1"/>
      <c r="BA4830" s="1"/>
      <c r="BB4830" s="1"/>
      <c r="BC4830" s="1"/>
      <c r="BD4830" s="1"/>
      <c r="BE4830" s="1"/>
      <c r="BF4830" s="1"/>
      <c r="BG4830" s="1"/>
      <c r="BH4830" s="1"/>
      <c r="BI4830" s="1"/>
      <c r="BJ4830" s="1"/>
      <c r="BK4830" s="1"/>
      <c r="BL4830" s="1"/>
      <c r="BM4830" s="1"/>
      <c r="BN4830" s="1"/>
      <c r="BO4830" s="1"/>
      <c r="BP4830" s="1"/>
      <c r="BQ4830" s="1"/>
      <c r="BR4830" s="1"/>
      <c r="BS4830" s="1"/>
      <c r="BT4830" s="1"/>
      <c r="BU4830" s="1"/>
      <c r="BV4830" s="1"/>
      <c r="BW4830" s="1"/>
      <c r="BX4830" s="1"/>
      <c r="BY4830" s="1"/>
      <c r="BZ4830" s="1"/>
      <c r="CA4830" s="1"/>
      <c r="CB4830" s="1"/>
      <c r="CC4830" s="1"/>
      <c r="CD4830" s="1"/>
      <c r="CE4830" s="1"/>
      <c r="CF4830" s="1"/>
      <c r="CG4830" s="1"/>
      <c r="CH4830" s="1"/>
      <c r="CI4830" s="1"/>
      <c r="CJ4830" s="1"/>
      <c r="CK4830" s="1"/>
      <c r="CL4830" s="1"/>
      <c r="CM4830" s="1"/>
      <c r="CN4830" s="1"/>
      <c r="CO4830" s="1"/>
      <c r="CP4830" s="1"/>
      <c r="CQ4830" s="1"/>
      <c r="CR4830" s="1"/>
      <c r="CS4830" s="1"/>
      <c r="CT4830" s="1"/>
      <c r="CU4830" s="1"/>
      <c r="CV4830" s="1"/>
      <c r="CW4830" s="1"/>
      <c r="CX4830" s="1"/>
      <c r="CY4830" s="1"/>
      <c r="CZ4830" s="1"/>
      <c r="DA4830" s="1"/>
      <c r="DB4830" s="1"/>
      <c r="DC4830" s="1"/>
      <c r="DD4830" s="1"/>
      <c r="DE4830" s="1"/>
      <c r="DF4830" s="1"/>
      <c r="DG4830" s="1"/>
      <c r="DH4830" s="1"/>
      <c r="DI4830" s="1"/>
      <c r="DJ4830" s="1"/>
      <c r="DK4830" s="1"/>
      <c r="DL4830" s="1"/>
      <c r="DM4830" s="1"/>
      <c r="DN4830" s="1"/>
      <c r="DO4830" s="1"/>
      <c r="DP4830" s="1"/>
      <c r="DQ4830" s="1"/>
    </row>
    <row r="4831" spans="1:121">
      <c r="A4831" s="172" t="s">
        <v>2162</v>
      </c>
      <c r="B4831" s="381">
        <v>2025006895</v>
      </c>
      <c r="C4831" s="378">
        <v>160601922</v>
      </c>
      <c r="D4831" s="88"/>
      <c r="F4831" s="29" t="s">
        <v>82</v>
      </c>
      <c r="G4831" s="3" t="s">
        <v>231</v>
      </c>
      <c r="H4831" s="3" t="s">
        <v>30</v>
      </c>
      <c r="I4831" s="55">
        <v>46182</v>
      </c>
      <c r="J4831" s="55">
        <v>46185</v>
      </c>
      <c r="K4831" s="55">
        <v>46212</v>
      </c>
      <c r="L4831" s="3"/>
      <c r="M4831" s="3"/>
      <c r="N4831" s="3"/>
      <c r="O4831" s="3" t="s">
        <v>105</v>
      </c>
      <c r="P4831" s="55">
        <v>46183</v>
      </c>
      <c r="Q4831" s="167"/>
      <c r="R4831" s="176"/>
      <c r="S4831" s="1"/>
      <c r="T4831" s="1"/>
      <c r="U4831" s="1"/>
      <c r="V4831" s="1"/>
      <c r="W4831" s="1"/>
      <c r="X4831" s="1"/>
      <c r="Y4831" s="1"/>
      <c r="Z4831" s="1"/>
      <c r="AA4831" s="1"/>
      <c r="AB4831" s="1"/>
      <c r="AC4831" s="1"/>
      <c r="AD4831" s="1"/>
      <c r="AE4831" s="1"/>
      <c r="AF4831" s="1"/>
      <c r="AG4831" s="1"/>
      <c r="AH4831" s="1"/>
      <c r="AI4831" s="1"/>
      <c r="AJ4831" s="1"/>
      <c r="AK4831" s="1"/>
      <c r="AL4831" s="1"/>
      <c r="AM4831" s="1"/>
      <c r="AN4831" s="1"/>
      <c r="AO4831" s="1"/>
      <c r="AP4831" s="1"/>
      <c r="AQ4831" s="1"/>
      <c r="AR4831" s="1"/>
      <c r="AS4831" s="1"/>
      <c r="AT4831" s="1"/>
      <c r="AU4831" s="1"/>
      <c r="AV4831" s="1"/>
      <c r="AW4831" s="1"/>
      <c r="AX4831" s="1"/>
      <c r="AY4831" s="1"/>
      <c r="AZ4831" s="1"/>
      <c r="BA4831" s="1"/>
      <c r="BB4831" s="1"/>
      <c r="BC4831" s="1"/>
      <c r="BD4831" s="1"/>
      <c r="BE4831" s="1"/>
      <c r="BF4831" s="1"/>
      <c r="BG4831" s="1"/>
      <c r="BH4831" s="1"/>
      <c r="BI4831" s="1"/>
      <c r="BJ4831" s="1"/>
      <c r="BK4831" s="1"/>
      <c r="BL4831" s="1"/>
      <c r="BM4831" s="1"/>
      <c r="BN4831" s="1"/>
      <c r="BO4831" s="1"/>
      <c r="BP4831" s="1"/>
      <c r="BQ4831" s="1"/>
      <c r="BR4831" s="1"/>
      <c r="BS4831" s="1"/>
      <c r="BT4831" s="1"/>
      <c r="BU4831" s="1"/>
      <c r="BV4831" s="1"/>
      <c r="BW4831" s="1"/>
      <c r="BX4831" s="1"/>
      <c r="BY4831" s="1"/>
      <c r="BZ4831" s="1"/>
      <c r="CA4831" s="1"/>
      <c r="CB4831" s="1"/>
      <c r="CC4831" s="1"/>
      <c r="CD4831" s="1"/>
      <c r="CE4831" s="1"/>
      <c r="CF4831" s="1"/>
      <c r="CG4831" s="1"/>
      <c r="CH4831" s="1"/>
      <c r="CI4831" s="1"/>
      <c r="CJ4831" s="1"/>
      <c r="CK4831" s="1"/>
      <c r="CL4831" s="1"/>
      <c r="CM4831" s="1"/>
      <c r="CN4831" s="1"/>
      <c r="CO4831" s="1"/>
      <c r="CP4831" s="1"/>
      <c r="CQ4831" s="1"/>
      <c r="CR4831" s="1"/>
      <c r="CS4831" s="1"/>
      <c r="CT4831" s="1"/>
      <c r="CU4831" s="1"/>
      <c r="CV4831" s="1"/>
      <c r="CW4831" s="1"/>
      <c r="CX4831" s="1"/>
      <c r="CY4831" s="1"/>
      <c r="CZ4831" s="1"/>
      <c r="DA4831" s="1"/>
      <c r="DB4831" s="1"/>
      <c r="DC4831" s="1"/>
      <c r="DD4831" s="1"/>
      <c r="DE4831" s="1"/>
      <c r="DF4831" s="1"/>
      <c r="DG4831" s="1"/>
      <c r="DH4831" s="1"/>
      <c r="DI4831" s="1"/>
      <c r="DJ4831" s="1"/>
      <c r="DK4831" s="1"/>
      <c r="DL4831" s="1"/>
      <c r="DM4831" s="1"/>
      <c r="DN4831" s="1"/>
      <c r="DO4831" s="1"/>
      <c r="DP4831" s="1"/>
      <c r="DQ4831" s="1"/>
    </row>
    <row r="4832" spans="1:121">
      <c r="A4832" s="172" t="s">
        <v>2162</v>
      </c>
      <c r="B4832" s="381">
        <v>2025006895</v>
      </c>
      <c r="C4832" s="378">
        <v>160601871</v>
      </c>
      <c r="D4832" s="88"/>
      <c r="F4832" s="29" t="s">
        <v>82</v>
      </c>
      <c r="G4832" s="3" t="s">
        <v>231</v>
      </c>
      <c r="H4832" s="3" t="s">
        <v>30</v>
      </c>
      <c r="I4832" s="55">
        <v>46182</v>
      </c>
      <c r="J4832" s="55">
        <v>46185</v>
      </c>
      <c r="K4832" s="55">
        <v>46212</v>
      </c>
      <c r="L4832" s="3"/>
      <c r="M4832" s="3"/>
      <c r="N4832" s="3"/>
      <c r="O4832" s="3" t="s">
        <v>105</v>
      </c>
      <c r="P4832" s="55">
        <v>46183</v>
      </c>
      <c r="Q4832" s="167"/>
      <c r="R4832" s="176"/>
      <c r="S4832" s="1"/>
      <c r="T4832" s="1"/>
      <c r="U4832" s="1"/>
      <c r="V4832" s="1"/>
      <c r="W4832" s="1"/>
      <c r="X4832" s="1"/>
      <c r="Y4832" s="1"/>
      <c r="Z4832" s="1"/>
      <c r="AA4832" s="1"/>
      <c r="AB4832" s="1"/>
      <c r="AC4832" s="1"/>
      <c r="AD4832" s="1"/>
      <c r="AE4832" s="1"/>
      <c r="AF4832" s="1"/>
      <c r="AG4832" s="1"/>
      <c r="AH4832" s="1"/>
      <c r="AI4832" s="1"/>
      <c r="AJ4832" s="1"/>
      <c r="AK4832" s="1"/>
      <c r="AL4832" s="1"/>
      <c r="AM4832" s="1"/>
      <c r="AN4832" s="1"/>
      <c r="AO4832" s="1"/>
      <c r="AP4832" s="1"/>
      <c r="AQ4832" s="1"/>
      <c r="AR4832" s="1"/>
      <c r="AS4832" s="1"/>
      <c r="AT4832" s="1"/>
      <c r="AU4832" s="1"/>
      <c r="AV4832" s="1"/>
      <c r="AW4832" s="1"/>
      <c r="AX4832" s="1"/>
      <c r="AY4832" s="1"/>
      <c r="AZ4832" s="1"/>
      <c r="BA4832" s="1"/>
      <c r="BB4832" s="1"/>
      <c r="BC4832" s="1"/>
      <c r="BD4832" s="1"/>
      <c r="BE4832" s="1"/>
      <c r="BF4832" s="1"/>
      <c r="BG4832" s="1"/>
      <c r="BH4832" s="1"/>
      <c r="BI4832" s="1"/>
      <c r="BJ4832" s="1"/>
      <c r="BK4832" s="1"/>
      <c r="BL4832" s="1"/>
      <c r="BM4832" s="1"/>
      <c r="BN4832" s="1"/>
      <c r="BO4832" s="1"/>
      <c r="BP4832" s="1"/>
      <c r="BQ4832" s="1"/>
      <c r="BR4832" s="1"/>
      <c r="BS4832" s="1"/>
      <c r="BT4832" s="1"/>
      <c r="BU4832" s="1"/>
      <c r="BV4832" s="1"/>
      <c r="BW4832" s="1"/>
      <c r="BX4832" s="1"/>
      <c r="BY4832" s="1"/>
      <c r="BZ4832" s="1"/>
      <c r="CA4832" s="1"/>
      <c r="CB4832" s="1"/>
      <c r="CC4832" s="1"/>
      <c r="CD4832" s="1"/>
      <c r="CE4832" s="1"/>
      <c r="CF4832" s="1"/>
      <c r="CG4832" s="1"/>
      <c r="CH4832" s="1"/>
      <c r="CI4832" s="1"/>
      <c r="CJ4832" s="1"/>
      <c r="CK4832" s="1"/>
      <c r="CL4832" s="1"/>
      <c r="CM4832" s="1"/>
      <c r="CN4832" s="1"/>
      <c r="CO4832" s="1"/>
      <c r="CP4832" s="1"/>
      <c r="CQ4832" s="1"/>
      <c r="CR4832" s="1"/>
      <c r="CS4832" s="1"/>
      <c r="CT4832" s="1"/>
      <c r="CU4832" s="1"/>
      <c r="CV4832" s="1"/>
      <c r="CW4832" s="1"/>
      <c r="CX4832" s="1"/>
      <c r="CY4832" s="1"/>
      <c r="CZ4832" s="1"/>
      <c r="DA4832" s="1"/>
      <c r="DB4832" s="1"/>
      <c r="DC4832" s="1"/>
      <c r="DD4832" s="1"/>
      <c r="DE4832" s="1"/>
      <c r="DF4832" s="1"/>
      <c r="DG4832" s="1"/>
      <c r="DH4832" s="1"/>
      <c r="DI4832" s="1"/>
      <c r="DJ4832" s="1"/>
      <c r="DK4832" s="1"/>
      <c r="DL4832" s="1"/>
      <c r="DM4832" s="1"/>
      <c r="DN4832" s="1"/>
      <c r="DO4832" s="1"/>
      <c r="DP4832" s="1"/>
      <c r="DQ4832" s="1"/>
    </row>
    <row r="4833" spans="1:121">
      <c r="A4833" s="172" t="s">
        <v>2162</v>
      </c>
      <c r="B4833" s="381">
        <v>2025006895</v>
      </c>
      <c r="C4833" s="378">
        <v>160601812</v>
      </c>
      <c r="D4833" s="88"/>
      <c r="F4833" s="29" t="s">
        <v>82</v>
      </c>
      <c r="G4833" s="3" t="s">
        <v>231</v>
      </c>
      <c r="H4833" s="3" t="s">
        <v>30</v>
      </c>
      <c r="I4833" s="55">
        <v>46182</v>
      </c>
      <c r="J4833" s="55">
        <v>46185</v>
      </c>
      <c r="K4833" s="55">
        <v>46212</v>
      </c>
      <c r="L4833" s="3"/>
      <c r="M4833" s="3"/>
      <c r="N4833" s="3"/>
      <c r="O4833" s="3" t="s">
        <v>105</v>
      </c>
      <c r="P4833" s="55">
        <v>46183</v>
      </c>
      <c r="Q4833" s="167"/>
      <c r="R4833" s="176"/>
      <c r="S4833" s="1"/>
      <c r="T4833" s="1"/>
      <c r="U4833" s="1"/>
      <c r="V4833" s="1"/>
      <c r="W4833" s="1"/>
      <c r="X4833" s="1"/>
      <c r="Y4833" s="1"/>
      <c r="Z4833" s="1"/>
      <c r="AA4833" s="1"/>
      <c r="AB4833" s="1"/>
      <c r="AC4833" s="1"/>
      <c r="AD4833" s="1"/>
      <c r="AE4833" s="1"/>
      <c r="AF4833" s="1"/>
      <c r="AG4833" s="1"/>
      <c r="AH4833" s="1"/>
      <c r="AI4833" s="1"/>
      <c r="AJ4833" s="1"/>
      <c r="AK4833" s="1"/>
      <c r="AL4833" s="1"/>
      <c r="AM4833" s="1"/>
      <c r="AN4833" s="1"/>
      <c r="AO4833" s="1"/>
      <c r="AP4833" s="1"/>
      <c r="AQ4833" s="1"/>
      <c r="AR4833" s="1"/>
      <c r="AS4833" s="1"/>
      <c r="AT4833" s="1"/>
      <c r="AU4833" s="1"/>
      <c r="AV4833" s="1"/>
      <c r="AW4833" s="1"/>
      <c r="AX4833" s="1"/>
      <c r="AY4833" s="1"/>
      <c r="AZ4833" s="1"/>
      <c r="BA4833" s="1"/>
      <c r="BB4833" s="1"/>
      <c r="BC4833" s="1"/>
      <c r="BD4833" s="1"/>
      <c r="BE4833" s="1"/>
      <c r="BF4833" s="1"/>
      <c r="BG4833" s="1"/>
      <c r="BH4833" s="1"/>
      <c r="BI4833" s="1"/>
      <c r="BJ4833" s="1"/>
      <c r="BK4833" s="1"/>
      <c r="BL4833" s="1"/>
      <c r="BM4833" s="1"/>
      <c r="BN4833" s="1"/>
      <c r="BO4833" s="1"/>
      <c r="BP4833" s="1"/>
      <c r="BQ4833" s="1"/>
      <c r="BR4833" s="1"/>
      <c r="BS4833" s="1"/>
      <c r="BT4833" s="1"/>
      <c r="BU4833" s="1"/>
      <c r="BV4833" s="1"/>
      <c r="BW4833" s="1"/>
      <c r="BX4833" s="1"/>
      <c r="BY4833" s="1"/>
      <c r="BZ4833" s="1"/>
      <c r="CA4833" s="1"/>
      <c r="CB4833" s="1"/>
      <c r="CC4833" s="1"/>
      <c r="CD4833" s="1"/>
      <c r="CE4833" s="1"/>
      <c r="CF4833" s="1"/>
      <c r="CG4833" s="1"/>
      <c r="CH4833" s="1"/>
      <c r="CI4833" s="1"/>
      <c r="CJ4833" s="1"/>
      <c r="CK4833" s="1"/>
      <c r="CL4833" s="1"/>
      <c r="CM4833" s="1"/>
      <c r="CN4833" s="1"/>
      <c r="CO4833" s="1"/>
      <c r="CP4833" s="1"/>
      <c r="CQ4833" s="1"/>
      <c r="CR4833" s="1"/>
      <c r="CS4833" s="1"/>
      <c r="CT4833" s="1"/>
      <c r="CU4833" s="1"/>
      <c r="CV4833" s="1"/>
      <c r="CW4833" s="1"/>
      <c r="CX4833" s="1"/>
      <c r="CY4833" s="1"/>
      <c r="CZ4833" s="1"/>
      <c r="DA4833" s="1"/>
      <c r="DB4833" s="1"/>
      <c r="DC4833" s="1"/>
      <c r="DD4833" s="1"/>
      <c r="DE4833" s="1"/>
      <c r="DF4833" s="1"/>
      <c r="DG4833" s="1"/>
      <c r="DH4833" s="1"/>
      <c r="DI4833" s="1"/>
      <c r="DJ4833" s="1"/>
      <c r="DK4833" s="1"/>
      <c r="DL4833" s="1"/>
      <c r="DM4833" s="1"/>
      <c r="DN4833" s="1"/>
      <c r="DO4833" s="1"/>
      <c r="DP4833" s="1"/>
      <c r="DQ4833" s="1"/>
    </row>
    <row r="4834" spans="1:121">
      <c r="A4834" s="172" t="s">
        <v>2162</v>
      </c>
      <c r="B4834" s="381">
        <v>2025006895</v>
      </c>
      <c r="C4834" s="378">
        <v>160601844</v>
      </c>
      <c r="D4834" s="88"/>
      <c r="F4834" s="29" t="s">
        <v>82</v>
      </c>
      <c r="G4834" s="3" t="s">
        <v>231</v>
      </c>
      <c r="H4834" s="3" t="s">
        <v>30</v>
      </c>
      <c r="I4834" s="55">
        <v>46182</v>
      </c>
      <c r="J4834" s="55">
        <v>46185</v>
      </c>
      <c r="K4834" s="55">
        <v>46212</v>
      </c>
      <c r="L4834" s="3"/>
      <c r="M4834" s="3"/>
      <c r="N4834" s="3"/>
      <c r="O4834" s="3" t="s">
        <v>105</v>
      </c>
      <c r="P4834" s="55">
        <v>46183</v>
      </c>
      <c r="Q4834" s="167"/>
      <c r="R4834" s="176"/>
      <c r="S4834" s="1"/>
      <c r="T4834" s="1"/>
      <c r="U4834" s="1"/>
      <c r="V4834" s="1"/>
      <c r="W4834" s="1"/>
      <c r="X4834" s="1"/>
      <c r="Y4834" s="1"/>
      <c r="Z4834" s="1"/>
      <c r="AA4834" s="1"/>
      <c r="AB4834" s="1"/>
      <c r="AC4834" s="1"/>
      <c r="AD4834" s="1"/>
      <c r="AE4834" s="1"/>
      <c r="AF4834" s="1"/>
      <c r="AG4834" s="1"/>
      <c r="AH4834" s="1"/>
      <c r="AI4834" s="1"/>
      <c r="AJ4834" s="1"/>
      <c r="AK4834" s="1"/>
      <c r="AL4834" s="1"/>
      <c r="AM4834" s="1"/>
      <c r="AN4834" s="1"/>
      <c r="AO4834" s="1"/>
      <c r="AP4834" s="1"/>
      <c r="AQ4834" s="1"/>
      <c r="AR4834" s="1"/>
      <c r="AS4834" s="1"/>
      <c r="AT4834" s="1"/>
      <c r="AU4834" s="1"/>
      <c r="AV4834" s="1"/>
      <c r="AW4834" s="1"/>
      <c r="AX4834" s="1"/>
      <c r="AY4834" s="1"/>
      <c r="AZ4834" s="1"/>
      <c r="BA4834" s="1"/>
      <c r="BB4834" s="1"/>
      <c r="BC4834" s="1"/>
      <c r="BD4834" s="1"/>
      <c r="BE4834" s="1"/>
      <c r="BF4834" s="1"/>
      <c r="BG4834" s="1"/>
      <c r="BH4834" s="1"/>
      <c r="BI4834" s="1"/>
      <c r="BJ4834" s="1"/>
      <c r="BK4834" s="1"/>
      <c r="BL4834" s="1"/>
      <c r="BM4834" s="1"/>
      <c r="BN4834" s="1"/>
      <c r="BO4834" s="1"/>
      <c r="BP4834" s="1"/>
      <c r="BQ4834" s="1"/>
      <c r="BR4834" s="1"/>
      <c r="BS4834" s="1"/>
      <c r="BT4834" s="1"/>
      <c r="BU4834" s="1"/>
      <c r="BV4834" s="1"/>
      <c r="BW4834" s="1"/>
      <c r="BX4834" s="1"/>
      <c r="BY4834" s="1"/>
      <c r="BZ4834" s="1"/>
      <c r="CA4834" s="1"/>
      <c r="CB4834" s="1"/>
      <c r="CC4834" s="1"/>
      <c r="CD4834" s="1"/>
      <c r="CE4834" s="1"/>
      <c r="CF4834" s="1"/>
      <c r="CG4834" s="1"/>
      <c r="CH4834" s="1"/>
      <c r="CI4834" s="1"/>
      <c r="CJ4834" s="1"/>
      <c r="CK4834" s="1"/>
      <c r="CL4834" s="1"/>
      <c r="CM4834" s="1"/>
      <c r="CN4834" s="1"/>
      <c r="CO4834" s="1"/>
      <c r="CP4834" s="1"/>
      <c r="CQ4834" s="1"/>
      <c r="CR4834" s="1"/>
      <c r="CS4834" s="1"/>
      <c r="CT4834" s="1"/>
      <c r="CU4834" s="1"/>
      <c r="CV4834" s="1"/>
      <c r="CW4834" s="1"/>
      <c r="CX4834" s="1"/>
      <c r="CY4834" s="1"/>
      <c r="CZ4834" s="1"/>
      <c r="DA4834" s="1"/>
      <c r="DB4834" s="1"/>
      <c r="DC4834" s="1"/>
      <c r="DD4834" s="1"/>
      <c r="DE4834" s="1"/>
      <c r="DF4834" s="1"/>
      <c r="DG4834" s="1"/>
      <c r="DH4834" s="1"/>
      <c r="DI4834" s="1"/>
      <c r="DJ4834" s="1"/>
      <c r="DK4834" s="1"/>
      <c r="DL4834" s="1"/>
      <c r="DM4834" s="1"/>
      <c r="DN4834" s="1"/>
      <c r="DO4834" s="1"/>
      <c r="DP4834" s="1"/>
      <c r="DQ4834" s="1"/>
    </row>
    <row r="4835" spans="1:121">
      <c r="A4835" s="172" t="s">
        <v>2162</v>
      </c>
      <c r="B4835" s="381">
        <v>2025006895</v>
      </c>
      <c r="C4835" s="378">
        <v>160601705</v>
      </c>
      <c r="D4835" s="88"/>
      <c r="F4835" s="29" t="s">
        <v>82</v>
      </c>
      <c r="G4835" s="3" t="s">
        <v>231</v>
      </c>
      <c r="H4835" s="3" t="s">
        <v>30</v>
      </c>
      <c r="I4835" s="55">
        <v>46182</v>
      </c>
      <c r="J4835" s="55">
        <v>46185</v>
      </c>
      <c r="K4835" s="55">
        <v>46212</v>
      </c>
      <c r="L4835" s="3"/>
      <c r="M4835" s="3"/>
      <c r="N4835" s="3"/>
      <c r="O4835" s="3" t="s">
        <v>105</v>
      </c>
      <c r="P4835" s="55">
        <v>46183</v>
      </c>
      <c r="Q4835" s="167"/>
      <c r="R4835" s="176"/>
      <c r="S4835" s="1"/>
      <c r="T4835" s="1"/>
      <c r="U4835" s="1"/>
      <c r="V4835" s="1"/>
      <c r="W4835" s="1"/>
      <c r="X4835" s="1"/>
      <c r="Y4835" s="1"/>
      <c r="Z4835" s="1"/>
      <c r="AA4835" s="1"/>
      <c r="AB4835" s="1"/>
      <c r="AC4835" s="1"/>
      <c r="AD4835" s="1"/>
      <c r="AE4835" s="1"/>
      <c r="AF4835" s="1"/>
      <c r="AG4835" s="1"/>
      <c r="AH4835" s="1"/>
      <c r="AI4835" s="1"/>
      <c r="AJ4835" s="1"/>
      <c r="AK4835" s="1"/>
      <c r="AL4835" s="1"/>
      <c r="AM4835" s="1"/>
      <c r="AN4835" s="1"/>
      <c r="AO4835" s="1"/>
      <c r="AP4835" s="1"/>
      <c r="AQ4835" s="1"/>
      <c r="AR4835" s="1"/>
      <c r="AS4835" s="1"/>
      <c r="AT4835" s="1"/>
      <c r="AU4835" s="1"/>
      <c r="AV4835" s="1"/>
      <c r="AW4835" s="1"/>
      <c r="AX4835" s="1"/>
      <c r="AY4835" s="1"/>
      <c r="AZ4835" s="1"/>
      <c r="BA4835" s="1"/>
      <c r="BB4835" s="1"/>
      <c r="BC4835" s="1"/>
      <c r="BD4835" s="1"/>
      <c r="BE4835" s="1"/>
      <c r="BF4835" s="1"/>
      <c r="BG4835" s="1"/>
      <c r="BH4835" s="1"/>
      <c r="BI4835" s="1"/>
      <c r="BJ4835" s="1"/>
      <c r="BK4835" s="1"/>
      <c r="BL4835" s="1"/>
      <c r="BM4835" s="1"/>
      <c r="BN4835" s="1"/>
      <c r="BO4835" s="1"/>
      <c r="BP4835" s="1"/>
      <c r="BQ4835" s="1"/>
      <c r="BR4835" s="1"/>
      <c r="BS4835" s="1"/>
      <c r="BT4835" s="1"/>
      <c r="BU4835" s="1"/>
      <c r="BV4835" s="1"/>
      <c r="BW4835" s="1"/>
      <c r="BX4835" s="1"/>
      <c r="BY4835" s="1"/>
      <c r="BZ4835" s="1"/>
      <c r="CA4835" s="1"/>
      <c r="CB4835" s="1"/>
      <c r="CC4835" s="1"/>
      <c r="CD4835" s="1"/>
      <c r="CE4835" s="1"/>
      <c r="CF4835" s="1"/>
      <c r="CG4835" s="1"/>
      <c r="CH4835" s="1"/>
      <c r="CI4835" s="1"/>
      <c r="CJ4835" s="1"/>
      <c r="CK4835" s="1"/>
      <c r="CL4835" s="1"/>
      <c r="CM4835" s="1"/>
      <c r="CN4835" s="1"/>
      <c r="CO4835" s="1"/>
      <c r="CP4835" s="1"/>
      <c r="CQ4835" s="1"/>
      <c r="CR4835" s="1"/>
      <c r="CS4835" s="1"/>
      <c r="CT4835" s="1"/>
      <c r="CU4835" s="1"/>
      <c r="CV4835" s="1"/>
      <c r="CW4835" s="1"/>
      <c r="CX4835" s="1"/>
      <c r="CY4835" s="1"/>
      <c r="CZ4835" s="1"/>
      <c r="DA4835" s="1"/>
      <c r="DB4835" s="1"/>
      <c r="DC4835" s="1"/>
      <c r="DD4835" s="1"/>
      <c r="DE4835" s="1"/>
      <c r="DF4835" s="1"/>
      <c r="DG4835" s="1"/>
      <c r="DH4835" s="1"/>
      <c r="DI4835" s="1"/>
      <c r="DJ4835" s="1"/>
      <c r="DK4835" s="1"/>
      <c r="DL4835" s="1"/>
      <c r="DM4835" s="1"/>
      <c r="DN4835" s="1"/>
      <c r="DO4835" s="1"/>
      <c r="DP4835" s="1"/>
      <c r="DQ4835" s="1"/>
    </row>
    <row r="4836" spans="1:121">
      <c r="A4836" s="172" t="s">
        <v>2162</v>
      </c>
      <c r="B4836" s="381">
        <v>2025006895</v>
      </c>
      <c r="C4836" s="378">
        <v>160602144</v>
      </c>
      <c r="D4836" s="88"/>
      <c r="F4836" s="29" t="s">
        <v>82</v>
      </c>
      <c r="G4836" s="3" t="s">
        <v>231</v>
      </c>
      <c r="H4836" s="3" t="s">
        <v>30</v>
      </c>
      <c r="I4836" s="55">
        <v>46182</v>
      </c>
      <c r="J4836" s="55">
        <v>46185</v>
      </c>
      <c r="K4836" s="55">
        <v>46212</v>
      </c>
      <c r="L4836" s="3"/>
      <c r="M4836" s="3"/>
      <c r="N4836" s="3"/>
      <c r="O4836" s="3" t="s">
        <v>105</v>
      </c>
      <c r="P4836" s="55">
        <v>46183</v>
      </c>
      <c r="Q4836" s="167"/>
      <c r="R4836" s="176"/>
      <c r="S4836" s="1"/>
      <c r="T4836" s="1"/>
      <c r="U4836" s="1"/>
      <c r="V4836" s="1"/>
      <c r="W4836" s="1"/>
      <c r="X4836" s="1"/>
      <c r="Y4836" s="1"/>
      <c r="Z4836" s="1"/>
      <c r="AA4836" s="1"/>
      <c r="AB4836" s="1"/>
      <c r="AC4836" s="1"/>
      <c r="AD4836" s="1"/>
      <c r="AE4836" s="1"/>
      <c r="AF4836" s="1"/>
      <c r="AG4836" s="1"/>
      <c r="AH4836" s="1"/>
      <c r="AI4836" s="1"/>
      <c r="AJ4836" s="1"/>
      <c r="AK4836" s="1"/>
      <c r="AL4836" s="1"/>
      <c r="AM4836" s="1"/>
      <c r="AN4836" s="1"/>
      <c r="AO4836" s="1"/>
      <c r="AP4836" s="1"/>
      <c r="AQ4836" s="1"/>
      <c r="AR4836" s="1"/>
      <c r="AS4836" s="1"/>
      <c r="AT4836" s="1"/>
      <c r="AU4836" s="1"/>
      <c r="AV4836" s="1"/>
      <c r="AW4836" s="1"/>
      <c r="AX4836" s="1"/>
      <c r="AY4836" s="1"/>
      <c r="AZ4836" s="1"/>
      <c r="BA4836" s="1"/>
      <c r="BB4836" s="1"/>
      <c r="BC4836" s="1"/>
      <c r="BD4836" s="1"/>
      <c r="BE4836" s="1"/>
      <c r="BF4836" s="1"/>
      <c r="BG4836" s="1"/>
      <c r="BH4836" s="1"/>
      <c r="BI4836" s="1"/>
      <c r="BJ4836" s="1"/>
      <c r="BK4836" s="1"/>
      <c r="BL4836" s="1"/>
      <c r="BM4836" s="1"/>
      <c r="BN4836" s="1"/>
      <c r="BO4836" s="1"/>
      <c r="BP4836" s="1"/>
      <c r="BQ4836" s="1"/>
      <c r="BR4836" s="1"/>
      <c r="BS4836" s="1"/>
      <c r="BT4836" s="1"/>
      <c r="BU4836" s="1"/>
      <c r="BV4836" s="1"/>
      <c r="BW4836" s="1"/>
      <c r="BX4836" s="1"/>
      <c r="BY4836" s="1"/>
      <c r="BZ4836" s="1"/>
      <c r="CA4836" s="1"/>
      <c r="CB4836" s="1"/>
      <c r="CC4836" s="1"/>
      <c r="CD4836" s="1"/>
      <c r="CE4836" s="1"/>
      <c r="CF4836" s="1"/>
      <c r="CG4836" s="1"/>
      <c r="CH4836" s="1"/>
      <c r="CI4836" s="1"/>
      <c r="CJ4836" s="1"/>
      <c r="CK4836" s="1"/>
      <c r="CL4836" s="1"/>
      <c r="CM4836" s="1"/>
      <c r="CN4836" s="1"/>
      <c r="CO4836" s="1"/>
      <c r="CP4836" s="1"/>
      <c r="CQ4836" s="1"/>
      <c r="CR4836" s="1"/>
      <c r="CS4836" s="1"/>
      <c r="CT4836" s="1"/>
      <c r="CU4836" s="1"/>
      <c r="CV4836" s="1"/>
      <c r="CW4836" s="1"/>
      <c r="CX4836" s="1"/>
      <c r="CY4836" s="1"/>
      <c r="CZ4836" s="1"/>
      <c r="DA4836" s="1"/>
      <c r="DB4836" s="1"/>
      <c r="DC4836" s="1"/>
      <c r="DD4836" s="1"/>
      <c r="DE4836" s="1"/>
      <c r="DF4836" s="1"/>
      <c r="DG4836" s="1"/>
      <c r="DH4836" s="1"/>
      <c r="DI4836" s="1"/>
      <c r="DJ4836" s="1"/>
      <c r="DK4836" s="1"/>
      <c r="DL4836" s="1"/>
      <c r="DM4836" s="1"/>
      <c r="DN4836" s="1"/>
      <c r="DO4836" s="1"/>
      <c r="DP4836" s="1"/>
      <c r="DQ4836" s="1"/>
    </row>
    <row r="4837" spans="1:121">
      <c r="A4837" s="172" t="s">
        <v>2162</v>
      </c>
      <c r="B4837" s="381">
        <v>2025006895</v>
      </c>
      <c r="C4837" s="378">
        <v>160602127</v>
      </c>
      <c r="D4837" s="88"/>
      <c r="F4837" s="29" t="s">
        <v>82</v>
      </c>
      <c r="G4837" s="3" t="s">
        <v>231</v>
      </c>
      <c r="H4837" s="3" t="s">
        <v>30</v>
      </c>
      <c r="I4837" s="55">
        <v>46182</v>
      </c>
      <c r="J4837" s="55">
        <v>46185</v>
      </c>
      <c r="K4837" s="55">
        <v>46212</v>
      </c>
      <c r="L4837" s="3"/>
      <c r="M4837" s="3"/>
      <c r="N4837" s="3"/>
      <c r="O4837" s="3" t="s">
        <v>105</v>
      </c>
      <c r="P4837" s="55">
        <v>46183</v>
      </c>
      <c r="Q4837" s="167"/>
      <c r="R4837" s="176"/>
      <c r="S4837" s="1"/>
      <c r="T4837" s="1"/>
      <c r="U4837" s="1"/>
      <c r="V4837" s="1"/>
      <c r="W4837" s="1"/>
      <c r="X4837" s="1"/>
      <c r="Y4837" s="1"/>
      <c r="Z4837" s="1"/>
      <c r="AA4837" s="1"/>
      <c r="AB4837" s="1"/>
      <c r="AC4837" s="1"/>
      <c r="AD4837" s="1"/>
      <c r="AE4837" s="1"/>
      <c r="AF4837" s="1"/>
      <c r="AG4837" s="1"/>
      <c r="AH4837" s="1"/>
      <c r="AI4837" s="1"/>
      <c r="AJ4837" s="1"/>
      <c r="AK4837" s="1"/>
      <c r="AL4837" s="1"/>
      <c r="AM4837" s="1"/>
      <c r="AN4837" s="1"/>
      <c r="AO4837" s="1"/>
      <c r="AP4837" s="1"/>
      <c r="AQ4837" s="1"/>
      <c r="AR4837" s="1"/>
      <c r="AS4837" s="1"/>
      <c r="AT4837" s="1"/>
      <c r="AU4837" s="1"/>
      <c r="AV4837" s="1"/>
      <c r="AW4837" s="1"/>
      <c r="AX4837" s="1"/>
      <c r="AY4837" s="1"/>
      <c r="AZ4837" s="1"/>
      <c r="BA4837" s="1"/>
      <c r="BB4837" s="1"/>
      <c r="BC4837" s="1"/>
      <c r="BD4837" s="1"/>
      <c r="BE4837" s="1"/>
      <c r="BF4837" s="1"/>
      <c r="BG4837" s="1"/>
      <c r="BH4837" s="1"/>
      <c r="BI4837" s="1"/>
      <c r="BJ4837" s="1"/>
      <c r="BK4837" s="1"/>
      <c r="BL4837" s="1"/>
      <c r="BM4837" s="1"/>
      <c r="BN4837" s="1"/>
      <c r="BO4837" s="1"/>
      <c r="BP4837" s="1"/>
      <c r="BQ4837" s="1"/>
      <c r="BR4837" s="1"/>
      <c r="BS4837" s="1"/>
      <c r="BT4837" s="1"/>
      <c r="BU4837" s="1"/>
      <c r="BV4837" s="1"/>
      <c r="BW4837" s="1"/>
      <c r="BX4837" s="1"/>
      <c r="BY4837" s="1"/>
      <c r="BZ4837" s="1"/>
      <c r="CA4837" s="1"/>
      <c r="CB4837" s="1"/>
      <c r="CC4837" s="1"/>
      <c r="CD4837" s="1"/>
      <c r="CE4837" s="1"/>
      <c r="CF4837" s="1"/>
      <c r="CG4837" s="1"/>
      <c r="CH4837" s="1"/>
      <c r="CI4837" s="1"/>
      <c r="CJ4837" s="1"/>
      <c r="CK4837" s="1"/>
      <c r="CL4837" s="1"/>
      <c r="CM4837" s="1"/>
      <c r="CN4837" s="1"/>
      <c r="CO4837" s="1"/>
      <c r="CP4837" s="1"/>
      <c r="CQ4837" s="1"/>
      <c r="CR4837" s="1"/>
      <c r="CS4837" s="1"/>
      <c r="CT4837" s="1"/>
      <c r="CU4837" s="1"/>
      <c r="CV4837" s="1"/>
      <c r="CW4837" s="1"/>
      <c r="CX4837" s="1"/>
      <c r="CY4837" s="1"/>
      <c r="CZ4837" s="1"/>
      <c r="DA4837" s="1"/>
      <c r="DB4837" s="1"/>
      <c r="DC4837" s="1"/>
      <c r="DD4837" s="1"/>
      <c r="DE4837" s="1"/>
      <c r="DF4837" s="1"/>
      <c r="DG4837" s="1"/>
      <c r="DH4837" s="1"/>
      <c r="DI4837" s="1"/>
      <c r="DJ4837" s="1"/>
      <c r="DK4837" s="1"/>
      <c r="DL4837" s="1"/>
      <c r="DM4837" s="1"/>
      <c r="DN4837" s="1"/>
      <c r="DO4837" s="1"/>
      <c r="DP4837" s="1"/>
      <c r="DQ4837" s="1"/>
    </row>
    <row r="4838" spans="1:121">
      <c r="A4838" s="172" t="s">
        <v>2162</v>
      </c>
      <c r="B4838" s="381">
        <v>2025006895</v>
      </c>
      <c r="C4838" s="378">
        <v>160602105</v>
      </c>
      <c r="D4838" s="88"/>
      <c r="F4838" s="29" t="s">
        <v>82</v>
      </c>
      <c r="G4838" s="3" t="s">
        <v>231</v>
      </c>
      <c r="H4838" s="3" t="s">
        <v>30</v>
      </c>
      <c r="I4838" s="55">
        <v>46182</v>
      </c>
      <c r="J4838" s="55">
        <v>46185</v>
      </c>
      <c r="K4838" s="55">
        <v>46212</v>
      </c>
      <c r="L4838" s="3"/>
      <c r="M4838" s="3"/>
      <c r="N4838" s="3"/>
      <c r="O4838" s="3" t="s">
        <v>105</v>
      </c>
      <c r="P4838" s="55">
        <v>46183</v>
      </c>
      <c r="Q4838" s="167"/>
      <c r="R4838" s="176"/>
      <c r="S4838" s="1"/>
      <c r="T4838" s="1"/>
      <c r="U4838" s="1"/>
      <c r="V4838" s="1"/>
      <c r="W4838" s="1"/>
      <c r="X4838" s="1"/>
      <c r="Y4838" s="1"/>
      <c r="Z4838" s="1"/>
      <c r="AA4838" s="1"/>
      <c r="AB4838" s="1"/>
      <c r="AC4838" s="1"/>
      <c r="AD4838" s="1"/>
      <c r="AE4838" s="1"/>
      <c r="AF4838" s="1"/>
      <c r="AG4838" s="1"/>
      <c r="AH4838" s="1"/>
      <c r="AI4838" s="1"/>
      <c r="AJ4838" s="1"/>
      <c r="AK4838" s="1"/>
      <c r="AL4838" s="1"/>
      <c r="AM4838" s="1"/>
      <c r="AN4838" s="1"/>
      <c r="AO4838" s="1"/>
      <c r="AP4838" s="1"/>
      <c r="AQ4838" s="1"/>
      <c r="AR4838" s="1"/>
      <c r="AS4838" s="1"/>
      <c r="AT4838" s="1"/>
      <c r="AU4838" s="1"/>
      <c r="AV4838" s="1"/>
      <c r="AW4838" s="1"/>
      <c r="AX4838" s="1"/>
      <c r="AY4838" s="1"/>
      <c r="AZ4838" s="1"/>
      <c r="BA4838" s="1"/>
      <c r="BB4838" s="1"/>
      <c r="BC4838" s="1"/>
      <c r="BD4838" s="1"/>
      <c r="BE4838" s="1"/>
      <c r="BF4838" s="1"/>
      <c r="BG4838" s="1"/>
      <c r="BH4838" s="1"/>
      <c r="BI4838" s="1"/>
      <c r="BJ4838" s="1"/>
      <c r="BK4838" s="1"/>
      <c r="BL4838" s="1"/>
      <c r="BM4838" s="1"/>
      <c r="BN4838" s="1"/>
      <c r="BO4838" s="1"/>
      <c r="BP4838" s="1"/>
      <c r="BQ4838" s="1"/>
      <c r="BR4838" s="1"/>
      <c r="BS4838" s="1"/>
      <c r="BT4838" s="1"/>
      <c r="BU4838" s="1"/>
      <c r="BV4838" s="1"/>
      <c r="BW4838" s="1"/>
      <c r="BX4838" s="1"/>
      <c r="BY4838" s="1"/>
      <c r="BZ4838" s="1"/>
      <c r="CA4838" s="1"/>
      <c r="CB4838" s="1"/>
      <c r="CC4838" s="1"/>
      <c r="CD4838" s="1"/>
      <c r="CE4838" s="1"/>
      <c r="CF4838" s="1"/>
      <c r="CG4838" s="1"/>
      <c r="CH4838" s="1"/>
      <c r="CI4838" s="1"/>
      <c r="CJ4838" s="1"/>
      <c r="CK4838" s="1"/>
      <c r="CL4838" s="1"/>
      <c r="CM4838" s="1"/>
      <c r="CN4838" s="1"/>
      <c r="CO4838" s="1"/>
      <c r="CP4838" s="1"/>
      <c r="CQ4838" s="1"/>
      <c r="CR4838" s="1"/>
      <c r="CS4838" s="1"/>
      <c r="CT4838" s="1"/>
      <c r="CU4838" s="1"/>
      <c r="CV4838" s="1"/>
      <c r="CW4838" s="1"/>
      <c r="CX4838" s="1"/>
      <c r="CY4838" s="1"/>
      <c r="CZ4838" s="1"/>
      <c r="DA4838" s="1"/>
      <c r="DB4838" s="1"/>
      <c r="DC4838" s="1"/>
      <c r="DD4838" s="1"/>
      <c r="DE4838" s="1"/>
      <c r="DF4838" s="1"/>
      <c r="DG4838" s="1"/>
      <c r="DH4838" s="1"/>
      <c r="DI4838" s="1"/>
      <c r="DJ4838" s="1"/>
      <c r="DK4838" s="1"/>
      <c r="DL4838" s="1"/>
      <c r="DM4838" s="1"/>
      <c r="DN4838" s="1"/>
      <c r="DO4838" s="1"/>
      <c r="DP4838" s="1"/>
      <c r="DQ4838" s="1"/>
    </row>
    <row r="4839" spans="1:121">
      <c r="A4839" s="172" t="s">
        <v>2162</v>
      </c>
      <c r="B4839" s="381">
        <v>2025006895</v>
      </c>
      <c r="C4839" s="378">
        <v>160602080</v>
      </c>
      <c r="D4839" s="88"/>
      <c r="F4839" s="29" t="s">
        <v>82</v>
      </c>
      <c r="G4839" s="3" t="s">
        <v>231</v>
      </c>
      <c r="H4839" s="3" t="s">
        <v>30</v>
      </c>
      <c r="I4839" s="55">
        <v>46182</v>
      </c>
      <c r="J4839" s="55">
        <v>46185</v>
      </c>
      <c r="K4839" s="55">
        <v>46212</v>
      </c>
      <c r="L4839" s="3"/>
      <c r="M4839" s="3"/>
      <c r="N4839" s="3"/>
      <c r="O4839" s="3" t="s">
        <v>105</v>
      </c>
      <c r="P4839" s="55">
        <v>46183</v>
      </c>
      <c r="Q4839" s="167"/>
      <c r="R4839" s="176"/>
      <c r="S4839" s="1"/>
      <c r="T4839" s="1"/>
      <c r="U4839" s="1"/>
      <c r="V4839" s="1"/>
      <c r="W4839" s="1"/>
      <c r="X4839" s="1"/>
      <c r="Y4839" s="1"/>
      <c r="Z4839" s="1"/>
      <c r="AA4839" s="1"/>
      <c r="AB4839" s="1"/>
      <c r="AC4839" s="1"/>
      <c r="AD4839" s="1"/>
      <c r="AE4839" s="1"/>
      <c r="AF4839" s="1"/>
      <c r="AG4839" s="1"/>
      <c r="AH4839" s="1"/>
      <c r="AI4839" s="1"/>
      <c r="AJ4839" s="1"/>
      <c r="AK4839" s="1"/>
      <c r="AL4839" s="1"/>
      <c r="AM4839" s="1"/>
      <c r="AN4839" s="1"/>
      <c r="AO4839" s="1"/>
      <c r="AP4839" s="1"/>
      <c r="AQ4839" s="1"/>
      <c r="AR4839" s="1"/>
      <c r="AS4839" s="1"/>
      <c r="AT4839" s="1"/>
      <c r="AU4839" s="1"/>
      <c r="AV4839" s="1"/>
      <c r="AW4839" s="1"/>
      <c r="AX4839" s="1"/>
      <c r="AY4839" s="1"/>
      <c r="AZ4839" s="1"/>
      <c r="BA4839" s="1"/>
      <c r="BB4839" s="1"/>
      <c r="BC4839" s="1"/>
      <c r="BD4839" s="1"/>
      <c r="BE4839" s="1"/>
      <c r="BF4839" s="1"/>
      <c r="BG4839" s="1"/>
      <c r="BH4839" s="1"/>
      <c r="BI4839" s="1"/>
      <c r="BJ4839" s="1"/>
      <c r="BK4839" s="1"/>
      <c r="BL4839" s="1"/>
      <c r="BM4839" s="1"/>
      <c r="BN4839" s="1"/>
      <c r="BO4839" s="1"/>
      <c r="BP4839" s="1"/>
      <c r="BQ4839" s="1"/>
      <c r="BR4839" s="1"/>
      <c r="BS4839" s="1"/>
      <c r="BT4839" s="1"/>
      <c r="BU4839" s="1"/>
      <c r="BV4839" s="1"/>
      <c r="BW4839" s="1"/>
      <c r="BX4839" s="1"/>
      <c r="BY4839" s="1"/>
      <c r="BZ4839" s="1"/>
      <c r="CA4839" s="1"/>
      <c r="CB4839" s="1"/>
      <c r="CC4839" s="1"/>
      <c r="CD4839" s="1"/>
      <c r="CE4839" s="1"/>
      <c r="CF4839" s="1"/>
      <c r="CG4839" s="1"/>
      <c r="CH4839" s="1"/>
      <c r="CI4839" s="1"/>
      <c r="CJ4839" s="1"/>
      <c r="CK4839" s="1"/>
      <c r="CL4839" s="1"/>
      <c r="CM4839" s="1"/>
      <c r="CN4839" s="1"/>
      <c r="CO4839" s="1"/>
      <c r="CP4839" s="1"/>
      <c r="CQ4839" s="1"/>
      <c r="CR4839" s="1"/>
      <c r="CS4839" s="1"/>
      <c r="CT4839" s="1"/>
      <c r="CU4839" s="1"/>
      <c r="CV4839" s="1"/>
      <c r="CW4839" s="1"/>
      <c r="CX4839" s="1"/>
      <c r="CY4839" s="1"/>
      <c r="CZ4839" s="1"/>
      <c r="DA4839" s="1"/>
      <c r="DB4839" s="1"/>
      <c r="DC4839" s="1"/>
      <c r="DD4839" s="1"/>
      <c r="DE4839" s="1"/>
      <c r="DF4839" s="1"/>
      <c r="DG4839" s="1"/>
      <c r="DH4839" s="1"/>
      <c r="DI4839" s="1"/>
      <c r="DJ4839" s="1"/>
      <c r="DK4839" s="1"/>
      <c r="DL4839" s="1"/>
      <c r="DM4839" s="1"/>
      <c r="DN4839" s="1"/>
      <c r="DO4839" s="1"/>
      <c r="DP4839" s="1"/>
      <c r="DQ4839" s="1"/>
    </row>
    <row r="4840" spans="1:121">
      <c r="A4840" s="172" t="s">
        <v>2162</v>
      </c>
      <c r="B4840" s="381">
        <v>2025006895</v>
      </c>
      <c r="C4840" s="378">
        <v>160602067</v>
      </c>
      <c r="D4840" s="88"/>
      <c r="F4840" s="29" t="s">
        <v>82</v>
      </c>
      <c r="G4840" s="3" t="s">
        <v>231</v>
      </c>
      <c r="H4840" s="3" t="s">
        <v>30</v>
      </c>
      <c r="I4840" s="55">
        <v>46182</v>
      </c>
      <c r="J4840" s="55">
        <v>46185</v>
      </c>
      <c r="K4840" s="55">
        <v>46212</v>
      </c>
      <c r="L4840" s="3"/>
      <c r="M4840" s="3"/>
      <c r="N4840" s="3"/>
      <c r="O4840" s="3" t="s">
        <v>105</v>
      </c>
      <c r="P4840" s="55">
        <v>46183</v>
      </c>
      <c r="Q4840" s="167"/>
      <c r="R4840" s="176"/>
      <c r="S4840" s="1"/>
      <c r="T4840" s="1"/>
      <c r="U4840" s="1"/>
      <c r="V4840" s="1"/>
      <c r="W4840" s="1"/>
      <c r="X4840" s="1"/>
      <c r="Y4840" s="1"/>
      <c r="Z4840" s="1"/>
      <c r="AA4840" s="1"/>
      <c r="AB4840" s="1"/>
      <c r="AC4840" s="1"/>
      <c r="AD4840" s="1"/>
      <c r="AE4840" s="1"/>
      <c r="AF4840" s="1"/>
      <c r="AG4840" s="1"/>
      <c r="AH4840" s="1"/>
      <c r="AI4840" s="1"/>
      <c r="AJ4840" s="1"/>
      <c r="AK4840" s="1"/>
      <c r="AL4840" s="1"/>
      <c r="AM4840" s="1"/>
      <c r="AN4840" s="1"/>
      <c r="AO4840" s="1"/>
      <c r="AP4840" s="1"/>
      <c r="AQ4840" s="1"/>
      <c r="AR4840" s="1"/>
      <c r="AS4840" s="1"/>
      <c r="AT4840" s="1"/>
      <c r="AU4840" s="1"/>
      <c r="AV4840" s="1"/>
      <c r="AW4840" s="1"/>
      <c r="AX4840" s="1"/>
      <c r="AY4840" s="1"/>
      <c r="AZ4840" s="1"/>
      <c r="BA4840" s="1"/>
      <c r="BB4840" s="1"/>
      <c r="BC4840" s="1"/>
      <c r="BD4840" s="1"/>
      <c r="BE4840" s="1"/>
      <c r="BF4840" s="1"/>
      <c r="BG4840" s="1"/>
      <c r="BH4840" s="1"/>
      <c r="BI4840" s="1"/>
      <c r="BJ4840" s="1"/>
      <c r="BK4840" s="1"/>
      <c r="BL4840" s="1"/>
      <c r="BM4840" s="1"/>
      <c r="BN4840" s="1"/>
      <c r="BO4840" s="1"/>
      <c r="BP4840" s="1"/>
      <c r="BQ4840" s="1"/>
      <c r="BR4840" s="1"/>
      <c r="BS4840" s="1"/>
      <c r="BT4840" s="1"/>
      <c r="BU4840" s="1"/>
      <c r="BV4840" s="1"/>
      <c r="BW4840" s="1"/>
      <c r="BX4840" s="1"/>
      <c r="BY4840" s="1"/>
      <c r="BZ4840" s="1"/>
      <c r="CA4840" s="1"/>
      <c r="CB4840" s="1"/>
      <c r="CC4840" s="1"/>
      <c r="CD4840" s="1"/>
      <c r="CE4840" s="1"/>
      <c r="CF4840" s="1"/>
      <c r="CG4840" s="1"/>
      <c r="CH4840" s="1"/>
      <c r="CI4840" s="1"/>
      <c r="CJ4840" s="1"/>
      <c r="CK4840" s="1"/>
      <c r="CL4840" s="1"/>
      <c r="CM4840" s="1"/>
      <c r="CN4840" s="1"/>
      <c r="CO4840" s="1"/>
      <c r="CP4840" s="1"/>
      <c r="CQ4840" s="1"/>
      <c r="CR4840" s="1"/>
      <c r="CS4840" s="1"/>
      <c r="CT4840" s="1"/>
      <c r="CU4840" s="1"/>
      <c r="CV4840" s="1"/>
      <c r="CW4840" s="1"/>
      <c r="CX4840" s="1"/>
      <c r="CY4840" s="1"/>
      <c r="CZ4840" s="1"/>
      <c r="DA4840" s="1"/>
      <c r="DB4840" s="1"/>
      <c r="DC4840" s="1"/>
      <c r="DD4840" s="1"/>
      <c r="DE4840" s="1"/>
      <c r="DF4840" s="1"/>
      <c r="DG4840" s="1"/>
      <c r="DH4840" s="1"/>
      <c r="DI4840" s="1"/>
      <c r="DJ4840" s="1"/>
      <c r="DK4840" s="1"/>
      <c r="DL4840" s="1"/>
      <c r="DM4840" s="1"/>
      <c r="DN4840" s="1"/>
      <c r="DO4840" s="1"/>
      <c r="DP4840" s="1"/>
      <c r="DQ4840" s="1"/>
    </row>
    <row r="4841" spans="1:121">
      <c r="A4841" s="172" t="s">
        <v>2162</v>
      </c>
      <c r="B4841" s="381">
        <v>2025006895</v>
      </c>
      <c r="C4841" s="378">
        <v>160602020</v>
      </c>
      <c r="D4841" s="88"/>
      <c r="F4841" s="29" t="s">
        <v>82</v>
      </c>
      <c r="G4841" s="3" t="s">
        <v>231</v>
      </c>
      <c r="H4841" s="3" t="s">
        <v>30</v>
      </c>
      <c r="I4841" s="55">
        <v>46182</v>
      </c>
      <c r="J4841" s="55">
        <v>46185</v>
      </c>
      <c r="K4841" s="55">
        <v>46212</v>
      </c>
      <c r="L4841" s="3"/>
      <c r="M4841" s="3"/>
      <c r="N4841" s="3"/>
      <c r="O4841" s="3" t="s">
        <v>105</v>
      </c>
      <c r="P4841" s="55">
        <v>46177</v>
      </c>
      <c r="Q4841" s="167"/>
      <c r="R4841" s="176"/>
      <c r="S4841" s="1"/>
      <c r="T4841" s="1"/>
      <c r="U4841" s="1"/>
      <c r="V4841" s="1"/>
      <c r="W4841" s="1"/>
      <c r="X4841" s="1"/>
      <c r="Y4841" s="1"/>
      <c r="Z4841" s="1"/>
      <c r="AA4841" s="1"/>
      <c r="AB4841" s="1"/>
      <c r="AC4841" s="1"/>
      <c r="AD4841" s="1"/>
      <c r="AE4841" s="1"/>
      <c r="AF4841" s="1"/>
      <c r="AG4841" s="1"/>
      <c r="AH4841" s="1"/>
      <c r="AI4841" s="1"/>
      <c r="AJ4841" s="1"/>
      <c r="AK4841" s="1"/>
      <c r="AL4841" s="1"/>
      <c r="AM4841" s="1"/>
      <c r="AN4841" s="1"/>
      <c r="AO4841" s="1"/>
      <c r="AP4841" s="1"/>
      <c r="AQ4841" s="1"/>
      <c r="AR4841" s="1"/>
      <c r="AS4841" s="1"/>
      <c r="AT4841" s="1"/>
      <c r="AU4841" s="1"/>
      <c r="AV4841" s="1"/>
      <c r="AW4841" s="1"/>
      <c r="AX4841" s="1"/>
      <c r="AY4841" s="1"/>
      <c r="AZ4841" s="1"/>
      <c r="BA4841" s="1"/>
      <c r="BB4841" s="1"/>
      <c r="BC4841" s="1"/>
      <c r="BD4841" s="1"/>
      <c r="BE4841" s="1"/>
      <c r="BF4841" s="1"/>
      <c r="BG4841" s="1"/>
      <c r="BH4841" s="1"/>
      <c r="BI4841" s="1"/>
      <c r="BJ4841" s="1"/>
      <c r="BK4841" s="1"/>
      <c r="BL4841" s="1"/>
      <c r="BM4841" s="1"/>
      <c r="BN4841" s="1"/>
      <c r="BO4841" s="1"/>
      <c r="BP4841" s="1"/>
      <c r="BQ4841" s="1"/>
      <c r="BR4841" s="1"/>
      <c r="BS4841" s="1"/>
      <c r="BT4841" s="1"/>
      <c r="BU4841" s="1"/>
      <c r="BV4841" s="1"/>
      <c r="BW4841" s="1"/>
      <c r="BX4841" s="1"/>
      <c r="BY4841" s="1"/>
      <c r="BZ4841" s="1"/>
      <c r="CA4841" s="1"/>
      <c r="CB4841" s="1"/>
      <c r="CC4841" s="1"/>
      <c r="CD4841" s="1"/>
      <c r="CE4841" s="1"/>
      <c r="CF4841" s="1"/>
      <c r="CG4841" s="1"/>
      <c r="CH4841" s="1"/>
      <c r="CI4841" s="1"/>
      <c r="CJ4841" s="1"/>
      <c r="CK4841" s="1"/>
      <c r="CL4841" s="1"/>
      <c r="CM4841" s="1"/>
      <c r="CN4841" s="1"/>
      <c r="CO4841" s="1"/>
      <c r="CP4841" s="1"/>
      <c r="CQ4841" s="1"/>
      <c r="CR4841" s="1"/>
      <c r="CS4841" s="1"/>
      <c r="CT4841" s="1"/>
      <c r="CU4841" s="1"/>
      <c r="CV4841" s="1"/>
      <c r="CW4841" s="1"/>
      <c r="CX4841" s="1"/>
      <c r="CY4841" s="1"/>
      <c r="CZ4841" s="1"/>
      <c r="DA4841" s="1"/>
      <c r="DB4841" s="1"/>
      <c r="DC4841" s="1"/>
      <c r="DD4841" s="1"/>
      <c r="DE4841" s="1"/>
      <c r="DF4841" s="1"/>
      <c r="DG4841" s="1"/>
      <c r="DH4841" s="1"/>
      <c r="DI4841" s="1"/>
      <c r="DJ4841" s="1"/>
      <c r="DK4841" s="1"/>
      <c r="DL4841" s="1"/>
      <c r="DM4841" s="1"/>
      <c r="DN4841" s="1"/>
      <c r="DO4841" s="1"/>
      <c r="DP4841" s="1"/>
      <c r="DQ4841" s="1"/>
    </row>
    <row r="4842" spans="1:121">
      <c r="A4842" s="172" t="s">
        <v>2163</v>
      </c>
      <c r="B4842" s="381">
        <v>2025006984</v>
      </c>
      <c r="C4842" s="378">
        <v>153602931</v>
      </c>
      <c r="D4842" s="88"/>
      <c r="F4842" s="29" t="s">
        <v>82</v>
      </c>
      <c r="G4842" s="3" t="s">
        <v>231</v>
      </c>
      <c r="H4842" s="3" t="s">
        <v>30</v>
      </c>
      <c r="I4842" s="55">
        <v>46175</v>
      </c>
      <c r="J4842" s="55">
        <v>46178</v>
      </c>
      <c r="K4842" s="55">
        <v>46205</v>
      </c>
      <c r="L4842" s="3"/>
      <c r="M4842" s="3"/>
      <c r="N4842" s="3"/>
      <c r="O4842" s="3" t="s">
        <v>105</v>
      </c>
      <c r="P4842" s="55">
        <v>46177</v>
      </c>
      <c r="Q4842" s="167"/>
      <c r="R4842" s="176"/>
      <c r="S4842" s="1"/>
      <c r="T4842" s="1"/>
      <c r="U4842" s="1"/>
      <c r="V4842" s="1"/>
      <c r="W4842" s="1"/>
      <c r="X4842" s="1"/>
      <c r="Y4842" s="1"/>
      <c r="Z4842" s="1"/>
      <c r="AA4842" s="1"/>
      <c r="AB4842" s="1"/>
      <c r="AC4842" s="1"/>
      <c r="AD4842" s="1"/>
      <c r="AE4842" s="1"/>
      <c r="AF4842" s="1"/>
      <c r="AG4842" s="1"/>
      <c r="AH4842" s="1"/>
      <c r="AI4842" s="1"/>
      <c r="AJ4842" s="1"/>
      <c r="AK4842" s="1"/>
      <c r="AL4842" s="1"/>
      <c r="AM4842" s="1"/>
      <c r="AN4842" s="1"/>
      <c r="AO4842" s="1"/>
      <c r="AP4842" s="1"/>
      <c r="AQ4842" s="1"/>
      <c r="AR4842" s="1"/>
      <c r="AS4842" s="1"/>
      <c r="AT4842" s="1"/>
      <c r="AU4842" s="1"/>
      <c r="AV4842" s="1"/>
      <c r="AW4842" s="1"/>
      <c r="AX4842" s="1"/>
      <c r="AY4842" s="1"/>
      <c r="AZ4842" s="1"/>
      <c r="BA4842" s="1"/>
      <c r="BB4842" s="1"/>
      <c r="BC4842" s="1"/>
      <c r="BD4842" s="1"/>
      <c r="BE4842" s="1"/>
      <c r="BF4842" s="1"/>
      <c r="BG4842" s="1"/>
      <c r="BH4842" s="1"/>
      <c r="BI4842" s="1"/>
      <c r="BJ4842" s="1"/>
      <c r="BK4842" s="1"/>
      <c r="BL4842" s="1"/>
      <c r="BM4842" s="1"/>
      <c r="BN4842" s="1"/>
      <c r="BO4842" s="1"/>
      <c r="BP4842" s="1"/>
      <c r="BQ4842" s="1"/>
      <c r="BR4842" s="1"/>
      <c r="BS4842" s="1"/>
      <c r="BT4842" s="1"/>
      <c r="BU4842" s="1"/>
      <c r="BV4842" s="1"/>
      <c r="BW4842" s="1"/>
      <c r="BX4842" s="1"/>
      <c r="BY4842" s="1"/>
      <c r="BZ4842" s="1"/>
      <c r="CA4842" s="1"/>
      <c r="CB4842" s="1"/>
      <c r="CC4842" s="1"/>
      <c r="CD4842" s="1"/>
      <c r="CE4842" s="1"/>
      <c r="CF4842" s="1"/>
      <c r="CG4842" s="1"/>
      <c r="CH4842" s="1"/>
      <c r="CI4842" s="1"/>
      <c r="CJ4842" s="1"/>
      <c r="CK4842" s="1"/>
      <c r="CL4842" s="1"/>
      <c r="CM4842" s="1"/>
      <c r="CN4842" s="1"/>
      <c r="CO4842" s="1"/>
      <c r="CP4842" s="1"/>
      <c r="CQ4842" s="1"/>
      <c r="CR4842" s="1"/>
      <c r="CS4842" s="1"/>
      <c r="CT4842" s="1"/>
      <c r="CU4842" s="1"/>
      <c r="CV4842" s="1"/>
      <c r="CW4842" s="1"/>
      <c r="CX4842" s="1"/>
      <c r="CY4842" s="1"/>
      <c r="CZ4842" s="1"/>
      <c r="DA4842" s="1"/>
      <c r="DB4842" s="1"/>
      <c r="DC4842" s="1"/>
      <c r="DD4842" s="1"/>
      <c r="DE4842" s="1"/>
      <c r="DF4842" s="1"/>
      <c r="DG4842" s="1"/>
      <c r="DH4842" s="1"/>
      <c r="DI4842" s="1"/>
      <c r="DJ4842" s="1"/>
      <c r="DK4842" s="1"/>
      <c r="DL4842" s="1"/>
      <c r="DM4842" s="1"/>
      <c r="DN4842" s="1"/>
      <c r="DO4842" s="1"/>
      <c r="DP4842" s="1"/>
      <c r="DQ4842" s="1"/>
    </row>
    <row r="4843" spans="1:121">
      <c r="A4843" s="172" t="s">
        <v>2163</v>
      </c>
      <c r="B4843" s="381">
        <v>2025006984</v>
      </c>
      <c r="C4843" s="378">
        <v>153602832</v>
      </c>
      <c r="D4843" s="88"/>
      <c r="F4843" s="29" t="s">
        <v>82</v>
      </c>
      <c r="G4843" s="3" t="s">
        <v>231</v>
      </c>
      <c r="H4843" s="3" t="s">
        <v>30</v>
      </c>
      <c r="I4843" s="55">
        <v>46175</v>
      </c>
      <c r="J4843" s="55">
        <v>46178</v>
      </c>
      <c r="K4843" s="55">
        <v>46205</v>
      </c>
      <c r="L4843" s="3"/>
      <c r="M4843" s="3"/>
      <c r="N4843" s="3"/>
      <c r="O4843" s="3" t="s">
        <v>105</v>
      </c>
      <c r="P4843" s="55">
        <v>46177</v>
      </c>
      <c r="Q4843" s="167"/>
      <c r="R4843" s="176"/>
      <c r="S4843" s="1"/>
      <c r="T4843" s="1"/>
      <c r="U4843" s="1"/>
      <c r="V4843" s="1"/>
      <c r="W4843" s="1"/>
      <c r="X4843" s="1"/>
      <c r="Y4843" s="1"/>
      <c r="Z4843" s="1"/>
      <c r="AA4843" s="1"/>
      <c r="AB4843" s="1"/>
      <c r="AC4843" s="1"/>
      <c r="AD4843" s="1"/>
      <c r="AE4843" s="1"/>
      <c r="AF4843" s="1"/>
      <c r="AG4843" s="1"/>
      <c r="AH4843" s="1"/>
      <c r="AI4843" s="1"/>
      <c r="AJ4843" s="1"/>
      <c r="AK4843" s="1"/>
      <c r="AL4843" s="1"/>
      <c r="AM4843" s="1"/>
      <c r="AN4843" s="1"/>
      <c r="AO4843" s="1"/>
      <c r="AP4843" s="1"/>
      <c r="AQ4843" s="1"/>
      <c r="AR4843" s="1"/>
      <c r="AS4843" s="1"/>
      <c r="AT4843" s="1"/>
      <c r="AU4843" s="1"/>
      <c r="AV4843" s="1"/>
      <c r="AW4843" s="1"/>
      <c r="AX4843" s="1"/>
      <c r="AY4843" s="1"/>
      <c r="AZ4843" s="1"/>
      <c r="BA4843" s="1"/>
      <c r="BB4843" s="1"/>
      <c r="BC4843" s="1"/>
      <c r="BD4843" s="1"/>
      <c r="BE4843" s="1"/>
      <c r="BF4843" s="1"/>
      <c r="BG4843" s="1"/>
      <c r="BH4843" s="1"/>
      <c r="BI4843" s="1"/>
      <c r="BJ4843" s="1"/>
      <c r="BK4843" s="1"/>
      <c r="BL4843" s="1"/>
      <c r="BM4843" s="1"/>
      <c r="BN4843" s="1"/>
      <c r="BO4843" s="1"/>
      <c r="BP4843" s="1"/>
      <c r="BQ4843" s="1"/>
      <c r="BR4843" s="1"/>
      <c r="BS4843" s="1"/>
      <c r="BT4843" s="1"/>
      <c r="BU4843" s="1"/>
      <c r="BV4843" s="1"/>
      <c r="BW4843" s="1"/>
      <c r="BX4843" s="1"/>
      <c r="BY4843" s="1"/>
      <c r="BZ4843" s="1"/>
      <c r="CA4843" s="1"/>
      <c r="CB4843" s="1"/>
      <c r="CC4843" s="1"/>
      <c r="CD4843" s="1"/>
      <c r="CE4843" s="1"/>
      <c r="CF4843" s="1"/>
      <c r="CG4843" s="1"/>
      <c r="CH4843" s="1"/>
      <c r="CI4843" s="1"/>
      <c r="CJ4843" s="1"/>
      <c r="CK4843" s="1"/>
      <c r="CL4843" s="1"/>
      <c r="CM4843" s="1"/>
      <c r="CN4843" s="1"/>
      <c r="CO4843" s="1"/>
      <c r="CP4843" s="1"/>
      <c r="CQ4843" s="1"/>
      <c r="CR4843" s="1"/>
      <c r="CS4843" s="1"/>
      <c r="CT4843" s="1"/>
      <c r="CU4843" s="1"/>
      <c r="CV4843" s="1"/>
      <c r="CW4843" s="1"/>
      <c r="CX4843" s="1"/>
      <c r="CY4843" s="1"/>
      <c r="CZ4843" s="1"/>
      <c r="DA4843" s="1"/>
      <c r="DB4843" s="1"/>
      <c r="DC4843" s="1"/>
      <c r="DD4843" s="1"/>
      <c r="DE4843" s="1"/>
      <c r="DF4843" s="1"/>
      <c r="DG4843" s="1"/>
      <c r="DH4843" s="1"/>
      <c r="DI4843" s="1"/>
      <c r="DJ4843" s="1"/>
      <c r="DK4843" s="1"/>
      <c r="DL4843" s="1"/>
      <c r="DM4843" s="1"/>
      <c r="DN4843" s="1"/>
      <c r="DO4843" s="1"/>
      <c r="DP4843" s="1"/>
      <c r="DQ4843" s="1"/>
    </row>
    <row r="4844" spans="1:121">
      <c r="A4844" s="172" t="s">
        <v>2163</v>
      </c>
      <c r="B4844" s="381">
        <v>2025006984</v>
      </c>
      <c r="C4844" s="378">
        <v>153602810</v>
      </c>
      <c r="D4844" s="88"/>
      <c r="F4844" s="29" t="s">
        <v>82</v>
      </c>
      <c r="G4844" s="3" t="s">
        <v>231</v>
      </c>
      <c r="H4844" s="3" t="s">
        <v>30</v>
      </c>
      <c r="I4844" s="55">
        <v>46175</v>
      </c>
      <c r="J4844" s="55">
        <v>46178</v>
      </c>
      <c r="K4844" s="55">
        <v>46205</v>
      </c>
      <c r="L4844" s="3"/>
      <c r="M4844" s="3"/>
      <c r="N4844" s="3"/>
      <c r="O4844" s="3" t="s">
        <v>105</v>
      </c>
      <c r="P4844" s="55">
        <v>46177</v>
      </c>
      <c r="Q4844" s="167"/>
      <c r="R4844" s="176"/>
      <c r="S4844" s="1"/>
      <c r="T4844" s="1"/>
      <c r="U4844" s="1"/>
      <c r="V4844" s="1"/>
      <c r="W4844" s="1"/>
      <c r="X4844" s="1"/>
      <c r="Y4844" s="1"/>
      <c r="Z4844" s="1"/>
      <c r="AA4844" s="1"/>
      <c r="AB4844" s="1"/>
      <c r="AC4844" s="1"/>
      <c r="AD4844" s="1"/>
      <c r="AE4844" s="1"/>
      <c r="AF4844" s="1"/>
      <c r="AG4844" s="1"/>
      <c r="AH4844" s="1"/>
      <c r="AI4844" s="1"/>
      <c r="AJ4844" s="1"/>
      <c r="AK4844" s="1"/>
      <c r="AL4844" s="1"/>
      <c r="AM4844" s="1"/>
      <c r="AN4844" s="1"/>
      <c r="AO4844" s="1"/>
      <c r="AP4844" s="1"/>
      <c r="AQ4844" s="1"/>
      <c r="AR4844" s="1"/>
      <c r="AS4844" s="1"/>
      <c r="AT4844" s="1"/>
      <c r="AU4844" s="1"/>
      <c r="AV4844" s="1"/>
      <c r="AW4844" s="1"/>
      <c r="AX4844" s="1"/>
      <c r="AY4844" s="1"/>
      <c r="AZ4844" s="1"/>
      <c r="BA4844" s="1"/>
      <c r="BB4844" s="1"/>
      <c r="BC4844" s="1"/>
      <c r="BD4844" s="1"/>
      <c r="BE4844" s="1"/>
      <c r="BF4844" s="1"/>
      <c r="BG4844" s="1"/>
      <c r="BH4844" s="1"/>
      <c r="BI4844" s="1"/>
      <c r="BJ4844" s="1"/>
      <c r="BK4844" s="1"/>
      <c r="BL4844" s="1"/>
      <c r="BM4844" s="1"/>
      <c r="BN4844" s="1"/>
      <c r="BO4844" s="1"/>
      <c r="BP4844" s="1"/>
      <c r="BQ4844" s="1"/>
      <c r="BR4844" s="1"/>
      <c r="BS4844" s="1"/>
      <c r="BT4844" s="1"/>
      <c r="BU4844" s="1"/>
      <c r="BV4844" s="1"/>
      <c r="BW4844" s="1"/>
      <c r="BX4844" s="1"/>
      <c r="BY4844" s="1"/>
      <c r="BZ4844" s="1"/>
      <c r="CA4844" s="1"/>
      <c r="CB4844" s="1"/>
      <c r="CC4844" s="1"/>
      <c r="CD4844" s="1"/>
      <c r="CE4844" s="1"/>
      <c r="CF4844" s="1"/>
      <c r="CG4844" s="1"/>
      <c r="CH4844" s="1"/>
      <c r="CI4844" s="1"/>
      <c r="CJ4844" s="1"/>
      <c r="CK4844" s="1"/>
      <c r="CL4844" s="1"/>
      <c r="CM4844" s="1"/>
      <c r="CN4844" s="1"/>
      <c r="CO4844" s="1"/>
      <c r="CP4844" s="1"/>
      <c r="CQ4844" s="1"/>
      <c r="CR4844" s="1"/>
      <c r="CS4844" s="1"/>
      <c r="CT4844" s="1"/>
      <c r="CU4844" s="1"/>
      <c r="CV4844" s="1"/>
      <c r="CW4844" s="1"/>
      <c r="CX4844" s="1"/>
      <c r="CY4844" s="1"/>
      <c r="CZ4844" s="1"/>
      <c r="DA4844" s="1"/>
      <c r="DB4844" s="1"/>
      <c r="DC4844" s="1"/>
      <c r="DD4844" s="1"/>
      <c r="DE4844" s="1"/>
      <c r="DF4844" s="1"/>
      <c r="DG4844" s="1"/>
      <c r="DH4844" s="1"/>
      <c r="DI4844" s="1"/>
      <c r="DJ4844" s="1"/>
      <c r="DK4844" s="1"/>
      <c r="DL4844" s="1"/>
      <c r="DM4844" s="1"/>
      <c r="DN4844" s="1"/>
      <c r="DO4844" s="1"/>
      <c r="DP4844" s="1"/>
      <c r="DQ4844" s="1"/>
    </row>
    <row r="4845" spans="1:121">
      <c r="A4845" s="172" t="s">
        <v>2163</v>
      </c>
      <c r="B4845" s="381">
        <v>2025006984</v>
      </c>
      <c r="C4845" s="378">
        <v>153602786</v>
      </c>
      <c r="D4845" s="88"/>
      <c r="F4845" s="29" t="s">
        <v>82</v>
      </c>
      <c r="G4845" s="3" t="s">
        <v>231</v>
      </c>
      <c r="H4845" s="3" t="s">
        <v>30</v>
      </c>
      <c r="I4845" s="55">
        <v>46175</v>
      </c>
      <c r="J4845" s="55">
        <v>46178</v>
      </c>
      <c r="K4845" s="55">
        <v>46205</v>
      </c>
      <c r="L4845" s="3"/>
      <c r="M4845" s="3"/>
      <c r="N4845" s="3"/>
      <c r="O4845" s="3" t="s">
        <v>105</v>
      </c>
      <c r="P4845" s="55">
        <v>46177</v>
      </c>
      <c r="Q4845" s="167"/>
      <c r="R4845" s="176"/>
      <c r="S4845" s="1"/>
      <c r="T4845" s="1"/>
      <c r="U4845" s="1"/>
      <c r="V4845" s="1"/>
      <c r="W4845" s="1"/>
      <c r="X4845" s="1"/>
      <c r="Y4845" s="1"/>
      <c r="Z4845" s="1"/>
      <c r="AA4845" s="1"/>
      <c r="AB4845" s="1"/>
      <c r="AC4845" s="1"/>
      <c r="AD4845" s="1"/>
      <c r="AE4845" s="1"/>
      <c r="AF4845" s="1"/>
      <c r="AG4845" s="1"/>
      <c r="AH4845" s="1"/>
      <c r="AI4845" s="1"/>
      <c r="AJ4845" s="1"/>
      <c r="AK4845" s="1"/>
      <c r="AL4845" s="1"/>
      <c r="AM4845" s="1"/>
      <c r="AN4845" s="1"/>
      <c r="AO4845" s="1"/>
      <c r="AP4845" s="1"/>
      <c r="AQ4845" s="1"/>
      <c r="AR4845" s="1"/>
      <c r="AS4845" s="1"/>
      <c r="AT4845" s="1"/>
      <c r="AU4845" s="1"/>
      <c r="AV4845" s="1"/>
      <c r="AW4845" s="1"/>
      <c r="AX4845" s="1"/>
      <c r="AY4845" s="1"/>
      <c r="AZ4845" s="1"/>
      <c r="BA4845" s="1"/>
      <c r="BB4845" s="1"/>
      <c r="BC4845" s="1"/>
      <c r="BD4845" s="1"/>
      <c r="BE4845" s="1"/>
      <c r="BF4845" s="1"/>
      <c r="BG4845" s="1"/>
      <c r="BH4845" s="1"/>
      <c r="BI4845" s="1"/>
      <c r="BJ4845" s="1"/>
      <c r="BK4845" s="1"/>
      <c r="BL4845" s="1"/>
      <c r="BM4845" s="1"/>
      <c r="BN4845" s="1"/>
      <c r="BO4845" s="1"/>
      <c r="BP4845" s="1"/>
      <c r="BQ4845" s="1"/>
      <c r="BR4845" s="1"/>
      <c r="BS4845" s="1"/>
      <c r="BT4845" s="1"/>
      <c r="BU4845" s="1"/>
      <c r="BV4845" s="1"/>
      <c r="BW4845" s="1"/>
      <c r="BX4845" s="1"/>
      <c r="BY4845" s="1"/>
      <c r="BZ4845" s="1"/>
      <c r="CA4845" s="1"/>
      <c r="CB4845" s="1"/>
      <c r="CC4845" s="1"/>
      <c r="CD4845" s="1"/>
      <c r="CE4845" s="1"/>
      <c r="CF4845" s="1"/>
      <c r="CG4845" s="1"/>
      <c r="CH4845" s="1"/>
      <c r="CI4845" s="1"/>
      <c r="CJ4845" s="1"/>
      <c r="CK4845" s="1"/>
      <c r="CL4845" s="1"/>
      <c r="CM4845" s="1"/>
      <c r="CN4845" s="1"/>
      <c r="CO4845" s="1"/>
      <c r="CP4845" s="1"/>
      <c r="CQ4845" s="1"/>
      <c r="CR4845" s="1"/>
      <c r="CS4845" s="1"/>
      <c r="CT4845" s="1"/>
      <c r="CU4845" s="1"/>
      <c r="CV4845" s="1"/>
      <c r="CW4845" s="1"/>
      <c r="CX4845" s="1"/>
      <c r="CY4845" s="1"/>
      <c r="CZ4845" s="1"/>
      <c r="DA4845" s="1"/>
      <c r="DB4845" s="1"/>
      <c r="DC4845" s="1"/>
      <c r="DD4845" s="1"/>
      <c r="DE4845" s="1"/>
      <c r="DF4845" s="1"/>
      <c r="DG4845" s="1"/>
      <c r="DH4845" s="1"/>
      <c r="DI4845" s="1"/>
      <c r="DJ4845" s="1"/>
      <c r="DK4845" s="1"/>
      <c r="DL4845" s="1"/>
      <c r="DM4845" s="1"/>
      <c r="DN4845" s="1"/>
      <c r="DO4845" s="1"/>
      <c r="DP4845" s="1"/>
      <c r="DQ4845" s="1"/>
    </row>
    <row r="4846" spans="1:121">
      <c r="A4846" s="172" t="s">
        <v>2163</v>
      </c>
      <c r="B4846" s="381">
        <v>2025006984</v>
      </c>
      <c r="C4846" s="378">
        <v>153602772</v>
      </c>
      <c r="D4846" s="88"/>
      <c r="F4846" s="29" t="s">
        <v>82</v>
      </c>
      <c r="G4846" s="3" t="s">
        <v>231</v>
      </c>
      <c r="H4846" s="3" t="s">
        <v>30</v>
      </c>
      <c r="I4846" s="55">
        <v>46175</v>
      </c>
      <c r="J4846" s="55">
        <v>46178</v>
      </c>
      <c r="K4846" s="55">
        <v>46205</v>
      </c>
      <c r="L4846" s="3"/>
      <c r="M4846" s="3"/>
      <c r="N4846" s="3"/>
      <c r="O4846" s="3" t="s">
        <v>105</v>
      </c>
      <c r="P4846" s="55">
        <v>46177</v>
      </c>
      <c r="Q4846" s="167"/>
      <c r="R4846" s="176"/>
      <c r="S4846" s="1"/>
      <c r="T4846" s="1"/>
      <c r="U4846" s="1"/>
      <c r="V4846" s="1"/>
      <c r="W4846" s="1"/>
      <c r="X4846" s="1"/>
      <c r="Y4846" s="1"/>
      <c r="Z4846" s="1"/>
      <c r="AA4846" s="1"/>
      <c r="AB4846" s="1"/>
      <c r="AC4846" s="1"/>
      <c r="AD4846" s="1"/>
      <c r="AE4846" s="1"/>
      <c r="AF4846" s="1"/>
      <c r="AG4846" s="1"/>
      <c r="AH4846" s="1"/>
      <c r="AI4846" s="1"/>
      <c r="AJ4846" s="1"/>
      <c r="AK4846" s="1"/>
      <c r="AL4846" s="1"/>
      <c r="AM4846" s="1"/>
      <c r="AN4846" s="1"/>
      <c r="AO4846" s="1"/>
      <c r="AP4846" s="1"/>
      <c r="AQ4846" s="1"/>
      <c r="AR4846" s="1"/>
      <c r="AS4846" s="1"/>
      <c r="AT4846" s="1"/>
      <c r="AU4846" s="1"/>
      <c r="AV4846" s="1"/>
      <c r="AW4846" s="1"/>
      <c r="AX4846" s="1"/>
      <c r="AY4846" s="1"/>
      <c r="AZ4846" s="1"/>
      <c r="BA4846" s="1"/>
      <c r="BB4846" s="1"/>
      <c r="BC4846" s="1"/>
      <c r="BD4846" s="1"/>
      <c r="BE4846" s="1"/>
      <c r="BF4846" s="1"/>
      <c r="BG4846" s="1"/>
      <c r="BH4846" s="1"/>
      <c r="BI4846" s="1"/>
      <c r="BJ4846" s="1"/>
      <c r="BK4846" s="1"/>
      <c r="BL4846" s="1"/>
      <c r="BM4846" s="1"/>
      <c r="BN4846" s="1"/>
      <c r="BO4846" s="1"/>
      <c r="BP4846" s="1"/>
      <c r="BQ4846" s="1"/>
      <c r="BR4846" s="1"/>
      <c r="BS4846" s="1"/>
      <c r="BT4846" s="1"/>
      <c r="BU4846" s="1"/>
      <c r="BV4846" s="1"/>
      <c r="BW4846" s="1"/>
      <c r="BX4846" s="1"/>
      <c r="BY4846" s="1"/>
      <c r="BZ4846" s="1"/>
      <c r="CA4846" s="1"/>
      <c r="CB4846" s="1"/>
      <c r="CC4846" s="1"/>
      <c r="CD4846" s="1"/>
      <c r="CE4846" s="1"/>
      <c r="CF4846" s="1"/>
      <c r="CG4846" s="1"/>
      <c r="CH4846" s="1"/>
      <c r="CI4846" s="1"/>
      <c r="CJ4846" s="1"/>
      <c r="CK4846" s="1"/>
      <c r="CL4846" s="1"/>
      <c r="CM4846" s="1"/>
      <c r="CN4846" s="1"/>
      <c r="CO4846" s="1"/>
      <c r="CP4846" s="1"/>
      <c r="CQ4846" s="1"/>
      <c r="CR4846" s="1"/>
      <c r="CS4846" s="1"/>
      <c r="CT4846" s="1"/>
      <c r="CU4846" s="1"/>
      <c r="CV4846" s="1"/>
      <c r="CW4846" s="1"/>
      <c r="CX4846" s="1"/>
      <c r="CY4846" s="1"/>
      <c r="CZ4846" s="1"/>
      <c r="DA4846" s="1"/>
      <c r="DB4846" s="1"/>
      <c r="DC4846" s="1"/>
      <c r="DD4846" s="1"/>
      <c r="DE4846" s="1"/>
      <c r="DF4846" s="1"/>
      <c r="DG4846" s="1"/>
      <c r="DH4846" s="1"/>
      <c r="DI4846" s="1"/>
      <c r="DJ4846" s="1"/>
      <c r="DK4846" s="1"/>
      <c r="DL4846" s="1"/>
      <c r="DM4846" s="1"/>
      <c r="DN4846" s="1"/>
      <c r="DO4846" s="1"/>
      <c r="DP4846" s="1"/>
      <c r="DQ4846" s="1"/>
    </row>
    <row r="4847" spans="1:121">
      <c r="A4847" s="172" t="s">
        <v>2163</v>
      </c>
      <c r="B4847" s="381">
        <v>2025006984</v>
      </c>
      <c r="C4847" s="378">
        <v>153602759</v>
      </c>
      <c r="D4847" s="88"/>
      <c r="F4847" s="29" t="s">
        <v>82</v>
      </c>
      <c r="G4847" s="3" t="s">
        <v>231</v>
      </c>
      <c r="H4847" s="3" t="s">
        <v>30</v>
      </c>
      <c r="I4847" s="55">
        <v>46175</v>
      </c>
      <c r="J4847" s="55">
        <v>46178</v>
      </c>
      <c r="K4847" s="55">
        <v>46205</v>
      </c>
      <c r="L4847" s="3"/>
      <c r="M4847" s="3"/>
      <c r="N4847" s="3"/>
      <c r="O4847" s="3" t="s">
        <v>105</v>
      </c>
      <c r="P4847" s="55">
        <v>46177</v>
      </c>
      <c r="Q4847" s="167"/>
      <c r="R4847" s="176"/>
      <c r="S4847" s="1"/>
      <c r="T4847" s="1"/>
      <c r="U4847" s="1"/>
      <c r="V4847" s="1"/>
      <c r="W4847" s="1"/>
      <c r="X4847" s="1"/>
      <c r="Y4847" s="1"/>
      <c r="Z4847" s="1"/>
      <c r="AA4847" s="1"/>
      <c r="AB4847" s="1"/>
      <c r="AC4847" s="1"/>
      <c r="AD4847" s="1"/>
      <c r="AE4847" s="1"/>
      <c r="AF4847" s="1"/>
      <c r="AG4847" s="1"/>
      <c r="AH4847" s="1"/>
      <c r="AI4847" s="1"/>
      <c r="AJ4847" s="1"/>
      <c r="AK4847" s="1"/>
      <c r="AL4847" s="1"/>
      <c r="AM4847" s="1"/>
      <c r="AN4847" s="1"/>
      <c r="AO4847" s="1"/>
      <c r="AP4847" s="1"/>
      <c r="AQ4847" s="1"/>
      <c r="AR4847" s="1"/>
      <c r="AS4847" s="1"/>
      <c r="AT4847" s="1"/>
      <c r="AU4847" s="1"/>
      <c r="AV4847" s="1"/>
      <c r="AW4847" s="1"/>
      <c r="AX4847" s="1"/>
      <c r="AY4847" s="1"/>
      <c r="AZ4847" s="1"/>
      <c r="BA4847" s="1"/>
      <c r="BB4847" s="1"/>
      <c r="BC4847" s="1"/>
      <c r="BD4847" s="1"/>
      <c r="BE4847" s="1"/>
      <c r="BF4847" s="1"/>
      <c r="BG4847" s="1"/>
      <c r="BH4847" s="1"/>
      <c r="BI4847" s="1"/>
      <c r="BJ4847" s="1"/>
      <c r="BK4847" s="1"/>
      <c r="BL4847" s="1"/>
      <c r="BM4847" s="1"/>
      <c r="BN4847" s="1"/>
      <c r="BO4847" s="1"/>
      <c r="BP4847" s="1"/>
      <c r="BQ4847" s="1"/>
      <c r="BR4847" s="1"/>
      <c r="BS4847" s="1"/>
      <c r="BT4847" s="1"/>
      <c r="BU4847" s="1"/>
      <c r="BV4847" s="1"/>
      <c r="BW4847" s="1"/>
      <c r="BX4847" s="1"/>
      <c r="BY4847" s="1"/>
      <c r="BZ4847" s="1"/>
      <c r="CA4847" s="1"/>
      <c r="CB4847" s="1"/>
      <c r="CC4847" s="1"/>
      <c r="CD4847" s="1"/>
      <c r="CE4847" s="1"/>
      <c r="CF4847" s="1"/>
      <c r="CG4847" s="1"/>
      <c r="CH4847" s="1"/>
      <c r="CI4847" s="1"/>
      <c r="CJ4847" s="1"/>
      <c r="CK4847" s="1"/>
      <c r="CL4847" s="1"/>
      <c r="CM4847" s="1"/>
      <c r="CN4847" s="1"/>
      <c r="CO4847" s="1"/>
      <c r="CP4847" s="1"/>
      <c r="CQ4847" s="1"/>
      <c r="CR4847" s="1"/>
      <c r="CS4847" s="1"/>
      <c r="CT4847" s="1"/>
      <c r="CU4847" s="1"/>
      <c r="CV4847" s="1"/>
      <c r="CW4847" s="1"/>
      <c r="CX4847" s="1"/>
      <c r="CY4847" s="1"/>
      <c r="CZ4847" s="1"/>
      <c r="DA4847" s="1"/>
      <c r="DB4847" s="1"/>
      <c r="DC4847" s="1"/>
      <c r="DD4847" s="1"/>
      <c r="DE4847" s="1"/>
      <c r="DF4847" s="1"/>
      <c r="DG4847" s="1"/>
      <c r="DH4847" s="1"/>
      <c r="DI4847" s="1"/>
      <c r="DJ4847" s="1"/>
      <c r="DK4847" s="1"/>
      <c r="DL4847" s="1"/>
      <c r="DM4847" s="1"/>
      <c r="DN4847" s="1"/>
      <c r="DO4847" s="1"/>
      <c r="DP4847" s="1"/>
      <c r="DQ4847" s="1"/>
    </row>
    <row r="4848" spans="1:121">
      <c r="A4848" s="172" t="s">
        <v>2163</v>
      </c>
      <c r="B4848" s="381">
        <v>2025006984</v>
      </c>
      <c r="C4848" s="378">
        <v>153602744</v>
      </c>
      <c r="D4848" s="88"/>
      <c r="F4848" s="29" t="s">
        <v>82</v>
      </c>
      <c r="G4848" s="3" t="s">
        <v>231</v>
      </c>
      <c r="H4848" s="3" t="s">
        <v>30</v>
      </c>
      <c r="I4848" s="55">
        <v>46175</v>
      </c>
      <c r="J4848" s="55">
        <v>46178</v>
      </c>
      <c r="K4848" s="55">
        <v>46205</v>
      </c>
      <c r="L4848" s="3"/>
      <c r="M4848" s="3"/>
      <c r="N4848" s="3"/>
      <c r="O4848" s="3" t="s">
        <v>105</v>
      </c>
      <c r="P4848" s="55">
        <v>46177</v>
      </c>
      <c r="Q4848" s="167"/>
      <c r="R4848" s="176"/>
      <c r="S4848" s="1"/>
      <c r="T4848" s="1"/>
      <c r="U4848" s="1"/>
      <c r="V4848" s="1"/>
      <c r="W4848" s="1"/>
      <c r="X4848" s="1"/>
      <c r="Y4848" s="1"/>
      <c r="Z4848" s="1"/>
      <c r="AA4848" s="1"/>
      <c r="AB4848" s="1"/>
      <c r="AC4848" s="1"/>
      <c r="AD4848" s="1"/>
      <c r="AE4848" s="1"/>
      <c r="AF4848" s="1"/>
      <c r="AG4848" s="1"/>
      <c r="AH4848" s="1"/>
      <c r="AI4848" s="1"/>
      <c r="AJ4848" s="1"/>
      <c r="AK4848" s="1"/>
      <c r="AL4848" s="1"/>
      <c r="AM4848" s="1"/>
      <c r="AN4848" s="1"/>
      <c r="AO4848" s="1"/>
      <c r="AP4848" s="1"/>
      <c r="AQ4848" s="1"/>
      <c r="AR4848" s="1"/>
      <c r="AS4848" s="1"/>
      <c r="AT4848" s="1"/>
      <c r="AU4848" s="1"/>
      <c r="AV4848" s="1"/>
      <c r="AW4848" s="1"/>
      <c r="AX4848" s="1"/>
      <c r="AY4848" s="1"/>
      <c r="AZ4848" s="1"/>
      <c r="BA4848" s="1"/>
      <c r="BB4848" s="1"/>
      <c r="BC4848" s="1"/>
      <c r="BD4848" s="1"/>
      <c r="BE4848" s="1"/>
      <c r="BF4848" s="1"/>
      <c r="BG4848" s="1"/>
      <c r="BH4848" s="1"/>
      <c r="BI4848" s="1"/>
      <c r="BJ4848" s="1"/>
      <c r="BK4848" s="1"/>
      <c r="BL4848" s="1"/>
      <c r="BM4848" s="1"/>
      <c r="BN4848" s="1"/>
      <c r="BO4848" s="1"/>
      <c r="BP4848" s="1"/>
      <c r="BQ4848" s="1"/>
      <c r="BR4848" s="1"/>
      <c r="BS4848" s="1"/>
      <c r="BT4848" s="1"/>
      <c r="BU4848" s="1"/>
      <c r="BV4848" s="1"/>
      <c r="BW4848" s="1"/>
      <c r="BX4848" s="1"/>
      <c r="BY4848" s="1"/>
      <c r="BZ4848" s="1"/>
      <c r="CA4848" s="1"/>
      <c r="CB4848" s="1"/>
      <c r="CC4848" s="1"/>
      <c r="CD4848" s="1"/>
      <c r="CE4848" s="1"/>
      <c r="CF4848" s="1"/>
      <c r="CG4848" s="1"/>
      <c r="CH4848" s="1"/>
      <c r="CI4848" s="1"/>
      <c r="CJ4848" s="1"/>
      <c r="CK4848" s="1"/>
      <c r="CL4848" s="1"/>
      <c r="CM4848" s="1"/>
      <c r="CN4848" s="1"/>
      <c r="CO4848" s="1"/>
      <c r="CP4848" s="1"/>
      <c r="CQ4848" s="1"/>
      <c r="CR4848" s="1"/>
      <c r="CS4848" s="1"/>
      <c r="CT4848" s="1"/>
      <c r="CU4848" s="1"/>
      <c r="CV4848" s="1"/>
      <c r="CW4848" s="1"/>
      <c r="CX4848" s="1"/>
      <c r="CY4848" s="1"/>
      <c r="CZ4848" s="1"/>
      <c r="DA4848" s="1"/>
      <c r="DB4848" s="1"/>
      <c r="DC4848" s="1"/>
      <c r="DD4848" s="1"/>
      <c r="DE4848" s="1"/>
      <c r="DF4848" s="1"/>
      <c r="DG4848" s="1"/>
      <c r="DH4848" s="1"/>
      <c r="DI4848" s="1"/>
      <c r="DJ4848" s="1"/>
      <c r="DK4848" s="1"/>
      <c r="DL4848" s="1"/>
      <c r="DM4848" s="1"/>
      <c r="DN4848" s="1"/>
      <c r="DO4848" s="1"/>
      <c r="DP4848" s="1"/>
      <c r="DQ4848" s="1"/>
    </row>
    <row r="4849" spans="1:121">
      <c r="A4849" s="172" t="s">
        <v>2163</v>
      </c>
      <c r="B4849" s="381">
        <v>2025006984</v>
      </c>
      <c r="C4849" s="378">
        <v>153602666</v>
      </c>
      <c r="D4849" s="88"/>
      <c r="F4849" s="29" t="s">
        <v>82</v>
      </c>
      <c r="G4849" s="3" t="s">
        <v>231</v>
      </c>
      <c r="H4849" s="3" t="s">
        <v>30</v>
      </c>
      <c r="I4849" s="55">
        <v>46175</v>
      </c>
      <c r="J4849" s="55">
        <v>46178</v>
      </c>
      <c r="K4849" s="55">
        <v>46205</v>
      </c>
      <c r="L4849" s="3"/>
      <c r="M4849" s="3"/>
      <c r="N4849" s="3"/>
      <c r="O4849" s="3" t="s">
        <v>105</v>
      </c>
      <c r="P4849" s="55">
        <v>46177</v>
      </c>
      <c r="Q4849" s="167"/>
      <c r="R4849" s="176"/>
      <c r="S4849" s="1"/>
      <c r="T4849" s="1"/>
      <c r="U4849" s="1"/>
      <c r="V4849" s="1"/>
      <c r="W4849" s="1"/>
      <c r="X4849" s="1"/>
      <c r="Y4849" s="1"/>
      <c r="Z4849" s="1"/>
      <c r="AA4849" s="1"/>
      <c r="AB4849" s="1"/>
      <c r="AC4849" s="1"/>
      <c r="AD4849" s="1"/>
      <c r="AE4849" s="1"/>
      <c r="AF4849" s="1"/>
      <c r="AG4849" s="1"/>
      <c r="AH4849" s="1"/>
      <c r="AI4849" s="1"/>
      <c r="AJ4849" s="1"/>
      <c r="AK4849" s="1"/>
      <c r="AL4849" s="1"/>
      <c r="AM4849" s="1"/>
      <c r="AN4849" s="1"/>
      <c r="AO4849" s="1"/>
      <c r="AP4849" s="1"/>
      <c r="AQ4849" s="1"/>
      <c r="AR4849" s="1"/>
      <c r="AS4849" s="1"/>
      <c r="AT4849" s="1"/>
      <c r="AU4849" s="1"/>
      <c r="AV4849" s="1"/>
      <c r="AW4849" s="1"/>
      <c r="AX4849" s="1"/>
      <c r="AY4849" s="1"/>
      <c r="AZ4849" s="1"/>
      <c r="BA4849" s="1"/>
      <c r="BB4849" s="1"/>
      <c r="BC4849" s="1"/>
      <c r="BD4849" s="1"/>
      <c r="BE4849" s="1"/>
      <c r="BF4849" s="1"/>
      <c r="BG4849" s="1"/>
      <c r="BH4849" s="1"/>
      <c r="BI4849" s="1"/>
      <c r="BJ4849" s="1"/>
      <c r="BK4849" s="1"/>
      <c r="BL4849" s="1"/>
      <c r="BM4849" s="1"/>
      <c r="BN4849" s="1"/>
      <c r="BO4849" s="1"/>
      <c r="BP4849" s="1"/>
      <c r="BQ4849" s="1"/>
      <c r="BR4849" s="1"/>
      <c r="BS4849" s="1"/>
      <c r="BT4849" s="1"/>
      <c r="BU4849" s="1"/>
      <c r="BV4849" s="1"/>
      <c r="BW4849" s="1"/>
      <c r="BX4849" s="1"/>
      <c r="BY4849" s="1"/>
      <c r="BZ4849" s="1"/>
      <c r="CA4849" s="1"/>
      <c r="CB4849" s="1"/>
      <c r="CC4849" s="1"/>
      <c r="CD4849" s="1"/>
      <c r="CE4849" s="1"/>
      <c r="CF4849" s="1"/>
      <c r="CG4849" s="1"/>
      <c r="CH4849" s="1"/>
      <c r="CI4849" s="1"/>
      <c r="CJ4849" s="1"/>
      <c r="CK4849" s="1"/>
      <c r="CL4849" s="1"/>
      <c r="CM4849" s="1"/>
      <c r="CN4849" s="1"/>
      <c r="CO4849" s="1"/>
      <c r="CP4849" s="1"/>
      <c r="CQ4849" s="1"/>
      <c r="CR4849" s="1"/>
      <c r="CS4849" s="1"/>
      <c r="CT4849" s="1"/>
      <c r="CU4849" s="1"/>
      <c r="CV4849" s="1"/>
      <c r="CW4849" s="1"/>
      <c r="CX4849" s="1"/>
      <c r="CY4849" s="1"/>
      <c r="CZ4849" s="1"/>
      <c r="DA4849" s="1"/>
      <c r="DB4849" s="1"/>
      <c r="DC4849" s="1"/>
      <c r="DD4849" s="1"/>
      <c r="DE4849" s="1"/>
      <c r="DF4849" s="1"/>
      <c r="DG4849" s="1"/>
      <c r="DH4849" s="1"/>
      <c r="DI4849" s="1"/>
      <c r="DJ4849" s="1"/>
      <c r="DK4849" s="1"/>
      <c r="DL4849" s="1"/>
      <c r="DM4849" s="1"/>
      <c r="DN4849" s="1"/>
      <c r="DO4849" s="1"/>
      <c r="DP4849" s="1"/>
      <c r="DQ4849" s="1"/>
    </row>
    <row r="4850" spans="1:121">
      <c r="A4850" s="172" t="s">
        <v>2163</v>
      </c>
      <c r="B4850" s="381">
        <v>2025006984</v>
      </c>
      <c r="C4850" s="378">
        <v>153602570</v>
      </c>
      <c r="D4850" s="88"/>
      <c r="F4850" s="29" t="s">
        <v>82</v>
      </c>
      <c r="G4850" s="3" t="s">
        <v>231</v>
      </c>
      <c r="H4850" s="3" t="s">
        <v>30</v>
      </c>
      <c r="I4850" s="55">
        <v>46175</v>
      </c>
      <c r="J4850" s="55">
        <v>46178</v>
      </c>
      <c r="K4850" s="55">
        <v>46205</v>
      </c>
      <c r="L4850" s="3"/>
      <c r="M4850" s="3"/>
      <c r="N4850" s="3"/>
      <c r="O4850" s="3" t="s">
        <v>105</v>
      </c>
      <c r="P4850" s="55">
        <v>46177</v>
      </c>
      <c r="Q4850" s="167"/>
      <c r="R4850" s="176"/>
      <c r="S4850" s="1"/>
      <c r="T4850" s="1"/>
      <c r="U4850" s="1"/>
      <c r="V4850" s="1"/>
      <c r="W4850" s="1"/>
      <c r="X4850" s="1"/>
      <c r="Y4850" s="1"/>
      <c r="Z4850" s="1"/>
      <c r="AA4850" s="1"/>
      <c r="AB4850" s="1"/>
      <c r="AC4850" s="1"/>
      <c r="AD4850" s="1"/>
      <c r="AE4850" s="1"/>
      <c r="AF4850" s="1"/>
      <c r="AG4850" s="1"/>
      <c r="AH4850" s="1"/>
      <c r="AI4850" s="1"/>
      <c r="AJ4850" s="1"/>
      <c r="AK4850" s="1"/>
      <c r="AL4850" s="1"/>
      <c r="AM4850" s="1"/>
      <c r="AN4850" s="1"/>
      <c r="AO4850" s="1"/>
      <c r="AP4850" s="1"/>
      <c r="AQ4850" s="1"/>
      <c r="AR4850" s="1"/>
      <c r="AS4850" s="1"/>
      <c r="AT4850" s="1"/>
      <c r="AU4850" s="1"/>
      <c r="AV4850" s="1"/>
      <c r="AW4850" s="1"/>
      <c r="AX4850" s="1"/>
      <c r="AY4850" s="1"/>
      <c r="AZ4850" s="1"/>
      <c r="BA4850" s="1"/>
      <c r="BB4850" s="1"/>
      <c r="BC4850" s="1"/>
      <c r="BD4850" s="1"/>
      <c r="BE4850" s="1"/>
      <c r="BF4850" s="1"/>
      <c r="BG4850" s="1"/>
      <c r="BH4850" s="1"/>
      <c r="BI4850" s="1"/>
      <c r="BJ4850" s="1"/>
      <c r="BK4850" s="1"/>
      <c r="BL4850" s="1"/>
      <c r="BM4850" s="1"/>
      <c r="BN4850" s="1"/>
      <c r="BO4850" s="1"/>
      <c r="BP4850" s="1"/>
      <c r="BQ4850" s="1"/>
      <c r="BR4850" s="1"/>
      <c r="BS4850" s="1"/>
      <c r="BT4850" s="1"/>
      <c r="BU4850" s="1"/>
      <c r="BV4850" s="1"/>
      <c r="BW4850" s="1"/>
      <c r="BX4850" s="1"/>
      <c r="BY4850" s="1"/>
      <c r="BZ4850" s="1"/>
      <c r="CA4850" s="1"/>
      <c r="CB4850" s="1"/>
      <c r="CC4850" s="1"/>
      <c r="CD4850" s="1"/>
      <c r="CE4850" s="1"/>
      <c r="CF4850" s="1"/>
      <c r="CG4850" s="1"/>
      <c r="CH4850" s="1"/>
      <c r="CI4850" s="1"/>
      <c r="CJ4850" s="1"/>
      <c r="CK4850" s="1"/>
      <c r="CL4850" s="1"/>
      <c r="CM4850" s="1"/>
      <c r="CN4850" s="1"/>
      <c r="CO4850" s="1"/>
      <c r="CP4850" s="1"/>
      <c r="CQ4850" s="1"/>
      <c r="CR4850" s="1"/>
      <c r="CS4850" s="1"/>
      <c r="CT4850" s="1"/>
      <c r="CU4850" s="1"/>
      <c r="CV4850" s="1"/>
      <c r="CW4850" s="1"/>
      <c r="CX4850" s="1"/>
      <c r="CY4850" s="1"/>
      <c r="CZ4850" s="1"/>
      <c r="DA4850" s="1"/>
      <c r="DB4850" s="1"/>
      <c r="DC4850" s="1"/>
      <c r="DD4850" s="1"/>
      <c r="DE4850" s="1"/>
      <c r="DF4850" s="1"/>
      <c r="DG4850" s="1"/>
      <c r="DH4850" s="1"/>
      <c r="DI4850" s="1"/>
      <c r="DJ4850" s="1"/>
      <c r="DK4850" s="1"/>
      <c r="DL4850" s="1"/>
      <c r="DM4850" s="1"/>
      <c r="DN4850" s="1"/>
      <c r="DO4850" s="1"/>
      <c r="DP4850" s="1"/>
      <c r="DQ4850" s="1"/>
    </row>
    <row r="4851" spans="1:121">
      <c r="A4851" s="172" t="s">
        <v>2163</v>
      </c>
      <c r="B4851" s="381">
        <v>2025006984</v>
      </c>
      <c r="C4851" s="378">
        <v>153602531</v>
      </c>
      <c r="D4851" s="88"/>
      <c r="F4851" s="29" t="s">
        <v>82</v>
      </c>
      <c r="G4851" s="3" t="s">
        <v>231</v>
      </c>
      <c r="H4851" s="3" t="s">
        <v>30</v>
      </c>
      <c r="I4851" s="55">
        <v>46175</v>
      </c>
      <c r="J4851" s="55">
        <v>46178</v>
      </c>
      <c r="K4851" s="55">
        <v>46205</v>
      </c>
      <c r="L4851" s="3"/>
      <c r="M4851" s="3"/>
      <c r="N4851" s="3"/>
      <c r="O4851" s="3" t="s">
        <v>105</v>
      </c>
      <c r="P4851" s="55">
        <v>46177</v>
      </c>
      <c r="Q4851" s="167"/>
      <c r="R4851" s="176"/>
      <c r="S4851" s="1"/>
      <c r="T4851" s="1"/>
      <c r="U4851" s="1"/>
      <c r="V4851" s="1"/>
      <c r="W4851" s="1"/>
      <c r="X4851" s="1"/>
      <c r="Y4851" s="1"/>
      <c r="Z4851" s="1"/>
      <c r="AA4851" s="1"/>
      <c r="AB4851" s="1"/>
      <c r="AC4851" s="1"/>
      <c r="AD4851" s="1"/>
      <c r="AE4851" s="1"/>
      <c r="AF4851" s="1"/>
      <c r="AG4851" s="1"/>
      <c r="AH4851" s="1"/>
      <c r="AI4851" s="1"/>
      <c r="AJ4851" s="1"/>
      <c r="AK4851" s="1"/>
      <c r="AL4851" s="1"/>
      <c r="AM4851" s="1"/>
      <c r="AN4851" s="1"/>
      <c r="AO4851" s="1"/>
      <c r="AP4851" s="1"/>
      <c r="AQ4851" s="1"/>
      <c r="AR4851" s="1"/>
      <c r="AS4851" s="1"/>
      <c r="AT4851" s="1"/>
      <c r="AU4851" s="1"/>
      <c r="AV4851" s="1"/>
      <c r="AW4851" s="1"/>
      <c r="AX4851" s="1"/>
      <c r="AY4851" s="1"/>
      <c r="AZ4851" s="1"/>
      <c r="BA4851" s="1"/>
      <c r="BB4851" s="1"/>
      <c r="BC4851" s="1"/>
      <c r="BD4851" s="1"/>
      <c r="BE4851" s="1"/>
      <c r="BF4851" s="1"/>
      <c r="BG4851" s="1"/>
      <c r="BH4851" s="1"/>
      <c r="BI4851" s="1"/>
      <c r="BJ4851" s="1"/>
      <c r="BK4851" s="1"/>
      <c r="BL4851" s="1"/>
      <c r="BM4851" s="1"/>
      <c r="BN4851" s="1"/>
      <c r="BO4851" s="1"/>
      <c r="BP4851" s="1"/>
      <c r="BQ4851" s="1"/>
      <c r="BR4851" s="1"/>
      <c r="BS4851" s="1"/>
      <c r="BT4851" s="1"/>
      <c r="BU4851" s="1"/>
      <c r="BV4851" s="1"/>
      <c r="BW4851" s="1"/>
      <c r="BX4851" s="1"/>
      <c r="BY4851" s="1"/>
      <c r="BZ4851" s="1"/>
      <c r="CA4851" s="1"/>
      <c r="CB4851" s="1"/>
      <c r="CC4851" s="1"/>
      <c r="CD4851" s="1"/>
      <c r="CE4851" s="1"/>
      <c r="CF4851" s="1"/>
      <c r="CG4851" s="1"/>
      <c r="CH4851" s="1"/>
      <c r="CI4851" s="1"/>
      <c r="CJ4851" s="1"/>
      <c r="CK4851" s="1"/>
      <c r="CL4851" s="1"/>
      <c r="CM4851" s="1"/>
      <c r="CN4851" s="1"/>
      <c r="CO4851" s="1"/>
      <c r="CP4851" s="1"/>
      <c r="CQ4851" s="1"/>
      <c r="CR4851" s="1"/>
      <c r="CS4851" s="1"/>
      <c r="CT4851" s="1"/>
      <c r="CU4851" s="1"/>
      <c r="CV4851" s="1"/>
      <c r="CW4851" s="1"/>
      <c r="CX4851" s="1"/>
      <c r="CY4851" s="1"/>
      <c r="CZ4851" s="1"/>
      <c r="DA4851" s="1"/>
      <c r="DB4851" s="1"/>
      <c r="DC4851" s="1"/>
      <c r="DD4851" s="1"/>
      <c r="DE4851" s="1"/>
      <c r="DF4851" s="1"/>
      <c r="DG4851" s="1"/>
      <c r="DH4851" s="1"/>
      <c r="DI4851" s="1"/>
      <c r="DJ4851" s="1"/>
      <c r="DK4851" s="1"/>
      <c r="DL4851" s="1"/>
      <c r="DM4851" s="1"/>
      <c r="DN4851" s="1"/>
      <c r="DO4851" s="1"/>
      <c r="DP4851" s="1"/>
      <c r="DQ4851" s="1"/>
    </row>
    <row r="4852" spans="1:121">
      <c r="A4852" s="172" t="s">
        <v>2163</v>
      </c>
      <c r="B4852" s="381">
        <v>2025006984</v>
      </c>
      <c r="C4852" s="378">
        <v>153602520</v>
      </c>
      <c r="D4852" s="88"/>
      <c r="F4852" s="29" t="s">
        <v>82</v>
      </c>
      <c r="G4852" s="3" t="s">
        <v>231</v>
      </c>
      <c r="H4852" s="3" t="s">
        <v>30</v>
      </c>
      <c r="I4852" s="55">
        <v>46175</v>
      </c>
      <c r="J4852" s="55">
        <v>46178</v>
      </c>
      <c r="K4852" s="55">
        <v>46205</v>
      </c>
      <c r="L4852" s="3"/>
      <c r="M4852" s="3"/>
      <c r="N4852" s="3"/>
      <c r="O4852" s="3" t="s">
        <v>105</v>
      </c>
      <c r="P4852" s="55">
        <v>46177</v>
      </c>
      <c r="Q4852" s="167"/>
      <c r="R4852" s="176"/>
      <c r="S4852" s="1"/>
      <c r="T4852" s="1"/>
      <c r="U4852" s="1"/>
      <c r="V4852" s="1"/>
      <c r="W4852" s="1"/>
      <c r="X4852" s="1"/>
      <c r="Y4852" s="1"/>
      <c r="Z4852" s="1"/>
      <c r="AA4852" s="1"/>
      <c r="AB4852" s="1"/>
      <c r="AC4852" s="1"/>
      <c r="AD4852" s="1"/>
      <c r="AE4852" s="1"/>
      <c r="AF4852" s="1"/>
      <c r="AG4852" s="1"/>
      <c r="AH4852" s="1"/>
      <c r="AI4852" s="1"/>
      <c r="AJ4852" s="1"/>
      <c r="AK4852" s="1"/>
      <c r="AL4852" s="1"/>
      <c r="AM4852" s="1"/>
      <c r="AN4852" s="1"/>
      <c r="AO4852" s="1"/>
      <c r="AP4852" s="1"/>
      <c r="AQ4852" s="1"/>
      <c r="AR4852" s="1"/>
      <c r="AS4852" s="1"/>
      <c r="AT4852" s="1"/>
      <c r="AU4852" s="1"/>
      <c r="AV4852" s="1"/>
      <c r="AW4852" s="1"/>
      <c r="AX4852" s="1"/>
      <c r="AY4852" s="1"/>
      <c r="AZ4852" s="1"/>
      <c r="BA4852" s="1"/>
      <c r="BB4852" s="1"/>
      <c r="BC4852" s="1"/>
      <c r="BD4852" s="1"/>
      <c r="BE4852" s="1"/>
      <c r="BF4852" s="1"/>
      <c r="BG4852" s="1"/>
      <c r="BH4852" s="1"/>
      <c r="BI4852" s="1"/>
      <c r="BJ4852" s="1"/>
      <c r="BK4852" s="1"/>
      <c r="BL4852" s="1"/>
      <c r="BM4852" s="1"/>
      <c r="BN4852" s="1"/>
      <c r="BO4852" s="1"/>
      <c r="BP4852" s="1"/>
      <c r="BQ4852" s="1"/>
      <c r="BR4852" s="1"/>
      <c r="BS4852" s="1"/>
      <c r="BT4852" s="1"/>
      <c r="BU4852" s="1"/>
      <c r="BV4852" s="1"/>
      <c r="BW4852" s="1"/>
      <c r="BX4852" s="1"/>
      <c r="BY4852" s="1"/>
      <c r="BZ4852" s="1"/>
      <c r="CA4852" s="1"/>
      <c r="CB4852" s="1"/>
      <c r="CC4852" s="1"/>
      <c r="CD4852" s="1"/>
      <c r="CE4852" s="1"/>
      <c r="CF4852" s="1"/>
      <c r="CG4852" s="1"/>
      <c r="CH4852" s="1"/>
      <c r="CI4852" s="1"/>
      <c r="CJ4852" s="1"/>
      <c r="CK4852" s="1"/>
      <c r="CL4852" s="1"/>
      <c r="CM4852" s="1"/>
      <c r="CN4852" s="1"/>
      <c r="CO4852" s="1"/>
      <c r="CP4852" s="1"/>
      <c r="CQ4852" s="1"/>
      <c r="CR4852" s="1"/>
      <c r="CS4852" s="1"/>
      <c r="CT4852" s="1"/>
      <c r="CU4852" s="1"/>
      <c r="CV4852" s="1"/>
      <c r="CW4852" s="1"/>
      <c r="CX4852" s="1"/>
      <c r="CY4852" s="1"/>
      <c r="CZ4852" s="1"/>
      <c r="DA4852" s="1"/>
      <c r="DB4852" s="1"/>
      <c r="DC4852" s="1"/>
      <c r="DD4852" s="1"/>
      <c r="DE4852" s="1"/>
      <c r="DF4852" s="1"/>
      <c r="DG4852" s="1"/>
      <c r="DH4852" s="1"/>
      <c r="DI4852" s="1"/>
      <c r="DJ4852" s="1"/>
      <c r="DK4852" s="1"/>
      <c r="DL4852" s="1"/>
      <c r="DM4852" s="1"/>
      <c r="DN4852" s="1"/>
      <c r="DO4852" s="1"/>
      <c r="DP4852" s="1"/>
      <c r="DQ4852" s="1"/>
    </row>
    <row r="4853" spans="1:121">
      <c r="A4853" s="172" t="s">
        <v>2163</v>
      </c>
      <c r="B4853" s="381">
        <v>2025006984</v>
      </c>
      <c r="C4853" s="378">
        <v>153602498</v>
      </c>
      <c r="D4853" s="88"/>
      <c r="F4853" s="29" t="s">
        <v>82</v>
      </c>
      <c r="G4853" s="3" t="s">
        <v>231</v>
      </c>
      <c r="H4853" s="3" t="s">
        <v>30</v>
      </c>
      <c r="I4853" s="55">
        <v>46175</v>
      </c>
      <c r="J4853" s="55">
        <v>46178</v>
      </c>
      <c r="K4853" s="55">
        <v>46205</v>
      </c>
      <c r="L4853" s="3"/>
      <c r="M4853" s="3"/>
      <c r="N4853" s="3"/>
      <c r="O4853" s="3" t="s">
        <v>105</v>
      </c>
      <c r="P4853" s="55">
        <v>46177</v>
      </c>
      <c r="Q4853" s="167"/>
      <c r="R4853" s="176"/>
      <c r="S4853" s="1"/>
      <c r="T4853" s="1"/>
      <c r="U4853" s="1"/>
      <c r="V4853" s="1"/>
      <c r="W4853" s="1"/>
      <c r="X4853" s="1"/>
      <c r="Y4853" s="1"/>
      <c r="Z4853" s="1"/>
      <c r="AA4853" s="1"/>
      <c r="AB4853" s="1"/>
      <c r="AC4853" s="1"/>
      <c r="AD4853" s="1"/>
      <c r="AE4853" s="1"/>
      <c r="AF4853" s="1"/>
      <c r="AG4853" s="1"/>
      <c r="AH4853" s="1"/>
      <c r="AI4853" s="1"/>
      <c r="AJ4853" s="1"/>
      <c r="AK4853" s="1"/>
      <c r="AL4853" s="1"/>
      <c r="AM4853" s="1"/>
      <c r="AN4853" s="1"/>
      <c r="AO4853" s="1"/>
      <c r="AP4853" s="1"/>
      <c r="AQ4853" s="1"/>
      <c r="AR4853" s="1"/>
      <c r="AS4853" s="1"/>
      <c r="AT4853" s="1"/>
      <c r="AU4853" s="1"/>
      <c r="AV4853" s="1"/>
      <c r="AW4853" s="1"/>
      <c r="AX4853" s="1"/>
      <c r="AY4853" s="1"/>
      <c r="AZ4853" s="1"/>
      <c r="BA4853" s="1"/>
      <c r="BB4853" s="1"/>
      <c r="BC4853" s="1"/>
      <c r="BD4853" s="1"/>
      <c r="BE4853" s="1"/>
      <c r="BF4853" s="1"/>
      <c r="BG4853" s="1"/>
      <c r="BH4853" s="1"/>
      <c r="BI4853" s="1"/>
      <c r="BJ4853" s="1"/>
      <c r="BK4853" s="1"/>
      <c r="BL4853" s="1"/>
      <c r="BM4853" s="1"/>
      <c r="BN4853" s="1"/>
      <c r="BO4853" s="1"/>
      <c r="BP4853" s="1"/>
      <c r="BQ4853" s="1"/>
      <c r="BR4853" s="1"/>
      <c r="BS4853" s="1"/>
      <c r="BT4853" s="1"/>
      <c r="BU4853" s="1"/>
      <c r="BV4853" s="1"/>
      <c r="BW4853" s="1"/>
      <c r="BX4853" s="1"/>
      <c r="BY4853" s="1"/>
      <c r="BZ4853" s="1"/>
      <c r="CA4853" s="1"/>
      <c r="CB4853" s="1"/>
      <c r="CC4853" s="1"/>
      <c r="CD4853" s="1"/>
      <c r="CE4853" s="1"/>
      <c r="CF4853" s="1"/>
      <c r="CG4853" s="1"/>
      <c r="CH4853" s="1"/>
      <c r="CI4853" s="1"/>
      <c r="CJ4853" s="1"/>
      <c r="CK4853" s="1"/>
      <c r="CL4853" s="1"/>
      <c r="CM4853" s="1"/>
      <c r="CN4853" s="1"/>
      <c r="CO4853" s="1"/>
      <c r="CP4853" s="1"/>
      <c r="CQ4853" s="1"/>
      <c r="CR4853" s="1"/>
      <c r="CS4853" s="1"/>
      <c r="CT4853" s="1"/>
      <c r="CU4853" s="1"/>
      <c r="CV4853" s="1"/>
      <c r="CW4853" s="1"/>
      <c r="CX4853" s="1"/>
      <c r="CY4853" s="1"/>
      <c r="CZ4853" s="1"/>
      <c r="DA4853" s="1"/>
      <c r="DB4853" s="1"/>
      <c r="DC4853" s="1"/>
      <c r="DD4853" s="1"/>
      <c r="DE4853" s="1"/>
      <c r="DF4853" s="1"/>
      <c r="DG4853" s="1"/>
      <c r="DH4853" s="1"/>
      <c r="DI4853" s="1"/>
      <c r="DJ4853" s="1"/>
      <c r="DK4853" s="1"/>
      <c r="DL4853" s="1"/>
      <c r="DM4853" s="1"/>
      <c r="DN4853" s="1"/>
      <c r="DO4853" s="1"/>
      <c r="DP4853" s="1"/>
      <c r="DQ4853" s="1"/>
    </row>
    <row r="4854" spans="1:121">
      <c r="A4854" s="172" t="s">
        <v>2163</v>
      </c>
      <c r="B4854" s="381">
        <v>2025006984</v>
      </c>
      <c r="C4854" s="378">
        <v>153602483</v>
      </c>
      <c r="D4854" s="88"/>
      <c r="F4854" s="29" t="s">
        <v>82</v>
      </c>
      <c r="G4854" s="3" t="s">
        <v>231</v>
      </c>
      <c r="H4854" s="3" t="s">
        <v>30</v>
      </c>
      <c r="I4854" s="55">
        <v>46175</v>
      </c>
      <c r="J4854" s="55">
        <v>46178</v>
      </c>
      <c r="K4854" s="55">
        <v>46205</v>
      </c>
      <c r="L4854" s="3"/>
      <c r="M4854" s="3"/>
      <c r="N4854" s="3"/>
      <c r="O4854" s="3" t="s">
        <v>105</v>
      </c>
      <c r="P4854" s="55">
        <v>46177</v>
      </c>
      <c r="Q4854" s="167"/>
      <c r="R4854" s="176"/>
      <c r="S4854" s="1"/>
      <c r="T4854" s="1"/>
      <c r="U4854" s="1"/>
      <c r="V4854" s="1"/>
      <c r="W4854" s="1"/>
      <c r="X4854" s="1"/>
      <c r="Y4854" s="1"/>
      <c r="Z4854" s="1"/>
      <c r="AA4854" s="1"/>
      <c r="AB4854" s="1"/>
      <c r="AC4854" s="1"/>
      <c r="AD4854" s="1"/>
      <c r="AE4854" s="1"/>
      <c r="AF4854" s="1"/>
      <c r="AG4854" s="1"/>
      <c r="AH4854" s="1"/>
      <c r="AI4854" s="1"/>
      <c r="AJ4854" s="1"/>
      <c r="AK4854" s="1"/>
      <c r="AL4854" s="1"/>
      <c r="AM4854" s="1"/>
      <c r="AN4854" s="1"/>
      <c r="AO4854" s="1"/>
      <c r="AP4854" s="1"/>
      <c r="AQ4854" s="1"/>
      <c r="AR4854" s="1"/>
      <c r="AS4854" s="1"/>
      <c r="AT4854" s="1"/>
      <c r="AU4854" s="1"/>
      <c r="AV4854" s="1"/>
      <c r="AW4854" s="1"/>
      <c r="AX4854" s="1"/>
      <c r="AY4854" s="1"/>
      <c r="AZ4854" s="1"/>
      <c r="BA4854" s="1"/>
      <c r="BB4854" s="1"/>
      <c r="BC4854" s="1"/>
      <c r="BD4854" s="1"/>
      <c r="BE4854" s="1"/>
      <c r="BF4854" s="1"/>
      <c r="BG4854" s="1"/>
      <c r="BH4854" s="1"/>
      <c r="BI4854" s="1"/>
      <c r="BJ4854" s="1"/>
      <c r="BK4854" s="1"/>
      <c r="BL4854" s="1"/>
      <c r="BM4854" s="1"/>
      <c r="BN4854" s="1"/>
      <c r="BO4854" s="1"/>
      <c r="BP4854" s="1"/>
      <c r="BQ4854" s="1"/>
      <c r="BR4854" s="1"/>
      <c r="BS4854" s="1"/>
      <c r="BT4854" s="1"/>
      <c r="BU4854" s="1"/>
      <c r="BV4854" s="1"/>
      <c r="BW4854" s="1"/>
      <c r="BX4854" s="1"/>
      <c r="BY4854" s="1"/>
      <c r="BZ4854" s="1"/>
      <c r="CA4854" s="1"/>
      <c r="CB4854" s="1"/>
      <c r="CC4854" s="1"/>
      <c r="CD4854" s="1"/>
      <c r="CE4854" s="1"/>
      <c r="CF4854" s="1"/>
      <c r="CG4854" s="1"/>
      <c r="CH4854" s="1"/>
      <c r="CI4854" s="1"/>
      <c r="CJ4854" s="1"/>
      <c r="CK4854" s="1"/>
      <c r="CL4854" s="1"/>
      <c r="CM4854" s="1"/>
      <c r="CN4854" s="1"/>
      <c r="CO4854" s="1"/>
      <c r="CP4854" s="1"/>
      <c r="CQ4854" s="1"/>
      <c r="CR4854" s="1"/>
      <c r="CS4854" s="1"/>
      <c r="CT4854" s="1"/>
      <c r="CU4854" s="1"/>
      <c r="CV4854" s="1"/>
      <c r="CW4854" s="1"/>
      <c r="CX4854" s="1"/>
      <c r="CY4854" s="1"/>
      <c r="CZ4854" s="1"/>
      <c r="DA4854" s="1"/>
      <c r="DB4854" s="1"/>
      <c r="DC4854" s="1"/>
      <c r="DD4854" s="1"/>
      <c r="DE4854" s="1"/>
      <c r="DF4854" s="1"/>
      <c r="DG4854" s="1"/>
      <c r="DH4854" s="1"/>
      <c r="DI4854" s="1"/>
      <c r="DJ4854" s="1"/>
      <c r="DK4854" s="1"/>
      <c r="DL4854" s="1"/>
      <c r="DM4854" s="1"/>
      <c r="DN4854" s="1"/>
      <c r="DO4854" s="1"/>
      <c r="DP4854" s="1"/>
      <c r="DQ4854" s="1"/>
    </row>
    <row r="4855" spans="1:121">
      <c r="A4855" s="172" t="s">
        <v>2163</v>
      </c>
      <c r="B4855" s="381">
        <v>2025006984</v>
      </c>
      <c r="C4855" s="378">
        <v>153602443</v>
      </c>
      <c r="D4855" s="88"/>
      <c r="F4855" s="29" t="s">
        <v>82</v>
      </c>
      <c r="G4855" s="3" t="s">
        <v>231</v>
      </c>
      <c r="H4855" s="3" t="s">
        <v>30</v>
      </c>
      <c r="I4855" s="55">
        <v>46175</v>
      </c>
      <c r="J4855" s="55">
        <v>46178</v>
      </c>
      <c r="K4855" s="55">
        <v>46205</v>
      </c>
      <c r="L4855" s="3"/>
      <c r="M4855" s="3"/>
      <c r="N4855" s="3"/>
      <c r="O4855" s="3" t="s">
        <v>105</v>
      </c>
      <c r="P4855" s="55">
        <v>46177</v>
      </c>
      <c r="Q4855" s="167"/>
      <c r="R4855" s="176"/>
      <c r="S4855" s="1"/>
      <c r="T4855" s="1"/>
      <c r="U4855" s="1"/>
      <c r="V4855" s="1"/>
      <c r="W4855" s="1"/>
      <c r="X4855" s="1"/>
      <c r="Y4855" s="1"/>
      <c r="Z4855" s="1"/>
      <c r="AA4855" s="1"/>
      <c r="AB4855" s="1"/>
      <c r="AC4855" s="1"/>
      <c r="AD4855" s="1"/>
      <c r="AE4855" s="1"/>
      <c r="AF4855" s="1"/>
      <c r="AG4855" s="1"/>
      <c r="AH4855" s="1"/>
      <c r="AI4855" s="1"/>
      <c r="AJ4855" s="1"/>
      <c r="AK4855" s="1"/>
      <c r="AL4855" s="1"/>
      <c r="AM4855" s="1"/>
      <c r="AN4855" s="1"/>
      <c r="AO4855" s="1"/>
      <c r="AP4855" s="1"/>
      <c r="AQ4855" s="1"/>
      <c r="AR4855" s="1"/>
      <c r="AS4855" s="1"/>
      <c r="AT4855" s="1"/>
      <c r="AU4855" s="1"/>
      <c r="AV4855" s="1"/>
      <c r="AW4855" s="1"/>
      <c r="AX4855" s="1"/>
      <c r="AY4855" s="1"/>
      <c r="AZ4855" s="1"/>
      <c r="BA4855" s="1"/>
      <c r="BB4855" s="1"/>
      <c r="BC4855" s="1"/>
      <c r="BD4855" s="1"/>
      <c r="BE4855" s="1"/>
      <c r="BF4855" s="1"/>
      <c r="BG4855" s="1"/>
      <c r="BH4855" s="1"/>
      <c r="BI4855" s="1"/>
      <c r="BJ4855" s="1"/>
      <c r="BK4855" s="1"/>
      <c r="BL4855" s="1"/>
      <c r="BM4855" s="1"/>
      <c r="BN4855" s="1"/>
      <c r="BO4855" s="1"/>
      <c r="BP4855" s="1"/>
      <c r="BQ4855" s="1"/>
      <c r="BR4855" s="1"/>
      <c r="BS4855" s="1"/>
      <c r="BT4855" s="1"/>
      <c r="BU4855" s="1"/>
      <c r="BV4855" s="1"/>
      <c r="BW4855" s="1"/>
      <c r="BX4855" s="1"/>
      <c r="BY4855" s="1"/>
      <c r="BZ4855" s="1"/>
      <c r="CA4855" s="1"/>
      <c r="CB4855" s="1"/>
      <c r="CC4855" s="1"/>
      <c r="CD4855" s="1"/>
      <c r="CE4855" s="1"/>
      <c r="CF4855" s="1"/>
      <c r="CG4855" s="1"/>
      <c r="CH4855" s="1"/>
      <c r="CI4855" s="1"/>
      <c r="CJ4855" s="1"/>
      <c r="CK4855" s="1"/>
      <c r="CL4855" s="1"/>
      <c r="CM4855" s="1"/>
      <c r="CN4855" s="1"/>
      <c r="CO4855" s="1"/>
      <c r="CP4855" s="1"/>
      <c r="CQ4855" s="1"/>
      <c r="CR4855" s="1"/>
      <c r="CS4855" s="1"/>
      <c r="CT4855" s="1"/>
      <c r="CU4855" s="1"/>
      <c r="CV4855" s="1"/>
      <c r="CW4855" s="1"/>
      <c r="CX4855" s="1"/>
      <c r="CY4855" s="1"/>
      <c r="CZ4855" s="1"/>
      <c r="DA4855" s="1"/>
      <c r="DB4855" s="1"/>
      <c r="DC4855" s="1"/>
      <c r="DD4855" s="1"/>
      <c r="DE4855" s="1"/>
      <c r="DF4855" s="1"/>
      <c r="DG4855" s="1"/>
      <c r="DH4855" s="1"/>
      <c r="DI4855" s="1"/>
      <c r="DJ4855" s="1"/>
      <c r="DK4855" s="1"/>
      <c r="DL4855" s="1"/>
      <c r="DM4855" s="1"/>
      <c r="DN4855" s="1"/>
      <c r="DO4855" s="1"/>
      <c r="DP4855" s="1"/>
      <c r="DQ4855" s="1"/>
    </row>
    <row r="4856" spans="1:121">
      <c r="A4856" s="172" t="s">
        <v>2163</v>
      </c>
      <c r="B4856" s="381">
        <v>2025006984</v>
      </c>
      <c r="C4856" s="378">
        <v>153602392</v>
      </c>
      <c r="D4856" s="88"/>
      <c r="F4856" s="29" t="s">
        <v>82</v>
      </c>
      <c r="G4856" s="3" t="s">
        <v>231</v>
      </c>
      <c r="H4856" s="3" t="s">
        <v>30</v>
      </c>
      <c r="I4856" s="55">
        <v>46175</v>
      </c>
      <c r="J4856" s="55">
        <v>46178</v>
      </c>
      <c r="K4856" s="55">
        <v>46205</v>
      </c>
      <c r="L4856" s="3"/>
      <c r="M4856" s="3"/>
      <c r="N4856" s="3"/>
      <c r="O4856" s="3" t="s">
        <v>105</v>
      </c>
      <c r="P4856" s="55">
        <v>46177</v>
      </c>
      <c r="Q4856" s="167"/>
      <c r="R4856" s="176"/>
      <c r="S4856" s="1"/>
      <c r="T4856" s="1"/>
      <c r="U4856" s="1"/>
      <c r="V4856" s="1"/>
      <c r="W4856" s="1"/>
      <c r="X4856" s="1"/>
      <c r="Y4856" s="1"/>
      <c r="Z4856" s="1"/>
      <c r="AA4856" s="1"/>
      <c r="AB4856" s="1"/>
      <c r="AC4856" s="1"/>
      <c r="AD4856" s="1"/>
      <c r="AE4856" s="1"/>
      <c r="AF4856" s="1"/>
      <c r="AG4856" s="1"/>
      <c r="AH4856" s="1"/>
      <c r="AI4856" s="1"/>
      <c r="AJ4856" s="1"/>
      <c r="AK4856" s="1"/>
      <c r="AL4856" s="1"/>
      <c r="AM4856" s="1"/>
      <c r="AN4856" s="1"/>
      <c r="AO4856" s="1"/>
      <c r="AP4856" s="1"/>
      <c r="AQ4856" s="1"/>
      <c r="AR4856" s="1"/>
      <c r="AS4856" s="1"/>
      <c r="AT4856" s="1"/>
      <c r="AU4856" s="1"/>
      <c r="AV4856" s="1"/>
      <c r="AW4856" s="1"/>
      <c r="AX4856" s="1"/>
      <c r="AY4856" s="1"/>
      <c r="AZ4856" s="1"/>
      <c r="BA4856" s="1"/>
      <c r="BB4856" s="1"/>
      <c r="BC4856" s="1"/>
      <c r="BD4856" s="1"/>
      <c r="BE4856" s="1"/>
      <c r="BF4856" s="1"/>
      <c r="BG4856" s="1"/>
      <c r="BH4856" s="1"/>
      <c r="BI4856" s="1"/>
      <c r="BJ4856" s="1"/>
      <c r="BK4856" s="1"/>
      <c r="BL4856" s="1"/>
      <c r="BM4856" s="1"/>
      <c r="BN4856" s="1"/>
      <c r="BO4856" s="1"/>
      <c r="BP4856" s="1"/>
      <c r="BQ4856" s="1"/>
      <c r="BR4856" s="1"/>
      <c r="BS4856" s="1"/>
      <c r="BT4856" s="1"/>
      <c r="BU4856" s="1"/>
      <c r="BV4856" s="1"/>
      <c r="BW4856" s="1"/>
      <c r="BX4856" s="1"/>
      <c r="BY4856" s="1"/>
      <c r="BZ4856" s="1"/>
      <c r="CA4856" s="1"/>
      <c r="CB4856" s="1"/>
      <c r="CC4856" s="1"/>
      <c r="CD4856" s="1"/>
      <c r="CE4856" s="1"/>
      <c r="CF4856" s="1"/>
      <c r="CG4856" s="1"/>
      <c r="CH4856" s="1"/>
      <c r="CI4856" s="1"/>
      <c r="CJ4856" s="1"/>
      <c r="CK4856" s="1"/>
      <c r="CL4856" s="1"/>
      <c r="CM4856" s="1"/>
      <c r="CN4856" s="1"/>
      <c r="CO4856" s="1"/>
      <c r="CP4856" s="1"/>
      <c r="CQ4856" s="1"/>
      <c r="CR4856" s="1"/>
      <c r="CS4856" s="1"/>
      <c r="CT4856" s="1"/>
      <c r="CU4856" s="1"/>
      <c r="CV4856" s="1"/>
      <c r="CW4856" s="1"/>
      <c r="CX4856" s="1"/>
      <c r="CY4856" s="1"/>
      <c r="CZ4856" s="1"/>
      <c r="DA4856" s="1"/>
      <c r="DB4856" s="1"/>
      <c r="DC4856" s="1"/>
      <c r="DD4856" s="1"/>
      <c r="DE4856" s="1"/>
      <c r="DF4856" s="1"/>
      <c r="DG4856" s="1"/>
      <c r="DH4856" s="1"/>
      <c r="DI4856" s="1"/>
      <c r="DJ4856" s="1"/>
      <c r="DK4856" s="1"/>
      <c r="DL4856" s="1"/>
      <c r="DM4856" s="1"/>
      <c r="DN4856" s="1"/>
      <c r="DO4856" s="1"/>
      <c r="DP4856" s="1"/>
      <c r="DQ4856" s="1"/>
    </row>
    <row r="4857" spans="1:121">
      <c r="A4857" s="172" t="s">
        <v>2163</v>
      </c>
      <c r="B4857" s="381">
        <v>2025006984</v>
      </c>
      <c r="C4857" s="378">
        <v>153602355</v>
      </c>
      <c r="D4857" s="88"/>
      <c r="F4857" s="29" t="s">
        <v>82</v>
      </c>
      <c r="G4857" s="3" t="s">
        <v>231</v>
      </c>
      <c r="H4857" s="3" t="s">
        <v>30</v>
      </c>
      <c r="I4857" s="55">
        <v>46175</v>
      </c>
      <c r="J4857" s="55">
        <v>46178</v>
      </c>
      <c r="K4857" s="55">
        <v>46205</v>
      </c>
      <c r="L4857" s="3"/>
      <c r="M4857" s="3"/>
      <c r="N4857" s="3"/>
      <c r="O4857" s="3" t="s">
        <v>105</v>
      </c>
      <c r="P4857" s="55">
        <v>46177</v>
      </c>
      <c r="Q4857" s="167"/>
      <c r="R4857" s="176"/>
      <c r="S4857" s="1"/>
      <c r="T4857" s="1"/>
      <c r="U4857" s="1"/>
      <c r="V4857" s="1"/>
      <c r="W4857" s="1"/>
      <c r="X4857" s="1"/>
      <c r="Y4857" s="1"/>
      <c r="Z4857" s="1"/>
      <c r="AA4857" s="1"/>
      <c r="AB4857" s="1"/>
      <c r="AC4857" s="1"/>
      <c r="AD4857" s="1"/>
      <c r="AE4857" s="1"/>
      <c r="AF4857" s="1"/>
      <c r="AG4857" s="1"/>
      <c r="AH4857" s="1"/>
      <c r="AI4857" s="1"/>
      <c r="AJ4857" s="1"/>
      <c r="AK4857" s="1"/>
      <c r="AL4857" s="1"/>
      <c r="AM4857" s="1"/>
      <c r="AN4857" s="1"/>
      <c r="AO4857" s="1"/>
      <c r="AP4857" s="1"/>
      <c r="AQ4857" s="1"/>
      <c r="AR4857" s="1"/>
      <c r="AS4857" s="1"/>
      <c r="AT4857" s="1"/>
      <c r="AU4857" s="1"/>
      <c r="AV4857" s="1"/>
      <c r="AW4857" s="1"/>
      <c r="AX4857" s="1"/>
      <c r="AY4857" s="1"/>
      <c r="AZ4857" s="1"/>
      <c r="BA4857" s="1"/>
      <c r="BB4857" s="1"/>
      <c r="BC4857" s="1"/>
      <c r="BD4857" s="1"/>
      <c r="BE4857" s="1"/>
      <c r="BF4857" s="1"/>
      <c r="BG4857" s="1"/>
      <c r="BH4857" s="1"/>
      <c r="BI4857" s="1"/>
      <c r="BJ4857" s="1"/>
      <c r="BK4857" s="1"/>
      <c r="BL4857" s="1"/>
      <c r="BM4857" s="1"/>
      <c r="BN4857" s="1"/>
      <c r="BO4857" s="1"/>
      <c r="BP4857" s="1"/>
      <c r="BQ4857" s="1"/>
      <c r="BR4857" s="1"/>
      <c r="BS4857" s="1"/>
      <c r="BT4857" s="1"/>
      <c r="BU4857" s="1"/>
      <c r="BV4857" s="1"/>
      <c r="BW4857" s="1"/>
      <c r="BX4857" s="1"/>
      <c r="BY4857" s="1"/>
      <c r="BZ4857" s="1"/>
      <c r="CA4857" s="1"/>
      <c r="CB4857" s="1"/>
      <c r="CC4857" s="1"/>
      <c r="CD4857" s="1"/>
      <c r="CE4857" s="1"/>
      <c r="CF4857" s="1"/>
      <c r="CG4857" s="1"/>
      <c r="CH4857" s="1"/>
      <c r="CI4857" s="1"/>
      <c r="CJ4857" s="1"/>
      <c r="CK4857" s="1"/>
      <c r="CL4857" s="1"/>
      <c r="CM4857" s="1"/>
      <c r="CN4857" s="1"/>
      <c r="CO4857" s="1"/>
      <c r="CP4857" s="1"/>
      <c r="CQ4857" s="1"/>
      <c r="CR4857" s="1"/>
      <c r="CS4857" s="1"/>
      <c r="CT4857" s="1"/>
      <c r="CU4857" s="1"/>
      <c r="CV4857" s="1"/>
      <c r="CW4857" s="1"/>
      <c r="CX4857" s="1"/>
      <c r="CY4857" s="1"/>
      <c r="CZ4857" s="1"/>
      <c r="DA4857" s="1"/>
      <c r="DB4857" s="1"/>
      <c r="DC4857" s="1"/>
      <c r="DD4857" s="1"/>
      <c r="DE4857" s="1"/>
      <c r="DF4857" s="1"/>
      <c r="DG4857" s="1"/>
      <c r="DH4857" s="1"/>
      <c r="DI4857" s="1"/>
      <c r="DJ4857" s="1"/>
      <c r="DK4857" s="1"/>
      <c r="DL4857" s="1"/>
      <c r="DM4857" s="1"/>
      <c r="DN4857" s="1"/>
      <c r="DO4857" s="1"/>
      <c r="DP4857" s="1"/>
      <c r="DQ4857" s="1"/>
    </row>
    <row r="4858" spans="1:121">
      <c r="A4858" s="172" t="s">
        <v>2163</v>
      </c>
      <c r="B4858" s="381">
        <v>2025006984</v>
      </c>
      <c r="C4858" s="378">
        <v>153602343</v>
      </c>
      <c r="D4858" s="88"/>
      <c r="F4858" s="29" t="s">
        <v>82</v>
      </c>
      <c r="G4858" s="3" t="s">
        <v>231</v>
      </c>
      <c r="H4858" s="3" t="s">
        <v>30</v>
      </c>
      <c r="I4858" s="55">
        <v>46175</v>
      </c>
      <c r="J4858" s="55">
        <v>46178</v>
      </c>
      <c r="K4858" s="55">
        <v>46205</v>
      </c>
      <c r="L4858" s="3"/>
      <c r="M4858" s="3"/>
      <c r="N4858" s="3"/>
      <c r="O4858" s="3" t="s">
        <v>105</v>
      </c>
      <c r="P4858" s="55">
        <v>46177</v>
      </c>
      <c r="Q4858" s="167"/>
      <c r="R4858" s="176"/>
      <c r="S4858" s="1"/>
      <c r="T4858" s="1"/>
      <c r="U4858" s="1"/>
      <c r="V4858" s="1"/>
      <c r="W4858" s="1"/>
      <c r="X4858" s="1"/>
      <c r="Y4858" s="1"/>
      <c r="Z4858" s="1"/>
      <c r="AA4858" s="1"/>
      <c r="AB4858" s="1"/>
      <c r="AC4858" s="1"/>
      <c r="AD4858" s="1"/>
      <c r="AE4858" s="1"/>
      <c r="AF4858" s="1"/>
      <c r="AG4858" s="1"/>
      <c r="AH4858" s="1"/>
      <c r="AI4858" s="1"/>
      <c r="AJ4858" s="1"/>
      <c r="AK4858" s="1"/>
      <c r="AL4858" s="1"/>
      <c r="AM4858" s="1"/>
      <c r="AN4858" s="1"/>
      <c r="AO4858" s="1"/>
      <c r="AP4858" s="1"/>
      <c r="AQ4858" s="1"/>
      <c r="AR4858" s="1"/>
      <c r="AS4858" s="1"/>
      <c r="AT4858" s="1"/>
      <c r="AU4858" s="1"/>
      <c r="AV4858" s="1"/>
      <c r="AW4858" s="1"/>
      <c r="AX4858" s="1"/>
      <c r="AY4858" s="1"/>
      <c r="AZ4858" s="1"/>
      <c r="BA4858" s="1"/>
      <c r="BB4858" s="1"/>
      <c r="BC4858" s="1"/>
      <c r="BD4858" s="1"/>
      <c r="BE4858" s="1"/>
      <c r="BF4858" s="1"/>
      <c r="BG4858" s="1"/>
      <c r="BH4858" s="1"/>
      <c r="BI4858" s="1"/>
      <c r="BJ4858" s="1"/>
      <c r="BK4858" s="1"/>
      <c r="BL4858" s="1"/>
      <c r="BM4858" s="1"/>
      <c r="BN4858" s="1"/>
      <c r="BO4858" s="1"/>
      <c r="BP4858" s="1"/>
      <c r="BQ4858" s="1"/>
      <c r="BR4858" s="1"/>
      <c r="BS4858" s="1"/>
      <c r="BT4858" s="1"/>
      <c r="BU4858" s="1"/>
      <c r="BV4858" s="1"/>
      <c r="BW4858" s="1"/>
      <c r="BX4858" s="1"/>
      <c r="BY4858" s="1"/>
      <c r="BZ4858" s="1"/>
      <c r="CA4858" s="1"/>
      <c r="CB4858" s="1"/>
      <c r="CC4858" s="1"/>
      <c r="CD4858" s="1"/>
      <c r="CE4858" s="1"/>
      <c r="CF4858" s="1"/>
      <c r="CG4858" s="1"/>
      <c r="CH4858" s="1"/>
      <c r="CI4858" s="1"/>
      <c r="CJ4858" s="1"/>
      <c r="CK4858" s="1"/>
      <c r="CL4858" s="1"/>
      <c r="CM4858" s="1"/>
      <c r="CN4858" s="1"/>
      <c r="CO4858" s="1"/>
      <c r="CP4858" s="1"/>
      <c r="CQ4858" s="1"/>
      <c r="CR4858" s="1"/>
      <c r="CS4858" s="1"/>
      <c r="CT4858" s="1"/>
      <c r="CU4858" s="1"/>
      <c r="CV4858" s="1"/>
      <c r="CW4858" s="1"/>
      <c r="CX4858" s="1"/>
      <c r="CY4858" s="1"/>
      <c r="CZ4858" s="1"/>
      <c r="DA4858" s="1"/>
      <c r="DB4858" s="1"/>
      <c r="DC4858" s="1"/>
      <c r="DD4858" s="1"/>
      <c r="DE4858" s="1"/>
      <c r="DF4858" s="1"/>
      <c r="DG4858" s="1"/>
      <c r="DH4858" s="1"/>
      <c r="DI4858" s="1"/>
      <c r="DJ4858" s="1"/>
      <c r="DK4858" s="1"/>
      <c r="DL4858" s="1"/>
      <c r="DM4858" s="1"/>
      <c r="DN4858" s="1"/>
      <c r="DO4858" s="1"/>
      <c r="DP4858" s="1"/>
      <c r="DQ4858" s="1"/>
    </row>
    <row r="4859" spans="1:121">
      <c r="A4859" s="172" t="s">
        <v>2163</v>
      </c>
      <c r="B4859" s="381">
        <v>2025006984</v>
      </c>
      <c r="C4859" s="378">
        <v>153602300</v>
      </c>
      <c r="D4859" s="88"/>
      <c r="F4859" s="29" t="s">
        <v>82</v>
      </c>
      <c r="G4859" s="3" t="s">
        <v>231</v>
      </c>
      <c r="H4859" s="3" t="s">
        <v>30</v>
      </c>
      <c r="I4859" s="55">
        <v>46175</v>
      </c>
      <c r="J4859" s="55">
        <v>46178</v>
      </c>
      <c r="K4859" s="55">
        <v>46205</v>
      </c>
      <c r="L4859" s="3"/>
      <c r="M4859" s="3"/>
      <c r="N4859" s="3"/>
      <c r="O4859" s="3" t="s">
        <v>105</v>
      </c>
      <c r="P4859" s="55">
        <v>46177</v>
      </c>
      <c r="Q4859" s="167"/>
      <c r="R4859" s="176"/>
      <c r="S4859" s="1"/>
      <c r="T4859" s="1"/>
      <c r="U4859" s="1"/>
      <c r="V4859" s="1"/>
      <c r="W4859" s="1"/>
      <c r="X4859" s="1"/>
      <c r="Y4859" s="1"/>
      <c r="Z4859" s="1"/>
      <c r="AA4859" s="1"/>
      <c r="AB4859" s="1"/>
      <c r="AC4859" s="1"/>
      <c r="AD4859" s="1"/>
      <c r="AE4859" s="1"/>
      <c r="AF4859" s="1"/>
      <c r="AG4859" s="1"/>
      <c r="AH4859" s="1"/>
      <c r="AI4859" s="1"/>
      <c r="AJ4859" s="1"/>
      <c r="AK4859" s="1"/>
      <c r="AL4859" s="1"/>
      <c r="AM4859" s="1"/>
      <c r="AN4859" s="1"/>
      <c r="AO4859" s="1"/>
      <c r="AP4859" s="1"/>
      <c r="AQ4859" s="1"/>
      <c r="AR4859" s="1"/>
      <c r="AS4859" s="1"/>
      <c r="AT4859" s="1"/>
      <c r="AU4859" s="1"/>
      <c r="AV4859" s="1"/>
      <c r="AW4859" s="1"/>
      <c r="AX4859" s="1"/>
      <c r="AY4859" s="1"/>
      <c r="AZ4859" s="1"/>
      <c r="BA4859" s="1"/>
      <c r="BB4859" s="1"/>
      <c r="BC4859" s="1"/>
      <c r="BD4859" s="1"/>
      <c r="BE4859" s="1"/>
      <c r="BF4859" s="1"/>
      <c r="BG4859" s="1"/>
      <c r="BH4859" s="1"/>
      <c r="BI4859" s="1"/>
      <c r="BJ4859" s="1"/>
      <c r="BK4859" s="1"/>
      <c r="BL4859" s="1"/>
      <c r="BM4859" s="1"/>
      <c r="BN4859" s="1"/>
      <c r="BO4859" s="1"/>
      <c r="BP4859" s="1"/>
      <c r="BQ4859" s="1"/>
      <c r="BR4859" s="1"/>
      <c r="BS4859" s="1"/>
      <c r="BT4859" s="1"/>
      <c r="BU4859" s="1"/>
      <c r="BV4859" s="1"/>
      <c r="BW4859" s="1"/>
      <c r="BX4859" s="1"/>
      <c r="BY4859" s="1"/>
      <c r="BZ4859" s="1"/>
      <c r="CA4859" s="1"/>
      <c r="CB4859" s="1"/>
      <c r="CC4859" s="1"/>
      <c r="CD4859" s="1"/>
      <c r="CE4859" s="1"/>
      <c r="CF4859" s="1"/>
      <c r="CG4859" s="1"/>
      <c r="CH4859" s="1"/>
      <c r="CI4859" s="1"/>
      <c r="CJ4859" s="1"/>
      <c r="CK4859" s="1"/>
      <c r="CL4859" s="1"/>
      <c r="CM4859" s="1"/>
      <c r="CN4859" s="1"/>
      <c r="CO4859" s="1"/>
      <c r="CP4859" s="1"/>
      <c r="CQ4859" s="1"/>
      <c r="CR4859" s="1"/>
      <c r="CS4859" s="1"/>
      <c r="CT4859" s="1"/>
      <c r="CU4859" s="1"/>
      <c r="CV4859" s="1"/>
      <c r="CW4859" s="1"/>
      <c r="CX4859" s="1"/>
      <c r="CY4859" s="1"/>
      <c r="CZ4859" s="1"/>
      <c r="DA4859" s="1"/>
      <c r="DB4859" s="1"/>
      <c r="DC4859" s="1"/>
      <c r="DD4859" s="1"/>
      <c r="DE4859" s="1"/>
      <c r="DF4859" s="1"/>
      <c r="DG4859" s="1"/>
      <c r="DH4859" s="1"/>
      <c r="DI4859" s="1"/>
      <c r="DJ4859" s="1"/>
      <c r="DK4859" s="1"/>
      <c r="DL4859" s="1"/>
      <c r="DM4859" s="1"/>
      <c r="DN4859" s="1"/>
      <c r="DO4859" s="1"/>
      <c r="DP4859" s="1"/>
      <c r="DQ4859" s="1"/>
    </row>
    <row r="4860" spans="1:121">
      <c r="A4860" s="172" t="s">
        <v>2163</v>
      </c>
      <c r="B4860" s="381">
        <v>2025006984</v>
      </c>
      <c r="C4860" s="378">
        <v>153602272</v>
      </c>
      <c r="D4860" s="88"/>
      <c r="F4860" s="29" t="s">
        <v>82</v>
      </c>
      <c r="G4860" s="3" t="s">
        <v>231</v>
      </c>
      <c r="H4860" s="3" t="s">
        <v>30</v>
      </c>
      <c r="I4860" s="55">
        <v>46175</v>
      </c>
      <c r="J4860" s="55">
        <v>46178</v>
      </c>
      <c r="K4860" s="55">
        <v>46205</v>
      </c>
      <c r="L4860" s="3"/>
      <c r="M4860" s="3"/>
      <c r="N4860" s="3"/>
      <c r="O4860" s="3" t="s">
        <v>105</v>
      </c>
      <c r="P4860" s="55">
        <v>46177</v>
      </c>
      <c r="Q4860" s="167"/>
      <c r="R4860" s="176"/>
      <c r="S4860" s="1"/>
      <c r="T4860" s="1"/>
      <c r="U4860" s="1"/>
      <c r="V4860" s="1"/>
      <c r="W4860" s="1"/>
      <c r="X4860" s="1"/>
      <c r="Y4860" s="1"/>
      <c r="Z4860" s="1"/>
      <c r="AA4860" s="1"/>
      <c r="AB4860" s="1"/>
      <c r="AC4860" s="1"/>
      <c r="AD4860" s="1"/>
      <c r="AE4860" s="1"/>
      <c r="AF4860" s="1"/>
      <c r="AG4860" s="1"/>
      <c r="AH4860" s="1"/>
      <c r="AI4860" s="1"/>
      <c r="AJ4860" s="1"/>
      <c r="AK4860" s="1"/>
      <c r="AL4860" s="1"/>
      <c r="AM4860" s="1"/>
      <c r="AN4860" s="1"/>
      <c r="AO4860" s="1"/>
      <c r="AP4860" s="1"/>
      <c r="AQ4860" s="1"/>
      <c r="AR4860" s="1"/>
      <c r="AS4860" s="1"/>
      <c r="AT4860" s="1"/>
      <c r="AU4860" s="1"/>
      <c r="AV4860" s="1"/>
      <c r="AW4860" s="1"/>
      <c r="AX4860" s="1"/>
      <c r="AY4860" s="1"/>
      <c r="AZ4860" s="1"/>
      <c r="BA4860" s="1"/>
      <c r="BB4860" s="1"/>
      <c r="BC4860" s="1"/>
      <c r="BD4860" s="1"/>
      <c r="BE4860" s="1"/>
      <c r="BF4860" s="1"/>
      <c r="BG4860" s="1"/>
      <c r="BH4860" s="1"/>
      <c r="BI4860" s="1"/>
      <c r="BJ4860" s="1"/>
      <c r="BK4860" s="1"/>
      <c r="BL4860" s="1"/>
      <c r="BM4860" s="1"/>
      <c r="BN4860" s="1"/>
      <c r="BO4860" s="1"/>
      <c r="BP4860" s="1"/>
      <c r="BQ4860" s="1"/>
      <c r="BR4860" s="1"/>
      <c r="BS4860" s="1"/>
      <c r="BT4860" s="1"/>
      <c r="BU4860" s="1"/>
      <c r="BV4860" s="1"/>
      <c r="BW4860" s="1"/>
      <c r="BX4860" s="1"/>
      <c r="BY4860" s="1"/>
      <c r="BZ4860" s="1"/>
      <c r="CA4860" s="1"/>
      <c r="CB4860" s="1"/>
      <c r="CC4860" s="1"/>
      <c r="CD4860" s="1"/>
      <c r="CE4860" s="1"/>
      <c r="CF4860" s="1"/>
      <c r="CG4860" s="1"/>
      <c r="CH4860" s="1"/>
      <c r="CI4860" s="1"/>
      <c r="CJ4860" s="1"/>
      <c r="CK4860" s="1"/>
      <c r="CL4860" s="1"/>
      <c r="CM4860" s="1"/>
      <c r="CN4860" s="1"/>
      <c r="CO4860" s="1"/>
      <c r="CP4860" s="1"/>
      <c r="CQ4860" s="1"/>
      <c r="CR4860" s="1"/>
      <c r="CS4860" s="1"/>
      <c r="CT4860" s="1"/>
      <c r="CU4860" s="1"/>
      <c r="CV4860" s="1"/>
      <c r="CW4860" s="1"/>
      <c r="CX4860" s="1"/>
      <c r="CY4860" s="1"/>
      <c r="CZ4860" s="1"/>
      <c r="DA4860" s="1"/>
      <c r="DB4860" s="1"/>
      <c r="DC4860" s="1"/>
      <c r="DD4860" s="1"/>
      <c r="DE4860" s="1"/>
      <c r="DF4860" s="1"/>
      <c r="DG4860" s="1"/>
      <c r="DH4860" s="1"/>
      <c r="DI4860" s="1"/>
      <c r="DJ4860" s="1"/>
      <c r="DK4860" s="1"/>
      <c r="DL4860" s="1"/>
      <c r="DM4860" s="1"/>
      <c r="DN4860" s="1"/>
      <c r="DO4860" s="1"/>
      <c r="DP4860" s="1"/>
      <c r="DQ4860" s="1"/>
    </row>
    <row r="4861" spans="1:121">
      <c r="A4861" s="172" t="s">
        <v>2164</v>
      </c>
      <c r="B4861" s="381">
        <v>2025006938</v>
      </c>
      <c r="C4861" s="378">
        <v>168605429</v>
      </c>
      <c r="D4861" s="88"/>
      <c r="F4861" s="29" t="s">
        <v>82</v>
      </c>
      <c r="G4861" s="3" t="s">
        <v>231</v>
      </c>
      <c r="H4861" s="3" t="s">
        <v>30</v>
      </c>
      <c r="I4861" s="55">
        <v>46190</v>
      </c>
      <c r="J4861" s="55">
        <v>46193</v>
      </c>
      <c r="K4861" s="55">
        <v>46220</v>
      </c>
      <c r="L4861" s="3"/>
      <c r="M4861" s="3"/>
      <c r="N4861" s="3"/>
      <c r="O4861" s="3" t="s">
        <v>105</v>
      </c>
      <c r="P4861" s="55">
        <v>46199</v>
      </c>
      <c r="Q4861" s="167"/>
      <c r="R4861" s="176"/>
      <c r="S4861" s="1"/>
      <c r="T4861" s="1"/>
      <c r="U4861" s="1"/>
      <c r="V4861" s="1"/>
      <c r="W4861" s="1"/>
      <c r="X4861" s="1"/>
      <c r="Y4861" s="1"/>
      <c r="Z4861" s="1"/>
      <c r="AA4861" s="1"/>
      <c r="AB4861" s="1"/>
      <c r="AC4861" s="1"/>
      <c r="AD4861" s="1"/>
      <c r="AE4861" s="1"/>
      <c r="AF4861" s="1"/>
      <c r="AG4861" s="1"/>
      <c r="AH4861" s="1"/>
      <c r="AI4861" s="1"/>
      <c r="AJ4861" s="1"/>
      <c r="AK4861" s="1"/>
      <c r="AL4861" s="1"/>
      <c r="AM4861" s="1"/>
      <c r="AN4861" s="1"/>
      <c r="AO4861" s="1"/>
      <c r="AP4861" s="1"/>
      <c r="AQ4861" s="1"/>
      <c r="AR4861" s="1"/>
      <c r="AS4861" s="1"/>
      <c r="AT4861" s="1"/>
      <c r="AU4861" s="1"/>
      <c r="AV4861" s="1"/>
      <c r="AW4861" s="1"/>
      <c r="AX4861" s="1"/>
      <c r="AY4861" s="1"/>
      <c r="AZ4861" s="1"/>
      <c r="BA4861" s="1"/>
      <c r="BB4861" s="1"/>
      <c r="BC4861" s="1"/>
      <c r="BD4861" s="1"/>
      <c r="BE4861" s="1"/>
      <c r="BF4861" s="1"/>
      <c r="BG4861" s="1"/>
      <c r="BH4861" s="1"/>
      <c r="BI4861" s="1"/>
      <c r="BJ4861" s="1"/>
      <c r="BK4861" s="1"/>
      <c r="BL4861" s="1"/>
      <c r="BM4861" s="1"/>
      <c r="BN4861" s="1"/>
      <c r="BO4861" s="1"/>
      <c r="BP4861" s="1"/>
      <c r="BQ4861" s="1"/>
      <c r="BR4861" s="1"/>
      <c r="BS4861" s="1"/>
      <c r="BT4861" s="1"/>
      <c r="BU4861" s="1"/>
      <c r="BV4861" s="1"/>
      <c r="BW4861" s="1"/>
      <c r="BX4861" s="1"/>
      <c r="BY4861" s="1"/>
      <c r="BZ4861" s="1"/>
      <c r="CA4861" s="1"/>
      <c r="CB4861" s="1"/>
      <c r="CC4861" s="1"/>
      <c r="CD4861" s="1"/>
      <c r="CE4861" s="1"/>
      <c r="CF4861" s="1"/>
      <c r="CG4861" s="1"/>
      <c r="CH4861" s="1"/>
      <c r="CI4861" s="1"/>
      <c r="CJ4861" s="1"/>
      <c r="CK4861" s="1"/>
      <c r="CL4861" s="1"/>
      <c r="CM4861" s="1"/>
      <c r="CN4861" s="1"/>
      <c r="CO4861" s="1"/>
      <c r="CP4861" s="1"/>
      <c r="CQ4861" s="1"/>
      <c r="CR4861" s="1"/>
      <c r="CS4861" s="1"/>
      <c r="CT4861" s="1"/>
      <c r="CU4861" s="1"/>
      <c r="CV4861" s="1"/>
      <c r="CW4861" s="1"/>
      <c r="CX4861" s="1"/>
      <c r="CY4861" s="1"/>
      <c r="CZ4861" s="1"/>
      <c r="DA4861" s="1"/>
      <c r="DB4861" s="1"/>
      <c r="DC4861" s="1"/>
      <c r="DD4861" s="1"/>
      <c r="DE4861" s="1"/>
      <c r="DF4861" s="1"/>
      <c r="DG4861" s="1"/>
      <c r="DH4861" s="1"/>
      <c r="DI4861" s="1"/>
      <c r="DJ4861" s="1"/>
      <c r="DK4861" s="1"/>
      <c r="DL4861" s="1"/>
      <c r="DM4861" s="1"/>
      <c r="DN4861" s="1"/>
      <c r="DO4861" s="1"/>
      <c r="DP4861" s="1"/>
      <c r="DQ4861" s="1"/>
    </row>
    <row r="4862" spans="1:121">
      <c r="A4862" s="172" t="s">
        <v>2164</v>
      </c>
      <c r="B4862" s="381">
        <v>2025006938</v>
      </c>
      <c r="C4862" s="378">
        <v>168605387</v>
      </c>
      <c r="D4862" s="88"/>
      <c r="F4862" s="29" t="s">
        <v>82</v>
      </c>
      <c r="G4862" s="3" t="s">
        <v>231</v>
      </c>
      <c r="H4862" s="3" t="s">
        <v>30</v>
      </c>
      <c r="I4862" s="55">
        <v>46190</v>
      </c>
      <c r="J4862" s="55">
        <v>46193</v>
      </c>
      <c r="K4862" s="55">
        <v>46220</v>
      </c>
      <c r="L4862" s="3"/>
      <c r="M4862" s="3"/>
      <c r="N4862" s="3"/>
      <c r="O4862" s="3" t="s">
        <v>105</v>
      </c>
      <c r="P4862" s="55">
        <v>46199</v>
      </c>
      <c r="Q4862" s="167"/>
      <c r="R4862" s="176"/>
      <c r="S4862" s="1"/>
      <c r="T4862" s="1"/>
      <c r="U4862" s="1"/>
      <c r="V4862" s="1"/>
      <c r="W4862" s="1"/>
      <c r="X4862" s="1"/>
      <c r="Y4862" s="1"/>
      <c r="Z4862" s="1"/>
      <c r="AA4862" s="1"/>
      <c r="AB4862" s="1"/>
      <c r="AC4862" s="1"/>
      <c r="AD4862" s="1"/>
      <c r="AE4862" s="1"/>
      <c r="AF4862" s="1"/>
      <c r="AG4862" s="1"/>
      <c r="AH4862" s="1"/>
      <c r="AI4862" s="1"/>
      <c r="AJ4862" s="1"/>
      <c r="AK4862" s="1"/>
      <c r="AL4862" s="1"/>
      <c r="AM4862" s="1"/>
      <c r="AN4862" s="1"/>
      <c r="AO4862" s="1"/>
      <c r="AP4862" s="1"/>
      <c r="AQ4862" s="1"/>
      <c r="AR4862" s="1"/>
      <c r="AS4862" s="1"/>
      <c r="AT4862" s="1"/>
      <c r="AU4862" s="1"/>
      <c r="AV4862" s="1"/>
      <c r="AW4862" s="1"/>
      <c r="AX4862" s="1"/>
      <c r="AY4862" s="1"/>
      <c r="AZ4862" s="1"/>
      <c r="BA4862" s="1"/>
      <c r="BB4862" s="1"/>
      <c r="BC4862" s="1"/>
      <c r="BD4862" s="1"/>
      <c r="BE4862" s="1"/>
      <c r="BF4862" s="1"/>
      <c r="BG4862" s="1"/>
      <c r="BH4862" s="1"/>
      <c r="BI4862" s="1"/>
      <c r="BJ4862" s="1"/>
      <c r="BK4862" s="1"/>
      <c r="BL4862" s="1"/>
      <c r="BM4862" s="1"/>
      <c r="BN4862" s="1"/>
      <c r="BO4862" s="1"/>
      <c r="BP4862" s="1"/>
      <c r="BQ4862" s="1"/>
      <c r="BR4862" s="1"/>
      <c r="BS4862" s="1"/>
      <c r="BT4862" s="1"/>
      <c r="BU4862" s="1"/>
      <c r="BV4862" s="1"/>
      <c r="BW4862" s="1"/>
      <c r="BX4862" s="1"/>
      <c r="BY4862" s="1"/>
      <c r="BZ4862" s="1"/>
      <c r="CA4862" s="1"/>
      <c r="CB4862" s="1"/>
      <c r="CC4862" s="1"/>
      <c r="CD4862" s="1"/>
      <c r="CE4862" s="1"/>
      <c r="CF4862" s="1"/>
      <c r="CG4862" s="1"/>
      <c r="CH4862" s="1"/>
      <c r="CI4862" s="1"/>
      <c r="CJ4862" s="1"/>
      <c r="CK4862" s="1"/>
      <c r="CL4862" s="1"/>
      <c r="CM4862" s="1"/>
      <c r="CN4862" s="1"/>
      <c r="CO4862" s="1"/>
      <c r="CP4862" s="1"/>
      <c r="CQ4862" s="1"/>
      <c r="CR4862" s="1"/>
      <c r="CS4862" s="1"/>
      <c r="CT4862" s="1"/>
      <c r="CU4862" s="1"/>
      <c r="CV4862" s="1"/>
      <c r="CW4862" s="1"/>
      <c r="CX4862" s="1"/>
      <c r="CY4862" s="1"/>
      <c r="CZ4862" s="1"/>
      <c r="DA4862" s="1"/>
      <c r="DB4862" s="1"/>
      <c r="DC4862" s="1"/>
      <c r="DD4862" s="1"/>
      <c r="DE4862" s="1"/>
      <c r="DF4862" s="1"/>
      <c r="DG4862" s="1"/>
      <c r="DH4862" s="1"/>
      <c r="DI4862" s="1"/>
      <c r="DJ4862" s="1"/>
      <c r="DK4862" s="1"/>
      <c r="DL4862" s="1"/>
      <c r="DM4862" s="1"/>
      <c r="DN4862" s="1"/>
      <c r="DO4862" s="1"/>
      <c r="DP4862" s="1"/>
      <c r="DQ4862" s="1"/>
    </row>
    <row r="4863" spans="1:121">
      <c r="A4863" s="172" t="s">
        <v>2164</v>
      </c>
      <c r="B4863" s="381">
        <v>2025006938</v>
      </c>
      <c r="C4863" s="378">
        <v>168605373</v>
      </c>
      <c r="D4863" s="88"/>
      <c r="F4863" s="29" t="s">
        <v>82</v>
      </c>
      <c r="G4863" s="3" t="s">
        <v>231</v>
      </c>
      <c r="H4863" s="3" t="s">
        <v>30</v>
      </c>
      <c r="I4863" s="55">
        <v>46190</v>
      </c>
      <c r="J4863" s="55">
        <v>46193</v>
      </c>
      <c r="K4863" s="55">
        <v>46220</v>
      </c>
      <c r="L4863" s="3"/>
      <c r="M4863" s="3"/>
      <c r="N4863" s="3"/>
      <c r="O4863" s="3" t="s">
        <v>105</v>
      </c>
      <c r="P4863" s="55">
        <v>46199</v>
      </c>
      <c r="Q4863" s="167"/>
      <c r="R4863" s="176"/>
      <c r="S4863" s="1"/>
      <c r="T4863" s="1"/>
      <c r="U4863" s="1"/>
      <c r="V4863" s="1"/>
      <c r="W4863" s="1"/>
      <c r="X4863" s="1"/>
      <c r="Y4863" s="1"/>
      <c r="Z4863" s="1"/>
      <c r="AA4863" s="1"/>
      <c r="AB4863" s="1"/>
      <c r="AC4863" s="1"/>
      <c r="AD4863" s="1"/>
      <c r="AE4863" s="1"/>
      <c r="AF4863" s="1"/>
      <c r="AG4863" s="1"/>
      <c r="AH4863" s="1"/>
      <c r="AI4863" s="1"/>
      <c r="AJ4863" s="1"/>
      <c r="AK4863" s="1"/>
      <c r="AL4863" s="1"/>
      <c r="AM4863" s="1"/>
      <c r="AN4863" s="1"/>
      <c r="AO4863" s="1"/>
      <c r="AP4863" s="1"/>
      <c r="AQ4863" s="1"/>
      <c r="AR4863" s="1"/>
      <c r="AS4863" s="1"/>
      <c r="AT4863" s="1"/>
      <c r="AU4863" s="1"/>
      <c r="AV4863" s="1"/>
      <c r="AW4863" s="1"/>
      <c r="AX4863" s="1"/>
      <c r="AY4863" s="1"/>
      <c r="AZ4863" s="1"/>
      <c r="BA4863" s="1"/>
      <c r="BB4863" s="1"/>
      <c r="BC4863" s="1"/>
      <c r="BD4863" s="1"/>
      <c r="BE4863" s="1"/>
      <c r="BF4863" s="1"/>
      <c r="BG4863" s="1"/>
      <c r="BH4863" s="1"/>
      <c r="BI4863" s="1"/>
      <c r="BJ4863" s="1"/>
      <c r="BK4863" s="1"/>
      <c r="BL4863" s="1"/>
      <c r="BM4863" s="1"/>
      <c r="BN4863" s="1"/>
      <c r="BO4863" s="1"/>
      <c r="BP4863" s="1"/>
      <c r="BQ4863" s="1"/>
      <c r="BR4863" s="1"/>
      <c r="BS4863" s="1"/>
      <c r="BT4863" s="1"/>
      <c r="BU4863" s="1"/>
      <c r="BV4863" s="1"/>
      <c r="BW4863" s="1"/>
      <c r="BX4863" s="1"/>
      <c r="BY4863" s="1"/>
      <c r="BZ4863" s="1"/>
      <c r="CA4863" s="1"/>
      <c r="CB4863" s="1"/>
      <c r="CC4863" s="1"/>
      <c r="CD4863" s="1"/>
      <c r="CE4863" s="1"/>
      <c r="CF4863" s="1"/>
      <c r="CG4863" s="1"/>
      <c r="CH4863" s="1"/>
      <c r="CI4863" s="1"/>
      <c r="CJ4863" s="1"/>
      <c r="CK4863" s="1"/>
      <c r="CL4863" s="1"/>
      <c r="CM4863" s="1"/>
      <c r="CN4863" s="1"/>
      <c r="CO4863" s="1"/>
      <c r="CP4863" s="1"/>
      <c r="CQ4863" s="1"/>
      <c r="CR4863" s="1"/>
      <c r="CS4863" s="1"/>
      <c r="CT4863" s="1"/>
      <c r="CU4863" s="1"/>
      <c r="CV4863" s="1"/>
      <c r="CW4863" s="1"/>
      <c r="CX4863" s="1"/>
      <c r="CY4863" s="1"/>
      <c r="CZ4863" s="1"/>
      <c r="DA4863" s="1"/>
      <c r="DB4863" s="1"/>
      <c r="DC4863" s="1"/>
      <c r="DD4863" s="1"/>
      <c r="DE4863" s="1"/>
      <c r="DF4863" s="1"/>
      <c r="DG4863" s="1"/>
      <c r="DH4863" s="1"/>
      <c r="DI4863" s="1"/>
      <c r="DJ4863" s="1"/>
      <c r="DK4863" s="1"/>
      <c r="DL4863" s="1"/>
      <c r="DM4863" s="1"/>
      <c r="DN4863" s="1"/>
      <c r="DO4863" s="1"/>
      <c r="DP4863" s="1"/>
      <c r="DQ4863" s="1"/>
    </row>
    <row r="4864" spans="1:121">
      <c r="A4864" s="172" t="s">
        <v>2164</v>
      </c>
      <c r="B4864" s="381">
        <v>2025006938</v>
      </c>
      <c r="C4864" s="378">
        <v>168605339</v>
      </c>
      <c r="D4864" s="88"/>
      <c r="F4864" s="29" t="s">
        <v>82</v>
      </c>
      <c r="G4864" s="3" t="s">
        <v>231</v>
      </c>
      <c r="H4864" s="3" t="s">
        <v>30</v>
      </c>
      <c r="I4864" s="55">
        <v>46190</v>
      </c>
      <c r="J4864" s="55">
        <v>46193</v>
      </c>
      <c r="K4864" s="55">
        <v>46220</v>
      </c>
      <c r="L4864" s="3"/>
      <c r="M4864" s="3"/>
      <c r="N4864" s="3"/>
      <c r="O4864" s="3" t="s">
        <v>105</v>
      </c>
      <c r="P4864" s="55">
        <v>46199</v>
      </c>
      <c r="Q4864" s="167"/>
      <c r="R4864" s="176"/>
      <c r="S4864" s="1"/>
      <c r="T4864" s="1"/>
      <c r="U4864" s="1"/>
      <c r="V4864" s="1"/>
      <c r="W4864" s="1"/>
      <c r="X4864" s="1"/>
      <c r="Y4864" s="1"/>
      <c r="Z4864" s="1"/>
      <c r="AA4864" s="1"/>
      <c r="AB4864" s="1"/>
      <c r="AC4864" s="1"/>
      <c r="AD4864" s="1"/>
      <c r="AE4864" s="1"/>
      <c r="AF4864" s="1"/>
      <c r="AG4864" s="1"/>
      <c r="AH4864" s="1"/>
      <c r="AI4864" s="1"/>
      <c r="AJ4864" s="1"/>
      <c r="AK4864" s="1"/>
      <c r="AL4864" s="1"/>
      <c r="AM4864" s="1"/>
      <c r="AN4864" s="1"/>
      <c r="AO4864" s="1"/>
      <c r="AP4864" s="1"/>
      <c r="AQ4864" s="1"/>
      <c r="AR4864" s="1"/>
      <c r="AS4864" s="1"/>
      <c r="AT4864" s="1"/>
      <c r="AU4864" s="1"/>
      <c r="AV4864" s="1"/>
      <c r="AW4864" s="1"/>
      <c r="AX4864" s="1"/>
      <c r="AY4864" s="1"/>
      <c r="AZ4864" s="1"/>
      <c r="BA4864" s="1"/>
      <c r="BB4864" s="1"/>
      <c r="BC4864" s="1"/>
      <c r="BD4864" s="1"/>
      <c r="BE4864" s="1"/>
      <c r="BF4864" s="1"/>
      <c r="BG4864" s="1"/>
      <c r="BH4864" s="1"/>
      <c r="BI4864" s="1"/>
      <c r="BJ4864" s="1"/>
      <c r="BK4864" s="1"/>
      <c r="BL4864" s="1"/>
      <c r="BM4864" s="1"/>
      <c r="BN4864" s="1"/>
      <c r="BO4864" s="1"/>
      <c r="BP4864" s="1"/>
      <c r="BQ4864" s="1"/>
      <c r="BR4864" s="1"/>
      <c r="BS4864" s="1"/>
      <c r="BT4864" s="1"/>
      <c r="BU4864" s="1"/>
      <c r="BV4864" s="1"/>
      <c r="BW4864" s="1"/>
      <c r="BX4864" s="1"/>
      <c r="BY4864" s="1"/>
      <c r="BZ4864" s="1"/>
      <c r="CA4864" s="1"/>
      <c r="CB4864" s="1"/>
      <c r="CC4864" s="1"/>
      <c r="CD4864" s="1"/>
      <c r="CE4864" s="1"/>
      <c r="CF4864" s="1"/>
      <c r="CG4864" s="1"/>
      <c r="CH4864" s="1"/>
      <c r="CI4864" s="1"/>
      <c r="CJ4864" s="1"/>
      <c r="CK4864" s="1"/>
      <c r="CL4864" s="1"/>
      <c r="CM4864" s="1"/>
      <c r="CN4864" s="1"/>
      <c r="CO4864" s="1"/>
      <c r="CP4864" s="1"/>
      <c r="CQ4864" s="1"/>
      <c r="CR4864" s="1"/>
      <c r="CS4864" s="1"/>
      <c r="CT4864" s="1"/>
      <c r="CU4864" s="1"/>
      <c r="CV4864" s="1"/>
      <c r="CW4864" s="1"/>
      <c r="CX4864" s="1"/>
      <c r="CY4864" s="1"/>
      <c r="CZ4864" s="1"/>
      <c r="DA4864" s="1"/>
      <c r="DB4864" s="1"/>
      <c r="DC4864" s="1"/>
      <c r="DD4864" s="1"/>
      <c r="DE4864" s="1"/>
      <c r="DF4864" s="1"/>
      <c r="DG4864" s="1"/>
      <c r="DH4864" s="1"/>
      <c r="DI4864" s="1"/>
      <c r="DJ4864" s="1"/>
      <c r="DK4864" s="1"/>
      <c r="DL4864" s="1"/>
      <c r="DM4864" s="1"/>
      <c r="DN4864" s="1"/>
      <c r="DO4864" s="1"/>
      <c r="DP4864" s="1"/>
      <c r="DQ4864" s="1"/>
    </row>
    <row r="4865" spans="1:121">
      <c r="A4865" s="178" t="s">
        <v>2164</v>
      </c>
      <c r="B4865" s="381">
        <v>2025006938</v>
      </c>
      <c r="C4865" s="378">
        <v>168605318</v>
      </c>
      <c r="D4865" s="88"/>
      <c r="E4865" s="179"/>
      <c r="F4865" s="29" t="s">
        <v>82</v>
      </c>
      <c r="G4865" s="45" t="s">
        <v>231</v>
      </c>
      <c r="H4865" s="45" t="s">
        <v>30</v>
      </c>
      <c r="I4865" s="59">
        <v>46190</v>
      </c>
      <c r="J4865" s="59">
        <v>46193</v>
      </c>
      <c r="K4865" s="59">
        <v>46220</v>
      </c>
      <c r="L4865" s="45"/>
      <c r="M4865" s="45"/>
      <c r="N4865" s="45"/>
      <c r="O4865" s="3" t="s">
        <v>105</v>
      </c>
      <c r="P4865" s="55">
        <v>46199</v>
      </c>
      <c r="Q4865" s="180"/>
      <c r="R4865" s="176"/>
      <c r="S4865" s="1" t="s">
        <v>1982</v>
      </c>
      <c r="T4865" s="1" t="s">
        <v>1982</v>
      </c>
      <c r="U4865" s="1" t="s">
        <v>1982</v>
      </c>
      <c r="V4865" s="1" t="s">
        <v>1982</v>
      </c>
      <c r="W4865" s="1" t="s">
        <v>1982</v>
      </c>
      <c r="X4865" s="1" t="s">
        <v>1982</v>
      </c>
      <c r="Y4865" s="1" t="s">
        <v>1982</v>
      </c>
      <c r="Z4865" s="1" t="s">
        <v>1982</v>
      </c>
      <c r="AA4865" s="1" t="s">
        <v>1982</v>
      </c>
      <c r="AB4865" s="1" t="s">
        <v>1982</v>
      </c>
      <c r="AC4865" s="1" t="s">
        <v>1982</v>
      </c>
      <c r="AD4865" s="1" t="s">
        <v>1982</v>
      </c>
      <c r="AE4865" s="1" t="s">
        <v>1982</v>
      </c>
      <c r="AF4865" s="1" t="s">
        <v>1982</v>
      </c>
      <c r="AG4865" s="1" t="s">
        <v>1982</v>
      </c>
      <c r="AH4865" s="1" t="s">
        <v>1982</v>
      </c>
      <c r="AI4865" s="1" t="s">
        <v>1982</v>
      </c>
      <c r="AJ4865" s="1" t="s">
        <v>1982</v>
      </c>
      <c r="AK4865" s="1" t="s">
        <v>1982</v>
      </c>
      <c r="AL4865" s="1" t="s">
        <v>1982</v>
      </c>
      <c r="AM4865" s="1" t="s">
        <v>1982</v>
      </c>
      <c r="AN4865" s="1" t="s">
        <v>1982</v>
      </c>
      <c r="AO4865" s="1" t="s">
        <v>1982</v>
      </c>
      <c r="AP4865" s="1" t="s">
        <v>1982</v>
      </c>
      <c r="AQ4865" s="1" t="s">
        <v>1982</v>
      </c>
      <c r="AR4865" s="1" t="s">
        <v>1982</v>
      </c>
      <c r="AS4865" s="1" t="s">
        <v>1982</v>
      </c>
      <c r="AT4865" s="1" t="s">
        <v>1982</v>
      </c>
      <c r="AU4865" s="1" t="s">
        <v>1982</v>
      </c>
      <c r="AV4865" s="1" t="s">
        <v>1982</v>
      </c>
      <c r="AW4865" s="1" t="s">
        <v>1982</v>
      </c>
      <c r="AX4865" s="1" t="s">
        <v>1982</v>
      </c>
      <c r="AY4865" s="1" t="s">
        <v>1982</v>
      </c>
      <c r="AZ4865" s="1" t="s">
        <v>1982</v>
      </c>
      <c r="BA4865" s="1" t="s">
        <v>1982</v>
      </c>
      <c r="BB4865" s="1" t="s">
        <v>1982</v>
      </c>
      <c r="BC4865" s="1" t="s">
        <v>1982</v>
      </c>
      <c r="BD4865" s="1" t="s">
        <v>1982</v>
      </c>
      <c r="BE4865" s="1" t="s">
        <v>1982</v>
      </c>
      <c r="BF4865" s="1" t="s">
        <v>1982</v>
      </c>
      <c r="BG4865" s="1" t="s">
        <v>1982</v>
      </c>
      <c r="BH4865" s="1" t="s">
        <v>1982</v>
      </c>
      <c r="BI4865" s="1" t="s">
        <v>1982</v>
      </c>
      <c r="BJ4865" s="1" t="s">
        <v>1982</v>
      </c>
      <c r="BK4865" s="1" t="s">
        <v>1982</v>
      </c>
      <c r="BL4865" s="1" t="s">
        <v>1982</v>
      </c>
      <c r="BM4865" s="1" t="s">
        <v>1982</v>
      </c>
      <c r="BN4865" s="1" t="s">
        <v>1982</v>
      </c>
      <c r="BO4865" s="1" t="s">
        <v>1982</v>
      </c>
      <c r="BP4865" s="1" t="s">
        <v>1982</v>
      </c>
      <c r="BQ4865" s="1" t="s">
        <v>1982</v>
      </c>
      <c r="BR4865" s="1" t="s">
        <v>1982</v>
      </c>
      <c r="BS4865" s="1" t="s">
        <v>1982</v>
      </c>
      <c r="BT4865" s="1" t="s">
        <v>1982</v>
      </c>
      <c r="BU4865" s="1" t="s">
        <v>1982</v>
      </c>
      <c r="BV4865" s="1" t="s">
        <v>1982</v>
      </c>
      <c r="BW4865" s="1" t="s">
        <v>1982</v>
      </c>
      <c r="BX4865" s="1" t="s">
        <v>1982</v>
      </c>
      <c r="BY4865" s="1" t="s">
        <v>1982</v>
      </c>
      <c r="BZ4865" s="1" t="s">
        <v>1982</v>
      </c>
      <c r="CA4865" s="1" t="s">
        <v>1982</v>
      </c>
      <c r="CB4865" s="1" t="s">
        <v>1982</v>
      </c>
      <c r="CC4865" s="1" t="s">
        <v>1982</v>
      </c>
      <c r="CD4865" s="1" t="s">
        <v>1982</v>
      </c>
      <c r="CE4865" s="1" t="s">
        <v>1982</v>
      </c>
      <c r="CF4865" s="1" t="s">
        <v>1982</v>
      </c>
      <c r="CG4865" s="1" t="s">
        <v>1982</v>
      </c>
      <c r="CH4865" s="1" t="s">
        <v>1982</v>
      </c>
      <c r="CI4865" s="1" t="s">
        <v>1982</v>
      </c>
      <c r="CJ4865" s="1" t="s">
        <v>1982</v>
      </c>
      <c r="CK4865" s="1" t="s">
        <v>1982</v>
      </c>
      <c r="CL4865" s="1" t="s">
        <v>1982</v>
      </c>
      <c r="CM4865" s="1" t="s">
        <v>1982</v>
      </c>
      <c r="CN4865" s="1" t="s">
        <v>1982</v>
      </c>
      <c r="CO4865" s="1" t="s">
        <v>1982</v>
      </c>
      <c r="CP4865" s="1" t="s">
        <v>1982</v>
      </c>
      <c r="CQ4865" s="1" t="s">
        <v>1982</v>
      </c>
      <c r="CR4865" s="1" t="s">
        <v>1982</v>
      </c>
      <c r="CS4865" s="1" t="s">
        <v>1982</v>
      </c>
      <c r="CT4865" s="1" t="s">
        <v>1982</v>
      </c>
      <c r="CU4865" s="1" t="s">
        <v>1982</v>
      </c>
      <c r="CV4865" s="1" t="s">
        <v>1982</v>
      </c>
      <c r="CW4865" s="1" t="s">
        <v>1982</v>
      </c>
      <c r="CX4865" s="1" t="s">
        <v>1982</v>
      </c>
      <c r="CY4865" s="1" t="s">
        <v>1982</v>
      </c>
      <c r="CZ4865" s="1" t="s">
        <v>1982</v>
      </c>
      <c r="DA4865" s="1" t="s">
        <v>1982</v>
      </c>
      <c r="DB4865" s="1" t="s">
        <v>1982</v>
      </c>
      <c r="DC4865" s="1" t="s">
        <v>1982</v>
      </c>
      <c r="DD4865" s="1" t="s">
        <v>1982</v>
      </c>
      <c r="DE4865" s="1" t="s">
        <v>1982</v>
      </c>
      <c r="DF4865" s="1" t="s">
        <v>1982</v>
      </c>
      <c r="DG4865" s="1" t="s">
        <v>1982</v>
      </c>
      <c r="DH4865" s="1" t="s">
        <v>1982</v>
      </c>
      <c r="DI4865" s="1" t="s">
        <v>1982</v>
      </c>
      <c r="DJ4865" s="1" t="s">
        <v>1982</v>
      </c>
      <c r="DK4865" s="1" t="s">
        <v>1982</v>
      </c>
      <c r="DL4865" s="1" t="s">
        <v>1982</v>
      </c>
      <c r="DM4865" s="1" t="s">
        <v>1982</v>
      </c>
      <c r="DN4865" s="1" t="s">
        <v>1982</v>
      </c>
      <c r="DO4865" s="1" t="s">
        <v>1982</v>
      </c>
      <c r="DP4865" s="1" t="s">
        <v>1982</v>
      </c>
      <c r="DQ4865" s="1" t="s">
        <v>1982</v>
      </c>
    </row>
    <row r="4866" spans="1:121">
      <c r="A4866" s="166" t="s">
        <v>2164</v>
      </c>
      <c r="B4866" s="381">
        <v>2025006938</v>
      </c>
      <c r="C4866" s="378">
        <v>168605266</v>
      </c>
      <c r="D4866" s="88"/>
      <c r="F4866" s="29" t="s">
        <v>82</v>
      </c>
      <c r="G4866" s="3" t="s">
        <v>231</v>
      </c>
      <c r="H4866" s="3" t="s">
        <v>30</v>
      </c>
      <c r="I4866" s="55">
        <v>46190</v>
      </c>
      <c r="J4866" s="55">
        <v>46193</v>
      </c>
      <c r="K4866" s="55">
        <v>46220</v>
      </c>
      <c r="L4866" s="3"/>
      <c r="M4866" s="3"/>
      <c r="N4866" s="3"/>
      <c r="O4866" s="3" t="s">
        <v>105</v>
      </c>
      <c r="P4866" s="55">
        <v>46199</v>
      </c>
      <c r="Q4866" s="167"/>
      <c r="R4866" s="184"/>
      <c r="S4866" s="1" t="s">
        <v>1982</v>
      </c>
      <c r="T4866" s="1" t="s">
        <v>1982</v>
      </c>
      <c r="U4866" s="1" t="s">
        <v>1982</v>
      </c>
      <c r="V4866" s="1" t="s">
        <v>1982</v>
      </c>
      <c r="W4866" s="1" t="s">
        <v>1982</v>
      </c>
      <c r="X4866" s="1" t="s">
        <v>1982</v>
      </c>
      <c r="Y4866" s="1" t="s">
        <v>1982</v>
      </c>
      <c r="Z4866" s="1" t="s">
        <v>1982</v>
      </c>
      <c r="AA4866" s="1" t="s">
        <v>1982</v>
      </c>
      <c r="AB4866" s="1" t="s">
        <v>1982</v>
      </c>
      <c r="AC4866" s="1" t="s">
        <v>1982</v>
      </c>
      <c r="AD4866" s="1" t="s">
        <v>1982</v>
      </c>
      <c r="AE4866" s="1" t="s">
        <v>1982</v>
      </c>
      <c r="AF4866" s="1" t="s">
        <v>1982</v>
      </c>
      <c r="AG4866" s="1" t="s">
        <v>1982</v>
      </c>
      <c r="AH4866" s="1" t="s">
        <v>1982</v>
      </c>
      <c r="AI4866" s="1" t="s">
        <v>1982</v>
      </c>
      <c r="AJ4866" s="1" t="s">
        <v>1982</v>
      </c>
      <c r="AK4866" s="1" t="s">
        <v>1982</v>
      </c>
      <c r="AL4866" s="1" t="s">
        <v>1982</v>
      </c>
      <c r="AM4866" s="1" t="s">
        <v>1982</v>
      </c>
      <c r="AN4866" s="1" t="s">
        <v>1982</v>
      </c>
      <c r="AO4866" s="1" t="s">
        <v>1982</v>
      </c>
      <c r="AP4866" s="1" t="s">
        <v>1982</v>
      </c>
      <c r="AQ4866" s="1" t="s">
        <v>1982</v>
      </c>
      <c r="AR4866" s="1" t="s">
        <v>1982</v>
      </c>
      <c r="AS4866" s="1" t="s">
        <v>1982</v>
      </c>
      <c r="AT4866" s="1" t="s">
        <v>1982</v>
      </c>
      <c r="AU4866" s="1" t="s">
        <v>1982</v>
      </c>
      <c r="AV4866" s="1" t="s">
        <v>1982</v>
      </c>
      <c r="AW4866" s="1" t="s">
        <v>1982</v>
      </c>
      <c r="AX4866" s="1" t="s">
        <v>1982</v>
      </c>
      <c r="AY4866" s="1" t="s">
        <v>1982</v>
      </c>
      <c r="AZ4866" s="1" t="s">
        <v>1982</v>
      </c>
      <c r="BA4866" s="1" t="s">
        <v>1982</v>
      </c>
      <c r="BB4866" s="1" t="s">
        <v>1982</v>
      </c>
      <c r="BC4866" s="1" t="s">
        <v>1982</v>
      </c>
      <c r="BD4866" s="1" t="s">
        <v>1982</v>
      </c>
      <c r="BE4866" s="1" t="s">
        <v>1982</v>
      </c>
      <c r="BF4866" s="1" t="s">
        <v>1982</v>
      </c>
      <c r="BG4866" s="1" t="s">
        <v>1982</v>
      </c>
      <c r="BH4866" s="1" t="s">
        <v>1982</v>
      </c>
      <c r="BI4866" s="1" t="s">
        <v>1982</v>
      </c>
      <c r="BJ4866" s="1" t="s">
        <v>1982</v>
      </c>
      <c r="BK4866" s="1" t="s">
        <v>1982</v>
      </c>
      <c r="BL4866" s="1" t="s">
        <v>1982</v>
      </c>
      <c r="BM4866" s="1" t="s">
        <v>1982</v>
      </c>
      <c r="BN4866" s="1" t="s">
        <v>1982</v>
      </c>
      <c r="BO4866" s="1" t="s">
        <v>1982</v>
      </c>
      <c r="BP4866" s="1" t="s">
        <v>1982</v>
      </c>
      <c r="BQ4866" s="1" t="s">
        <v>1982</v>
      </c>
      <c r="BR4866" s="1" t="s">
        <v>1982</v>
      </c>
      <c r="BS4866" s="1" t="s">
        <v>1982</v>
      </c>
      <c r="BT4866" s="1" t="s">
        <v>1982</v>
      </c>
      <c r="BU4866" s="1" t="s">
        <v>1982</v>
      </c>
      <c r="BV4866" s="1" t="s">
        <v>1982</v>
      </c>
      <c r="BW4866" s="1" t="s">
        <v>1982</v>
      </c>
      <c r="BX4866" s="1" t="s">
        <v>1982</v>
      </c>
      <c r="BY4866" s="1" t="s">
        <v>1982</v>
      </c>
      <c r="BZ4866" s="1" t="s">
        <v>1982</v>
      </c>
      <c r="CA4866" s="1" t="s">
        <v>1982</v>
      </c>
      <c r="CB4866" s="1" t="s">
        <v>1982</v>
      </c>
      <c r="CC4866" s="1" t="s">
        <v>1982</v>
      </c>
      <c r="CD4866" s="1" t="s">
        <v>1982</v>
      </c>
      <c r="CE4866" s="1" t="s">
        <v>1982</v>
      </c>
      <c r="CF4866" s="1" t="s">
        <v>1982</v>
      </c>
      <c r="CG4866" s="1" t="s">
        <v>1982</v>
      </c>
      <c r="CH4866" s="1" t="s">
        <v>1982</v>
      </c>
      <c r="CI4866" s="1" t="s">
        <v>1982</v>
      </c>
      <c r="CJ4866" s="1" t="s">
        <v>1982</v>
      </c>
      <c r="CK4866" s="1" t="s">
        <v>1982</v>
      </c>
      <c r="CL4866" s="1" t="s">
        <v>1982</v>
      </c>
      <c r="CM4866" s="1" t="s">
        <v>1982</v>
      </c>
      <c r="CN4866" s="1" t="s">
        <v>1982</v>
      </c>
      <c r="CO4866" s="1" t="s">
        <v>1982</v>
      </c>
      <c r="CP4866" s="1" t="s">
        <v>1982</v>
      </c>
      <c r="CQ4866" s="1" t="s">
        <v>1982</v>
      </c>
      <c r="CR4866" s="1" t="s">
        <v>1982</v>
      </c>
      <c r="CS4866" s="1" t="s">
        <v>1982</v>
      </c>
      <c r="CT4866" s="1" t="s">
        <v>1982</v>
      </c>
      <c r="CU4866" s="1" t="s">
        <v>1982</v>
      </c>
      <c r="CV4866" s="1" t="s">
        <v>1982</v>
      </c>
      <c r="CW4866" s="1" t="s">
        <v>1982</v>
      </c>
      <c r="CX4866" s="1" t="s">
        <v>1982</v>
      </c>
      <c r="CY4866" s="1" t="s">
        <v>1982</v>
      </c>
      <c r="CZ4866" s="1" t="s">
        <v>1982</v>
      </c>
      <c r="DA4866" s="1" t="s">
        <v>1982</v>
      </c>
      <c r="DB4866" s="1" t="s">
        <v>1982</v>
      </c>
      <c r="DC4866" s="1" t="s">
        <v>1982</v>
      </c>
      <c r="DD4866" s="1" t="s">
        <v>1982</v>
      </c>
      <c r="DE4866" s="1" t="s">
        <v>1982</v>
      </c>
      <c r="DF4866" s="1" t="s">
        <v>1982</v>
      </c>
      <c r="DG4866" s="1" t="s">
        <v>1982</v>
      </c>
      <c r="DH4866" s="1" t="s">
        <v>1982</v>
      </c>
      <c r="DI4866" s="1" t="s">
        <v>1982</v>
      </c>
      <c r="DJ4866" s="1" t="s">
        <v>1982</v>
      </c>
      <c r="DK4866" s="1" t="s">
        <v>1982</v>
      </c>
      <c r="DL4866" s="1" t="s">
        <v>1982</v>
      </c>
      <c r="DM4866" s="1" t="s">
        <v>1982</v>
      </c>
      <c r="DN4866" s="1" t="s">
        <v>1982</v>
      </c>
      <c r="DO4866" s="1" t="s">
        <v>1982</v>
      </c>
      <c r="DP4866" s="1" t="s">
        <v>1982</v>
      </c>
      <c r="DQ4866" s="1" t="s">
        <v>1982</v>
      </c>
    </row>
    <row r="4867" spans="1:121">
      <c r="A4867" s="166" t="s">
        <v>2164</v>
      </c>
      <c r="B4867" s="381">
        <v>2025006938</v>
      </c>
      <c r="C4867" s="378">
        <v>168605224</v>
      </c>
      <c r="D4867" s="88"/>
      <c r="F4867" s="29" t="s">
        <v>82</v>
      </c>
      <c r="G4867" s="3" t="s">
        <v>231</v>
      </c>
      <c r="H4867" s="3" t="s">
        <v>30</v>
      </c>
      <c r="I4867" s="55">
        <v>46190</v>
      </c>
      <c r="J4867" s="55">
        <v>46193</v>
      </c>
      <c r="K4867" s="55">
        <v>46220</v>
      </c>
      <c r="L4867" s="3"/>
      <c r="M4867" s="3"/>
      <c r="N4867" s="3"/>
      <c r="O4867" s="3" t="s">
        <v>105</v>
      </c>
      <c r="P4867" s="55">
        <v>46199</v>
      </c>
      <c r="Q4867" s="167"/>
      <c r="R4867" s="184"/>
      <c r="S4867" s="1"/>
      <c r="T4867" s="1"/>
      <c r="U4867" s="1"/>
      <c r="V4867" s="1"/>
      <c r="W4867" s="1"/>
      <c r="X4867" s="1"/>
      <c r="Y4867" s="1"/>
      <c r="Z4867" s="1"/>
      <c r="AA4867" s="1"/>
      <c r="AB4867" s="1"/>
      <c r="AC4867" s="1"/>
      <c r="AD4867" s="1"/>
      <c r="AE4867" s="1"/>
      <c r="AF4867" s="1"/>
      <c r="AG4867" s="1"/>
      <c r="AH4867" s="1"/>
      <c r="AI4867" s="1"/>
      <c r="AJ4867" s="1"/>
      <c r="AK4867" s="1"/>
      <c r="AL4867" s="1"/>
      <c r="AM4867" s="1"/>
      <c r="AN4867" s="1"/>
      <c r="AO4867" s="1"/>
      <c r="AP4867" s="1"/>
      <c r="AQ4867" s="1"/>
      <c r="AR4867" s="1"/>
      <c r="AS4867" s="1"/>
      <c r="AT4867" s="1"/>
      <c r="AU4867" s="1"/>
      <c r="AV4867" s="1"/>
      <c r="AW4867" s="1"/>
      <c r="AX4867" s="1"/>
      <c r="AY4867" s="1"/>
      <c r="AZ4867" s="1"/>
      <c r="BA4867" s="1"/>
      <c r="BB4867" s="1"/>
      <c r="BC4867" s="1"/>
      <c r="BD4867" s="1"/>
      <c r="BE4867" s="1"/>
      <c r="BF4867" s="1"/>
      <c r="BG4867" s="1"/>
      <c r="BH4867" s="1"/>
      <c r="BI4867" s="1"/>
      <c r="BJ4867" s="1"/>
      <c r="BK4867" s="1"/>
      <c r="BL4867" s="1"/>
      <c r="BM4867" s="1"/>
      <c r="BN4867" s="1"/>
      <c r="BO4867" s="1"/>
      <c r="BP4867" s="1"/>
      <c r="BQ4867" s="1"/>
      <c r="BR4867" s="1"/>
      <c r="BS4867" s="1"/>
      <c r="BT4867" s="1"/>
      <c r="BU4867" s="1"/>
      <c r="BV4867" s="1"/>
      <c r="BW4867" s="1"/>
      <c r="BX4867" s="1"/>
      <c r="BY4867" s="1"/>
      <c r="BZ4867" s="1"/>
      <c r="CA4867" s="1"/>
      <c r="CB4867" s="1"/>
      <c r="CC4867" s="1"/>
      <c r="CD4867" s="1"/>
      <c r="CE4867" s="1"/>
      <c r="CF4867" s="1"/>
      <c r="CG4867" s="1"/>
      <c r="CH4867" s="1"/>
      <c r="CI4867" s="1"/>
      <c r="CJ4867" s="1"/>
      <c r="CK4867" s="1"/>
      <c r="CL4867" s="1"/>
      <c r="CM4867" s="1"/>
      <c r="CN4867" s="1"/>
      <c r="CO4867" s="1"/>
      <c r="CP4867" s="1"/>
      <c r="CQ4867" s="1"/>
      <c r="CR4867" s="1"/>
      <c r="CS4867" s="1"/>
      <c r="CT4867" s="1"/>
      <c r="CU4867" s="1"/>
      <c r="CV4867" s="1"/>
      <c r="CW4867" s="1"/>
      <c r="CX4867" s="1"/>
      <c r="CY4867" s="1"/>
      <c r="CZ4867" s="1"/>
      <c r="DA4867" s="1"/>
      <c r="DB4867" s="1"/>
      <c r="DC4867" s="1"/>
      <c r="DD4867" s="1"/>
      <c r="DE4867" s="1"/>
      <c r="DF4867" s="1"/>
      <c r="DG4867" s="1"/>
      <c r="DH4867" s="1"/>
      <c r="DI4867" s="1"/>
      <c r="DJ4867" s="1"/>
      <c r="DK4867" s="1"/>
      <c r="DL4867" s="1"/>
      <c r="DM4867" s="1"/>
      <c r="DN4867" s="1"/>
      <c r="DO4867" s="1"/>
      <c r="DP4867" s="1"/>
      <c r="DQ4867" s="1"/>
    </row>
    <row r="4868" spans="1:121">
      <c r="A4868" s="166" t="s">
        <v>2164</v>
      </c>
      <c r="B4868" s="381">
        <v>2025006938</v>
      </c>
      <c r="C4868" s="378">
        <v>168605167</v>
      </c>
      <c r="D4868" s="88"/>
      <c r="F4868" s="29" t="s">
        <v>82</v>
      </c>
      <c r="G4868" s="3" t="s">
        <v>231</v>
      </c>
      <c r="H4868" s="3" t="s">
        <v>30</v>
      </c>
      <c r="I4868" s="55">
        <v>46190</v>
      </c>
      <c r="J4868" s="55">
        <v>46193</v>
      </c>
      <c r="K4868" s="55">
        <v>46220</v>
      </c>
      <c r="L4868" s="3"/>
      <c r="M4868" s="3"/>
      <c r="N4868" s="3"/>
      <c r="O4868" s="3" t="s">
        <v>105</v>
      </c>
      <c r="P4868" s="55">
        <v>46199</v>
      </c>
      <c r="Q4868" s="167"/>
      <c r="R4868" s="184"/>
      <c r="S4868" s="1"/>
      <c r="T4868" s="1"/>
      <c r="U4868" s="1"/>
      <c r="V4868" s="1"/>
      <c r="W4868" s="1"/>
      <c r="X4868" s="1"/>
      <c r="Y4868" s="1"/>
      <c r="Z4868" s="1"/>
      <c r="AA4868" s="1"/>
      <c r="AB4868" s="1"/>
      <c r="AC4868" s="1"/>
      <c r="AD4868" s="1"/>
      <c r="AE4868" s="1"/>
      <c r="AF4868" s="1"/>
      <c r="AG4868" s="1"/>
      <c r="AH4868" s="1"/>
      <c r="AI4868" s="1"/>
      <c r="AJ4868" s="1"/>
      <c r="AK4868" s="1"/>
      <c r="AL4868" s="1"/>
      <c r="AM4868" s="1"/>
      <c r="AN4868" s="1"/>
      <c r="AO4868" s="1"/>
      <c r="AP4868" s="1"/>
      <c r="AQ4868" s="1"/>
      <c r="AR4868" s="1"/>
      <c r="AS4868" s="1"/>
      <c r="AT4868" s="1"/>
      <c r="AU4868" s="1"/>
      <c r="AV4868" s="1"/>
      <c r="AW4868" s="1"/>
      <c r="AX4868" s="1"/>
      <c r="AY4868" s="1"/>
      <c r="AZ4868" s="1"/>
      <c r="BA4868" s="1"/>
      <c r="BB4868" s="1"/>
      <c r="BC4868" s="1"/>
      <c r="BD4868" s="1"/>
      <c r="BE4868" s="1"/>
      <c r="BF4868" s="1"/>
      <c r="BG4868" s="1"/>
      <c r="BH4868" s="1"/>
      <c r="BI4868" s="1"/>
      <c r="BJ4868" s="1"/>
      <c r="BK4868" s="1"/>
      <c r="BL4868" s="1"/>
      <c r="BM4868" s="1"/>
      <c r="BN4868" s="1"/>
      <c r="BO4868" s="1"/>
      <c r="BP4868" s="1"/>
      <c r="BQ4868" s="1"/>
      <c r="BR4868" s="1"/>
      <c r="BS4868" s="1"/>
      <c r="BT4868" s="1"/>
      <c r="BU4868" s="1"/>
      <c r="BV4868" s="1"/>
      <c r="BW4868" s="1"/>
      <c r="BX4868" s="1"/>
      <c r="BY4868" s="1"/>
      <c r="BZ4868" s="1"/>
      <c r="CA4868" s="1"/>
      <c r="CB4868" s="1"/>
      <c r="CC4868" s="1"/>
      <c r="CD4868" s="1"/>
      <c r="CE4868" s="1"/>
      <c r="CF4868" s="1"/>
      <c r="CG4868" s="1"/>
      <c r="CH4868" s="1"/>
      <c r="CI4868" s="1"/>
      <c r="CJ4868" s="1"/>
      <c r="CK4868" s="1"/>
      <c r="CL4868" s="1"/>
      <c r="CM4868" s="1"/>
      <c r="CN4868" s="1"/>
      <c r="CO4868" s="1"/>
      <c r="CP4868" s="1"/>
      <c r="CQ4868" s="1"/>
      <c r="CR4868" s="1"/>
      <c r="CS4868" s="1"/>
      <c r="CT4868" s="1"/>
      <c r="CU4868" s="1"/>
      <c r="CV4868" s="1"/>
      <c r="CW4868" s="1"/>
      <c r="CX4868" s="1"/>
      <c r="CY4868" s="1"/>
      <c r="CZ4868" s="1"/>
      <c r="DA4868" s="1"/>
      <c r="DB4868" s="1"/>
      <c r="DC4868" s="1"/>
      <c r="DD4868" s="1"/>
      <c r="DE4868" s="1"/>
      <c r="DF4868" s="1"/>
      <c r="DG4868" s="1"/>
      <c r="DH4868" s="1"/>
      <c r="DI4868" s="1"/>
      <c r="DJ4868" s="1"/>
      <c r="DK4868" s="1"/>
      <c r="DL4868" s="1"/>
      <c r="DM4868" s="1"/>
      <c r="DN4868" s="1"/>
      <c r="DO4868" s="1"/>
      <c r="DP4868" s="1"/>
      <c r="DQ4868" s="1"/>
    </row>
    <row r="4869" spans="1:121">
      <c r="A4869" s="166" t="s">
        <v>2164</v>
      </c>
      <c r="B4869" s="381">
        <v>2025006938</v>
      </c>
      <c r="C4869" s="378">
        <v>168605090</v>
      </c>
      <c r="D4869" s="88"/>
      <c r="F4869" s="29" t="s">
        <v>82</v>
      </c>
      <c r="G4869" s="3" t="s">
        <v>231</v>
      </c>
      <c r="H4869" s="3" t="s">
        <v>30</v>
      </c>
      <c r="I4869" s="55">
        <v>46190</v>
      </c>
      <c r="J4869" s="55">
        <v>46193</v>
      </c>
      <c r="K4869" s="55">
        <v>46220</v>
      </c>
      <c r="L4869" s="3"/>
      <c r="M4869" s="3"/>
      <c r="N4869" s="3"/>
      <c r="O4869" s="3" t="s">
        <v>105</v>
      </c>
      <c r="P4869" s="55">
        <v>46199</v>
      </c>
      <c r="Q4869" s="167"/>
      <c r="R4869" s="184"/>
      <c r="S4869" s="1"/>
      <c r="T4869" s="1"/>
      <c r="U4869" s="1"/>
      <c r="V4869" s="1"/>
      <c r="W4869" s="1"/>
      <c r="X4869" s="1"/>
      <c r="Y4869" s="1"/>
      <c r="Z4869" s="1"/>
      <c r="AA4869" s="1"/>
      <c r="AB4869" s="1"/>
      <c r="AC4869" s="1"/>
      <c r="AD4869" s="1"/>
      <c r="AE4869" s="1"/>
      <c r="AF4869" s="1"/>
      <c r="AG4869" s="1"/>
      <c r="AH4869" s="1"/>
      <c r="AI4869" s="1"/>
      <c r="AJ4869" s="1"/>
      <c r="AK4869" s="1"/>
      <c r="AL4869" s="1"/>
      <c r="AM4869" s="1"/>
      <c r="AN4869" s="1"/>
      <c r="AO4869" s="1"/>
      <c r="AP4869" s="1"/>
      <c r="AQ4869" s="1"/>
      <c r="AR4869" s="1"/>
      <c r="AS4869" s="1"/>
      <c r="AT4869" s="1"/>
      <c r="AU4869" s="1"/>
      <c r="AV4869" s="1"/>
      <c r="AW4869" s="1"/>
      <c r="AX4869" s="1"/>
      <c r="AY4869" s="1"/>
      <c r="AZ4869" s="1"/>
      <c r="BA4869" s="1"/>
      <c r="BB4869" s="1"/>
      <c r="BC4869" s="1"/>
      <c r="BD4869" s="1"/>
      <c r="BE4869" s="1"/>
      <c r="BF4869" s="1"/>
      <c r="BG4869" s="1"/>
      <c r="BH4869" s="1"/>
      <c r="BI4869" s="1"/>
      <c r="BJ4869" s="1"/>
      <c r="BK4869" s="1"/>
      <c r="BL4869" s="1"/>
      <c r="BM4869" s="1"/>
      <c r="BN4869" s="1"/>
      <c r="BO4869" s="1"/>
      <c r="BP4869" s="1"/>
      <c r="BQ4869" s="1"/>
      <c r="BR4869" s="1"/>
      <c r="BS4869" s="1"/>
      <c r="BT4869" s="1"/>
      <c r="BU4869" s="1"/>
      <c r="BV4869" s="1"/>
      <c r="BW4869" s="1"/>
      <c r="BX4869" s="1"/>
      <c r="BY4869" s="1"/>
      <c r="BZ4869" s="1"/>
      <c r="CA4869" s="1"/>
      <c r="CB4869" s="1"/>
      <c r="CC4869" s="1"/>
      <c r="CD4869" s="1"/>
      <c r="CE4869" s="1"/>
      <c r="CF4869" s="1"/>
      <c r="CG4869" s="1"/>
      <c r="CH4869" s="1"/>
      <c r="CI4869" s="1"/>
      <c r="CJ4869" s="1"/>
      <c r="CK4869" s="1"/>
      <c r="CL4869" s="1"/>
      <c r="CM4869" s="1"/>
      <c r="CN4869" s="1"/>
      <c r="CO4869" s="1"/>
      <c r="CP4869" s="1"/>
      <c r="CQ4869" s="1"/>
      <c r="CR4869" s="1"/>
      <c r="CS4869" s="1"/>
      <c r="CT4869" s="1"/>
      <c r="CU4869" s="1"/>
      <c r="CV4869" s="1"/>
      <c r="CW4869" s="1"/>
      <c r="CX4869" s="1"/>
      <c r="CY4869" s="1"/>
      <c r="CZ4869" s="1"/>
      <c r="DA4869" s="1"/>
      <c r="DB4869" s="1"/>
      <c r="DC4869" s="1"/>
      <c r="DD4869" s="1"/>
      <c r="DE4869" s="1"/>
      <c r="DF4869" s="1"/>
      <c r="DG4869" s="1"/>
      <c r="DH4869" s="1"/>
      <c r="DI4869" s="1"/>
      <c r="DJ4869" s="1"/>
      <c r="DK4869" s="1"/>
      <c r="DL4869" s="1"/>
      <c r="DM4869" s="1"/>
      <c r="DN4869" s="1"/>
      <c r="DO4869" s="1"/>
      <c r="DP4869" s="1"/>
      <c r="DQ4869" s="1"/>
    </row>
    <row r="4870" spans="1:121">
      <c r="A4870" s="166" t="s">
        <v>2164</v>
      </c>
      <c r="B4870" s="381">
        <v>2025006938</v>
      </c>
      <c r="C4870" s="378">
        <v>168605878</v>
      </c>
      <c r="D4870" s="88"/>
      <c r="F4870" s="29" t="s">
        <v>82</v>
      </c>
      <c r="G4870" s="3" t="s">
        <v>231</v>
      </c>
      <c r="H4870" s="3" t="s">
        <v>30</v>
      </c>
      <c r="I4870" s="55">
        <v>46190</v>
      </c>
      <c r="J4870" s="55">
        <v>46193</v>
      </c>
      <c r="K4870" s="55">
        <v>46220</v>
      </c>
      <c r="L4870" s="3"/>
      <c r="M4870" s="3"/>
      <c r="N4870" s="3"/>
      <c r="O4870" s="3" t="s">
        <v>105</v>
      </c>
      <c r="P4870" s="55">
        <v>46199</v>
      </c>
      <c r="Q4870" s="167"/>
      <c r="R4870" s="184"/>
      <c r="S4870" s="1"/>
      <c r="T4870" s="1"/>
      <c r="U4870" s="1"/>
      <c r="V4870" s="1"/>
      <c r="W4870" s="1"/>
      <c r="X4870" s="1"/>
      <c r="Y4870" s="1"/>
      <c r="Z4870" s="1"/>
      <c r="AA4870" s="1"/>
      <c r="AB4870" s="1"/>
      <c r="AC4870" s="1"/>
      <c r="AD4870" s="1"/>
      <c r="AE4870" s="1"/>
      <c r="AF4870" s="1"/>
      <c r="AG4870" s="1"/>
      <c r="AH4870" s="1"/>
      <c r="AI4870" s="1"/>
      <c r="AJ4870" s="1"/>
      <c r="AK4870" s="1"/>
      <c r="AL4870" s="1"/>
      <c r="AM4870" s="1"/>
      <c r="AN4870" s="1"/>
      <c r="AO4870" s="1"/>
      <c r="AP4870" s="1"/>
      <c r="AQ4870" s="1"/>
      <c r="AR4870" s="1"/>
      <c r="AS4870" s="1"/>
      <c r="AT4870" s="1"/>
      <c r="AU4870" s="1"/>
      <c r="AV4870" s="1"/>
      <c r="AW4870" s="1"/>
      <c r="AX4870" s="1"/>
      <c r="AY4870" s="1"/>
      <c r="AZ4870" s="1"/>
      <c r="BA4870" s="1"/>
      <c r="BB4870" s="1"/>
      <c r="BC4870" s="1"/>
      <c r="BD4870" s="1"/>
      <c r="BE4870" s="1"/>
      <c r="BF4870" s="1"/>
      <c r="BG4870" s="1"/>
      <c r="BH4870" s="1"/>
      <c r="BI4870" s="1"/>
      <c r="BJ4870" s="1"/>
      <c r="BK4870" s="1"/>
      <c r="BL4870" s="1"/>
      <c r="BM4870" s="1"/>
      <c r="BN4870" s="1"/>
      <c r="BO4870" s="1"/>
      <c r="BP4870" s="1"/>
      <c r="BQ4870" s="1"/>
      <c r="BR4870" s="1"/>
      <c r="BS4870" s="1"/>
      <c r="BT4870" s="1"/>
      <c r="BU4870" s="1"/>
      <c r="BV4870" s="1"/>
      <c r="BW4870" s="1"/>
      <c r="BX4870" s="1"/>
      <c r="BY4870" s="1"/>
      <c r="BZ4870" s="1"/>
      <c r="CA4870" s="1"/>
      <c r="CB4870" s="1"/>
      <c r="CC4870" s="1"/>
      <c r="CD4870" s="1"/>
      <c r="CE4870" s="1"/>
      <c r="CF4870" s="1"/>
      <c r="CG4870" s="1"/>
      <c r="CH4870" s="1"/>
      <c r="CI4870" s="1"/>
      <c r="CJ4870" s="1"/>
      <c r="CK4870" s="1"/>
      <c r="CL4870" s="1"/>
      <c r="CM4870" s="1"/>
      <c r="CN4870" s="1"/>
      <c r="CO4870" s="1"/>
      <c r="CP4870" s="1"/>
      <c r="CQ4870" s="1"/>
      <c r="CR4870" s="1"/>
      <c r="CS4870" s="1"/>
      <c r="CT4870" s="1"/>
      <c r="CU4870" s="1"/>
      <c r="CV4870" s="1"/>
      <c r="CW4870" s="1"/>
      <c r="CX4870" s="1"/>
      <c r="CY4870" s="1"/>
      <c r="CZ4870" s="1"/>
      <c r="DA4870" s="1"/>
      <c r="DB4870" s="1"/>
      <c r="DC4870" s="1"/>
      <c r="DD4870" s="1"/>
      <c r="DE4870" s="1"/>
      <c r="DF4870" s="1"/>
      <c r="DG4870" s="1"/>
      <c r="DH4870" s="1"/>
      <c r="DI4870" s="1"/>
      <c r="DJ4870" s="1"/>
      <c r="DK4870" s="1"/>
      <c r="DL4870" s="1"/>
      <c r="DM4870" s="1"/>
      <c r="DN4870" s="1"/>
      <c r="DO4870" s="1"/>
      <c r="DP4870" s="1"/>
      <c r="DQ4870" s="1"/>
    </row>
    <row r="4871" spans="1:121">
      <c r="A4871" s="166" t="s">
        <v>2164</v>
      </c>
      <c r="B4871" s="381">
        <v>2025006938</v>
      </c>
      <c r="C4871" s="378">
        <v>168605847</v>
      </c>
      <c r="D4871" s="88"/>
      <c r="F4871" s="29" t="s">
        <v>82</v>
      </c>
      <c r="G4871" s="3" t="s">
        <v>231</v>
      </c>
      <c r="H4871" s="3" t="s">
        <v>30</v>
      </c>
      <c r="I4871" s="55">
        <v>46190</v>
      </c>
      <c r="J4871" s="55">
        <v>46193</v>
      </c>
      <c r="K4871" s="55">
        <v>46220</v>
      </c>
      <c r="L4871" s="3"/>
      <c r="M4871" s="3"/>
      <c r="N4871" s="3"/>
      <c r="O4871" s="3" t="s">
        <v>105</v>
      </c>
      <c r="P4871" s="55">
        <v>46199</v>
      </c>
      <c r="Q4871" s="167"/>
      <c r="R4871" s="184"/>
      <c r="S4871" s="1"/>
      <c r="T4871" s="1"/>
      <c r="U4871" s="1"/>
      <c r="V4871" s="1"/>
      <c r="W4871" s="1"/>
      <c r="X4871" s="1"/>
      <c r="Y4871" s="1"/>
      <c r="Z4871" s="1"/>
      <c r="AA4871" s="1"/>
      <c r="AB4871" s="1"/>
      <c r="AC4871" s="1"/>
      <c r="AD4871" s="1"/>
      <c r="AE4871" s="1"/>
      <c r="AF4871" s="1"/>
      <c r="AG4871" s="1"/>
      <c r="AH4871" s="1"/>
      <c r="AI4871" s="1"/>
      <c r="AJ4871" s="1"/>
      <c r="AK4871" s="1"/>
      <c r="AL4871" s="1"/>
      <c r="AM4871" s="1"/>
      <c r="AN4871" s="1"/>
      <c r="AO4871" s="1"/>
      <c r="AP4871" s="1"/>
      <c r="AQ4871" s="1"/>
      <c r="AR4871" s="1"/>
      <c r="AS4871" s="1"/>
      <c r="AT4871" s="1"/>
      <c r="AU4871" s="1"/>
      <c r="AV4871" s="1"/>
      <c r="AW4871" s="1"/>
      <c r="AX4871" s="1"/>
      <c r="AY4871" s="1"/>
      <c r="AZ4871" s="1"/>
      <c r="BA4871" s="1"/>
      <c r="BB4871" s="1"/>
      <c r="BC4871" s="1"/>
      <c r="BD4871" s="1"/>
      <c r="BE4871" s="1"/>
      <c r="BF4871" s="1"/>
      <c r="BG4871" s="1"/>
      <c r="BH4871" s="1"/>
      <c r="BI4871" s="1"/>
      <c r="BJ4871" s="1"/>
      <c r="BK4871" s="1"/>
      <c r="BL4871" s="1"/>
      <c r="BM4871" s="1"/>
      <c r="BN4871" s="1"/>
      <c r="BO4871" s="1"/>
      <c r="BP4871" s="1"/>
      <c r="BQ4871" s="1"/>
      <c r="BR4871" s="1"/>
      <c r="BS4871" s="1"/>
      <c r="BT4871" s="1"/>
      <c r="BU4871" s="1"/>
      <c r="BV4871" s="1"/>
      <c r="BW4871" s="1"/>
      <c r="BX4871" s="1"/>
      <c r="BY4871" s="1"/>
      <c r="BZ4871" s="1"/>
      <c r="CA4871" s="1"/>
      <c r="CB4871" s="1"/>
      <c r="CC4871" s="1"/>
      <c r="CD4871" s="1"/>
      <c r="CE4871" s="1"/>
      <c r="CF4871" s="1"/>
      <c r="CG4871" s="1"/>
      <c r="CH4871" s="1"/>
      <c r="CI4871" s="1"/>
      <c r="CJ4871" s="1"/>
      <c r="CK4871" s="1"/>
      <c r="CL4871" s="1"/>
      <c r="CM4871" s="1"/>
      <c r="CN4871" s="1"/>
      <c r="CO4871" s="1"/>
      <c r="CP4871" s="1"/>
      <c r="CQ4871" s="1"/>
      <c r="CR4871" s="1"/>
      <c r="CS4871" s="1"/>
      <c r="CT4871" s="1"/>
      <c r="CU4871" s="1"/>
      <c r="CV4871" s="1"/>
      <c r="CW4871" s="1"/>
      <c r="CX4871" s="1"/>
      <c r="CY4871" s="1"/>
      <c r="CZ4871" s="1"/>
      <c r="DA4871" s="1"/>
      <c r="DB4871" s="1"/>
      <c r="DC4871" s="1"/>
      <c r="DD4871" s="1"/>
      <c r="DE4871" s="1"/>
      <c r="DF4871" s="1"/>
      <c r="DG4871" s="1"/>
      <c r="DH4871" s="1"/>
      <c r="DI4871" s="1"/>
      <c r="DJ4871" s="1"/>
      <c r="DK4871" s="1"/>
      <c r="DL4871" s="1"/>
      <c r="DM4871" s="1"/>
      <c r="DN4871" s="1"/>
      <c r="DO4871" s="1"/>
      <c r="DP4871" s="1"/>
      <c r="DQ4871" s="1"/>
    </row>
    <row r="4872" spans="1:121">
      <c r="A4872" s="166" t="s">
        <v>2164</v>
      </c>
      <c r="B4872" s="381">
        <v>2025006938</v>
      </c>
      <c r="C4872" s="378">
        <v>168605769</v>
      </c>
      <c r="D4872" s="88"/>
      <c r="F4872" s="29" t="s">
        <v>82</v>
      </c>
      <c r="G4872" s="3" t="s">
        <v>231</v>
      </c>
      <c r="H4872" s="3" t="s">
        <v>30</v>
      </c>
      <c r="I4872" s="55">
        <v>46190</v>
      </c>
      <c r="J4872" s="55">
        <v>46193</v>
      </c>
      <c r="K4872" s="55">
        <v>46220</v>
      </c>
      <c r="L4872" s="3"/>
      <c r="M4872" s="3"/>
      <c r="N4872" s="3"/>
      <c r="O4872" s="3" t="s">
        <v>105</v>
      </c>
      <c r="P4872" s="55">
        <v>46199</v>
      </c>
      <c r="Q4872" s="167"/>
      <c r="R4872" s="184"/>
      <c r="S4872" s="1"/>
      <c r="T4872" s="1"/>
      <c r="U4872" s="1"/>
      <c r="V4872" s="1"/>
      <c r="W4872" s="1"/>
      <c r="X4872" s="1"/>
      <c r="Y4872" s="1"/>
      <c r="Z4872" s="1"/>
      <c r="AA4872" s="1"/>
      <c r="AB4872" s="1"/>
      <c r="AC4872" s="1"/>
      <c r="AD4872" s="1"/>
      <c r="AE4872" s="1"/>
      <c r="AF4872" s="1"/>
      <c r="AG4872" s="1"/>
      <c r="AH4872" s="1"/>
      <c r="AI4872" s="1"/>
      <c r="AJ4872" s="1"/>
      <c r="AK4872" s="1"/>
      <c r="AL4872" s="1"/>
      <c r="AM4872" s="1"/>
      <c r="AN4872" s="1"/>
      <c r="AO4872" s="1"/>
      <c r="AP4872" s="1"/>
      <c r="AQ4872" s="1"/>
      <c r="AR4872" s="1"/>
      <c r="AS4872" s="1"/>
      <c r="AT4872" s="1"/>
      <c r="AU4872" s="1"/>
      <c r="AV4872" s="1"/>
      <c r="AW4872" s="1"/>
      <c r="AX4872" s="1"/>
      <c r="AY4872" s="1"/>
      <c r="AZ4872" s="1"/>
      <c r="BA4872" s="1"/>
      <c r="BB4872" s="1"/>
      <c r="BC4872" s="1"/>
      <c r="BD4872" s="1"/>
      <c r="BE4872" s="1"/>
      <c r="BF4872" s="1"/>
      <c r="BG4872" s="1"/>
      <c r="BH4872" s="1"/>
      <c r="BI4872" s="1"/>
      <c r="BJ4872" s="1"/>
      <c r="BK4872" s="1"/>
      <c r="BL4872" s="1"/>
      <c r="BM4872" s="1"/>
      <c r="BN4872" s="1"/>
      <c r="BO4872" s="1"/>
      <c r="BP4872" s="1"/>
      <c r="BQ4872" s="1"/>
      <c r="BR4872" s="1"/>
      <c r="BS4872" s="1"/>
      <c r="BT4872" s="1"/>
      <c r="BU4872" s="1"/>
      <c r="BV4872" s="1"/>
      <c r="BW4872" s="1"/>
      <c r="BX4872" s="1"/>
      <c r="BY4872" s="1"/>
      <c r="BZ4872" s="1"/>
      <c r="CA4872" s="1"/>
      <c r="CB4872" s="1"/>
      <c r="CC4872" s="1"/>
      <c r="CD4872" s="1"/>
      <c r="CE4872" s="1"/>
      <c r="CF4872" s="1"/>
      <c r="CG4872" s="1"/>
      <c r="CH4872" s="1"/>
      <c r="CI4872" s="1"/>
      <c r="CJ4872" s="1"/>
      <c r="CK4872" s="1"/>
      <c r="CL4872" s="1"/>
      <c r="CM4872" s="1"/>
      <c r="CN4872" s="1"/>
      <c r="CO4872" s="1"/>
      <c r="CP4872" s="1"/>
      <c r="CQ4872" s="1"/>
      <c r="CR4872" s="1"/>
      <c r="CS4872" s="1"/>
      <c r="CT4872" s="1"/>
      <c r="CU4872" s="1"/>
      <c r="CV4872" s="1"/>
      <c r="CW4872" s="1"/>
      <c r="CX4872" s="1"/>
      <c r="CY4872" s="1"/>
      <c r="CZ4872" s="1"/>
      <c r="DA4872" s="1"/>
      <c r="DB4872" s="1"/>
      <c r="DC4872" s="1"/>
      <c r="DD4872" s="1"/>
      <c r="DE4872" s="1"/>
      <c r="DF4872" s="1"/>
      <c r="DG4872" s="1"/>
      <c r="DH4872" s="1"/>
      <c r="DI4872" s="1"/>
      <c r="DJ4872" s="1"/>
      <c r="DK4872" s="1"/>
      <c r="DL4872" s="1"/>
      <c r="DM4872" s="1"/>
      <c r="DN4872" s="1"/>
      <c r="DO4872" s="1"/>
      <c r="DP4872" s="1"/>
      <c r="DQ4872" s="1"/>
    </row>
    <row r="4873" spans="1:121">
      <c r="A4873" s="166" t="s">
        <v>2165</v>
      </c>
      <c r="B4873" s="3" t="s">
        <v>2090</v>
      </c>
      <c r="C4873" s="378">
        <v>167609280</v>
      </c>
      <c r="D4873" s="88"/>
      <c r="F4873" s="29" t="s">
        <v>68</v>
      </c>
      <c r="G4873" s="3" t="s">
        <v>821</v>
      </c>
      <c r="H4873" s="3" t="s">
        <v>30</v>
      </c>
      <c r="I4873" s="55">
        <v>46189</v>
      </c>
      <c r="J4873" s="55">
        <v>46192</v>
      </c>
      <c r="K4873" s="55">
        <v>46219</v>
      </c>
      <c r="L4873" s="3"/>
      <c r="M4873" s="3"/>
      <c r="N4873" s="3"/>
      <c r="O4873" s="3" t="s">
        <v>105</v>
      </c>
      <c r="P4873" s="55">
        <v>46199</v>
      </c>
      <c r="Q4873" s="167"/>
      <c r="R4873" s="184" t="s">
        <v>1982</v>
      </c>
      <c r="S4873" s="1"/>
      <c r="T4873" s="1"/>
      <c r="U4873" s="1"/>
      <c r="V4873" s="1"/>
      <c r="W4873" s="1"/>
      <c r="X4873" s="1"/>
      <c r="Y4873" s="1"/>
      <c r="Z4873" s="1"/>
      <c r="AA4873" s="1"/>
      <c r="AB4873" s="1"/>
      <c r="AC4873" s="1"/>
      <c r="AD4873" s="1"/>
      <c r="AE4873" s="1"/>
      <c r="AF4873" s="1"/>
      <c r="AG4873" s="1"/>
      <c r="AH4873" s="1"/>
      <c r="AI4873" s="1"/>
      <c r="AJ4873" s="1"/>
      <c r="AK4873" s="1"/>
      <c r="AL4873" s="1"/>
      <c r="AM4873" s="1"/>
      <c r="AN4873" s="1"/>
      <c r="AO4873" s="1"/>
      <c r="AP4873" s="1"/>
      <c r="AQ4873" s="1"/>
      <c r="AR4873" s="1"/>
      <c r="AS4873" s="1"/>
      <c r="AT4873" s="1"/>
      <c r="AU4873" s="1"/>
      <c r="AV4873" s="1"/>
      <c r="AW4873" s="1"/>
      <c r="AX4873" s="1"/>
      <c r="AY4873" s="1"/>
      <c r="AZ4873" s="1"/>
      <c r="BA4873" s="1"/>
      <c r="BB4873" s="1"/>
      <c r="BC4873" s="1"/>
      <c r="BD4873" s="1"/>
      <c r="BE4873" s="1"/>
      <c r="BF4873" s="1"/>
      <c r="BG4873" s="1"/>
      <c r="BH4873" s="1"/>
      <c r="BI4873" s="1"/>
      <c r="BJ4873" s="1"/>
      <c r="BK4873" s="1"/>
      <c r="BL4873" s="1"/>
      <c r="BM4873" s="1"/>
      <c r="BN4873" s="1"/>
      <c r="BO4873" s="1"/>
      <c r="BP4873" s="1"/>
      <c r="BQ4873" s="1"/>
      <c r="BR4873" s="1"/>
      <c r="BS4873" s="1"/>
      <c r="BT4873" s="1"/>
      <c r="BU4873" s="1"/>
      <c r="BV4873" s="1"/>
      <c r="BW4873" s="1"/>
      <c r="BX4873" s="1"/>
      <c r="BY4873" s="1"/>
      <c r="BZ4873" s="1"/>
      <c r="CA4873" s="1"/>
      <c r="CB4873" s="1"/>
      <c r="CC4873" s="1"/>
      <c r="CD4873" s="1"/>
      <c r="CE4873" s="1"/>
      <c r="CF4873" s="1"/>
      <c r="CG4873" s="1"/>
      <c r="CH4873" s="1"/>
      <c r="CI4873" s="1"/>
      <c r="CJ4873" s="1"/>
      <c r="CK4873" s="1"/>
      <c r="CL4873" s="1"/>
      <c r="CM4873" s="1"/>
      <c r="CN4873" s="1"/>
      <c r="CO4873" s="1"/>
      <c r="CP4873" s="1"/>
      <c r="CQ4873" s="1"/>
      <c r="CR4873" s="1"/>
      <c r="CS4873" s="1"/>
      <c r="CT4873" s="1"/>
      <c r="CU4873" s="1"/>
      <c r="CV4873" s="1"/>
      <c r="CW4873" s="1"/>
      <c r="CX4873" s="1"/>
      <c r="CY4873" s="1"/>
      <c r="CZ4873" s="1"/>
      <c r="DA4873" s="1"/>
      <c r="DB4873" s="1"/>
      <c r="DC4873" s="1"/>
      <c r="DD4873" s="1"/>
      <c r="DE4873" s="1"/>
      <c r="DF4873" s="1"/>
      <c r="DG4873" s="1"/>
      <c r="DH4873" s="1"/>
      <c r="DI4873" s="1"/>
      <c r="DJ4873" s="1"/>
      <c r="DK4873" s="1"/>
      <c r="DL4873" s="1"/>
      <c r="DM4873" s="1"/>
      <c r="DN4873" s="1"/>
      <c r="DO4873" s="1"/>
      <c r="DP4873" s="1"/>
      <c r="DQ4873" s="1"/>
    </row>
    <row r="4874" spans="1:121">
      <c r="A4874" s="166" t="s">
        <v>2165</v>
      </c>
      <c r="B4874" s="3" t="s">
        <v>2090</v>
      </c>
      <c r="C4874" s="378">
        <v>167609291</v>
      </c>
      <c r="D4874" s="88"/>
      <c r="F4874" s="29" t="s">
        <v>68</v>
      </c>
      <c r="G4874" s="3" t="s">
        <v>821</v>
      </c>
      <c r="H4874" s="3" t="s">
        <v>30</v>
      </c>
      <c r="I4874" s="55">
        <v>46189</v>
      </c>
      <c r="J4874" s="55">
        <v>46192</v>
      </c>
      <c r="K4874" s="55">
        <v>46219</v>
      </c>
      <c r="L4874" s="3"/>
      <c r="M4874" s="3"/>
      <c r="N4874" s="3"/>
      <c r="O4874" s="3" t="s">
        <v>105</v>
      </c>
      <c r="P4874" s="55">
        <v>46199</v>
      </c>
      <c r="Q4874" s="167"/>
      <c r="R4874" s="184" t="s">
        <v>1982</v>
      </c>
      <c r="S4874" s="1"/>
      <c r="T4874" s="1"/>
      <c r="U4874" s="1"/>
      <c r="V4874" s="1"/>
      <c r="W4874" s="1"/>
      <c r="X4874" s="1"/>
      <c r="Y4874" s="1"/>
      <c r="Z4874" s="1"/>
      <c r="AA4874" s="1"/>
      <c r="AB4874" s="1"/>
      <c r="AC4874" s="1"/>
      <c r="AD4874" s="1"/>
      <c r="AE4874" s="1"/>
      <c r="AF4874" s="1"/>
      <c r="AG4874" s="1"/>
      <c r="AH4874" s="1"/>
      <c r="AI4874" s="1"/>
      <c r="AJ4874" s="1"/>
      <c r="AK4874" s="1"/>
      <c r="AL4874" s="1"/>
      <c r="AM4874" s="1"/>
      <c r="AN4874" s="1"/>
      <c r="AO4874" s="1"/>
      <c r="AP4874" s="1"/>
      <c r="AQ4874" s="1"/>
      <c r="AR4874" s="1"/>
      <c r="AS4874" s="1"/>
      <c r="AT4874" s="1"/>
      <c r="AU4874" s="1"/>
      <c r="AV4874" s="1"/>
      <c r="AW4874" s="1"/>
      <c r="AX4874" s="1"/>
      <c r="AY4874" s="1"/>
      <c r="AZ4874" s="1"/>
      <c r="BA4874" s="1"/>
      <c r="BB4874" s="1"/>
      <c r="BC4874" s="1"/>
      <c r="BD4874" s="1"/>
      <c r="BE4874" s="1"/>
      <c r="BF4874" s="1"/>
      <c r="BG4874" s="1"/>
      <c r="BH4874" s="1"/>
      <c r="BI4874" s="1"/>
      <c r="BJ4874" s="1"/>
      <c r="BK4874" s="1"/>
      <c r="BL4874" s="1"/>
      <c r="BM4874" s="1"/>
      <c r="BN4874" s="1"/>
      <c r="BO4874" s="1"/>
      <c r="BP4874" s="1"/>
      <c r="BQ4874" s="1"/>
      <c r="BR4874" s="1"/>
      <c r="BS4874" s="1"/>
      <c r="BT4874" s="1"/>
      <c r="BU4874" s="1"/>
      <c r="BV4874" s="1"/>
      <c r="BW4874" s="1"/>
      <c r="BX4874" s="1"/>
      <c r="BY4874" s="1"/>
      <c r="BZ4874" s="1"/>
      <c r="CA4874" s="1"/>
      <c r="CB4874" s="1"/>
      <c r="CC4874" s="1"/>
      <c r="CD4874" s="1"/>
      <c r="CE4874" s="1"/>
      <c r="CF4874" s="1"/>
      <c r="CG4874" s="1"/>
      <c r="CH4874" s="1"/>
      <c r="CI4874" s="1"/>
      <c r="CJ4874" s="1"/>
      <c r="CK4874" s="1"/>
      <c r="CL4874" s="1"/>
      <c r="CM4874" s="1"/>
      <c r="CN4874" s="1"/>
      <c r="CO4874" s="1"/>
      <c r="CP4874" s="1"/>
      <c r="CQ4874" s="1"/>
      <c r="CR4874" s="1"/>
      <c r="CS4874" s="1"/>
      <c r="CT4874" s="1"/>
      <c r="CU4874" s="1"/>
      <c r="CV4874" s="1"/>
      <c r="CW4874" s="1"/>
      <c r="CX4874" s="1"/>
      <c r="CY4874" s="1"/>
      <c r="CZ4874" s="1"/>
      <c r="DA4874" s="1"/>
      <c r="DB4874" s="1"/>
      <c r="DC4874" s="1"/>
      <c r="DD4874" s="1"/>
      <c r="DE4874" s="1"/>
      <c r="DF4874" s="1"/>
      <c r="DG4874" s="1"/>
      <c r="DH4874" s="1"/>
      <c r="DI4874" s="1"/>
      <c r="DJ4874" s="1"/>
      <c r="DK4874" s="1"/>
      <c r="DL4874" s="1"/>
      <c r="DM4874" s="1"/>
      <c r="DN4874" s="1"/>
      <c r="DO4874" s="1"/>
      <c r="DP4874" s="1"/>
      <c r="DQ4874" s="1"/>
    </row>
    <row r="4875" spans="1:121">
      <c r="A4875" s="166" t="s">
        <v>2044</v>
      </c>
      <c r="B4875" s="3" t="s">
        <v>2045</v>
      </c>
      <c r="C4875" s="378">
        <v>175609901</v>
      </c>
      <c r="D4875" s="88"/>
      <c r="F4875" s="29" t="s">
        <v>157</v>
      </c>
      <c r="G4875" s="3" t="s">
        <v>60</v>
      </c>
      <c r="H4875" s="3" t="s">
        <v>2043</v>
      </c>
      <c r="I4875" s="55">
        <v>46197</v>
      </c>
      <c r="J4875" s="55">
        <v>46199</v>
      </c>
      <c r="K4875" s="55">
        <v>46227</v>
      </c>
      <c r="L4875" s="3"/>
      <c r="M4875" s="3"/>
      <c r="N4875" s="3"/>
      <c r="O4875" s="3" t="s">
        <v>105</v>
      </c>
      <c r="P4875" s="55">
        <v>46205</v>
      </c>
      <c r="Q4875" s="167"/>
      <c r="R4875" s="184"/>
      <c r="S4875" s="1"/>
      <c r="T4875" s="1"/>
      <c r="U4875" s="1"/>
      <c r="V4875" s="1"/>
      <c r="W4875" s="1"/>
      <c r="X4875" s="1"/>
      <c r="Y4875" s="1"/>
      <c r="Z4875" s="1"/>
      <c r="AA4875" s="1"/>
      <c r="AB4875" s="1"/>
      <c r="AC4875" s="1"/>
      <c r="AD4875" s="1"/>
      <c r="AE4875" s="1"/>
      <c r="AF4875" s="1"/>
      <c r="AG4875" s="1"/>
      <c r="AH4875" s="1"/>
      <c r="AI4875" s="1"/>
      <c r="AJ4875" s="1"/>
      <c r="AK4875" s="1"/>
      <c r="AL4875" s="1"/>
      <c r="AM4875" s="1"/>
      <c r="AN4875" s="1"/>
      <c r="AO4875" s="1"/>
      <c r="AP4875" s="1"/>
      <c r="AQ4875" s="1"/>
      <c r="AR4875" s="1"/>
      <c r="AS4875" s="1"/>
      <c r="AT4875" s="1"/>
      <c r="AU4875" s="1"/>
      <c r="AV4875" s="1"/>
      <c r="AW4875" s="1"/>
      <c r="AX4875" s="1"/>
      <c r="AY4875" s="1"/>
      <c r="AZ4875" s="1"/>
      <c r="BA4875" s="1"/>
      <c r="BB4875" s="1"/>
      <c r="BC4875" s="1"/>
      <c r="BD4875" s="1"/>
      <c r="BE4875" s="1"/>
      <c r="BF4875" s="1"/>
      <c r="BG4875" s="1"/>
      <c r="BH4875" s="1"/>
      <c r="BI4875" s="1"/>
      <c r="BJ4875" s="1"/>
      <c r="BK4875" s="1"/>
      <c r="BL4875" s="1"/>
      <c r="BM4875" s="1"/>
      <c r="BN4875" s="1"/>
      <c r="BO4875" s="1"/>
      <c r="BP4875" s="1"/>
      <c r="BQ4875" s="1"/>
      <c r="BR4875" s="1"/>
      <c r="BS4875" s="1"/>
      <c r="BT4875" s="1"/>
      <c r="BU4875" s="1"/>
      <c r="BV4875" s="1"/>
      <c r="BW4875" s="1"/>
      <c r="BX4875" s="1"/>
      <c r="BY4875" s="1"/>
      <c r="BZ4875" s="1"/>
      <c r="CA4875" s="1"/>
      <c r="CB4875" s="1"/>
      <c r="CC4875" s="1"/>
      <c r="CD4875" s="1"/>
      <c r="CE4875" s="1"/>
      <c r="CF4875" s="1"/>
      <c r="CG4875" s="1"/>
      <c r="CH4875" s="1"/>
      <c r="CI4875" s="1"/>
      <c r="CJ4875" s="1"/>
      <c r="CK4875" s="1"/>
      <c r="CL4875" s="1"/>
      <c r="CM4875" s="1"/>
      <c r="CN4875" s="1"/>
      <c r="CO4875" s="1"/>
      <c r="CP4875" s="1"/>
      <c r="CQ4875" s="1"/>
      <c r="CR4875" s="1"/>
      <c r="CS4875" s="1"/>
      <c r="CT4875" s="1"/>
      <c r="CU4875" s="1"/>
      <c r="CV4875" s="1"/>
      <c r="CW4875" s="1"/>
      <c r="CX4875" s="1"/>
      <c r="CY4875" s="1"/>
      <c r="CZ4875" s="1"/>
      <c r="DA4875" s="1"/>
      <c r="DB4875" s="1"/>
      <c r="DC4875" s="1"/>
      <c r="DD4875" s="1"/>
      <c r="DE4875" s="1"/>
      <c r="DF4875" s="1"/>
      <c r="DG4875" s="1"/>
      <c r="DH4875" s="1"/>
      <c r="DI4875" s="1"/>
      <c r="DJ4875" s="1"/>
      <c r="DK4875" s="1"/>
      <c r="DL4875" s="1"/>
      <c r="DM4875" s="1"/>
      <c r="DN4875" s="1"/>
      <c r="DO4875" s="1"/>
      <c r="DP4875" s="1"/>
      <c r="DQ4875" s="1"/>
    </row>
    <row r="4876" spans="1:121">
      <c r="A4876" s="166" t="s">
        <v>2044</v>
      </c>
      <c r="B4876" s="3" t="s">
        <v>2045</v>
      </c>
      <c r="C4876" s="378">
        <v>175609918</v>
      </c>
      <c r="D4876" s="88"/>
      <c r="F4876" s="29" t="s">
        <v>157</v>
      </c>
      <c r="G4876" s="3" t="s">
        <v>60</v>
      </c>
      <c r="H4876" s="3" t="s">
        <v>2043</v>
      </c>
      <c r="I4876" s="55">
        <v>46197</v>
      </c>
      <c r="J4876" s="55">
        <v>46199</v>
      </c>
      <c r="K4876" s="55">
        <v>46227</v>
      </c>
      <c r="L4876" s="3"/>
      <c r="M4876" s="3"/>
      <c r="N4876" s="3"/>
      <c r="O4876" s="3" t="s">
        <v>105</v>
      </c>
      <c r="P4876" s="55">
        <v>46205</v>
      </c>
      <c r="Q4876" s="167"/>
      <c r="R4876" s="184"/>
      <c r="S4876" s="1"/>
      <c r="T4876" s="1"/>
      <c r="U4876" s="1"/>
      <c r="V4876" s="1"/>
      <c r="W4876" s="1"/>
      <c r="X4876" s="1"/>
      <c r="Y4876" s="1"/>
      <c r="Z4876" s="1"/>
      <c r="AA4876" s="1"/>
      <c r="AB4876" s="1"/>
      <c r="AC4876" s="1"/>
      <c r="AD4876" s="1"/>
      <c r="AE4876" s="1"/>
      <c r="AF4876" s="1"/>
      <c r="AG4876" s="1"/>
      <c r="AH4876" s="1"/>
      <c r="AI4876" s="1"/>
      <c r="AJ4876" s="1"/>
      <c r="AK4876" s="1"/>
      <c r="AL4876" s="1"/>
      <c r="AM4876" s="1"/>
      <c r="AN4876" s="1"/>
      <c r="AO4876" s="1"/>
      <c r="AP4876" s="1"/>
      <c r="AQ4876" s="1"/>
      <c r="AR4876" s="1"/>
      <c r="AS4876" s="1"/>
      <c r="AT4876" s="1"/>
      <c r="AU4876" s="1"/>
      <c r="AV4876" s="1"/>
      <c r="AW4876" s="1"/>
      <c r="AX4876" s="1"/>
      <c r="AY4876" s="1"/>
      <c r="AZ4876" s="1"/>
      <c r="BA4876" s="1"/>
      <c r="BB4876" s="1"/>
      <c r="BC4876" s="1"/>
      <c r="BD4876" s="1"/>
      <c r="BE4876" s="1"/>
      <c r="BF4876" s="1"/>
      <c r="BG4876" s="1"/>
      <c r="BH4876" s="1"/>
      <c r="BI4876" s="1"/>
      <c r="BJ4876" s="1"/>
      <c r="BK4876" s="1"/>
      <c r="BL4876" s="1"/>
      <c r="BM4876" s="1"/>
      <c r="BN4876" s="1"/>
      <c r="BO4876" s="1"/>
      <c r="BP4876" s="1"/>
      <c r="BQ4876" s="1"/>
      <c r="BR4876" s="1"/>
      <c r="BS4876" s="1"/>
      <c r="BT4876" s="1"/>
      <c r="BU4876" s="1"/>
      <c r="BV4876" s="1"/>
      <c r="BW4876" s="1"/>
      <c r="BX4876" s="1"/>
      <c r="BY4876" s="1"/>
      <c r="BZ4876" s="1"/>
      <c r="CA4876" s="1"/>
      <c r="CB4876" s="1"/>
      <c r="CC4876" s="1"/>
      <c r="CD4876" s="1"/>
      <c r="CE4876" s="1"/>
      <c r="CF4876" s="1"/>
      <c r="CG4876" s="1"/>
      <c r="CH4876" s="1"/>
      <c r="CI4876" s="1"/>
      <c r="CJ4876" s="1"/>
      <c r="CK4876" s="1"/>
      <c r="CL4876" s="1"/>
      <c r="CM4876" s="1"/>
      <c r="CN4876" s="1"/>
      <c r="CO4876" s="1"/>
      <c r="CP4876" s="1"/>
      <c r="CQ4876" s="1"/>
      <c r="CR4876" s="1"/>
      <c r="CS4876" s="1"/>
      <c r="CT4876" s="1"/>
      <c r="CU4876" s="1"/>
      <c r="CV4876" s="1"/>
      <c r="CW4876" s="1"/>
      <c r="CX4876" s="1"/>
      <c r="CY4876" s="1"/>
      <c r="CZ4876" s="1"/>
      <c r="DA4876" s="1"/>
      <c r="DB4876" s="1"/>
      <c r="DC4876" s="1"/>
      <c r="DD4876" s="1"/>
      <c r="DE4876" s="1"/>
      <c r="DF4876" s="1"/>
      <c r="DG4876" s="1"/>
      <c r="DH4876" s="1"/>
      <c r="DI4876" s="1"/>
      <c r="DJ4876" s="1"/>
      <c r="DK4876" s="1"/>
      <c r="DL4876" s="1"/>
      <c r="DM4876" s="1"/>
      <c r="DN4876" s="1"/>
      <c r="DO4876" s="1"/>
      <c r="DP4876" s="1"/>
      <c r="DQ4876" s="1"/>
    </row>
    <row r="4877" spans="1:121">
      <c r="A4877" s="166" t="s">
        <v>2044</v>
      </c>
      <c r="B4877" s="3" t="s">
        <v>2045</v>
      </c>
      <c r="C4877" s="378">
        <v>175609924</v>
      </c>
      <c r="D4877" s="88"/>
      <c r="F4877" s="29" t="s">
        <v>157</v>
      </c>
      <c r="G4877" s="3" t="s">
        <v>60</v>
      </c>
      <c r="H4877" s="3" t="s">
        <v>2043</v>
      </c>
      <c r="I4877" s="55">
        <v>46197</v>
      </c>
      <c r="J4877" s="55">
        <v>46199</v>
      </c>
      <c r="K4877" s="55">
        <v>46227</v>
      </c>
      <c r="L4877" s="3"/>
      <c r="M4877" s="3"/>
      <c r="N4877" s="3"/>
      <c r="O4877" s="3" t="s">
        <v>105</v>
      </c>
      <c r="P4877" s="55">
        <v>46205</v>
      </c>
      <c r="Q4877" s="167"/>
      <c r="R4877" s="184"/>
      <c r="S4877" s="1"/>
      <c r="T4877" s="1"/>
      <c r="U4877" s="1"/>
      <c r="V4877" s="1"/>
      <c r="W4877" s="1"/>
      <c r="X4877" s="1"/>
      <c r="Y4877" s="1"/>
      <c r="Z4877" s="1"/>
      <c r="AA4877" s="1"/>
      <c r="AB4877" s="1"/>
      <c r="AC4877" s="1"/>
      <c r="AD4877" s="1"/>
      <c r="AE4877" s="1"/>
      <c r="AF4877" s="1"/>
      <c r="AG4877" s="1"/>
      <c r="AH4877" s="1"/>
      <c r="AI4877" s="1"/>
      <c r="AJ4877" s="1"/>
      <c r="AK4877" s="1"/>
      <c r="AL4877" s="1"/>
      <c r="AM4877" s="1"/>
      <c r="AN4877" s="1"/>
      <c r="AO4877" s="1"/>
      <c r="AP4877" s="1"/>
      <c r="AQ4877" s="1"/>
      <c r="AR4877" s="1"/>
      <c r="AS4877" s="1"/>
      <c r="AT4877" s="1"/>
      <c r="AU4877" s="1"/>
      <c r="AV4877" s="1"/>
      <c r="AW4877" s="1"/>
      <c r="AX4877" s="1"/>
      <c r="AY4877" s="1"/>
      <c r="AZ4877" s="1"/>
      <c r="BA4877" s="1"/>
      <c r="BB4877" s="1"/>
      <c r="BC4877" s="1"/>
      <c r="BD4877" s="1"/>
      <c r="BE4877" s="1"/>
      <c r="BF4877" s="1"/>
      <c r="BG4877" s="1"/>
      <c r="BH4877" s="1"/>
      <c r="BI4877" s="1"/>
      <c r="BJ4877" s="1"/>
      <c r="BK4877" s="1"/>
      <c r="BL4877" s="1"/>
      <c r="BM4877" s="1"/>
      <c r="BN4877" s="1"/>
      <c r="BO4877" s="1"/>
      <c r="BP4877" s="1"/>
      <c r="BQ4877" s="1"/>
      <c r="BR4877" s="1"/>
      <c r="BS4877" s="1"/>
      <c r="BT4877" s="1"/>
      <c r="BU4877" s="1"/>
      <c r="BV4877" s="1"/>
      <c r="BW4877" s="1"/>
      <c r="BX4877" s="1"/>
      <c r="BY4877" s="1"/>
      <c r="BZ4877" s="1"/>
      <c r="CA4877" s="1"/>
      <c r="CB4877" s="1"/>
      <c r="CC4877" s="1"/>
      <c r="CD4877" s="1"/>
      <c r="CE4877" s="1"/>
      <c r="CF4877" s="1"/>
      <c r="CG4877" s="1"/>
      <c r="CH4877" s="1"/>
      <c r="CI4877" s="1"/>
      <c r="CJ4877" s="1"/>
      <c r="CK4877" s="1"/>
      <c r="CL4877" s="1"/>
      <c r="CM4877" s="1"/>
      <c r="CN4877" s="1"/>
      <c r="CO4877" s="1"/>
      <c r="CP4877" s="1"/>
      <c r="CQ4877" s="1"/>
      <c r="CR4877" s="1"/>
      <c r="CS4877" s="1"/>
      <c r="CT4877" s="1"/>
      <c r="CU4877" s="1"/>
      <c r="CV4877" s="1"/>
      <c r="CW4877" s="1"/>
      <c r="CX4877" s="1"/>
      <c r="CY4877" s="1"/>
      <c r="CZ4877" s="1"/>
      <c r="DA4877" s="1"/>
      <c r="DB4877" s="1"/>
      <c r="DC4877" s="1"/>
      <c r="DD4877" s="1"/>
      <c r="DE4877" s="1"/>
      <c r="DF4877" s="1"/>
      <c r="DG4877" s="1"/>
      <c r="DH4877" s="1"/>
      <c r="DI4877" s="1"/>
      <c r="DJ4877" s="1"/>
      <c r="DK4877" s="1"/>
      <c r="DL4877" s="1"/>
      <c r="DM4877" s="1"/>
      <c r="DN4877" s="1"/>
      <c r="DO4877" s="1"/>
      <c r="DP4877" s="1"/>
      <c r="DQ4877" s="1"/>
    </row>
    <row r="4878" spans="1:121">
      <c r="A4878" s="166" t="s">
        <v>2044</v>
      </c>
      <c r="B4878" s="3" t="s">
        <v>2045</v>
      </c>
      <c r="C4878" s="378">
        <v>175609963</v>
      </c>
      <c r="D4878" s="88"/>
      <c r="F4878" s="29" t="s">
        <v>157</v>
      </c>
      <c r="G4878" s="3" t="s">
        <v>60</v>
      </c>
      <c r="H4878" s="3" t="s">
        <v>2043</v>
      </c>
      <c r="I4878" s="55">
        <v>46197</v>
      </c>
      <c r="J4878" s="55">
        <v>46199</v>
      </c>
      <c r="K4878" s="55">
        <v>46227</v>
      </c>
      <c r="L4878" s="3"/>
      <c r="M4878" s="3"/>
      <c r="N4878" s="3"/>
      <c r="O4878" s="3" t="s">
        <v>105</v>
      </c>
      <c r="P4878" s="55">
        <v>46205</v>
      </c>
      <c r="Q4878" s="167"/>
      <c r="R4878" s="184"/>
      <c r="S4878" s="1"/>
      <c r="T4878" s="1"/>
      <c r="U4878" s="1"/>
      <c r="V4878" s="1"/>
      <c r="W4878" s="1"/>
      <c r="X4878" s="1"/>
      <c r="Y4878" s="1"/>
      <c r="Z4878" s="1"/>
      <c r="AA4878" s="1"/>
      <c r="AB4878" s="1"/>
      <c r="AC4878" s="1"/>
      <c r="AD4878" s="1"/>
      <c r="AE4878" s="1"/>
      <c r="AF4878" s="1"/>
      <c r="AG4878" s="1"/>
      <c r="AH4878" s="1"/>
      <c r="AI4878" s="1"/>
      <c r="AJ4878" s="1"/>
      <c r="AK4878" s="1"/>
      <c r="AL4878" s="1"/>
      <c r="AM4878" s="1"/>
      <c r="AN4878" s="1"/>
      <c r="AO4878" s="1"/>
      <c r="AP4878" s="1"/>
      <c r="AQ4878" s="1"/>
      <c r="AR4878" s="1"/>
      <c r="AS4878" s="1"/>
      <c r="AT4878" s="1"/>
      <c r="AU4878" s="1"/>
      <c r="AV4878" s="1"/>
      <c r="AW4878" s="1"/>
      <c r="AX4878" s="1"/>
      <c r="AY4878" s="1"/>
      <c r="AZ4878" s="1"/>
      <c r="BA4878" s="1"/>
      <c r="BB4878" s="1"/>
      <c r="BC4878" s="1"/>
      <c r="BD4878" s="1"/>
      <c r="BE4878" s="1"/>
      <c r="BF4878" s="1"/>
      <c r="BG4878" s="1"/>
      <c r="BH4878" s="1"/>
      <c r="BI4878" s="1"/>
      <c r="BJ4878" s="1"/>
      <c r="BK4878" s="1"/>
      <c r="BL4878" s="1"/>
      <c r="BM4878" s="1"/>
      <c r="BN4878" s="1"/>
      <c r="BO4878" s="1"/>
      <c r="BP4878" s="1"/>
      <c r="BQ4878" s="1"/>
      <c r="BR4878" s="1"/>
      <c r="BS4878" s="1"/>
      <c r="BT4878" s="1"/>
      <c r="BU4878" s="1"/>
      <c r="BV4878" s="1"/>
      <c r="BW4878" s="1"/>
      <c r="BX4878" s="1"/>
      <c r="BY4878" s="1"/>
      <c r="BZ4878" s="1"/>
      <c r="CA4878" s="1"/>
      <c r="CB4878" s="1"/>
      <c r="CC4878" s="1"/>
      <c r="CD4878" s="1"/>
      <c r="CE4878" s="1"/>
      <c r="CF4878" s="1"/>
      <c r="CG4878" s="1"/>
      <c r="CH4878" s="1"/>
      <c r="CI4878" s="1"/>
      <c r="CJ4878" s="1"/>
      <c r="CK4878" s="1"/>
      <c r="CL4878" s="1"/>
      <c r="CM4878" s="1"/>
      <c r="CN4878" s="1"/>
      <c r="CO4878" s="1"/>
      <c r="CP4878" s="1"/>
      <c r="CQ4878" s="1"/>
      <c r="CR4878" s="1"/>
      <c r="CS4878" s="1"/>
      <c r="CT4878" s="1"/>
      <c r="CU4878" s="1"/>
      <c r="CV4878" s="1"/>
      <c r="CW4878" s="1"/>
      <c r="CX4878" s="1"/>
      <c r="CY4878" s="1"/>
      <c r="CZ4878" s="1"/>
      <c r="DA4878" s="1"/>
      <c r="DB4878" s="1"/>
      <c r="DC4878" s="1"/>
      <c r="DD4878" s="1"/>
      <c r="DE4878" s="1"/>
      <c r="DF4878" s="1"/>
      <c r="DG4878" s="1"/>
      <c r="DH4878" s="1"/>
      <c r="DI4878" s="1"/>
      <c r="DJ4878" s="1"/>
      <c r="DK4878" s="1"/>
      <c r="DL4878" s="1"/>
      <c r="DM4878" s="1"/>
      <c r="DN4878" s="1"/>
      <c r="DO4878" s="1"/>
      <c r="DP4878" s="1"/>
      <c r="DQ4878" s="1"/>
    </row>
    <row r="4879" spans="1:121">
      <c r="A4879" s="166" t="s">
        <v>2044</v>
      </c>
      <c r="B4879" s="3" t="s">
        <v>2045</v>
      </c>
      <c r="C4879" s="378">
        <v>175609980</v>
      </c>
      <c r="D4879" s="88"/>
      <c r="F4879" s="29" t="s">
        <v>157</v>
      </c>
      <c r="G4879" s="3" t="s">
        <v>60</v>
      </c>
      <c r="H4879" s="3" t="s">
        <v>2043</v>
      </c>
      <c r="I4879" s="55">
        <v>46197</v>
      </c>
      <c r="J4879" s="55">
        <v>46199</v>
      </c>
      <c r="K4879" s="55">
        <v>46227</v>
      </c>
      <c r="L4879" s="3"/>
      <c r="M4879" s="3"/>
      <c r="N4879" s="3"/>
      <c r="O4879" s="3" t="s">
        <v>105</v>
      </c>
      <c r="P4879" s="55">
        <v>46205</v>
      </c>
      <c r="Q4879" s="167"/>
      <c r="R4879" s="184"/>
      <c r="S4879" s="1"/>
      <c r="T4879" s="1"/>
      <c r="U4879" s="1"/>
      <c r="V4879" s="1"/>
      <c r="W4879" s="1"/>
      <c r="X4879" s="1"/>
      <c r="Y4879" s="1"/>
      <c r="Z4879" s="1"/>
      <c r="AA4879" s="1"/>
      <c r="AB4879" s="1"/>
      <c r="AC4879" s="1"/>
      <c r="AD4879" s="1"/>
      <c r="AE4879" s="1"/>
      <c r="AF4879" s="1"/>
      <c r="AG4879" s="1"/>
      <c r="AH4879" s="1"/>
      <c r="AI4879" s="1"/>
      <c r="AJ4879" s="1"/>
      <c r="AK4879" s="1"/>
      <c r="AL4879" s="1"/>
      <c r="AM4879" s="1"/>
      <c r="AN4879" s="1"/>
      <c r="AO4879" s="1"/>
      <c r="AP4879" s="1"/>
      <c r="AQ4879" s="1"/>
      <c r="AR4879" s="1"/>
      <c r="AS4879" s="1"/>
      <c r="AT4879" s="1"/>
      <c r="AU4879" s="1"/>
      <c r="AV4879" s="1"/>
      <c r="AW4879" s="1"/>
      <c r="AX4879" s="1"/>
      <c r="AY4879" s="1"/>
      <c r="AZ4879" s="1"/>
      <c r="BA4879" s="1"/>
      <c r="BB4879" s="1"/>
      <c r="BC4879" s="1"/>
      <c r="BD4879" s="1"/>
      <c r="BE4879" s="1"/>
      <c r="BF4879" s="1"/>
      <c r="BG4879" s="1"/>
      <c r="BH4879" s="1"/>
      <c r="BI4879" s="1"/>
      <c r="BJ4879" s="1"/>
      <c r="BK4879" s="1"/>
      <c r="BL4879" s="1"/>
      <c r="BM4879" s="1"/>
      <c r="BN4879" s="1"/>
      <c r="BO4879" s="1"/>
      <c r="BP4879" s="1"/>
      <c r="BQ4879" s="1"/>
      <c r="BR4879" s="1"/>
      <c r="BS4879" s="1"/>
      <c r="BT4879" s="1"/>
      <c r="BU4879" s="1"/>
      <c r="BV4879" s="1"/>
      <c r="BW4879" s="1"/>
      <c r="BX4879" s="1"/>
      <c r="BY4879" s="1"/>
      <c r="BZ4879" s="1"/>
      <c r="CA4879" s="1"/>
      <c r="CB4879" s="1"/>
      <c r="CC4879" s="1"/>
      <c r="CD4879" s="1"/>
      <c r="CE4879" s="1"/>
      <c r="CF4879" s="1"/>
      <c r="CG4879" s="1"/>
      <c r="CH4879" s="1"/>
      <c r="CI4879" s="1"/>
      <c r="CJ4879" s="1"/>
      <c r="CK4879" s="1"/>
      <c r="CL4879" s="1"/>
      <c r="CM4879" s="1"/>
      <c r="CN4879" s="1"/>
      <c r="CO4879" s="1"/>
      <c r="CP4879" s="1"/>
      <c r="CQ4879" s="1"/>
      <c r="CR4879" s="1"/>
      <c r="CS4879" s="1"/>
      <c r="CT4879" s="1"/>
      <c r="CU4879" s="1"/>
      <c r="CV4879" s="1"/>
      <c r="CW4879" s="1"/>
      <c r="CX4879" s="1"/>
      <c r="CY4879" s="1"/>
      <c r="CZ4879" s="1"/>
      <c r="DA4879" s="1"/>
      <c r="DB4879" s="1"/>
      <c r="DC4879" s="1"/>
      <c r="DD4879" s="1"/>
      <c r="DE4879" s="1"/>
      <c r="DF4879" s="1"/>
      <c r="DG4879" s="1"/>
      <c r="DH4879" s="1"/>
      <c r="DI4879" s="1"/>
      <c r="DJ4879" s="1"/>
      <c r="DK4879" s="1"/>
      <c r="DL4879" s="1"/>
      <c r="DM4879" s="1"/>
      <c r="DN4879" s="1"/>
      <c r="DO4879" s="1"/>
      <c r="DP4879" s="1"/>
      <c r="DQ4879" s="1"/>
    </row>
    <row r="4880" spans="1:121">
      <c r="A4880" s="166" t="s">
        <v>2044</v>
      </c>
      <c r="B4880" s="3" t="s">
        <v>2045</v>
      </c>
      <c r="C4880" s="378">
        <v>175610008</v>
      </c>
      <c r="D4880" s="88"/>
      <c r="F4880" s="29" t="s">
        <v>157</v>
      </c>
      <c r="G4880" s="3" t="s">
        <v>60</v>
      </c>
      <c r="H4880" s="3" t="s">
        <v>2043</v>
      </c>
      <c r="I4880" s="55">
        <v>46197</v>
      </c>
      <c r="J4880" s="55">
        <v>46199</v>
      </c>
      <c r="K4880" s="55">
        <v>46227</v>
      </c>
      <c r="L4880" s="3"/>
      <c r="M4880" s="3"/>
      <c r="N4880" s="3"/>
      <c r="O4880" s="3" t="s">
        <v>105</v>
      </c>
      <c r="P4880" s="55">
        <v>46205</v>
      </c>
      <c r="Q4880" s="167"/>
      <c r="R4880" s="184"/>
      <c r="S4880" s="1"/>
      <c r="T4880" s="1"/>
      <c r="U4880" s="1"/>
      <c r="V4880" s="1"/>
      <c r="W4880" s="1"/>
      <c r="X4880" s="1"/>
      <c r="Y4880" s="1"/>
      <c r="Z4880" s="1"/>
      <c r="AA4880" s="1"/>
      <c r="AB4880" s="1"/>
      <c r="AC4880" s="1"/>
      <c r="AD4880" s="1"/>
      <c r="AE4880" s="1"/>
      <c r="AF4880" s="1"/>
      <c r="AG4880" s="1"/>
      <c r="AH4880" s="1"/>
      <c r="AI4880" s="1"/>
      <c r="AJ4880" s="1"/>
      <c r="AK4880" s="1"/>
      <c r="AL4880" s="1"/>
      <c r="AM4880" s="1"/>
      <c r="AN4880" s="1"/>
      <c r="AO4880" s="1"/>
      <c r="AP4880" s="1"/>
      <c r="AQ4880" s="1"/>
      <c r="AR4880" s="1"/>
      <c r="AS4880" s="1"/>
      <c r="AT4880" s="1"/>
      <c r="AU4880" s="1"/>
      <c r="AV4880" s="1"/>
      <c r="AW4880" s="1"/>
      <c r="AX4880" s="1"/>
      <c r="AY4880" s="1"/>
      <c r="AZ4880" s="1"/>
      <c r="BA4880" s="1"/>
      <c r="BB4880" s="1"/>
      <c r="BC4880" s="1"/>
      <c r="BD4880" s="1"/>
      <c r="BE4880" s="1"/>
      <c r="BF4880" s="1"/>
      <c r="BG4880" s="1"/>
      <c r="BH4880" s="1"/>
      <c r="BI4880" s="1"/>
      <c r="BJ4880" s="1"/>
      <c r="BK4880" s="1"/>
      <c r="BL4880" s="1"/>
      <c r="BM4880" s="1"/>
      <c r="BN4880" s="1"/>
      <c r="BO4880" s="1"/>
      <c r="BP4880" s="1"/>
      <c r="BQ4880" s="1"/>
      <c r="BR4880" s="1"/>
      <c r="BS4880" s="1"/>
      <c r="BT4880" s="1"/>
      <c r="BU4880" s="1"/>
      <c r="BV4880" s="1"/>
      <c r="BW4880" s="1"/>
      <c r="BX4880" s="1"/>
      <c r="BY4880" s="1"/>
      <c r="BZ4880" s="1"/>
      <c r="CA4880" s="1"/>
      <c r="CB4880" s="1"/>
      <c r="CC4880" s="1"/>
      <c r="CD4880" s="1"/>
      <c r="CE4880" s="1"/>
      <c r="CF4880" s="1"/>
      <c r="CG4880" s="1"/>
      <c r="CH4880" s="1"/>
      <c r="CI4880" s="1"/>
      <c r="CJ4880" s="1"/>
      <c r="CK4880" s="1"/>
      <c r="CL4880" s="1"/>
      <c r="CM4880" s="1"/>
      <c r="CN4880" s="1"/>
      <c r="CO4880" s="1"/>
      <c r="CP4880" s="1"/>
      <c r="CQ4880" s="1"/>
      <c r="CR4880" s="1"/>
      <c r="CS4880" s="1"/>
      <c r="CT4880" s="1"/>
      <c r="CU4880" s="1"/>
      <c r="CV4880" s="1"/>
      <c r="CW4880" s="1"/>
      <c r="CX4880" s="1"/>
      <c r="CY4880" s="1"/>
      <c r="CZ4880" s="1"/>
      <c r="DA4880" s="1"/>
      <c r="DB4880" s="1"/>
      <c r="DC4880" s="1"/>
      <c r="DD4880" s="1"/>
      <c r="DE4880" s="1"/>
      <c r="DF4880" s="1"/>
      <c r="DG4880" s="1"/>
      <c r="DH4880" s="1"/>
      <c r="DI4880" s="1"/>
      <c r="DJ4880" s="1"/>
      <c r="DK4880" s="1"/>
      <c r="DL4880" s="1"/>
      <c r="DM4880" s="1"/>
      <c r="DN4880" s="1"/>
      <c r="DO4880" s="1"/>
      <c r="DP4880" s="1"/>
      <c r="DQ4880" s="1"/>
    </row>
    <row r="4881" spans="1:121">
      <c r="A4881" s="166" t="s">
        <v>2044</v>
      </c>
      <c r="B4881" s="3" t="s">
        <v>2045</v>
      </c>
      <c r="C4881" s="378">
        <v>175609955</v>
      </c>
      <c r="D4881" s="88"/>
      <c r="F4881" s="29" t="s">
        <v>157</v>
      </c>
      <c r="G4881" s="3" t="s">
        <v>60</v>
      </c>
      <c r="H4881" s="3" t="s">
        <v>2043</v>
      </c>
      <c r="I4881" s="55">
        <v>46197</v>
      </c>
      <c r="J4881" s="55">
        <v>46199</v>
      </c>
      <c r="K4881" s="55">
        <v>46227</v>
      </c>
      <c r="L4881" s="3"/>
      <c r="M4881" s="3"/>
      <c r="N4881" s="3"/>
      <c r="O4881" s="3" t="s">
        <v>105</v>
      </c>
      <c r="P4881" s="55">
        <v>46205</v>
      </c>
      <c r="Q4881" s="167"/>
      <c r="R4881" s="184"/>
      <c r="S4881" s="1"/>
      <c r="T4881" s="1"/>
      <c r="U4881" s="1"/>
      <c r="V4881" s="1"/>
      <c r="W4881" s="1"/>
      <c r="X4881" s="1"/>
      <c r="Y4881" s="1"/>
      <c r="Z4881" s="1"/>
      <c r="AA4881" s="1"/>
      <c r="AB4881" s="1"/>
      <c r="AC4881" s="1"/>
      <c r="AD4881" s="1"/>
      <c r="AE4881" s="1"/>
      <c r="AF4881" s="1"/>
      <c r="AG4881" s="1"/>
      <c r="AH4881" s="1"/>
      <c r="AI4881" s="1"/>
      <c r="AJ4881" s="1"/>
      <c r="AK4881" s="1"/>
      <c r="AL4881" s="1"/>
      <c r="AM4881" s="1"/>
      <c r="AN4881" s="1"/>
      <c r="AO4881" s="1"/>
      <c r="AP4881" s="1"/>
      <c r="AQ4881" s="1"/>
      <c r="AR4881" s="1"/>
      <c r="AS4881" s="1"/>
      <c r="AT4881" s="1"/>
      <c r="AU4881" s="1"/>
      <c r="AV4881" s="1"/>
      <c r="AW4881" s="1"/>
      <c r="AX4881" s="1"/>
      <c r="AY4881" s="1"/>
      <c r="AZ4881" s="1"/>
      <c r="BA4881" s="1"/>
      <c r="BB4881" s="1"/>
      <c r="BC4881" s="1"/>
      <c r="BD4881" s="1"/>
      <c r="BE4881" s="1"/>
      <c r="BF4881" s="1"/>
      <c r="BG4881" s="1"/>
      <c r="BH4881" s="1"/>
      <c r="BI4881" s="1"/>
      <c r="BJ4881" s="1"/>
      <c r="BK4881" s="1"/>
      <c r="BL4881" s="1"/>
      <c r="BM4881" s="1"/>
      <c r="BN4881" s="1"/>
      <c r="BO4881" s="1"/>
      <c r="BP4881" s="1"/>
      <c r="BQ4881" s="1"/>
      <c r="BR4881" s="1"/>
      <c r="BS4881" s="1"/>
      <c r="BT4881" s="1"/>
      <c r="BU4881" s="1"/>
      <c r="BV4881" s="1"/>
      <c r="BW4881" s="1"/>
      <c r="BX4881" s="1"/>
      <c r="BY4881" s="1"/>
      <c r="BZ4881" s="1"/>
      <c r="CA4881" s="1"/>
      <c r="CB4881" s="1"/>
      <c r="CC4881" s="1"/>
      <c r="CD4881" s="1"/>
      <c r="CE4881" s="1"/>
      <c r="CF4881" s="1"/>
      <c r="CG4881" s="1"/>
      <c r="CH4881" s="1"/>
      <c r="CI4881" s="1"/>
      <c r="CJ4881" s="1"/>
      <c r="CK4881" s="1"/>
      <c r="CL4881" s="1"/>
      <c r="CM4881" s="1"/>
      <c r="CN4881" s="1"/>
      <c r="CO4881" s="1"/>
      <c r="CP4881" s="1"/>
      <c r="CQ4881" s="1"/>
      <c r="CR4881" s="1"/>
      <c r="CS4881" s="1"/>
      <c r="CT4881" s="1"/>
      <c r="CU4881" s="1"/>
      <c r="CV4881" s="1"/>
      <c r="CW4881" s="1"/>
      <c r="CX4881" s="1"/>
      <c r="CY4881" s="1"/>
      <c r="CZ4881" s="1"/>
      <c r="DA4881" s="1"/>
      <c r="DB4881" s="1"/>
      <c r="DC4881" s="1"/>
      <c r="DD4881" s="1"/>
      <c r="DE4881" s="1"/>
      <c r="DF4881" s="1"/>
      <c r="DG4881" s="1"/>
      <c r="DH4881" s="1"/>
      <c r="DI4881" s="1"/>
      <c r="DJ4881" s="1"/>
      <c r="DK4881" s="1"/>
      <c r="DL4881" s="1"/>
      <c r="DM4881" s="1"/>
      <c r="DN4881" s="1"/>
      <c r="DO4881" s="1"/>
      <c r="DP4881" s="1"/>
      <c r="DQ4881" s="1"/>
    </row>
    <row r="4882" spans="1:121">
      <c r="A4882" s="166" t="s">
        <v>2044</v>
      </c>
      <c r="B4882" s="3" t="s">
        <v>2045</v>
      </c>
      <c r="C4882" s="378">
        <v>175609958</v>
      </c>
      <c r="D4882" s="88"/>
      <c r="F4882" s="29" t="s">
        <v>157</v>
      </c>
      <c r="G4882" s="3" t="s">
        <v>60</v>
      </c>
      <c r="H4882" s="3" t="s">
        <v>2043</v>
      </c>
      <c r="I4882" s="55">
        <v>46197</v>
      </c>
      <c r="J4882" s="55">
        <v>46199</v>
      </c>
      <c r="K4882" s="55">
        <v>46227</v>
      </c>
      <c r="L4882" s="3"/>
      <c r="M4882" s="3"/>
      <c r="N4882" s="3"/>
      <c r="O4882" s="3" t="s">
        <v>105</v>
      </c>
      <c r="P4882" s="55">
        <v>46205</v>
      </c>
      <c r="Q4882" s="167"/>
      <c r="R4882" s="184"/>
      <c r="S4882" s="1"/>
      <c r="T4882" s="1"/>
      <c r="U4882" s="1"/>
      <c r="V4882" s="1"/>
      <c r="W4882" s="1"/>
      <c r="X4882" s="1"/>
      <c r="Y4882" s="1"/>
      <c r="Z4882" s="1"/>
      <c r="AA4882" s="1"/>
      <c r="AB4882" s="1"/>
      <c r="AC4882" s="1"/>
      <c r="AD4882" s="1"/>
      <c r="AE4882" s="1"/>
      <c r="AF4882" s="1"/>
      <c r="AG4882" s="1"/>
      <c r="AH4882" s="1"/>
      <c r="AI4882" s="1"/>
      <c r="AJ4882" s="1"/>
      <c r="AK4882" s="1"/>
      <c r="AL4882" s="1"/>
      <c r="AM4882" s="1"/>
      <c r="AN4882" s="1"/>
      <c r="AO4882" s="1"/>
      <c r="AP4882" s="1"/>
      <c r="AQ4882" s="1"/>
      <c r="AR4882" s="1"/>
      <c r="AS4882" s="1"/>
      <c r="AT4882" s="1"/>
      <c r="AU4882" s="1"/>
      <c r="AV4882" s="1"/>
      <c r="AW4882" s="1"/>
      <c r="AX4882" s="1"/>
      <c r="AY4882" s="1"/>
      <c r="AZ4882" s="1"/>
      <c r="BA4882" s="1"/>
      <c r="BB4882" s="1"/>
      <c r="BC4882" s="1"/>
      <c r="BD4882" s="1"/>
      <c r="BE4882" s="1"/>
      <c r="BF4882" s="1"/>
      <c r="BG4882" s="1"/>
      <c r="BH4882" s="1"/>
      <c r="BI4882" s="1"/>
      <c r="BJ4882" s="1"/>
      <c r="BK4882" s="1"/>
      <c r="BL4882" s="1"/>
      <c r="BM4882" s="1"/>
      <c r="BN4882" s="1"/>
      <c r="BO4882" s="1"/>
      <c r="BP4882" s="1"/>
      <c r="BQ4882" s="1"/>
      <c r="BR4882" s="1"/>
      <c r="BS4882" s="1"/>
      <c r="BT4882" s="1"/>
      <c r="BU4882" s="1"/>
      <c r="BV4882" s="1"/>
      <c r="BW4882" s="1"/>
      <c r="BX4882" s="1"/>
      <c r="BY4882" s="1"/>
      <c r="BZ4882" s="1"/>
      <c r="CA4882" s="1"/>
      <c r="CB4882" s="1"/>
      <c r="CC4882" s="1"/>
      <c r="CD4882" s="1"/>
      <c r="CE4882" s="1"/>
      <c r="CF4882" s="1"/>
      <c r="CG4882" s="1"/>
      <c r="CH4882" s="1"/>
      <c r="CI4882" s="1"/>
      <c r="CJ4882" s="1"/>
      <c r="CK4882" s="1"/>
      <c r="CL4882" s="1"/>
      <c r="CM4882" s="1"/>
      <c r="CN4882" s="1"/>
      <c r="CO4882" s="1"/>
      <c r="CP4882" s="1"/>
      <c r="CQ4882" s="1"/>
      <c r="CR4882" s="1"/>
      <c r="CS4882" s="1"/>
      <c r="CT4882" s="1"/>
      <c r="CU4882" s="1"/>
      <c r="CV4882" s="1"/>
      <c r="CW4882" s="1"/>
      <c r="CX4882" s="1"/>
      <c r="CY4882" s="1"/>
      <c r="CZ4882" s="1"/>
      <c r="DA4882" s="1"/>
      <c r="DB4882" s="1"/>
      <c r="DC4882" s="1"/>
      <c r="DD4882" s="1"/>
      <c r="DE4882" s="1"/>
      <c r="DF4882" s="1"/>
      <c r="DG4882" s="1"/>
      <c r="DH4882" s="1"/>
      <c r="DI4882" s="1"/>
      <c r="DJ4882" s="1"/>
      <c r="DK4882" s="1"/>
      <c r="DL4882" s="1"/>
      <c r="DM4882" s="1"/>
      <c r="DN4882" s="1"/>
      <c r="DO4882" s="1"/>
      <c r="DP4882" s="1"/>
      <c r="DQ4882" s="1"/>
    </row>
    <row r="4883" spans="1:121">
      <c r="A4883" s="166" t="s">
        <v>2044</v>
      </c>
      <c r="B4883" s="3" t="s">
        <v>2045</v>
      </c>
      <c r="C4883" s="378">
        <v>175609937</v>
      </c>
      <c r="D4883" s="88"/>
      <c r="F4883" s="29" t="s">
        <v>157</v>
      </c>
      <c r="G4883" s="3" t="s">
        <v>60</v>
      </c>
      <c r="H4883" s="3" t="s">
        <v>2043</v>
      </c>
      <c r="I4883" s="55">
        <v>46197</v>
      </c>
      <c r="J4883" s="55">
        <v>46199</v>
      </c>
      <c r="K4883" s="55">
        <v>46227</v>
      </c>
      <c r="L4883" s="3"/>
      <c r="M4883" s="3"/>
      <c r="N4883" s="3"/>
      <c r="O4883" s="3" t="s">
        <v>105</v>
      </c>
      <c r="P4883" s="55">
        <v>46205</v>
      </c>
      <c r="Q4883" s="167"/>
      <c r="R4883" s="184"/>
      <c r="S4883" s="1"/>
      <c r="T4883" s="1"/>
      <c r="U4883" s="1"/>
      <c r="V4883" s="1"/>
      <c r="W4883" s="1"/>
      <c r="X4883" s="1"/>
      <c r="Y4883" s="1"/>
      <c r="Z4883" s="1"/>
      <c r="AA4883" s="1"/>
      <c r="AB4883" s="1"/>
      <c r="AC4883" s="1"/>
      <c r="AD4883" s="1"/>
      <c r="AE4883" s="1"/>
      <c r="AF4883" s="1"/>
      <c r="AG4883" s="1"/>
      <c r="AH4883" s="1"/>
      <c r="AI4883" s="1"/>
      <c r="AJ4883" s="1"/>
      <c r="AK4883" s="1"/>
      <c r="AL4883" s="1"/>
      <c r="AM4883" s="1"/>
      <c r="AN4883" s="1"/>
      <c r="AO4883" s="1"/>
      <c r="AP4883" s="1"/>
      <c r="AQ4883" s="1"/>
      <c r="AR4883" s="1"/>
      <c r="AS4883" s="1"/>
      <c r="AT4883" s="1"/>
      <c r="AU4883" s="1"/>
      <c r="AV4883" s="1"/>
      <c r="AW4883" s="1"/>
      <c r="AX4883" s="1"/>
      <c r="AY4883" s="1"/>
      <c r="AZ4883" s="1"/>
      <c r="BA4883" s="1"/>
      <c r="BB4883" s="1"/>
      <c r="BC4883" s="1"/>
      <c r="BD4883" s="1"/>
      <c r="BE4883" s="1"/>
      <c r="BF4883" s="1"/>
      <c r="BG4883" s="1"/>
      <c r="BH4883" s="1"/>
      <c r="BI4883" s="1"/>
      <c r="BJ4883" s="1"/>
      <c r="BK4883" s="1"/>
      <c r="BL4883" s="1"/>
      <c r="BM4883" s="1"/>
      <c r="BN4883" s="1"/>
      <c r="BO4883" s="1"/>
      <c r="BP4883" s="1"/>
      <c r="BQ4883" s="1"/>
      <c r="BR4883" s="1"/>
      <c r="BS4883" s="1"/>
      <c r="BT4883" s="1"/>
      <c r="BU4883" s="1"/>
      <c r="BV4883" s="1"/>
      <c r="BW4883" s="1"/>
      <c r="BX4883" s="1"/>
      <c r="BY4883" s="1"/>
      <c r="BZ4883" s="1"/>
      <c r="CA4883" s="1"/>
      <c r="CB4883" s="1"/>
      <c r="CC4883" s="1"/>
      <c r="CD4883" s="1"/>
      <c r="CE4883" s="1"/>
      <c r="CF4883" s="1"/>
      <c r="CG4883" s="1"/>
      <c r="CH4883" s="1"/>
      <c r="CI4883" s="1"/>
      <c r="CJ4883" s="1"/>
      <c r="CK4883" s="1"/>
      <c r="CL4883" s="1"/>
      <c r="CM4883" s="1"/>
      <c r="CN4883" s="1"/>
      <c r="CO4883" s="1"/>
      <c r="CP4883" s="1"/>
      <c r="CQ4883" s="1"/>
      <c r="CR4883" s="1"/>
      <c r="CS4883" s="1"/>
      <c r="CT4883" s="1"/>
      <c r="CU4883" s="1"/>
      <c r="CV4883" s="1"/>
      <c r="CW4883" s="1"/>
      <c r="CX4883" s="1"/>
      <c r="CY4883" s="1"/>
      <c r="CZ4883" s="1"/>
      <c r="DA4883" s="1"/>
      <c r="DB4883" s="1"/>
      <c r="DC4883" s="1"/>
      <c r="DD4883" s="1"/>
      <c r="DE4883" s="1"/>
      <c r="DF4883" s="1"/>
      <c r="DG4883" s="1"/>
      <c r="DH4883" s="1"/>
      <c r="DI4883" s="1"/>
      <c r="DJ4883" s="1"/>
      <c r="DK4883" s="1"/>
      <c r="DL4883" s="1"/>
      <c r="DM4883" s="1"/>
      <c r="DN4883" s="1"/>
      <c r="DO4883" s="1"/>
      <c r="DP4883" s="1"/>
      <c r="DQ4883" s="1"/>
    </row>
    <row r="4884" spans="1:121">
      <c r="A4884" s="166" t="s">
        <v>2164</v>
      </c>
      <c r="B4884" s="381">
        <v>2025006938</v>
      </c>
      <c r="C4884" s="378">
        <v>168605429</v>
      </c>
      <c r="D4884" s="88"/>
      <c r="F4884" s="29" t="s">
        <v>82</v>
      </c>
      <c r="G4884" s="3" t="s">
        <v>231</v>
      </c>
      <c r="H4884" s="3" t="s">
        <v>30</v>
      </c>
      <c r="I4884" s="55">
        <v>46190</v>
      </c>
      <c r="J4884" s="55">
        <v>46193</v>
      </c>
      <c r="K4884" s="55">
        <v>46220</v>
      </c>
      <c r="L4884" s="3"/>
      <c r="M4884" s="3"/>
      <c r="N4884" s="3"/>
      <c r="O4884" s="3" t="s">
        <v>105</v>
      </c>
      <c r="P4884" s="55">
        <v>46200</v>
      </c>
      <c r="Q4884" s="167"/>
      <c r="R4884" s="184"/>
      <c r="S4884" s="1"/>
      <c r="T4884" s="1"/>
      <c r="U4884" s="1"/>
      <c r="V4884" s="1"/>
      <c r="W4884" s="1"/>
      <c r="X4884" s="1"/>
      <c r="Y4884" s="1"/>
      <c r="Z4884" s="1"/>
      <c r="AA4884" s="1"/>
      <c r="AB4884" s="1"/>
      <c r="AC4884" s="1"/>
      <c r="AD4884" s="1"/>
      <c r="AE4884" s="1"/>
      <c r="AF4884" s="1"/>
      <c r="AG4884" s="1"/>
      <c r="AH4884" s="1"/>
      <c r="AI4884" s="1"/>
      <c r="AJ4884" s="1"/>
      <c r="AK4884" s="1"/>
      <c r="AL4884" s="1"/>
      <c r="AM4884" s="1"/>
      <c r="AN4884" s="1"/>
      <c r="AO4884" s="1"/>
      <c r="AP4884" s="1"/>
      <c r="AQ4884" s="1"/>
      <c r="AR4884" s="1"/>
      <c r="AS4884" s="1"/>
      <c r="AT4884" s="1"/>
      <c r="AU4884" s="1"/>
      <c r="AV4884" s="1"/>
      <c r="AW4884" s="1"/>
      <c r="AX4884" s="1"/>
      <c r="AY4884" s="1"/>
      <c r="AZ4884" s="1"/>
      <c r="BA4884" s="1"/>
      <c r="BB4884" s="1"/>
      <c r="BC4884" s="1"/>
      <c r="BD4884" s="1"/>
      <c r="BE4884" s="1"/>
      <c r="BF4884" s="1"/>
      <c r="BG4884" s="1"/>
      <c r="BH4884" s="1"/>
      <c r="BI4884" s="1"/>
      <c r="BJ4884" s="1"/>
      <c r="BK4884" s="1"/>
      <c r="BL4884" s="1"/>
      <c r="BM4884" s="1"/>
      <c r="BN4884" s="1"/>
      <c r="BO4884" s="1"/>
      <c r="BP4884" s="1"/>
      <c r="BQ4884" s="1"/>
      <c r="BR4884" s="1"/>
      <c r="BS4884" s="1"/>
      <c r="BT4884" s="1"/>
      <c r="BU4884" s="1"/>
      <c r="BV4884" s="1"/>
      <c r="BW4884" s="1"/>
      <c r="BX4884" s="1"/>
      <c r="BY4884" s="1"/>
      <c r="BZ4884" s="1"/>
      <c r="CA4884" s="1"/>
      <c r="CB4884" s="1"/>
      <c r="CC4884" s="1"/>
      <c r="CD4884" s="1"/>
      <c r="CE4884" s="1"/>
      <c r="CF4884" s="1"/>
      <c r="CG4884" s="1"/>
      <c r="CH4884" s="1"/>
      <c r="CI4884" s="1"/>
      <c r="CJ4884" s="1"/>
      <c r="CK4884" s="1"/>
      <c r="CL4884" s="1"/>
      <c r="CM4884" s="1"/>
      <c r="CN4884" s="1"/>
      <c r="CO4884" s="1"/>
      <c r="CP4884" s="1"/>
      <c r="CQ4884" s="1"/>
      <c r="CR4884" s="1"/>
      <c r="CS4884" s="1"/>
      <c r="CT4884" s="1"/>
      <c r="CU4884" s="1"/>
      <c r="CV4884" s="1"/>
      <c r="CW4884" s="1"/>
      <c r="CX4884" s="1"/>
      <c r="CY4884" s="1"/>
      <c r="CZ4884" s="1"/>
      <c r="DA4884" s="1"/>
      <c r="DB4884" s="1"/>
      <c r="DC4884" s="1"/>
      <c r="DD4884" s="1"/>
      <c r="DE4884" s="1"/>
      <c r="DF4884" s="1"/>
      <c r="DG4884" s="1"/>
      <c r="DH4884" s="1"/>
      <c r="DI4884" s="1"/>
      <c r="DJ4884" s="1"/>
      <c r="DK4884" s="1"/>
      <c r="DL4884" s="1"/>
      <c r="DM4884" s="1"/>
      <c r="DN4884" s="1"/>
      <c r="DO4884" s="1"/>
      <c r="DP4884" s="1"/>
      <c r="DQ4884" s="1"/>
    </row>
    <row r="4885" spans="1:121">
      <c r="A4885" s="166" t="s">
        <v>2164</v>
      </c>
      <c r="B4885" s="381">
        <v>2025006938</v>
      </c>
      <c r="C4885" s="378">
        <v>168605387</v>
      </c>
      <c r="D4885" s="88"/>
      <c r="F4885" s="29" t="s">
        <v>82</v>
      </c>
      <c r="G4885" s="3" t="s">
        <v>231</v>
      </c>
      <c r="H4885" s="3" t="s">
        <v>30</v>
      </c>
      <c r="I4885" s="55">
        <v>46190</v>
      </c>
      <c r="J4885" s="55">
        <v>46193</v>
      </c>
      <c r="K4885" s="55">
        <v>46220</v>
      </c>
      <c r="L4885" s="3"/>
      <c r="M4885" s="3"/>
      <c r="N4885" s="3"/>
      <c r="O4885" s="3" t="s">
        <v>105</v>
      </c>
      <c r="P4885" s="55">
        <v>46200</v>
      </c>
      <c r="Q4885" s="167"/>
      <c r="R4885" s="184"/>
      <c r="S4885" s="1"/>
      <c r="T4885" s="1"/>
      <c r="U4885" s="1"/>
      <c r="V4885" s="1"/>
      <c r="W4885" s="1"/>
      <c r="X4885" s="1"/>
      <c r="Y4885" s="1"/>
      <c r="Z4885" s="1"/>
      <c r="AA4885" s="1"/>
      <c r="AB4885" s="1"/>
      <c r="AC4885" s="1"/>
      <c r="AD4885" s="1"/>
      <c r="AE4885" s="1"/>
      <c r="AF4885" s="1"/>
      <c r="AG4885" s="1"/>
      <c r="AH4885" s="1"/>
      <c r="AI4885" s="1"/>
      <c r="AJ4885" s="1"/>
      <c r="AK4885" s="1"/>
      <c r="AL4885" s="1"/>
      <c r="AM4885" s="1"/>
      <c r="AN4885" s="1"/>
      <c r="AO4885" s="1"/>
      <c r="AP4885" s="1"/>
      <c r="AQ4885" s="1"/>
      <c r="AR4885" s="1"/>
      <c r="AS4885" s="1"/>
      <c r="AT4885" s="1"/>
      <c r="AU4885" s="1"/>
      <c r="AV4885" s="1"/>
      <c r="AW4885" s="1"/>
      <c r="AX4885" s="1"/>
      <c r="AY4885" s="1"/>
      <c r="AZ4885" s="1"/>
      <c r="BA4885" s="1"/>
      <c r="BB4885" s="1"/>
      <c r="BC4885" s="1"/>
      <c r="BD4885" s="1"/>
      <c r="BE4885" s="1"/>
      <c r="BF4885" s="1"/>
      <c r="BG4885" s="1"/>
      <c r="BH4885" s="1"/>
      <c r="BI4885" s="1"/>
      <c r="BJ4885" s="1"/>
      <c r="BK4885" s="1"/>
      <c r="BL4885" s="1"/>
      <c r="BM4885" s="1"/>
      <c r="BN4885" s="1"/>
      <c r="BO4885" s="1"/>
      <c r="BP4885" s="1"/>
      <c r="BQ4885" s="1"/>
      <c r="BR4885" s="1"/>
      <c r="BS4885" s="1"/>
      <c r="BT4885" s="1"/>
      <c r="BU4885" s="1"/>
      <c r="BV4885" s="1"/>
      <c r="BW4885" s="1"/>
      <c r="BX4885" s="1"/>
      <c r="BY4885" s="1"/>
      <c r="BZ4885" s="1"/>
      <c r="CA4885" s="1"/>
      <c r="CB4885" s="1"/>
      <c r="CC4885" s="1"/>
      <c r="CD4885" s="1"/>
      <c r="CE4885" s="1"/>
      <c r="CF4885" s="1"/>
      <c r="CG4885" s="1"/>
      <c r="CH4885" s="1"/>
      <c r="CI4885" s="1"/>
      <c r="CJ4885" s="1"/>
      <c r="CK4885" s="1"/>
      <c r="CL4885" s="1"/>
      <c r="CM4885" s="1"/>
      <c r="CN4885" s="1"/>
      <c r="CO4885" s="1"/>
      <c r="CP4885" s="1"/>
      <c r="CQ4885" s="1"/>
      <c r="CR4885" s="1"/>
      <c r="CS4885" s="1"/>
      <c r="CT4885" s="1"/>
      <c r="CU4885" s="1"/>
      <c r="CV4885" s="1"/>
      <c r="CW4885" s="1"/>
      <c r="CX4885" s="1"/>
      <c r="CY4885" s="1"/>
      <c r="CZ4885" s="1"/>
      <c r="DA4885" s="1"/>
      <c r="DB4885" s="1"/>
      <c r="DC4885" s="1"/>
      <c r="DD4885" s="1"/>
      <c r="DE4885" s="1"/>
      <c r="DF4885" s="1"/>
      <c r="DG4885" s="1"/>
      <c r="DH4885" s="1"/>
      <c r="DI4885" s="1"/>
      <c r="DJ4885" s="1"/>
      <c r="DK4885" s="1"/>
      <c r="DL4885" s="1"/>
      <c r="DM4885" s="1"/>
      <c r="DN4885" s="1"/>
      <c r="DO4885" s="1"/>
      <c r="DP4885" s="1"/>
      <c r="DQ4885" s="1"/>
    </row>
    <row r="4886" spans="1:121">
      <c r="A4886" s="166" t="s">
        <v>2164</v>
      </c>
      <c r="B4886" s="381">
        <v>2025006938</v>
      </c>
      <c r="C4886" s="378">
        <v>168605373</v>
      </c>
      <c r="D4886" s="88"/>
      <c r="F4886" s="29" t="s">
        <v>82</v>
      </c>
      <c r="G4886" s="3" t="s">
        <v>231</v>
      </c>
      <c r="H4886" s="3" t="s">
        <v>30</v>
      </c>
      <c r="I4886" s="55">
        <v>46190</v>
      </c>
      <c r="J4886" s="55">
        <v>46193</v>
      </c>
      <c r="K4886" s="55">
        <v>46220</v>
      </c>
      <c r="L4886" s="3"/>
      <c r="M4886" s="3"/>
      <c r="N4886" s="3"/>
      <c r="O4886" s="3" t="s">
        <v>105</v>
      </c>
      <c r="P4886" s="55">
        <v>46200</v>
      </c>
      <c r="Q4886" s="167"/>
      <c r="R4886" s="184"/>
      <c r="S4886" s="1"/>
      <c r="T4886" s="1"/>
      <c r="U4886" s="1"/>
      <c r="V4886" s="1"/>
      <c r="W4886" s="1"/>
      <c r="X4886" s="1"/>
      <c r="Y4886" s="1"/>
      <c r="Z4886" s="1"/>
      <c r="AA4886" s="1"/>
      <c r="AB4886" s="1"/>
      <c r="AC4886" s="1"/>
      <c r="AD4886" s="1"/>
      <c r="AE4886" s="1"/>
      <c r="AF4886" s="1"/>
      <c r="AG4886" s="1"/>
      <c r="AH4886" s="1"/>
      <c r="AI4886" s="1"/>
      <c r="AJ4886" s="1"/>
      <c r="AK4886" s="1"/>
      <c r="AL4886" s="1"/>
      <c r="AM4886" s="1"/>
      <c r="AN4886" s="1"/>
      <c r="AO4886" s="1"/>
      <c r="AP4886" s="1"/>
      <c r="AQ4886" s="1"/>
      <c r="AR4886" s="1"/>
      <c r="AS4886" s="1"/>
      <c r="AT4886" s="1"/>
      <c r="AU4886" s="1"/>
      <c r="AV4886" s="1"/>
      <c r="AW4886" s="1"/>
      <c r="AX4886" s="1"/>
      <c r="AY4886" s="1"/>
      <c r="AZ4886" s="1"/>
      <c r="BA4886" s="1"/>
      <c r="BB4886" s="1"/>
      <c r="BC4886" s="1"/>
      <c r="BD4886" s="1"/>
      <c r="BE4886" s="1"/>
      <c r="BF4886" s="1"/>
      <c r="BG4886" s="1"/>
      <c r="BH4886" s="1"/>
      <c r="BI4886" s="1"/>
      <c r="BJ4886" s="1"/>
      <c r="BK4886" s="1"/>
      <c r="BL4886" s="1"/>
      <c r="BM4886" s="1"/>
      <c r="BN4886" s="1"/>
      <c r="BO4886" s="1"/>
      <c r="BP4886" s="1"/>
      <c r="BQ4886" s="1"/>
      <c r="BR4886" s="1"/>
      <c r="BS4886" s="1"/>
      <c r="BT4886" s="1"/>
      <c r="BU4886" s="1"/>
      <c r="BV4886" s="1"/>
      <c r="BW4886" s="1"/>
      <c r="BX4886" s="1"/>
      <c r="BY4886" s="1"/>
      <c r="BZ4886" s="1"/>
      <c r="CA4886" s="1"/>
      <c r="CB4886" s="1"/>
      <c r="CC4886" s="1"/>
      <c r="CD4886" s="1"/>
      <c r="CE4886" s="1"/>
      <c r="CF4886" s="1"/>
      <c r="CG4886" s="1"/>
      <c r="CH4886" s="1"/>
      <c r="CI4886" s="1"/>
      <c r="CJ4886" s="1"/>
      <c r="CK4886" s="1"/>
      <c r="CL4886" s="1"/>
      <c r="CM4886" s="1"/>
      <c r="CN4886" s="1"/>
      <c r="CO4886" s="1"/>
      <c r="CP4886" s="1"/>
      <c r="CQ4886" s="1"/>
      <c r="CR4886" s="1"/>
      <c r="CS4886" s="1"/>
      <c r="CT4886" s="1"/>
      <c r="CU4886" s="1"/>
      <c r="CV4886" s="1"/>
      <c r="CW4886" s="1"/>
      <c r="CX4886" s="1"/>
      <c r="CY4886" s="1"/>
      <c r="CZ4886" s="1"/>
      <c r="DA4886" s="1"/>
      <c r="DB4886" s="1"/>
      <c r="DC4886" s="1"/>
      <c r="DD4886" s="1"/>
      <c r="DE4886" s="1"/>
      <c r="DF4886" s="1"/>
      <c r="DG4886" s="1"/>
      <c r="DH4886" s="1"/>
      <c r="DI4886" s="1"/>
      <c r="DJ4886" s="1"/>
      <c r="DK4886" s="1"/>
      <c r="DL4886" s="1"/>
      <c r="DM4886" s="1"/>
      <c r="DN4886" s="1"/>
      <c r="DO4886" s="1"/>
      <c r="DP4886" s="1"/>
      <c r="DQ4886" s="1"/>
    </row>
    <row r="4887" spans="1:121">
      <c r="A4887" s="166" t="s">
        <v>2164</v>
      </c>
      <c r="B4887" s="381">
        <v>2025006938</v>
      </c>
      <c r="C4887" s="378">
        <v>168605339</v>
      </c>
      <c r="D4887" s="88"/>
      <c r="F4887" s="29" t="s">
        <v>82</v>
      </c>
      <c r="G4887" s="3" t="s">
        <v>231</v>
      </c>
      <c r="H4887" s="3" t="s">
        <v>30</v>
      </c>
      <c r="I4887" s="55">
        <v>46190</v>
      </c>
      <c r="J4887" s="55">
        <v>46193</v>
      </c>
      <c r="K4887" s="55">
        <v>46220</v>
      </c>
      <c r="L4887" s="3"/>
      <c r="M4887" s="3"/>
      <c r="N4887" s="3"/>
      <c r="O4887" s="3" t="s">
        <v>105</v>
      </c>
      <c r="P4887" s="55">
        <v>46200</v>
      </c>
      <c r="Q4887" s="167"/>
      <c r="R4887" s="184"/>
      <c r="S4887" s="1"/>
      <c r="T4887" s="1"/>
      <c r="U4887" s="1"/>
      <c r="V4887" s="1"/>
      <c r="W4887" s="1"/>
      <c r="X4887" s="1"/>
      <c r="Y4887" s="1"/>
      <c r="Z4887" s="1"/>
      <c r="AA4887" s="1"/>
      <c r="AB4887" s="1"/>
      <c r="AC4887" s="1"/>
      <c r="AD4887" s="1"/>
      <c r="AE4887" s="1"/>
      <c r="AF4887" s="1"/>
      <c r="AG4887" s="1"/>
      <c r="AH4887" s="1"/>
      <c r="AI4887" s="1"/>
      <c r="AJ4887" s="1"/>
      <c r="AK4887" s="1"/>
      <c r="AL4887" s="1"/>
      <c r="AM4887" s="1"/>
      <c r="AN4887" s="1"/>
      <c r="AO4887" s="1"/>
      <c r="AP4887" s="1"/>
      <c r="AQ4887" s="1"/>
      <c r="AR4887" s="1"/>
      <c r="AS4887" s="1"/>
      <c r="AT4887" s="1"/>
      <c r="AU4887" s="1"/>
      <c r="AV4887" s="1"/>
      <c r="AW4887" s="1"/>
      <c r="AX4887" s="1"/>
      <c r="AY4887" s="1"/>
      <c r="AZ4887" s="1"/>
      <c r="BA4887" s="1"/>
      <c r="BB4887" s="1"/>
      <c r="BC4887" s="1"/>
      <c r="BD4887" s="1"/>
      <c r="BE4887" s="1"/>
      <c r="BF4887" s="1"/>
      <c r="BG4887" s="1"/>
      <c r="BH4887" s="1"/>
      <c r="BI4887" s="1"/>
      <c r="BJ4887" s="1"/>
      <c r="BK4887" s="1"/>
      <c r="BL4887" s="1"/>
      <c r="BM4887" s="1"/>
      <c r="BN4887" s="1"/>
      <c r="BO4887" s="1"/>
      <c r="BP4887" s="1"/>
      <c r="BQ4887" s="1"/>
      <c r="BR4887" s="1"/>
      <c r="BS4887" s="1"/>
      <c r="BT4887" s="1"/>
      <c r="BU4887" s="1"/>
      <c r="BV4887" s="1"/>
      <c r="BW4887" s="1"/>
      <c r="BX4887" s="1"/>
      <c r="BY4887" s="1"/>
      <c r="BZ4887" s="1"/>
      <c r="CA4887" s="1"/>
      <c r="CB4887" s="1"/>
      <c r="CC4887" s="1"/>
      <c r="CD4887" s="1"/>
      <c r="CE4887" s="1"/>
      <c r="CF4887" s="1"/>
      <c r="CG4887" s="1"/>
      <c r="CH4887" s="1"/>
      <c r="CI4887" s="1"/>
      <c r="CJ4887" s="1"/>
      <c r="CK4887" s="1"/>
      <c r="CL4887" s="1"/>
      <c r="CM4887" s="1"/>
      <c r="CN4887" s="1"/>
      <c r="CO4887" s="1"/>
      <c r="CP4887" s="1"/>
      <c r="CQ4887" s="1"/>
      <c r="CR4887" s="1"/>
      <c r="CS4887" s="1"/>
      <c r="CT4887" s="1"/>
      <c r="CU4887" s="1"/>
      <c r="CV4887" s="1"/>
      <c r="CW4887" s="1"/>
      <c r="CX4887" s="1"/>
      <c r="CY4887" s="1"/>
      <c r="CZ4887" s="1"/>
      <c r="DA4887" s="1"/>
      <c r="DB4887" s="1"/>
      <c r="DC4887" s="1"/>
      <c r="DD4887" s="1"/>
      <c r="DE4887" s="1"/>
      <c r="DF4887" s="1"/>
      <c r="DG4887" s="1"/>
      <c r="DH4887" s="1"/>
      <c r="DI4887" s="1"/>
      <c r="DJ4887" s="1"/>
      <c r="DK4887" s="1"/>
      <c r="DL4887" s="1"/>
      <c r="DM4887" s="1"/>
      <c r="DN4887" s="1"/>
      <c r="DO4887" s="1"/>
      <c r="DP4887" s="1"/>
      <c r="DQ4887" s="1"/>
    </row>
    <row r="4888" spans="1:121">
      <c r="A4888" s="166" t="s">
        <v>2164</v>
      </c>
      <c r="B4888" s="381">
        <v>2025006938</v>
      </c>
      <c r="C4888" s="378">
        <v>168605318</v>
      </c>
      <c r="D4888" s="88"/>
      <c r="F4888" s="29" t="s">
        <v>82</v>
      </c>
      <c r="G4888" s="3" t="s">
        <v>231</v>
      </c>
      <c r="H4888" s="3" t="s">
        <v>30</v>
      </c>
      <c r="I4888" s="55">
        <v>46190</v>
      </c>
      <c r="J4888" s="55">
        <v>46193</v>
      </c>
      <c r="K4888" s="55">
        <v>46220</v>
      </c>
      <c r="L4888" s="3"/>
      <c r="M4888" s="3"/>
      <c r="N4888" s="3"/>
      <c r="O4888" s="3" t="s">
        <v>105</v>
      </c>
      <c r="P4888" s="55">
        <v>46200</v>
      </c>
      <c r="Q4888" s="167"/>
      <c r="R4888" s="184"/>
      <c r="S4888" s="1"/>
      <c r="T4888" s="1"/>
      <c r="U4888" s="1"/>
      <c r="V4888" s="1"/>
      <c r="W4888" s="1"/>
      <c r="X4888" s="1"/>
      <c r="Y4888" s="1"/>
      <c r="Z4888" s="1"/>
      <c r="AA4888" s="1"/>
      <c r="AB4888" s="1"/>
      <c r="AC4888" s="1"/>
      <c r="AD4888" s="1"/>
      <c r="AE4888" s="1"/>
      <c r="AF4888" s="1"/>
      <c r="AG4888" s="1"/>
      <c r="AH4888" s="1"/>
      <c r="AI4888" s="1"/>
      <c r="AJ4888" s="1"/>
      <c r="AK4888" s="1"/>
      <c r="AL4888" s="1"/>
      <c r="AM4888" s="1"/>
      <c r="AN4888" s="1"/>
      <c r="AO4888" s="1"/>
      <c r="AP4888" s="1"/>
      <c r="AQ4888" s="1"/>
      <c r="AR4888" s="1"/>
      <c r="AS4888" s="1"/>
      <c r="AT4888" s="1"/>
      <c r="AU4888" s="1"/>
      <c r="AV4888" s="1"/>
      <c r="AW4888" s="1"/>
      <c r="AX4888" s="1"/>
      <c r="AY4888" s="1"/>
      <c r="AZ4888" s="1"/>
      <c r="BA4888" s="1"/>
      <c r="BB4888" s="1"/>
      <c r="BC4888" s="1"/>
      <c r="BD4888" s="1"/>
      <c r="BE4888" s="1"/>
      <c r="BF4888" s="1"/>
      <c r="BG4888" s="1"/>
      <c r="BH4888" s="1"/>
      <c r="BI4888" s="1"/>
      <c r="BJ4888" s="1"/>
      <c r="BK4888" s="1"/>
      <c r="BL4888" s="1"/>
      <c r="BM4888" s="1"/>
      <c r="BN4888" s="1"/>
      <c r="BO4888" s="1"/>
      <c r="BP4888" s="1"/>
      <c r="BQ4888" s="1"/>
      <c r="BR4888" s="1"/>
      <c r="BS4888" s="1"/>
      <c r="BT4888" s="1"/>
      <c r="BU4888" s="1"/>
      <c r="BV4888" s="1"/>
      <c r="BW4888" s="1"/>
      <c r="BX4888" s="1"/>
      <c r="BY4888" s="1"/>
      <c r="BZ4888" s="1"/>
      <c r="CA4888" s="1"/>
      <c r="CB4888" s="1"/>
      <c r="CC4888" s="1"/>
      <c r="CD4888" s="1"/>
      <c r="CE4888" s="1"/>
      <c r="CF4888" s="1"/>
      <c r="CG4888" s="1"/>
      <c r="CH4888" s="1"/>
      <c r="CI4888" s="1"/>
      <c r="CJ4888" s="1"/>
      <c r="CK4888" s="1"/>
      <c r="CL4888" s="1"/>
      <c r="CM4888" s="1"/>
      <c r="CN4888" s="1"/>
      <c r="CO4888" s="1"/>
      <c r="CP4888" s="1"/>
      <c r="CQ4888" s="1"/>
      <c r="CR4888" s="1"/>
      <c r="CS4888" s="1"/>
      <c r="CT4888" s="1"/>
      <c r="CU4888" s="1"/>
      <c r="CV4888" s="1"/>
      <c r="CW4888" s="1"/>
      <c r="CX4888" s="1"/>
      <c r="CY4888" s="1"/>
      <c r="CZ4888" s="1"/>
      <c r="DA4888" s="1"/>
      <c r="DB4888" s="1"/>
      <c r="DC4888" s="1"/>
      <c r="DD4888" s="1"/>
      <c r="DE4888" s="1"/>
      <c r="DF4888" s="1"/>
      <c r="DG4888" s="1"/>
      <c r="DH4888" s="1"/>
      <c r="DI4888" s="1"/>
      <c r="DJ4888" s="1"/>
      <c r="DK4888" s="1"/>
      <c r="DL4888" s="1"/>
      <c r="DM4888" s="1"/>
      <c r="DN4888" s="1"/>
      <c r="DO4888" s="1"/>
      <c r="DP4888" s="1"/>
      <c r="DQ4888" s="1"/>
    </row>
    <row r="4889" spans="1:121">
      <c r="A4889" s="166" t="s">
        <v>2164</v>
      </c>
      <c r="B4889" s="381">
        <v>2025006938</v>
      </c>
      <c r="C4889" s="378">
        <v>168605266</v>
      </c>
      <c r="D4889" s="88"/>
      <c r="F4889" s="29" t="s">
        <v>82</v>
      </c>
      <c r="G4889" s="3" t="s">
        <v>231</v>
      </c>
      <c r="H4889" s="3" t="s">
        <v>30</v>
      </c>
      <c r="I4889" s="55">
        <v>46190</v>
      </c>
      <c r="J4889" s="55">
        <v>46193</v>
      </c>
      <c r="K4889" s="55">
        <v>46220</v>
      </c>
      <c r="L4889" s="3"/>
      <c r="M4889" s="3"/>
      <c r="N4889" s="3"/>
      <c r="O4889" s="3" t="s">
        <v>105</v>
      </c>
      <c r="P4889" s="55">
        <v>46200</v>
      </c>
      <c r="Q4889" s="167"/>
      <c r="R4889" s="184"/>
      <c r="S4889" s="1"/>
      <c r="T4889" s="1"/>
      <c r="U4889" s="1"/>
      <c r="V4889" s="1"/>
      <c r="W4889" s="1"/>
      <c r="X4889" s="1"/>
      <c r="Y4889" s="1"/>
      <c r="Z4889" s="1"/>
      <c r="AA4889" s="1"/>
      <c r="AB4889" s="1"/>
      <c r="AC4889" s="1"/>
      <c r="AD4889" s="1"/>
      <c r="AE4889" s="1"/>
      <c r="AF4889" s="1"/>
      <c r="AG4889" s="1"/>
      <c r="AH4889" s="1"/>
      <c r="AI4889" s="1"/>
      <c r="AJ4889" s="1"/>
      <c r="AK4889" s="1"/>
      <c r="AL4889" s="1"/>
      <c r="AM4889" s="1"/>
      <c r="AN4889" s="1"/>
      <c r="AO4889" s="1"/>
      <c r="AP4889" s="1"/>
      <c r="AQ4889" s="1"/>
      <c r="AR4889" s="1"/>
      <c r="AS4889" s="1"/>
      <c r="AT4889" s="1"/>
      <c r="AU4889" s="1"/>
      <c r="AV4889" s="1"/>
      <c r="AW4889" s="1"/>
      <c r="AX4889" s="1"/>
      <c r="AY4889" s="1"/>
      <c r="AZ4889" s="1"/>
      <c r="BA4889" s="1"/>
      <c r="BB4889" s="1"/>
      <c r="BC4889" s="1"/>
      <c r="BD4889" s="1"/>
      <c r="BE4889" s="1"/>
      <c r="BF4889" s="1"/>
      <c r="BG4889" s="1"/>
      <c r="BH4889" s="1"/>
      <c r="BI4889" s="1"/>
      <c r="BJ4889" s="1"/>
      <c r="BK4889" s="1"/>
      <c r="BL4889" s="1"/>
      <c r="BM4889" s="1"/>
      <c r="BN4889" s="1"/>
      <c r="BO4889" s="1"/>
      <c r="BP4889" s="1"/>
      <c r="BQ4889" s="1"/>
      <c r="BR4889" s="1"/>
      <c r="BS4889" s="1"/>
      <c r="BT4889" s="1"/>
      <c r="BU4889" s="1"/>
      <c r="BV4889" s="1"/>
      <c r="BW4889" s="1"/>
      <c r="BX4889" s="1"/>
      <c r="BY4889" s="1"/>
      <c r="BZ4889" s="1"/>
      <c r="CA4889" s="1"/>
      <c r="CB4889" s="1"/>
      <c r="CC4889" s="1"/>
      <c r="CD4889" s="1"/>
      <c r="CE4889" s="1"/>
      <c r="CF4889" s="1"/>
      <c r="CG4889" s="1"/>
      <c r="CH4889" s="1"/>
      <c r="CI4889" s="1"/>
      <c r="CJ4889" s="1"/>
      <c r="CK4889" s="1"/>
      <c r="CL4889" s="1"/>
      <c r="CM4889" s="1"/>
      <c r="CN4889" s="1"/>
      <c r="CO4889" s="1"/>
      <c r="CP4889" s="1"/>
      <c r="CQ4889" s="1"/>
      <c r="CR4889" s="1"/>
      <c r="CS4889" s="1"/>
      <c r="CT4889" s="1"/>
      <c r="CU4889" s="1"/>
      <c r="CV4889" s="1"/>
      <c r="CW4889" s="1"/>
      <c r="CX4889" s="1"/>
      <c r="CY4889" s="1"/>
      <c r="CZ4889" s="1"/>
      <c r="DA4889" s="1"/>
      <c r="DB4889" s="1"/>
      <c r="DC4889" s="1"/>
      <c r="DD4889" s="1"/>
      <c r="DE4889" s="1"/>
      <c r="DF4889" s="1"/>
      <c r="DG4889" s="1"/>
      <c r="DH4889" s="1"/>
      <c r="DI4889" s="1"/>
      <c r="DJ4889" s="1"/>
      <c r="DK4889" s="1"/>
      <c r="DL4889" s="1"/>
      <c r="DM4889" s="1"/>
      <c r="DN4889" s="1"/>
      <c r="DO4889" s="1"/>
      <c r="DP4889" s="1"/>
      <c r="DQ4889" s="1"/>
    </row>
    <row r="4890" spans="1:121">
      <c r="A4890" s="166" t="s">
        <v>2164</v>
      </c>
      <c r="B4890" s="381">
        <v>2025006938</v>
      </c>
      <c r="C4890" s="378">
        <v>168605224</v>
      </c>
      <c r="D4890" s="88"/>
      <c r="F4890" s="29" t="s">
        <v>82</v>
      </c>
      <c r="G4890" s="3" t="s">
        <v>231</v>
      </c>
      <c r="H4890" s="3" t="s">
        <v>30</v>
      </c>
      <c r="I4890" s="55">
        <v>46190</v>
      </c>
      <c r="J4890" s="55">
        <v>46193</v>
      </c>
      <c r="K4890" s="55">
        <v>46220</v>
      </c>
      <c r="L4890" s="3"/>
      <c r="M4890" s="3"/>
      <c r="N4890" s="3"/>
      <c r="O4890" s="3" t="s">
        <v>105</v>
      </c>
      <c r="P4890" s="55">
        <v>46200</v>
      </c>
      <c r="Q4890" s="167"/>
      <c r="R4890" s="184"/>
      <c r="S4890" s="1"/>
      <c r="T4890" s="1"/>
      <c r="U4890" s="1"/>
      <c r="V4890" s="1"/>
      <c r="W4890" s="1"/>
      <c r="X4890" s="1"/>
      <c r="Y4890" s="1"/>
      <c r="Z4890" s="1"/>
      <c r="AA4890" s="1"/>
      <c r="AB4890" s="1"/>
      <c r="AC4890" s="1"/>
      <c r="AD4890" s="1"/>
      <c r="AE4890" s="1"/>
      <c r="AF4890" s="1"/>
      <c r="AG4890" s="1"/>
      <c r="AH4890" s="1"/>
      <c r="AI4890" s="1"/>
      <c r="AJ4890" s="1"/>
      <c r="AK4890" s="1"/>
      <c r="AL4890" s="1"/>
      <c r="AM4890" s="1"/>
      <c r="AN4890" s="1"/>
      <c r="AO4890" s="1"/>
      <c r="AP4890" s="1"/>
      <c r="AQ4890" s="1"/>
      <c r="AR4890" s="1"/>
      <c r="AS4890" s="1"/>
      <c r="AT4890" s="1"/>
      <c r="AU4890" s="1"/>
      <c r="AV4890" s="1"/>
      <c r="AW4890" s="1"/>
      <c r="AX4890" s="1"/>
      <c r="AY4890" s="1"/>
      <c r="AZ4890" s="1"/>
      <c r="BA4890" s="1"/>
      <c r="BB4890" s="1"/>
      <c r="BC4890" s="1"/>
      <c r="BD4890" s="1"/>
      <c r="BE4890" s="1"/>
      <c r="BF4890" s="1"/>
      <c r="BG4890" s="1"/>
      <c r="BH4890" s="1"/>
      <c r="BI4890" s="1"/>
      <c r="BJ4890" s="1"/>
      <c r="BK4890" s="1"/>
      <c r="BL4890" s="1"/>
      <c r="BM4890" s="1"/>
      <c r="BN4890" s="1"/>
      <c r="BO4890" s="1"/>
      <c r="BP4890" s="1"/>
      <c r="BQ4890" s="1"/>
      <c r="BR4890" s="1"/>
      <c r="BS4890" s="1"/>
      <c r="BT4890" s="1"/>
      <c r="BU4890" s="1"/>
      <c r="BV4890" s="1"/>
      <c r="BW4890" s="1"/>
      <c r="BX4890" s="1"/>
      <c r="BY4890" s="1"/>
      <c r="BZ4890" s="1"/>
      <c r="CA4890" s="1"/>
      <c r="CB4890" s="1"/>
      <c r="CC4890" s="1"/>
      <c r="CD4890" s="1"/>
      <c r="CE4890" s="1"/>
      <c r="CF4890" s="1"/>
      <c r="CG4890" s="1"/>
      <c r="CH4890" s="1"/>
      <c r="CI4890" s="1"/>
      <c r="CJ4890" s="1"/>
      <c r="CK4890" s="1"/>
      <c r="CL4890" s="1"/>
      <c r="CM4890" s="1"/>
      <c r="CN4890" s="1"/>
      <c r="CO4890" s="1"/>
      <c r="CP4890" s="1"/>
      <c r="CQ4890" s="1"/>
      <c r="CR4890" s="1"/>
      <c r="CS4890" s="1"/>
      <c r="CT4890" s="1"/>
      <c r="CU4890" s="1"/>
      <c r="CV4890" s="1"/>
      <c r="CW4890" s="1"/>
      <c r="CX4890" s="1"/>
      <c r="CY4890" s="1"/>
      <c r="CZ4890" s="1"/>
      <c r="DA4890" s="1"/>
      <c r="DB4890" s="1"/>
      <c r="DC4890" s="1"/>
      <c r="DD4890" s="1"/>
      <c r="DE4890" s="1"/>
      <c r="DF4890" s="1"/>
      <c r="DG4890" s="1"/>
      <c r="DH4890" s="1"/>
      <c r="DI4890" s="1"/>
      <c r="DJ4890" s="1"/>
      <c r="DK4890" s="1"/>
      <c r="DL4890" s="1"/>
      <c r="DM4890" s="1"/>
      <c r="DN4890" s="1"/>
      <c r="DO4890" s="1"/>
      <c r="DP4890" s="1"/>
      <c r="DQ4890" s="1"/>
    </row>
    <row r="4891" spans="1:121">
      <c r="A4891" s="166" t="s">
        <v>2164</v>
      </c>
      <c r="B4891" s="381">
        <v>2025006938</v>
      </c>
      <c r="C4891" s="378">
        <v>168605167</v>
      </c>
      <c r="D4891" s="88"/>
      <c r="F4891" s="29" t="s">
        <v>82</v>
      </c>
      <c r="G4891" s="3" t="s">
        <v>231</v>
      </c>
      <c r="H4891" s="3" t="s">
        <v>30</v>
      </c>
      <c r="I4891" s="55">
        <v>46190</v>
      </c>
      <c r="J4891" s="55">
        <v>46193</v>
      </c>
      <c r="K4891" s="55">
        <v>46220</v>
      </c>
      <c r="L4891" s="3"/>
      <c r="M4891" s="3"/>
      <c r="N4891" s="3"/>
      <c r="O4891" s="3" t="s">
        <v>105</v>
      </c>
      <c r="P4891" s="55">
        <v>46200</v>
      </c>
      <c r="Q4891" s="167"/>
      <c r="R4891" s="184"/>
      <c r="S4891" s="1"/>
      <c r="T4891" s="1"/>
      <c r="U4891" s="1"/>
      <c r="V4891" s="1"/>
      <c r="W4891" s="1"/>
      <c r="X4891" s="1"/>
      <c r="Y4891" s="1"/>
      <c r="Z4891" s="1"/>
      <c r="AA4891" s="1"/>
      <c r="AB4891" s="1"/>
      <c r="AC4891" s="1"/>
      <c r="AD4891" s="1"/>
      <c r="AE4891" s="1"/>
      <c r="AF4891" s="1"/>
      <c r="AG4891" s="1"/>
      <c r="AH4891" s="1"/>
      <c r="AI4891" s="1"/>
      <c r="AJ4891" s="1"/>
      <c r="AK4891" s="1"/>
      <c r="AL4891" s="1"/>
      <c r="AM4891" s="1"/>
      <c r="AN4891" s="1"/>
      <c r="AO4891" s="1"/>
      <c r="AP4891" s="1"/>
      <c r="AQ4891" s="1"/>
      <c r="AR4891" s="1"/>
      <c r="AS4891" s="1"/>
      <c r="AT4891" s="1"/>
      <c r="AU4891" s="1"/>
      <c r="AV4891" s="1"/>
      <c r="AW4891" s="1"/>
      <c r="AX4891" s="1"/>
      <c r="AY4891" s="1"/>
      <c r="AZ4891" s="1"/>
      <c r="BA4891" s="1"/>
      <c r="BB4891" s="1"/>
      <c r="BC4891" s="1"/>
      <c r="BD4891" s="1"/>
      <c r="BE4891" s="1"/>
      <c r="BF4891" s="1"/>
      <c r="BG4891" s="1"/>
      <c r="BH4891" s="1"/>
      <c r="BI4891" s="1"/>
      <c r="BJ4891" s="1"/>
      <c r="BK4891" s="1"/>
      <c r="BL4891" s="1"/>
      <c r="BM4891" s="1"/>
      <c r="BN4891" s="1"/>
      <c r="BO4891" s="1"/>
      <c r="BP4891" s="1"/>
      <c r="BQ4891" s="1"/>
      <c r="BR4891" s="1"/>
      <c r="BS4891" s="1"/>
      <c r="BT4891" s="1"/>
      <c r="BU4891" s="1"/>
      <c r="BV4891" s="1"/>
      <c r="BW4891" s="1"/>
      <c r="BX4891" s="1"/>
      <c r="BY4891" s="1"/>
      <c r="BZ4891" s="1"/>
      <c r="CA4891" s="1"/>
      <c r="CB4891" s="1"/>
      <c r="CC4891" s="1"/>
      <c r="CD4891" s="1"/>
      <c r="CE4891" s="1"/>
      <c r="CF4891" s="1"/>
      <c r="CG4891" s="1"/>
      <c r="CH4891" s="1"/>
      <c r="CI4891" s="1"/>
      <c r="CJ4891" s="1"/>
      <c r="CK4891" s="1"/>
      <c r="CL4891" s="1"/>
      <c r="CM4891" s="1"/>
      <c r="CN4891" s="1"/>
      <c r="CO4891" s="1"/>
      <c r="CP4891" s="1"/>
      <c r="CQ4891" s="1"/>
      <c r="CR4891" s="1"/>
      <c r="CS4891" s="1"/>
      <c r="CT4891" s="1"/>
      <c r="CU4891" s="1"/>
      <c r="CV4891" s="1"/>
      <c r="CW4891" s="1"/>
      <c r="CX4891" s="1"/>
      <c r="CY4891" s="1"/>
      <c r="CZ4891" s="1"/>
      <c r="DA4891" s="1"/>
      <c r="DB4891" s="1"/>
      <c r="DC4891" s="1"/>
      <c r="DD4891" s="1"/>
      <c r="DE4891" s="1"/>
      <c r="DF4891" s="1"/>
      <c r="DG4891" s="1"/>
      <c r="DH4891" s="1"/>
      <c r="DI4891" s="1"/>
      <c r="DJ4891" s="1"/>
      <c r="DK4891" s="1"/>
      <c r="DL4891" s="1"/>
      <c r="DM4891" s="1"/>
      <c r="DN4891" s="1"/>
      <c r="DO4891" s="1"/>
      <c r="DP4891" s="1"/>
      <c r="DQ4891" s="1"/>
    </row>
    <row r="4892" spans="1:121">
      <c r="A4892" s="166" t="s">
        <v>2164</v>
      </c>
      <c r="B4892" s="381">
        <v>2025006938</v>
      </c>
      <c r="C4892" s="378">
        <v>168605090</v>
      </c>
      <c r="D4892" s="88"/>
      <c r="F4892" s="29" t="s">
        <v>82</v>
      </c>
      <c r="G4892" s="3" t="s">
        <v>231</v>
      </c>
      <c r="H4892" s="3" t="s">
        <v>30</v>
      </c>
      <c r="I4892" s="55">
        <v>46190</v>
      </c>
      <c r="J4892" s="55">
        <v>46193</v>
      </c>
      <c r="K4892" s="55">
        <v>46220</v>
      </c>
      <c r="L4892" s="3"/>
      <c r="M4892" s="3"/>
      <c r="N4892" s="3"/>
      <c r="O4892" s="3" t="s">
        <v>105</v>
      </c>
      <c r="P4892" s="55">
        <v>46200</v>
      </c>
      <c r="Q4892" s="167"/>
      <c r="R4892" s="184"/>
      <c r="S4892" s="1"/>
      <c r="T4892" s="1"/>
      <c r="U4892" s="1"/>
      <c r="V4892" s="1"/>
      <c r="W4892" s="1"/>
      <c r="X4892" s="1"/>
      <c r="Y4892" s="1"/>
      <c r="Z4892" s="1"/>
      <c r="AA4892" s="1"/>
      <c r="AB4892" s="1"/>
      <c r="AC4892" s="1"/>
      <c r="AD4892" s="1"/>
      <c r="AE4892" s="1"/>
      <c r="AF4892" s="1"/>
      <c r="AG4892" s="1"/>
      <c r="AH4892" s="1"/>
      <c r="AI4892" s="1"/>
      <c r="AJ4892" s="1"/>
      <c r="AK4892" s="1"/>
      <c r="AL4892" s="1"/>
      <c r="AM4892" s="1"/>
      <c r="AN4892" s="1"/>
      <c r="AO4892" s="1"/>
      <c r="AP4892" s="1"/>
      <c r="AQ4892" s="1"/>
      <c r="AR4892" s="1"/>
      <c r="AS4892" s="1"/>
      <c r="AT4892" s="1"/>
      <c r="AU4892" s="1"/>
      <c r="AV4892" s="1"/>
      <c r="AW4892" s="1"/>
      <c r="AX4892" s="1"/>
      <c r="AY4892" s="1"/>
      <c r="AZ4892" s="1"/>
      <c r="BA4892" s="1"/>
      <c r="BB4892" s="1"/>
      <c r="BC4892" s="1"/>
      <c r="BD4892" s="1"/>
      <c r="BE4892" s="1"/>
      <c r="BF4892" s="1"/>
      <c r="BG4892" s="1"/>
      <c r="BH4892" s="1"/>
      <c r="BI4892" s="1"/>
      <c r="BJ4892" s="1"/>
      <c r="BK4892" s="1"/>
      <c r="BL4892" s="1"/>
      <c r="BM4892" s="1"/>
      <c r="BN4892" s="1"/>
      <c r="BO4892" s="1"/>
      <c r="BP4892" s="1"/>
      <c r="BQ4892" s="1"/>
      <c r="BR4892" s="1"/>
      <c r="BS4892" s="1"/>
      <c r="BT4892" s="1"/>
      <c r="BU4892" s="1"/>
      <c r="BV4892" s="1"/>
      <c r="BW4892" s="1"/>
      <c r="BX4892" s="1"/>
      <c r="BY4892" s="1"/>
      <c r="BZ4892" s="1"/>
      <c r="CA4892" s="1"/>
      <c r="CB4892" s="1"/>
      <c r="CC4892" s="1"/>
      <c r="CD4892" s="1"/>
      <c r="CE4892" s="1"/>
      <c r="CF4892" s="1"/>
      <c r="CG4892" s="1"/>
      <c r="CH4892" s="1"/>
      <c r="CI4892" s="1"/>
      <c r="CJ4892" s="1"/>
      <c r="CK4892" s="1"/>
      <c r="CL4892" s="1"/>
      <c r="CM4892" s="1"/>
      <c r="CN4892" s="1"/>
      <c r="CO4892" s="1"/>
      <c r="CP4892" s="1"/>
      <c r="CQ4892" s="1"/>
      <c r="CR4892" s="1"/>
      <c r="CS4892" s="1"/>
      <c r="CT4892" s="1"/>
      <c r="CU4892" s="1"/>
      <c r="CV4892" s="1"/>
      <c r="CW4892" s="1"/>
      <c r="CX4892" s="1"/>
      <c r="CY4892" s="1"/>
      <c r="CZ4892" s="1"/>
      <c r="DA4892" s="1"/>
      <c r="DB4892" s="1"/>
      <c r="DC4892" s="1"/>
      <c r="DD4892" s="1"/>
      <c r="DE4892" s="1"/>
      <c r="DF4892" s="1"/>
      <c r="DG4892" s="1"/>
      <c r="DH4892" s="1"/>
      <c r="DI4892" s="1"/>
      <c r="DJ4892" s="1"/>
      <c r="DK4892" s="1"/>
      <c r="DL4892" s="1"/>
      <c r="DM4892" s="1"/>
      <c r="DN4892" s="1"/>
      <c r="DO4892" s="1"/>
      <c r="DP4892" s="1"/>
      <c r="DQ4892" s="1"/>
    </row>
    <row r="4893" spans="1:121">
      <c r="A4893" s="166" t="s">
        <v>2164</v>
      </c>
      <c r="B4893" s="381">
        <v>2025006938</v>
      </c>
      <c r="C4893" s="378">
        <v>168605878</v>
      </c>
      <c r="D4893" s="88"/>
      <c r="F4893" s="29" t="s">
        <v>82</v>
      </c>
      <c r="G4893" s="3" t="s">
        <v>231</v>
      </c>
      <c r="H4893" s="3" t="s">
        <v>30</v>
      </c>
      <c r="I4893" s="55">
        <v>46190</v>
      </c>
      <c r="J4893" s="55">
        <v>46193</v>
      </c>
      <c r="K4893" s="55">
        <v>46220</v>
      </c>
      <c r="L4893" s="3"/>
      <c r="M4893" s="3"/>
      <c r="N4893" s="3"/>
      <c r="O4893" s="3" t="s">
        <v>105</v>
      </c>
      <c r="P4893" s="55">
        <v>46200</v>
      </c>
      <c r="Q4893" s="167"/>
      <c r="R4893" s="184"/>
      <c r="S4893" s="1"/>
      <c r="T4893" s="1"/>
      <c r="U4893" s="1"/>
      <c r="V4893" s="1"/>
      <c r="W4893" s="1"/>
      <c r="X4893" s="1"/>
      <c r="Y4893" s="1"/>
      <c r="Z4893" s="1"/>
      <c r="AA4893" s="1"/>
      <c r="AB4893" s="1"/>
      <c r="AC4893" s="1"/>
      <c r="AD4893" s="1"/>
      <c r="AE4893" s="1"/>
      <c r="AF4893" s="1"/>
      <c r="AG4893" s="1"/>
      <c r="AH4893" s="1"/>
      <c r="AI4893" s="1"/>
      <c r="AJ4893" s="1"/>
      <c r="AK4893" s="1"/>
      <c r="AL4893" s="1"/>
      <c r="AM4893" s="1"/>
      <c r="AN4893" s="1"/>
      <c r="AO4893" s="1"/>
      <c r="AP4893" s="1"/>
      <c r="AQ4893" s="1"/>
      <c r="AR4893" s="1"/>
      <c r="AS4893" s="1"/>
      <c r="AT4893" s="1"/>
      <c r="AU4893" s="1"/>
      <c r="AV4893" s="1"/>
      <c r="AW4893" s="1"/>
      <c r="AX4893" s="1"/>
      <c r="AY4893" s="1"/>
      <c r="AZ4893" s="1"/>
      <c r="BA4893" s="1"/>
      <c r="BB4893" s="1"/>
      <c r="BC4893" s="1"/>
      <c r="BD4893" s="1"/>
      <c r="BE4893" s="1"/>
      <c r="BF4893" s="1"/>
      <c r="BG4893" s="1"/>
      <c r="BH4893" s="1"/>
      <c r="BI4893" s="1"/>
      <c r="BJ4893" s="1"/>
      <c r="BK4893" s="1"/>
      <c r="BL4893" s="1"/>
      <c r="BM4893" s="1"/>
      <c r="BN4893" s="1"/>
      <c r="BO4893" s="1"/>
      <c r="BP4893" s="1"/>
      <c r="BQ4893" s="1"/>
      <c r="BR4893" s="1"/>
      <c r="BS4893" s="1"/>
      <c r="BT4893" s="1"/>
      <c r="BU4893" s="1"/>
      <c r="BV4893" s="1"/>
      <c r="BW4893" s="1"/>
      <c r="BX4893" s="1"/>
      <c r="BY4893" s="1"/>
      <c r="BZ4893" s="1"/>
      <c r="CA4893" s="1"/>
      <c r="CB4893" s="1"/>
      <c r="CC4893" s="1"/>
      <c r="CD4893" s="1"/>
      <c r="CE4893" s="1"/>
      <c r="CF4893" s="1"/>
      <c r="CG4893" s="1"/>
      <c r="CH4893" s="1"/>
      <c r="CI4893" s="1"/>
      <c r="CJ4893" s="1"/>
      <c r="CK4893" s="1"/>
      <c r="CL4893" s="1"/>
      <c r="CM4893" s="1"/>
      <c r="CN4893" s="1"/>
      <c r="CO4893" s="1"/>
      <c r="CP4893" s="1"/>
      <c r="CQ4893" s="1"/>
      <c r="CR4893" s="1"/>
      <c r="CS4893" s="1"/>
      <c r="CT4893" s="1"/>
      <c r="CU4893" s="1"/>
      <c r="CV4893" s="1"/>
      <c r="CW4893" s="1"/>
      <c r="CX4893" s="1"/>
      <c r="CY4893" s="1"/>
      <c r="CZ4893" s="1"/>
      <c r="DA4893" s="1"/>
      <c r="DB4893" s="1"/>
      <c r="DC4893" s="1"/>
      <c r="DD4893" s="1"/>
      <c r="DE4893" s="1"/>
      <c r="DF4893" s="1"/>
      <c r="DG4893" s="1"/>
      <c r="DH4893" s="1"/>
      <c r="DI4893" s="1"/>
      <c r="DJ4893" s="1"/>
      <c r="DK4893" s="1"/>
      <c r="DL4893" s="1"/>
      <c r="DM4893" s="1"/>
      <c r="DN4893" s="1"/>
      <c r="DO4893" s="1"/>
      <c r="DP4893" s="1"/>
      <c r="DQ4893" s="1"/>
    </row>
    <row r="4894" spans="1:121">
      <c r="A4894" s="166" t="s">
        <v>2164</v>
      </c>
      <c r="B4894" s="381">
        <v>2025006938</v>
      </c>
      <c r="C4894" s="378">
        <v>168605847</v>
      </c>
      <c r="D4894" s="88"/>
      <c r="F4894" s="29" t="s">
        <v>82</v>
      </c>
      <c r="G4894" s="3" t="s">
        <v>231</v>
      </c>
      <c r="H4894" s="3" t="s">
        <v>30</v>
      </c>
      <c r="I4894" s="55">
        <v>46190</v>
      </c>
      <c r="J4894" s="55">
        <v>46193</v>
      </c>
      <c r="K4894" s="55">
        <v>46220</v>
      </c>
      <c r="L4894" s="3"/>
      <c r="M4894" s="3"/>
      <c r="N4894" s="3"/>
      <c r="O4894" s="3" t="s">
        <v>105</v>
      </c>
      <c r="P4894" s="55">
        <v>46200</v>
      </c>
      <c r="Q4894" s="167"/>
      <c r="R4894" s="184"/>
      <c r="S4894" s="1"/>
      <c r="T4894" s="1"/>
      <c r="U4894" s="1"/>
      <c r="V4894" s="1"/>
      <c r="W4894" s="1"/>
      <c r="X4894" s="1"/>
      <c r="Y4894" s="1"/>
      <c r="Z4894" s="1"/>
      <c r="AA4894" s="1"/>
      <c r="AB4894" s="1"/>
      <c r="AC4894" s="1"/>
      <c r="AD4894" s="1"/>
      <c r="AE4894" s="1"/>
      <c r="AF4894" s="1"/>
      <c r="AG4894" s="1"/>
      <c r="AH4894" s="1"/>
      <c r="AI4894" s="1"/>
      <c r="AJ4894" s="1"/>
      <c r="AK4894" s="1"/>
      <c r="AL4894" s="1"/>
      <c r="AM4894" s="1"/>
      <c r="AN4894" s="1"/>
      <c r="AO4894" s="1"/>
      <c r="AP4894" s="1"/>
      <c r="AQ4894" s="1"/>
      <c r="AR4894" s="1"/>
      <c r="AS4894" s="1"/>
      <c r="AT4894" s="1"/>
      <c r="AU4894" s="1"/>
      <c r="AV4894" s="1"/>
      <c r="AW4894" s="1"/>
      <c r="AX4894" s="1"/>
      <c r="AY4894" s="1"/>
      <c r="AZ4894" s="1"/>
      <c r="BA4894" s="1"/>
      <c r="BB4894" s="1"/>
      <c r="BC4894" s="1"/>
      <c r="BD4894" s="1"/>
      <c r="BE4894" s="1"/>
      <c r="BF4894" s="1"/>
      <c r="BG4894" s="1"/>
      <c r="BH4894" s="1"/>
      <c r="BI4894" s="1"/>
      <c r="BJ4894" s="1"/>
      <c r="BK4894" s="1"/>
      <c r="BL4894" s="1"/>
      <c r="BM4894" s="1"/>
      <c r="BN4894" s="1"/>
      <c r="BO4894" s="1"/>
      <c r="BP4894" s="1"/>
      <c r="BQ4894" s="1"/>
      <c r="BR4894" s="1"/>
      <c r="BS4894" s="1"/>
      <c r="BT4894" s="1"/>
      <c r="BU4894" s="1"/>
      <c r="BV4894" s="1"/>
      <c r="BW4894" s="1"/>
      <c r="BX4894" s="1"/>
      <c r="BY4894" s="1"/>
      <c r="BZ4894" s="1"/>
      <c r="CA4894" s="1"/>
      <c r="CB4894" s="1"/>
      <c r="CC4894" s="1"/>
      <c r="CD4894" s="1"/>
      <c r="CE4894" s="1"/>
      <c r="CF4894" s="1"/>
      <c r="CG4894" s="1"/>
      <c r="CH4894" s="1"/>
      <c r="CI4894" s="1"/>
      <c r="CJ4894" s="1"/>
      <c r="CK4894" s="1"/>
      <c r="CL4894" s="1"/>
      <c r="CM4894" s="1"/>
      <c r="CN4894" s="1"/>
      <c r="CO4894" s="1"/>
      <c r="CP4894" s="1"/>
      <c r="CQ4894" s="1"/>
      <c r="CR4894" s="1"/>
      <c r="CS4894" s="1"/>
      <c r="CT4894" s="1"/>
      <c r="CU4894" s="1"/>
      <c r="CV4894" s="1"/>
      <c r="CW4894" s="1"/>
      <c r="CX4894" s="1"/>
      <c r="CY4894" s="1"/>
      <c r="CZ4894" s="1"/>
      <c r="DA4894" s="1"/>
      <c r="DB4894" s="1"/>
      <c r="DC4894" s="1"/>
      <c r="DD4894" s="1"/>
      <c r="DE4894" s="1"/>
      <c r="DF4894" s="1"/>
      <c r="DG4894" s="1"/>
      <c r="DH4894" s="1"/>
      <c r="DI4894" s="1"/>
      <c r="DJ4894" s="1"/>
      <c r="DK4894" s="1"/>
      <c r="DL4894" s="1"/>
      <c r="DM4894" s="1"/>
      <c r="DN4894" s="1"/>
      <c r="DO4894" s="1"/>
      <c r="DP4894" s="1"/>
      <c r="DQ4894" s="1"/>
    </row>
    <row r="4895" spans="1:121">
      <c r="A4895" s="166" t="s">
        <v>2164</v>
      </c>
      <c r="B4895" s="381">
        <v>2025006938</v>
      </c>
      <c r="C4895" s="378">
        <v>168605769</v>
      </c>
      <c r="D4895" s="88"/>
      <c r="F4895" s="29" t="s">
        <v>82</v>
      </c>
      <c r="G4895" s="3" t="s">
        <v>231</v>
      </c>
      <c r="H4895" s="3" t="s">
        <v>30</v>
      </c>
      <c r="I4895" s="55">
        <v>46190</v>
      </c>
      <c r="J4895" s="55">
        <v>46193</v>
      </c>
      <c r="K4895" s="55">
        <v>46220</v>
      </c>
      <c r="L4895" s="3"/>
      <c r="M4895" s="3"/>
      <c r="N4895" s="3"/>
      <c r="O4895" s="3" t="s">
        <v>105</v>
      </c>
      <c r="P4895" s="55">
        <v>46200</v>
      </c>
      <c r="Q4895" s="167"/>
      <c r="R4895" s="184"/>
      <c r="S4895" s="1"/>
      <c r="T4895" s="1"/>
      <c r="U4895" s="1"/>
      <c r="V4895" s="1"/>
      <c r="W4895" s="1"/>
      <c r="X4895" s="1"/>
      <c r="Y4895" s="1"/>
      <c r="Z4895" s="1"/>
      <c r="AA4895" s="1"/>
      <c r="AB4895" s="1"/>
      <c r="AC4895" s="1"/>
      <c r="AD4895" s="1"/>
      <c r="AE4895" s="1"/>
      <c r="AF4895" s="1"/>
      <c r="AG4895" s="1"/>
      <c r="AH4895" s="1"/>
      <c r="AI4895" s="1"/>
      <c r="AJ4895" s="1"/>
      <c r="AK4895" s="1"/>
      <c r="AL4895" s="1"/>
      <c r="AM4895" s="1"/>
      <c r="AN4895" s="1"/>
      <c r="AO4895" s="1"/>
      <c r="AP4895" s="1"/>
      <c r="AQ4895" s="1"/>
      <c r="AR4895" s="1"/>
      <c r="AS4895" s="1"/>
      <c r="AT4895" s="1"/>
      <c r="AU4895" s="1"/>
      <c r="AV4895" s="1"/>
      <c r="AW4895" s="1"/>
      <c r="AX4895" s="1"/>
      <c r="AY4895" s="1"/>
      <c r="AZ4895" s="1"/>
      <c r="BA4895" s="1"/>
      <c r="BB4895" s="1"/>
      <c r="BC4895" s="1"/>
      <c r="BD4895" s="1"/>
      <c r="BE4895" s="1"/>
      <c r="BF4895" s="1"/>
      <c r="BG4895" s="1"/>
      <c r="BH4895" s="1"/>
      <c r="BI4895" s="1"/>
      <c r="BJ4895" s="1"/>
      <c r="BK4895" s="1"/>
      <c r="BL4895" s="1"/>
      <c r="BM4895" s="1"/>
      <c r="BN4895" s="1"/>
      <c r="BO4895" s="1"/>
      <c r="BP4895" s="1"/>
      <c r="BQ4895" s="1"/>
      <c r="BR4895" s="1"/>
      <c r="BS4895" s="1"/>
      <c r="BT4895" s="1"/>
      <c r="BU4895" s="1"/>
      <c r="BV4895" s="1"/>
      <c r="BW4895" s="1"/>
      <c r="BX4895" s="1"/>
      <c r="BY4895" s="1"/>
      <c r="BZ4895" s="1"/>
      <c r="CA4895" s="1"/>
      <c r="CB4895" s="1"/>
      <c r="CC4895" s="1"/>
      <c r="CD4895" s="1"/>
      <c r="CE4895" s="1"/>
      <c r="CF4895" s="1"/>
      <c r="CG4895" s="1"/>
      <c r="CH4895" s="1"/>
      <c r="CI4895" s="1"/>
      <c r="CJ4895" s="1"/>
      <c r="CK4895" s="1"/>
      <c r="CL4895" s="1"/>
      <c r="CM4895" s="1"/>
      <c r="CN4895" s="1"/>
      <c r="CO4895" s="1"/>
      <c r="CP4895" s="1"/>
      <c r="CQ4895" s="1"/>
      <c r="CR4895" s="1"/>
      <c r="CS4895" s="1"/>
      <c r="CT4895" s="1"/>
      <c r="CU4895" s="1"/>
      <c r="CV4895" s="1"/>
      <c r="CW4895" s="1"/>
      <c r="CX4895" s="1"/>
      <c r="CY4895" s="1"/>
      <c r="CZ4895" s="1"/>
      <c r="DA4895" s="1"/>
      <c r="DB4895" s="1"/>
      <c r="DC4895" s="1"/>
      <c r="DD4895" s="1"/>
      <c r="DE4895" s="1"/>
      <c r="DF4895" s="1"/>
      <c r="DG4895" s="1"/>
      <c r="DH4895" s="1"/>
      <c r="DI4895" s="1"/>
      <c r="DJ4895" s="1"/>
      <c r="DK4895" s="1"/>
      <c r="DL4895" s="1"/>
      <c r="DM4895" s="1"/>
      <c r="DN4895" s="1"/>
      <c r="DO4895" s="1"/>
      <c r="DP4895" s="1"/>
      <c r="DQ4895" s="1"/>
    </row>
    <row r="4896" spans="1:121">
      <c r="A4896" s="166" t="s">
        <v>2164</v>
      </c>
      <c r="B4896" s="381">
        <v>2025006938</v>
      </c>
      <c r="C4896" s="378">
        <v>175604611</v>
      </c>
      <c r="D4896" s="88"/>
      <c r="F4896" s="29" t="s">
        <v>82</v>
      </c>
      <c r="G4896" s="3" t="s">
        <v>231</v>
      </c>
      <c r="H4896" s="3" t="s">
        <v>30</v>
      </c>
      <c r="I4896" s="55">
        <v>46190</v>
      </c>
      <c r="J4896" s="55">
        <v>46193</v>
      </c>
      <c r="K4896" s="55">
        <v>46220</v>
      </c>
      <c r="L4896" s="3"/>
      <c r="M4896" s="3"/>
      <c r="N4896" s="3"/>
      <c r="O4896" s="3" t="s">
        <v>105</v>
      </c>
      <c r="P4896" s="55">
        <v>46200</v>
      </c>
      <c r="Q4896" s="167"/>
      <c r="R4896" s="184"/>
      <c r="S4896" s="1"/>
      <c r="T4896" s="1"/>
      <c r="U4896" s="1"/>
      <c r="V4896" s="1"/>
      <c r="W4896" s="1"/>
      <c r="X4896" s="1"/>
      <c r="Y4896" s="1"/>
      <c r="Z4896" s="1"/>
      <c r="AA4896" s="1"/>
      <c r="AB4896" s="1"/>
      <c r="AC4896" s="1"/>
      <c r="AD4896" s="1"/>
      <c r="AE4896" s="1"/>
      <c r="AF4896" s="1"/>
      <c r="AG4896" s="1"/>
      <c r="AH4896" s="1"/>
      <c r="AI4896" s="1"/>
      <c r="AJ4896" s="1"/>
      <c r="AK4896" s="1"/>
      <c r="AL4896" s="1"/>
      <c r="AM4896" s="1"/>
      <c r="AN4896" s="1"/>
      <c r="AO4896" s="1"/>
      <c r="AP4896" s="1"/>
      <c r="AQ4896" s="1"/>
      <c r="AR4896" s="1"/>
      <c r="AS4896" s="1"/>
      <c r="AT4896" s="1"/>
      <c r="AU4896" s="1"/>
      <c r="AV4896" s="1"/>
      <c r="AW4896" s="1"/>
      <c r="AX4896" s="1"/>
      <c r="AY4896" s="1"/>
      <c r="AZ4896" s="1"/>
      <c r="BA4896" s="1"/>
      <c r="BB4896" s="1"/>
      <c r="BC4896" s="1"/>
      <c r="BD4896" s="1"/>
      <c r="BE4896" s="1"/>
      <c r="BF4896" s="1"/>
      <c r="BG4896" s="1"/>
      <c r="BH4896" s="1"/>
      <c r="BI4896" s="1"/>
      <c r="BJ4896" s="1"/>
      <c r="BK4896" s="1"/>
      <c r="BL4896" s="1"/>
      <c r="BM4896" s="1"/>
      <c r="BN4896" s="1"/>
      <c r="BO4896" s="1"/>
      <c r="BP4896" s="1"/>
      <c r="BQ4896" s="1"/>
      <c r="BR4896" s="1"/>
      <c r="BS4896" s="1"/>
      <c r="BT4896" s="1"/>
      <c r="BU4896" s="1"/>
      <c r="BV4896" s="1"/>
      <c r="BW4896" s="1"/>
      <c r="BX4896" s="1"/>
      <c r="BY4896" s="1"/>
      <c r="BZ4896" s="1"/>
      <c r="CA4896" s="1"/>
      <c r="CB4896" s="1"/>
      <c r="CC4896" s="1"/>
      <c r="CD4896" s="1"/>
      <c r="CE4896" s="1"/>
      <c r="CF4896" s="1"/>
      <c r="CG4896" s="1"/>
      <c r="CH4896" s="1"/>
      <c r="CI4896" s="1"/>
      <c r="CJ4896" s="1"/>
      <c r="CK4896" s="1"/>
      <c r="CL4896" s="1"/>
      <c r="CM4896" s="1"/>
      <c r="CN4896" s="1"/>
      <c r="CO4896" s="1"/>
      <c r="CP4896" s="1"/>
      <c r="CQ4896" s="1"/>
      <c r="CR4896" s="1"/>
      <c r="CS4896" s="1"/>
      <c r="CT4896" s="1"/>
      <c r="CU4896" s="1"/>
      <c r="CV4896" s="1"/>
      <c r="CW4896" s="1"/>
      <c r="CX4896" s="1"/>
      <c r="CY4896" s="1"/>
      <c r="CZ4896" s="1"/>
      <c r="DA4896" s="1"/>
      <c r="DB4896" s="1"/>
      <c r="DC4896" s="1"/>
      <c r="DD4896" s="1"/>
      <c r="DE4896" s="1"/>
      <c r="DF4896" s="1"/>
      <c r="DG4896" s="1"/>
      <c r="DH4896" s="1"/>
      <c r="DI4896" s="1"/>
      <c r="DJ4896" s="1"/>
      <c r="DK4896" s="1"/>
      <c r="DL4896" s="1"/>
      <c r="DM4896" s="1"/>
      <c r="DN4896" s="1"/>
      <c r="DO4896" s="1"/>
      <c r="DP4896" s="1"/>
      <c r="DQ4896" s="1"/>
    </row>
    <row r="4897" spans="1:121">
      <c r="A4897" s="166" t="s">
        <v>2164</v>
      </c>
      <c r="B4897" s="381">
        <v>2025006938</v>
      </c>
      <c r="C4897" s="378">
        <v>175604389</v>
      </c>
      <c r="D4897" s="88"/>
      <c r="F4897" s="29" t="s">
        <v>82</v>
      </c>
      <c r="G4897" s="3" t="s">
        <v>231</v>
      </c>
      <c r="H4897" s="3" t="s">
        <v>30</v>
      </c>
      <c r="I4897" s="55">
        <v>46190</v>
      </c>
      <c r="J4897" s="55">
        <v>46193</v>
      </c>
      <c r="K4897" s="55">
        <v>46220</v>
      </c>
      <c r="L4897" s="3"/>
      <c r="M4897" s="3"/>
      <c r="N4897" s="3"/>
      <c r="O4897" s="3" t="s">
        <v>105</v>
      </c>
      <c r="P4897" s="55">
        <v>46200</v>
      </c>
      <c r="Q4897" s="167"/>
      <c r="R4897" s="184"/>
      <c r="S4897" s="1"/>
      <c r="T4897" s="1"/>
      <c r="U4897" s="1"/>
      <c r="V4897" s="1"/>
      <c r="W4897" s="1"/>
      <c r="X4897" s="1"/>
      <c r="Y4897" s="1"/>
      <c r="Z4897" s="1"/>
      <c r="AA4897" s="1"/>
      <c r="AB4897" s="1"/>
      <c r="AC4897" s="1"/>
      <c r="AD4897" s="1"/>
      <c r="AE4897" s="1"/>
      <c r="AF4897" s="1"/>
      <c r="AG4897" s="1"/>
      <c r="AH4897" s="1"/>
      <c r="AI4897" s="1"/>
      <c r="AJ4897" s="1"/>
      <c r="AK4897" s="1"/>
      <c r="AL4897" s="1"/>
      <c r="AM4897" s="1"/>
      <c r="AN4897" s="1"/>
      <c r="AO4897" s="1"/>
      <c r="AP4897" s="1"/>
      <c r="AQ4897" s="1"/>
      <c r="AR4897" s="1"/>
      <c r="AS4897" s="1"/>
      <c r="AT4897" s="1"/>
      <c r="AU4897" s="1"/>
      <c r="AV4897" s="1"/>
      <c r="AW4897" s="1"/>
      <c r="AX4897" s="1"/>
      <c r="AY4897" s="1"/>
      <c r="AZ4897" s="1"/>
      <c r="BA4897" s="1"/>
      <c r="BB4897" s="1"/>
      <c r="BC4897" s="1"/>
      <c r="BD4897" s="1"/>
      <c r="BE4897" s="1"/>
      <c r="BF4897" s="1"/>
      <c r="BG4897" s="1"/>
      <c r="BH4897" s="1"/>
      <c r="BI4897" s="1"/>
      <c r="BJ4897" s="1"/>
      <c r="BK4897" s="1"/>
      <c r="BL4897" s="1"/>
      <c r="BM4897" s="1"/>
      <c r="BN4897" s="1"/>
      <c r="BO4897" s="1"/>
      <c r="BP4897" s="1"/>
      <c r="BQ4897" s="1"/>
      <c r="BR4897" s="1"/>
      <c r="BS4897" s="1"/>
      <c r="BT4897" s="1"/>
      <c r="BU4897" s="1"/>
      <c r="BV4897" s="1"/>
      <c r="BW4897" s="1"/>
      <c r="BX4897" s="1"/>
      <c r="BY4897" s="1"/>
      <c r="BZ4897" s="1"/>
      <c r="CA4897" s="1"/>
      <c r="CB4897" s="1"/>
      <c r="CC4897" s="1"/>
      <c r="CD4897" s="1"/>
      <c r="CE4897" s="1"/>
      <c r="CF4897" s="1"/>
      <c r="CG4897" s="1"/>
      <c r="CH4897" s="1"/>
      <c r="CI4897" s="1"/>
      <c r="CJ4897" s="1"/>
      <c r="CK4897" s="1"/>
      <c r="CL4897" s="1"/>
      <c r="CM4897" s="1"/>
      <c r="CN4897" s="1"/>
      <c r="CO4897" s="1"/>
      <c r="CP4897" s="1"/>
      <c r="CQ4897" s="1"/>
      <c r="CR4897" s="1"/>
      <c r="CS4897" s="1"/>
      <c r="CT4897" s="1"/>
      <c r="CU4897" s="1"/>
      <c r="CV4897" s="1"/>
      <c r="CW4897" s="1"/>
      <c r="CX4897" s="1"/>
      <c r="CY4897" s="1"/>
      <c r="CZ4897" s="1"/>
      <c r="DA4897" s="1"/>
      <c r="DB4897" s="1"/>
      <c r="DC4897" s="1"/>
      <c r="DD4897" s="1"/>
      <c r="DE4897" s="1"/>
      <c r="DF4897" s="1"/>
      <c r="DG4897" s="1"/>
      <c r="DH4897" s="1"/>
      <c r="DI4897" s="1"/>
      <c r="DJ4897" s="1"/>
      <c r="DK4897" s="1"/>
      <c r="DL4897" s="1"/>
      <c r="DM4897" s="1"/>
      <c r="DN4897" s="1"/>
      <c r="DO4897" s="1"/>
      <c r="DP4897" s="1"/>
      <c r="DQ4897" s="1"/>
    </row>
    <row r="4898" spans="1:121">
      <c r="A4898" s="166" t="s">
        <v>2164</v>
      </c>
      <c r="B4898" s="381">
        <v>2025006938</v>
      </c>
      <c r="C4898" s="378">
        <v>175604352</v>
      </c>
      <c r="D4898" s="88"/>
      <c r="F4898" s="29" t="s">
        <v>82</v>
      </c>
      <c r="G4898" s="3" t="s">
        <v>231</v>
      </c>
      <c r="H4898" s="3" t="s">
        <v>30</v>
      </c>
      <c r="I4898" s="55">
        <v>46190</v>
      </c>
      <c r="J4898" s="55">
        <v>46193</v>
      </c>
      <c r="K4898" s="55">
        <v>46220</v>
      </c>
      <c r="L4898" s="3"/>
      <c r="M4898" s="3"/>
      <c r="N4898" s="3"/>
      <c r="O4898" s="3" t="s">
        <v>105</v>
      </c>
      <c r="P4898" s="55">
        <v>46200</v>
      </c>
      <c r="Q4898" s="167"/>
      <c r="R4898" s="184"/>
      <c r="S4898" s="1"/>
      <c r="T4898" s="1"/>
      <c r="U4898" s="1"/>
      <c r="V4898" s="1"/>
      <c r="W4898" s="1"/>
      <c r="X4898" s="1"/>
      <c r="Y4898" s="1"/>
      <c r="Z4898" s="1"/>
      <c r="AA4898" s="1"/>
      <c r="AB4898" s="1"/>
      <c r="AC4898" s="1"/>
      <c r="AD4898" s="1"/>
      <c r="AE4898" s="1"/>
      <c r="AF4898" s="1"/>
      <c r="AG4898" s="1"/>
      <c r="AH4898" s="1"/>
      <c r="AI4898" s="1"/>
      <c r="AJ4898" s="1"/>
      <c r="AK4898" s="1"/>
      <c r="AL4898" s="1"/>
      <c r="AM4898" s="1"/>
      <c r="AN4898" s="1"/>
      <c r="AO4898" s="1"/>
      <c r="AP4898" s="1"/>
      <c r="AQ4898" s="1"/>
      <c r="AR4898" s="1"/>
      <c r="AS4898" s="1"/>
      <c r="AT4898" s="1"/>
      <c r="AU4898" s="1"/>
      <c r="AV4898" s="1"/>
      <c r="AW4898" s="1"/>
      <c r="AX4898" s="1"/>
      <c r="AY4898" s="1"/>
      <c r="AZ4898" s="1"/>
      <c r="BA4898" s="1"/>
      <c r="BB4898" s="1"/>
      <c r="BC4898" s="1"/>
      <c r="BD4898" s="1"/>
      <c r="BE4898" s="1"/>
      <c r="BF4898" s="1"/>
      <c r="BG4898" s="1"/>
      <c r="BH4898" s="1"/>
      <c r="BI4898" s="1"/>
      <c r="BJ4898" s="1"/>
      <c r="BK4898" s="1"/>
      <c r="BL4898" s="1"/>
      <c r="BM4898" s="1"/>
      <c r="BN4898" s="1"/>
      <c r="BO4898" s="1"/>
      <c r="BP4898" s="1"/>
      <c r="BQ4898" s="1"/>
      <c r="BR4898" s="1"/>
      <c r="BS4898" s="1"/>
      <c r="BT4898" s="1"/>
      <c r="BU4898" s="1"/>
      <c r="BV4898" s="1"/>
      <c r="BW4898" s="1"/>
      <c r="BX4898" s="1"/>
      <c r="BY4898" s="1"/>
      <c r="BZ4898" s="1"/>
      <c r="CA4898" s="1"/>
      <c r="CB4898" s="1"/>
      <c r="CC4898" s="1"/>
      <c r="CD4898" s="1"/>
      <c r="CE4898" s="1"/>
      <c r="CF4898" s="1"/>
      <c r="CG4898" s="1"/>
      <c r="CH4898" s="1"/>
      <c r="CI4898" s="1"/>
      <c r="CJ4898" s="1"/>
      <c r="CK4898" s="1"/>
      <c r="CL4898" s="1"/>
      <c r="CM4898" s="1"/>
      <c r="CN4898" s="1"/>
      <c r="CO4898" s="1"/>
      <c r="CP4898" s="1"/>
      <c r="CQ4898" s="1"/>
      <c r="CR4898" s="1"/>
      <c r="CS4898" s="1"/>
      <c r="CT4898" s="1"/>
      <c r="CU4898" s="1"/>
      <c r="CV4898" s="1"/>
      <c r="CW4898" s="1"/>
      <c r="CX4898" s="1"/>
      <c r="CY4898" s="1"/>
      <c r="CZ4898" s="1"/>
      <c r="DA4898" s="1"/>
      <c r="DB4898" s="1"/>
      <c r="DC4898" s="1"/>
      <c r="DD4898" s="1"/>
      <c r="DE4898" s="1"/>
      <c r="DF4898" s="1"/>
      <c r="DG4898" s="1"/>
      <c r="DH4898" s="1"/>
      <c r="DI4898" s="1"/>
      <c r="DJ4898" s="1"/>
      <c r="DK4898" s="1"/>
      <c r="DL4898" s="1"/>
      <c r="DM4898" s="1"/>
      <c r="DN4898" s="1"/>
      <c r="DO4898" s="1"/>
      <c r="DP4898" s="1"/>
      <c r="DQ4898" s="1"/>
    </row>
    <row r="4899" spans="1:121">
      <c r="A4899" s="166" t="s">
        <v>2164</v>
      </c>
      <c r="B4899" s="381">
        <v>2025006938</v>
      </c>
      <c r="C4899" s="378">
        <v>175604296</v>
      </c>
      <c r="D4899" s="88"/>
      <c r="F4899" s="29" t="s">
        <v>82</v>
      </c>
      <c r="G4899" s="3" t="s">
        <v>231</v>
      </c>
      <c r="H4899" s="3" t="s">
        <v>30</v>
      </c>
      <c r="I4899" s="55">
        <v>46190</v>
      </c>
      <c r="J4899" s="55">
        <v>46193</v>
      </c>
      <c r="K4899" s="55">
        <v>46220</v>
      </c>
      <c r="L4899" s="3"/>
      <c r="M4899" s="3"/>
      <c r="N4899" s="3"/>
      <c r="O4899" s="3" t="s">
        <v>105</v>
      </c>
      <c r="P4899" s="55">
        <v>46200</v>
      </c>
      <c r="Q4899" s="167"/>
      <c r="R4899" s="184"/>
      <c r="S4899" s="1"/>
      <c r="T4899" s="1"/>
      <c r="U4899" s="1"/>
      <c r="V4899" s="1"/>
      <c r="W4899" s="1"/>
      <c r="X4899" s="1"/>
      <c r="Y4899" s="1"/>
      <c r="Z4899" s="1"/>
      <c r="AA4899" s="1"/>
      <c r="AB4899" s="1"/>
      <c r="AC4899" s="1"/>
      <c r="AD4899" s="1"/>
      <c r="AE4899" s="1"/>
      <c r="AF4899" s="1"/>
      <c r="AG4899" s="1"/>
      <c r="AH4899" s="1"/>
      <c r="AI4899" s="1"/>
      <c r="AJ4899" s="1"/>
      <c r="AK4899" s="1"/>
      <c r="AL4899" s="1"/>
      <c r="AM4899" s="1"/>
      <c r="AN4899" s="1"/>
      <c r="AO4899" s="1"/>
      <c r="AP4899" s="1"/>
      <c r="AQ4899" s="1"/>
      <c r="AR4899" s="1"/>
      <c r="AS4899" s="1"/>
      <c r="AT4899" s="1"/>
      <c r="AU4899" s="1"/>
      <c r="AV4899" s="1"/>
      <c r="AW4899" s="1"/>
      <c r="AX4899" s="1"/>
      <c r="AY4899" s="1"/>
      <c r="AZ4899" s="1"/>
      <c r="BA4899" s="1"/>
      <c r="BB4899" s="1"/>
      <c r="BC4899" s="1"/>
      <c r="BD4899" s="1"/>
      <c r="BE4899" s="1"/>
      <c r="BF4899" s="1"/>
      <c r="BG4899" s="1"/>
      <c r="BH4899" s="1"/>
      <c r="BI4899" s="1"/>
      <c r="BJ4899" s="1"/>
      <c r="BK4899" s="1"/>
      <c r="BL4899" s="1"/>
      <c r="BM4899" s="1"/>
      <c r="BN4899" s="1"/>
      <c r="BO4899" s="1"/>
      <c r="BP4899" s="1"/>
      <c r="BQ4899" s="1"/>
      <c r="BR4899" s="1"/>
      <c r="BS4899" s="1"/>
      <c r="BT4899" s="1"/>
      <c r="BU4899" s="1"/>
      <c r="BV4899" s="1"/>
      <c r="BW4899" s="1"/>
      <c r="BX4899" s="1"/>
      <c r="BY4899" s="1"/>
      <c r="BZ4899" s="1"/>
      <c r="CA4899" s="1"/>
      <c r="CB4899" s="1"/>
      <c r="CC4899" s="1"/>
      <c r="CD4899" s="1"/>
      <c r="CE4899" s="1"/>
      <c r="CF4899" s="1"/>
      <c r="CG4899" s="1"/>
      <c r="CH4899" s="1"/>
      <c r="CI4899" s="1"/>
      <c r="CJ4899" s="1"/>
      <c r="CK4899" s="1"/>
      <c r="CL4899" s="1"/>
      <c r="CM4899" s="1"/>
      <c r="CN4899" s="1"/>
      <c r="CO4899" s="1"/>
      <c r="CP4899" s="1"/>
      <c r="CQ4899" s="1"/>
      <c r="CR4899" s="1"/>
      <c r="CS4899" s="1"/>
      <c r="CT4899" s="1"/>
      <c r="CU4899" s="1"/>
      <c r="CV4899" s="1"/>
      <c r="CW4899" s="1"/>
      <c r="CX4899" s="1"/>
      <c r="CY4899" s="1"/>
      <c r="CZ4899" s="1"/>
      <c r="DA4899" s="1"/>
      <c r="DB4899" s="1"/>
      <c r="DC4899" s="1"/>
      <c r="DD4899" s="1"/>
      <c r="DE4899" s="1"/>
      <c r="DF4899" s="1"/>
      <c r="DG4899" s="1"/>
      <c r="DH4899" s="1"/>
      <c r="DI4899" s="1"/>
      <c r="DJ4899" s="1"/>
      <c r="DK4899" s="1"/>
      <c r="DL4899" s="1"/>
      <c r="DM4899" s="1"/>
      <c r="DN4899" s="1"/>
      <c r="DO4899" s="1"/>
      <c r="DP4899" s="1"/>
      <c r="DQ4899" s="1"/>
    </row>
    <row r="4900" spans="1:121">
      <c r="A4900" s="166" t="s">
        <v>2164</v>
      </c>
      <c r="B4900" s="381">
        <v>2025006938</v>
      </c>
      <c r="C4900" s="378">
        <v>175604271</v>
      </c>
      <c r="D4900" s="88"/>
      <c r="F4900" s="29" t="s">
        <v>82</v>
      </c>
      <c r="G4900" s="3" t="s">
        <v>231</v>
      </c>
      <c r="H4900" s="3" t="s">
        <v>30</v>
      </c>
      <c r="I4900" s="55">
        <v>46190</v>
      </c>
      <c r="J4900" s="55">
        <v>46193</v>
      </c>
      <c r="K4900" s="55">
        <v>46220</v>
      </c>
      <c r="L4900" s="3"/>
      <c r="M4900" s="3"/>
      <c r="N4900" s="3"/>
      <c r="O4900" s="3" t="s">
        <v>105</v>
      </c>
      <c r="P4900" s="55">
        <v>46200</v>
      </c>
      <c r="Q4900" s="167"/>
      <c r="R4900" s="184"/>
      <c r="S4900" s="1"/>
      <c r="T4900" s="1"/>
      <c r="U4900" s="1"/>
      <c r="V4900" s="1"/>
      <c r="W4900" s="1"/>
      <c r="X4900" s="1"/>
      <c r="Y4900" s="1"/>
      <c r="Z4900" s="1"/>
      <c r="AA4900" s="1"/>
      <c r="AB4900" s="1"/>
      <c r="AC4900" s="1"/>
      <c r="AD4900" s="1"/>
      <c r="AE4900" s="1"/>
      <c r="AF4900" s="1"/>
      <c r="AG4900" s="1"/>
      <c r="AH4900" s="1"/>
      <c r="AI4900" s="1"/>
      <c r="AJ4900" s="1"/>
      <c r="AK4900" s="1"/>
      <c r="AL4900" s="1"/>
      <c r="AM4900" s="1"/>
      <c r="AN4900" s="1"/>
      <c r="AO4900" s="1"/>
      <c r="AP4900" s="1"/>
      <c r="AQ4900" s="1"/>
      <c r="AR4900" s="1"/>
      <c r="AS4900" s="1"/>
      <c r="AT4900" s="1"/>
      <c r="AU4900" s="1"/>
      <c r="AV4900" s="1"/>
      <c r="AW4900" s="1"/>
      <c r="AX4900" s="1"/>
      <c r="AY4900" s="1"/>
      <c r="AZ4900" s="1"/>
      <c r="BA4900" s="1"/>
      <c r="BB4900" s="1"/>
      <c r="BC4900" s="1"/>
      <c r="BD4900" s="1"/>
      <c r="BE4900" s="1"/>
      <c r="BF4900" s="1"/>
      <c r="BG4900" s="1"/>
      <c r="BH4900" s="1"/>
      <c r="BI4900" s="1"/>
      <c r="BJ4900" s="1"/>
      <c r="BK4900" s="1"/>
      <c r="BL4900" s="1"/>
      <c r="BM4900" s="1"/>
      <c r="BN4900" s="1"/>
      <c r="BO4900" s="1"/>
      <c r="BP4900" s="1"/>
      <c r="BQ4900" s="1"/>
      <c r="BR4900" s="1"/>
      <c r="BS4900" s="1"/>
      <c r="BT4900" s="1"/>
      <c r="BU4900" s="1"/>
      <c r="BV4900" s="1"/>
      <c r="BW4900" s="1"/>
      <c r="BX4900" s="1"/>
      <c r="BY4900" s="1"/>
      <c r="BZ4900" s="1"/>
      <c r="CA4900" s="1"/>
      <c r="CB4900" s="1"/>
      <c r="CC4900" s="1"/>
      <c r="CD4900" s="1"/>
      <c r="CE4900" s="1"/>
      <c r="CF4900" s="1"/>
      <c r="CG4900" s="1"/>
      <c r="CH4900" s="1"/>
      <c r="CI4900" s="1"/>
      <c r="CJ4900" s="1"/>
      <c r="CK4900" s="1"/>
      <c r="CL4900" s="1"/>
      <c r="CM4900" s="1"/>
      <c r="CN4900" s="1"/>
      <c r="CO4900" s="1"/>
      <c r="CP4900" s="1"/>
      <c r="CQ4900" s="1"/>
      <c r="CR4900" s="1"/>
      <c r="CS4900" s="1"/>
      <c r="CT4900" s="1"/>
      <c r="CU4900" s="1"/>
      <c r="CV4900" s="1"/>
      <c r="CW4900" s="1"/>
      <c r="CX4900" s="1"/>
      <c r="CY4900" s="1"/>
      <c r="CZ4900" s="1"/>
      <c r="DA4900" s="1"/>
      <c r="DB4900" s="1"/>
      <c r="DC4900" s="1"/>
      <c r="DD4900" s="1"/>
      <c r="DE4900" s="1"/>
      <c r="DF4900" s="1"/>
      <c r="DG4900" s="1"/>
      <c r="DH4900" s="1"/>
      <c r="DI4900" s="1"/>
      <c r="DJ4900" s="1"/>
      <c r="DK4900" s="1"/>
      <c r="DL4900" s="1"/>
      <c r="DM4900" s="1"/>
      <c r="DN4900" s="1"/>
      <c r="DO4900" s="1"/>
      <c r="DP4900" s="1"/>
      <c r="DQ4900" s="1"/>
    </row>
    <row r="4901" spans="1:121">
      <c r="A4901" s="166" t="s">
        <v>2164</v>
      </c>
      <c r="B4901" s="381">
        <v>2025006938</v>
      </c>
      <c r="C4901" s="378">
        <v>175604236</v>
      </c>
      <c r="D4901" s="88"/>
      <c r="F4901" s="29" t="s">
        <v>82</v>
      </c>
      <c r="G4901" s="3" t="s">
        <v>231</v>
      </c>
      <c r="H4901" s="3" t="s">
        <v>30</v>
      </c>
      <c r="I4901" s="55">
        <v>46190</v>
      </c>
      <c r="J4901" s="55">
        <v>46193</v>
      </c>
      <c r="K4901" s="55">
        <v>46220</v>
      </c>
      <c r="L4901" s="3"/>
      <c r="M4901" s="3"/>
      <c r="N4901" s="3"/>
      <c r="O4901" s="3" t="s">
        <v>105</v>
      </c>
      <c r="P4901" s="55">
        <v>46200</v>
      </c>
      <c r="Q4901" s="167"/>
      <c r="R4901" s="184"/>
      <c r="S4901" s="1"/>
      <c r="T4901" s="1"/>
      <c r="U4901" s="1"/>
      <c r="V4901" s="1"/>
      <c r="W4901" s="1"/>
      <c r="X4901" s="1"/>
      <c r="Y4901" s="1"/>
      <c r="Z4901" s="1"/>
      <c r="AA4901" s="1"/>
      <c r="AB4901" s="1"/>
      <c r="AC4901" s="1"/>
      <c r="AD4901" s="1"/>
      <c r="AE4901" s="1"/>
      <c r="AF4901" s="1"/>
      <c r="AG4901" s="1"/>
      <c r="AH4901" s="1"/>
      <c r="AI4901" s="1"/>
      <c r="AJ4901" s="1"/>
      <c r="AK4901" s="1"/>
      <c r="AL4901" s="1"/>
      <c r="AM4901" s="1"/>
      <c r="AN4901" s="1"/>
      <c r="AO4901" s="1"/>
      <c r="AP4901" s="1"/>
      <c r="AQ4901" s="1"/>
      <c r="AR4901" s="1"/>
      <c r="AS4901" s="1"/>
      <c r="AT4901" s="1"/>
      <c r="AU4901" s="1"/>
      <c r="AV4901" s="1"/>
      <c r="AW4901" s="1"/>
      <c r="AX4901" s="1"/>
      <c r="AY4901" s="1"/>
      <c r="AZ4901" s="1"/>
      <c r="BA4901" s="1"/>
      <c r="BB4901" s="1"/>
      <c r="BC4901" s="1"/>
      <c r="BD4901" s="1"/>
      <c r="BE4901" s="1"/>
      <c r="BF4901" s="1"/>
      <c r="BG4901" s="1"/>
      <c r="BH4901" s="1"/>
      <c r="BI4901" s="1"/>
      <c r="BJ4901" s="1"/>
      <c r="BK4901" s="1"/>
      <c r="BL4901" s="1"/>
      <c r="BM4901" s="1"/>
      <c r="BN4901" s="1"/>
      <c r="BO4901" s="1"/>
      <c r="BP4901" s="1"/>
      <c r="BQ4901" s="1"/>
      <c r="BR4901" s="1"/>
      <c r="BS4901" s="1"/>
      <c r="BT4901" s="1"/>
      <c r="BU4901" s="1"/>
      <c r="BV4901" s="1"/>
      <c r="BW4901" s="1"/>
      <c r="BX4901" s="1"/>
      <c r="BY4901" s="1"/>
      <c r="BZ4901" s="1"/>
      <c r="CA4901" s="1"/>
      <c r="CB4901" s="1"/>
      <c r="CC4901" s="1"/>
      <c r="CD4901" s="1"/>
      <c r="CE4901" s="1"/>
      <c r="CF4901" s="1"/>
      <c r="CG4901" s="1"/>
      <c r="CH4901" s="1"/>
      <c r="CI4901" s="1"/>
      <c r="CJ4901" s="1"/>
      <c r="CK4901" s="1"/>
      <c r="CL4901" s="1"/>
      <c r="CM4901" s="1"/>
      <c r="CN4901" s="1"/>
      <c r="CO4901" s="1"/>
      <c r="CP4901" s="1"/>
      <c r="CQ4901" s="1"/>
      <c r="CR4901" s="1"/>
      <c r="CS4901" s="1"/>
      <c r="CT4901" s="1"/>
      <c r="CU4901" s="1"/>
      <c r="CV4901" s="1"/>
      <c r="CW4901" s="1"/>
      <c r="CX4901" s="1"/>
      <c r="CY4901" s="1"/>
      <c r="CZ4901" s="1"/>
      <c r="DA4901" s="1"/>
      <c r="DB4901" s="1"/>
      <c r="DC4901" s="1"/>
      <c r="DD4901" s="1"/>
      <c r="DE4901" s="1"/>
      <c r="DF4901" s="1"/>
      <c r="DG4901" s="1"/>
      <c r="DH4901" s="1"/>
      <c r="DI4901" s="1"/>
      <c r="DJ4901" s="1"/>
      <c r="DK4901" s="1"/>
      <c r="DL4901" s="1"/>
      <c r="DM4901" s="1"/>
      <c r="DN4901" s="1"/>
      <c r="DO4901" s="1"/>
      <c r="DP4901" s="1"/>
      <c r="DQ4901" s="1"/>
    </row>
    <row r="4902" spans="1:121">
      <c r="A4902" s="166" t="s">
        <v>2164</v>
      </c>
      <c r="B4902" s="381">
        <v>2025006938</v>
      </c>
      <c r="C4902" s="378">
        <v>175604697</v>
      </c>
      <c r="D4902" s="88"/>
      <c r="F4902" s="29" t="s">
        <v>82</v>
      </c>
      <c r="G4902" s="3" t="s">
        <v>231</v>
      </c>
      <c r="H4902" s="3" t="s">
        <v>30</v>
      </c>
      <c r="I4902" s="55">
        <v>46190</v>
      </c>
      <c r="J4902" s="55">
        <v>46193</v>
      </c>
      <c r="K4902" s="55">
        <v>46220</v>
      </c>
      <c r="L4902" s="3"/>
      <c r="M4902" s="3"/>
      <c r="N4902" s="3"/>
      <c r="O4902" s="3" t="s">
        <v>105</v>
      </c>
      <c r="P4902" s="55">
        <v>46200</v>
      </c>
      <c r="Q4902" s="167"/>
      <c r="R4902" s="184"/>
      <c r="S4902" s="1"/>
      <c r="T4902" s="1"/>
      <c r="U4902" s="1"/>
      <c r="V4902" s="1"/>
      <c r="W4902" s="1"/>
      <c r="X4902" s="1"/>
      <c r="Y4902" s="1"/>
      <c r="Z4902" s="1"/>
      <c r="AA4902" s="1"/>
      <c r="AB4902" s="1"/>
      <c r="AC4902" s="1"/>
      <c r="AD4902" s="1"/>
      <c r="AE4902" s="1"/>
      <c r="AF4902" s="1"/>
      <c r="AG4902" s="1"/>
      <c r="AH4902" s="1"/>
      <c r="AI4902" s="1"/>
      <c r="AJ4902" s="1"/>
      <c r="AK4902" s="1"/>
      <c r="AL4902" s="1"/>
      <c r="AM4902" s="1"/>
      <c r="AN4902" s="1"/>
      <c r="AO4902" s="1"/>
      <c r="AP4902" s="1"/>
      <c r="AQ4902" s="1"/>
      <c r="AR4902" s="1"/>
      <c r="AS4902" s="1"/>
      <c r="AT4902" s="1"/>
      <c r="AU4902" s="1"/>
      <c r="AV4902" s="1"/>
      <c r="AW4902" s="1"/>
      <c r="AX4902" s="1"/>
      <c r="AY4902" s="1"/>
      <c r="AZ4902" s="1"/>
      <c r="BA4902" s="1"/>
      <c r="BB4902" s="1"/>
      <c r="BC4902" s="1"/>
      <c r="BD4902" s="1"/>
      <c r="BE4902" s="1"/>
      <c r="BF4902" s="1"/>
      <c r="BG4902" s="1"/>
      <c r="BH4902" s="1"/>
      <c r="BI4902" s="1"/>
      <c r="BJ4902" s="1"/>
      <c r="BK4902" s="1"/>
      <c r="BL4902" s="1"/>
      <c r="BM4902" s="1"/>
      <c r="BN4902" s="1"/>
      <c r="BO4902" s="1"/>
      <c r="BP4902" s="1"/>
      <c r="BQ4902" s="1"/>
      <c r="BR4902" s="1"/>
      <c r="BS4902" s="1"/>
      <c r="BT4902" s="1"/>
      <c r="BU4902" s="1"/>
      <c r="BV4902" s="1"/>
      <c r="BW4902" s="1"/>
      <c r="BX4902" s="1"/>
      <c r="BY4902" s="1"/>
      <c r="BZ4902" s="1"/>
      <c r="CA4902" s="1"/>
      <c r="CB4902" s="1"/>
      <c r="CC4902" s="1"/>
      <c r="CD4902" s="1"/>
      <c r="CE4902" s="1"/>
      <c r="CF4902" s="1"/>
      <c r="CG4902" s="1"/>
      <c r="CH4902" s="1"/>
      <c r="CI4902" s="1"/>
      <c r="CJ4902" s="1"/>
      <c r="CK4902" s="1"/>
      <c r="CL4902" s="1"/>
      <c r="CM4902" s="1"/>
      <c r="CN4902" s="1"/>
      <c r="CO4902" s="1"/>
      <c r="CP4902" s="1"/>
      <c r="CQ4902" s="1"/>
      <c r="CR4902" s="1"/>
      <c r="CS4902" s="1"/>
      <c r="CT4902" s="1"/>
      <c r="CU4902" s="1"/>
      <c r="CV4902" s="1"/>
      <c r="CW4902" s="1"/>
      <c r="CX4902" s="1"/>
      <c r="CY4902" s="1"/>
      <c r="CZ4902" s="1"/>
      <c r="DA4902" s="1"/>
      <c r="DB4902" s="1"/>
      <c r="DC4902" s="1"/>
      <c r="DD4902" s="1"/>
      <c r="DE4902" s="1"/>
      <c r="DF4902" s="1"/>
      <c r="DG4902" s="1"/>
      <c r="DH4902" s="1"/>
      <c r="DI4902" s="1"/>
      <c r="DJ4902" s="1"/>
      <c r="DK4902" s="1"/>
      <c r="DL4902" s="1"/>
      <c r="DM4902" s="1"/>
      <c r="DN4902" s="1"/>
      <c r="DO4902" s="1"/>
      <c r="DP4902" s="1"/>
      <c r="DQ4902" s="1"/>
    </row>
    <row r="4903" spans="1:121">
      <c r="A4903" s="166" t="s">
        <v>1946</v>
      </c>
      <c r="B4903" s="30">
        <v>20260101251</v>
      </c>
      <c r="C4903" s="378">
        <v>161603178</v>
      </c>
      <c r="D4903" s="88"/>
      <c r="F4903" s="29" t="s">
        <v>126</v>
      </c>
      <c r="G4903" s="3" t="s">
        <v>80</v>
      </c>
      <c r="H4903" s="3" t="s">
        <v>30</v>
      </c>
      <c r="I4903" s="55">
        <v>46183</v>
      </c>
      <c r="J4903" s="55">
        <v>46186</v>
      </c>
      <c r="K4903" s="55">
        <v>46213</v>
      </c>
      <c r="L4903" s="3"/>
      <c r="M4903" s="3"/>
      <c r="N4903" s="3"/>
      <c r="O4903" s="3" t="s">
        <v>105</v>
      </c>
      <c r="P4903" s="55">
        <v>46213</v>
      </c>
      <c r="Q4903" s="167"/>
      <c r="R4903" s="176"/>
      <c r="S4903" s="1"/>
      <c r="T4903" s="1"/>
      <c r="U4903" s="1"/>
      <c r="V4903" s="1"/>
      <c r="W4903" s="1"/>
      <c r="X4903" s="1"/>
      <c r="Y4903" s="1"/>
      <c r="Z4903" s="1"/>
      <c r="AA4903" s="1"/>
      <c r="AB4903" s="1"/>
      <c r="AC4903" s="1"/>
      <c r="AD4903" s="1"/>
      <c r="AE4903" s="1"/>
      <c r="AF4903" s="1"/>
      <c r="AG4903" s="1"/>
      <c r="AH4903" s="1"/>
      <c r="AI4903" s="1"/>
      <c r="AJ4903" s="1"/>
      <c r="AK4903" s="1"/>
      <c r="AL4903" s="1"/>
      <c r="AM4903" s="1"/>
      <c r="AN4903" s="1"/>
      <c r="AO4903" s="1"/>
      <c r="AP4903" s="1"/>
      <c r="AQ4903" s="1"/>
      <c r="AR4903" s="1"/>
      <c r="AS4903" s="1"/>
      <c r="AT4903" s="1"/>
      <c r="AU4903" s="1"/>
      <c r="AV4903" s="1"/>
      <c r="AW4903" s="1"/>
      <c r="AX4903" s="1"/>
      <c r="AY4903" s="1"/>
      <c r="AZ4903" s="1"/>
      <c r="BA4903" s="1"/>
      <c r="BB4903" s="1"/>
      <c r="BC4903" s="1"/>
      <c r="BD4903" s="1"/>
      <c r="BE4903" s="1"/>
      <c r="BF4903" s="1"/>
      <c r="BG4903" s="1"/>
      <c r="BH4903" s="1"/>
      <c r="BI4903" s="1"/>
      <c r="BJ4903" s="1"/>
      <c r="BK4903" s="1"/>
      <c r="BL4903" s="1"/>
      <c r="BM4903" s="1"/>
      <c r="BN4903" s="1"/>
      <c r="BO4903" s="1"/>
      <c r="BP4903" s="1"/>
      <c r="BQ4903" s="1"/>
      <c r="BR4903" s="1"/>
      <c r="BS4903" s="1"/>
      <c r="BT4903" s="1"/>
      <c r="BU4903" s="1"/>
      <c r="BV4903" s="1"/>
      <c r="BW4903" s="1"/>
      <c r="BX4903" s="1"/>
      <c r="BY4903" s="1"/>
      <c r="BZ4903" s="1"/>
      <c r="CA4903" s="1"/>
      <c r="CB4903" s="1"/>
      <c r="CC4903" s="1"/>
      <c r="CD4903" s="1"/>
      <c r="CE4903" s="1"/>
      <c r="CF4903" s="1"/>
      <c r="CG4903" s="1"/>
      <c r="CH4903" s="1"/>
      <c r="CI4903" s="1"/>
      <c r="CJ4903" s="1"/>
      <c r="CK4903" s="1"/>
      <c r="CL4903" s="1"/>
      <c r="CM4903" s="1"/>
      <c r="CN4903" s="1"/>
      <c r="CO4903" s="1"/>
      <c r="CP4903" s="1"/>
      <c r="CQ4903" s="1"/>
      <c r="CR4903" s="1"/>
      <c r="CS4903" s="1"/>
      <c r="CT4903" s="1"/>
      <c r="CU4903" s="1"/>
      <c r="CV4903" s="1"/>
      <c r="CW4903" s="1"/>
      <c r="CX4903" s="1"/>
      <c r="CY4903" s="1"/>
      <c r="CZ4903" s="1"/>
      <c r="DA4903" s="1"/>
      <c r="DB4903" s="1"/>
      <c r="DC4903" s="1"/>
      <c r="DD4903" s="1"/>
      <c r="DE4903" s="1"/>
      <c r="DF4903" s="1"/>
      <c r="DG4903" s="1"/>
      <c r="DH4903" s="1"/>
      <c r="DI4903" s="1"/>
      <c r="DJ4903" s="1"/>
      <c r="DK4903" s="1"/>
      <c r="DL4903" s="1"/>
      <c r="DM4903" s="1"/>
      <c r="DN4903" s="1"/>
      <c r="DO4903" s="1"/>
      <c r="DP4903" s="1"/>
      <c r="DQ4903" s="1"/>
    </row>
    <row r="4904" spans="1:121">
      <c r="A4904" s="166" t="s">
        <v>1946</v>
      </c>
      <c r="B4904" s="30">
        <v>20260101251</v>
      </c>
      <c r="C4904" s="378">
        <v>161603147</v>
      </c>
      <c r="D4904" s="88"/>
      <c r="F4904" s="29" t="s">
        <v>126</v>
      </c>
      <c r="G4904" s="3" t="s">
        <v>80</v>
      </c>
      <c r="H4904" s="3" t="s">
        <v>30</v>
      </c>
      <c r="I4904" s="55">
        <v>46183</v>
      </c>
      <c r="J4904" s="55">
        <v>46186</v>
      </c>
      <c r="K4904" s="55">
        <v>46213</v>
      </c>
      <c r="L4904" s="3"/>
      <c r="M4904" s="3"/>
      <c r="N4904" s="3"/>
      <c r="O4904" s="3" t="s">
        <v>105</v>
      </c>
      <c r="P4904" s="55">
        <v>46213</v>
      </c>
      <c r="Q4904" s="167"/>
      <c r="R4904" s="176"/>
      <c r="S4904" s="1"/>
      <c r="T4904" s="1"/>
      <c r="U4904" s="1"/>
      <c r="V4904" s="1"/>
      <c r="W4904" s="1"/>
      <c r="X4904" s="1"/>
      <c r="Y4904" s="1"/>
      <c r="Z4904" s="1"/>
      <c r="AA4904" s="1"/>
      <c r="AB4904" s="1"/>
      <c r="AC4904" s="1"/>
      <c r="AD4904" s="1"/>
      <c r="AE4904" s="1"/>
      <c r="AF4904" s="1"/>
      <c r="AG4904" s="1"/>
      <c r="AH4904" s="1"/>
      <c r="AI4904" s="1"/>
      <c r="AJ4904" s="1"/>
      <c r="AK4904" s="1"/>
      <c r="AL4904" s="1"/>
      <c r="AM4904" s="1"/>
      <c r="AN4904" s="1"/>
      <c r="AO4904" s="1"/>
      <c r="AP4904" s="1"/>
      <c r="AQ4904" s="1"/>
      <c r="AR4904" s="1"/>
      <c r="AS4904" s="1"/>
      <c r="AT4904" s="1"/>
      <c r="AU4904" s="1"/>
      <c r="AV4904" s="1"/>
      <c r="AW4904" s="1"/>
      <c r="AX4904" s="1"/>
      <c r="AY4904" s="1"/>
      <c r="AZ4904" s="1"/>
      <c r="BA4904" s="1"/>
      <c r="BB4904" s="1"/>
      <c r="BC4904" s="1"/>
      <c r="BD4904" s="1"/>
      <c r="BE4904" s="1"/>
      <c r="BF4904" s="1"/>
      <c r="BG4904" s="1"/>
      <c r="BH4904" s="1"/>
      <c r="BI4904" s="1"/>
      <c r="BJ4904" s="1"/>
      <c r="BK4904" s="1"/>
      <c r="BL4904" s="1"/>
      <c r="BM4904" s="1"/>
      <c r="BN4904" s="1"/>
      <c r="BO4904" s="1"/>
      <c r="BP4904" s="1"/>
      <c r="BQ4904" s="1"/>
      <c r="BR4904" s="1"/>
      <c r="BS4904" s="1"/>
      <c r="BT4904" s="1"/>
      <c r="BU4904" s="1"/>
      <c r="BV4904" s="1"/>
      <c r="BW4904" s="1"/>
      <c r="BX4904" s="1"/>
      <c r="BY4904" s="1"/>
      <c r="BZ4904" s="1"/>
      <c r="CA4904" s="1"/>
      <c r="CB4904" s="1"/>
      <c r="CC4904" s="1"/>
      <c r="CD4904" s="1"/>
      <c r="CE4904" s="1"/>
      <c r="CF4904" s="1"/>
      <c r="CG4904" s="1"/>
      <c r="CH4904" s="1"/>
      <c r="CI4904" s="1"/>
      <c r="CJ4904" s="1"/>
      <c r="CK4904" s="1"/>
      <c r="CL4904" s="1"/>
      <c r="CM4904" s="1"/>
      <c r="CN4904" s="1"/>
      <c r="CO4904" s="1"/>
      <c r="CP4904" s="1"/>
      <c r="CQ4904" s="1"/>
      <c r="CR4904" s="1"/>
      <c r="CS4904" s="1"/>
      <c r="CT4904" s="1"/>
      <c r="CU4904" s="1"/>
      <c r="CV4904" s="1"/>
      <c r="CW4904" s="1"/>
      <c r="CX4904" s="1"/>
      <c r="CY4904" s="1"/>
      <c r="CZ4904" s="1"/>
      <c r="DA4904" s="1"/>
      <c r="DB4904" s="1"/>
      <c r="DC4904" s="1"/>
      <c r="DD4904" s="1"/>
      <c r="DE4904" s="1"/>
      <c r="DF4904" s="1"/>
      <c r="DG4904" s="1"/>
      <c r="DH4904" s="1"/>
      <c r="DI4904" s="1"/>
      <c r="DJ4904" s="1"/>
      <c r="DK4904" s="1"/>
      <c r="DL4904" s="1"/>
      <c r="DM4904" s="1"/>
      <c r="DN4904" s="1"/>
      <c r="DO4904" s="1"/>
      <c r="DP4904" s="1"/>
      <c r="DQ4904" s="1"/>
    </row>
    <row r="4905" spans="1:121">
      <c r="A4905" s="166" t="s">
        <v>1946</v>
      </c>
      <c r="B4905" s="30">
        <v>20260101251</v>
      </c>
      <c r="C4905" s="378">
        <v>161603351</v>
      </c>
      <c r="D4905" s="88"/>
      <c r="F4905" s="29" t="s">
        <v>126</v>
      </c>
      <c r="G4905" s="3" t="s">
        <v>80</v>
      </c>
      <c r="H4905" s="3" t="s">
        <v>30</v>
      </c>
      <c r="I4905" s="55">
        <v>46183</v>
      </c>
      <c r="J4905" s="55">
        <v>46186</v>
      </c>
      <c r="K4905" s="55">
        <v>46213</v>
      </c>
      <c r="L4905" s="3"/>
      <c r="M4905" s="3"/>
      <c r="N4905" s="3"/>
      <c r="O4905" s="3" t="s">
        <v>105</v>
      </c>
      <c r="P4905" s="55">
        <v>46213</v>
      </c>
      <c r="Q4905" s="167"/>
      <c r="R4905" s="176"/>
      <c r="S4905" s="1"/>
      <c r="T4905" s="1"/>
      <c r="U4905" s="1"/>
      <c r="V4905" s="1"/>
      <c r="W4905" s="1"/>
      <c r="X4905" s="1"/>
      <c r="Y4905" s="1"/>
      <c r="Z4905" s="1"/>
      <c r="AA4905" s="1"/>
      <c r="AB4905" s="1"/>
      <c r="AC4905" s="1"/>
      <c r="AD4905" s="1"/>
      <c r="AE4905" s="1"/>
      <c r="AF4905" s="1"/>
      <c r="AG4905" s="1"/>
      <c r="AH4905" s="1"/>
      <c r="AI4905" s="1"/>
      <c r="AJ4905" s="1"/>
      <c r="AK4905" s="1"/>
      <c r="AL4905" s="1"/>
      <c r="AM4905" s="1"/>
      <c r="AN4905" s="1"/>
      <c r="AO4905" s="1"/>
      <c r="AP4905" s="1"/>
      <c r="AQ4905" s="1"/>
      <c r="AR4905" s="1"/>
      <c r="AS4905" s="1"/>
      <c r="AT4905" s="1"/>
      <c r="AU4905" s="1"/>
      <c r="AV4905" s="1"/>
      <c r="AW4905" s="1"/>
      <c r="AX4905" s="1"/>
      <c r="AY4905" s="1"/>
      <c r="AZ4905" s="1"/>
      <c r="BA4905" s="1"/>
      <c r="BB4905" s="1"/>
      <c r="BC4905" s="1"/>
      <c r="BD4905" s="1"/>
      <c r="BE4905" s="1"/>
      <c r="BF4905" s="1"/>
      <c r="BG4905" s="1"/>
      <c r="BH4905" s="1"/>
      <c r="BI4905" s="1"/>
      <c r="BJ4905" s="1"/>
      <c r="BK4905" s="1"/>
      <c r="BL4905" s="1"/>
      <c r="BM4905" s="1"/>
      <c r="BN4905" s="1"/>
      <c r="BO4905" s="1"/>
      <c r="BP4905" s="1"/>
      <c r="BQ4905" s="1"/>
      <c r="BR4905" s="1"/>
      <c r="BS4905" s="1"/>
      <c r="BT4905" s="1"/>
      <c r="BU4905" s="1"/>
      <c r="BV4905" s="1"/>
      <c r="BW4905" s="1"/>
      <c r="BX4905" s="1"/>
      <c r="BY4905" s="1"/>
      <c r="BZ4905" s="1"/>
      <c r="CA4905" s="1"/>
      <c r="CB4905" s="1"/>
      <c r="CC4905" s="1"/>
      <c r="CD4905" s="1"/>
      <c r="CE4905" s="1"/>
      <c r="CF4905" s="1"/>
      <c r="CG4905" s="1"/>
      <c r="CH4905" s="1"/>
      <c r="CI4905" s="1"/>
      <c r="CJ4905" s="1"/>
      <c r="CK4905" s="1"/>
      <c r="CL4905" s="1"/>
      <c r="CM4905" s="1"/>
      <c r="CN4905" s="1"/>
      <c r="CO4905" s="1"/>
      <c r="CP4905" s="1"/>
      <c r="CQ4905" s="1"/>
      <c r="CR4905" s="1"/>
      <c r="CS4905" s="1"/>
      <c r="CT4905" s="1"/>
      <c r="CU4905" s="1"/>
      <c r="CV4905" s="1"/>
      <c r="CW4905" s="1"/>
      <c r="CX4905" s="1"/>
      <c r="CY4905" s="1"/>
      <c r="CZ4905" s="1"/>
      <c r="DA4905" s="1"/>
      <c r="DB4905" s="1"/>
      <c r="DC4905" s="1"/>
      <c r="DD4905" s="1"/>
      <c r="DE4905" s="1"/>
      <c r="DF4905" s="1"/>
      <c r="DG4905" s="1"/>
      <c r="DH4905" s="1"/>
      <c r="DI4905" s="1"/>
      <c r="DJ4905" s="1"/>
      <c r="DK4905" s="1"/>
      <c r="DL4905" s="1"/>
      <c r="DM4905" s="1"/>
      <c r="DN4905" s="1"/>
      <c r="DO4905" s="1"/>
      <c r="DP4905" s="1"/>
      <c r="DQ4905" s="1"/>
    </row>
    <row r="4906" spans="1:121">
      <c r="A4906" s="166" t="s">
        <v>1946</v>
      </c>
      <c r="B4906" s="30">
        <v>20260101251</v>
      </c>
      <c r="C4906" s="378">
        <v>161603300</v>
      </c>
      <c r="D4906" s="88"/>
      <c r="F4906" s="29" t="s">
        <v>126</v>
      </c>
      <c r="G4906" s="3" t="s">
        <v>80</v>
      </c>
      <c r="H4906" s="3" t="s">
        <v>30</v>
      </c>
      <c r="I4906" s="55">
        <v>46183</v>
      </c>
      <c r="J4906" s="55">
        <v>46186</v>
      </c>
      <c r="K4906" s="55">
        <v>46213</v>
      </c>
      <c r="L4906" s="3"/>
      <c r="M4906" s="3"/>
      <c r="N4906" s="3"/>
      <c r="O4906" s="3" t="s">
        <v>105</v>
      </c>
      <c r="P4906" s="55">
        <v>46213</v>
      </c>
      <c r="Q4906" s="167"/>
      <c r="R4906" s="176"/>
      <c r="S4906" s="1"/>
      <c r="T4906" s="1"/>
      <c r="U4906" s="1"/>
      <c r="V4906" s="1"/>
      <c r="W4906" s="1"/>
      <c r="X4906" s="1"/>
      <c r="Y4906" s="1"/>
      <c r="Z4906" s="1"/>
      <c r="AA4906" s="1"/>
      <c r="AB4906" s="1"/>
      <c r="AC4906" s="1"/>
      <c r="AD4906" s="1"/>
      <c r="AE4906" s="1"/>
      <c r="AF4906" s="1"/>
      <c r="AG4906" s="1"/>
      <c r="AH4906" s="1"/>
      <c r="AI4906" s="1"/>
      <c r="AJ4906" s="1"/>
      <c r="AK4906" s="1"/>
      <c r="AL4906" s="1"/>
      <c r="AM4906" s="1"/>
      <c r="AN4906" s="1"/>
      <c r="AO4906" s="1"/>
      <c r="AP4906" s="1"/>
      <c r="AQ4906" s="1"/>
      <c r="AR4906" s="1"/>
      <c r="AS4906" s="1"/>
      <c r="AT4906" s="1"/>
      <c r="AU4906" s="1"/>
      <c r="AV4906" s="1"/>
      <c r="AW4906" s="1"/>
      <c r="AX4906" s="1"/>
      <c r="AY4906" s="1"/>
      <c r="AZ4906" s="1"/>
      <c r="BA4906" s="1"/>
      <c r="BB4906" s="1"/>
      <c r="BC4906" s="1"/>
      <c r="BD4906" s="1"/>
      <c r="BE4906" s="1"/>
      <c r="BF4906" s="1"/>
      <c r="BG4906" s="1"/>
      <c r="BH4906" s="1"/>
      <c r="BI4906" s="1"/>
      <c r="BJ4906" s="1"/>
      <c r="BK4906" s="1"/>
      <c r="BL4906" s="1"/>
      <c r="BM4906" s="1"/>
      <c r="BN4906" s="1"/>
      <c r="BO4906" s="1"/>
      <c r="BP4906" s="1"/>
      <c r="BQ4906" s="1"/>
      <c r="BR4906" s="1"/>
      <c r="BS4906" s="1"/>
      <c r="BT4906" s="1"/>
      <c r="BU4906" s="1"/>
      <c r="BV4906" s="1"/>
      <c r="BW4906" s="1"/>
      <c r="BX4906" s="1"/>
      <c r="BY4906" s="1"/>
      <c r="BZ4906" s="1"/>
      <c r="CA4906" s="1"/>
      <c r="CB4906" s="1"/>
      <c r="CC4906" s="1"/>
      <c r="CD4906" s="1"/>
      <c r="CE4906" s="1"/>
      <c r="CF4906" s="1"/>
      <c r="CG4906" s="1"/>
      <c r="CH4906" s="1"/>
      <c r="CI4906" s="1"/>
      <c r="CJ4906" s="1"/>
      <c r="CK4906" s="1"/>
      <c r="CL4906" s="1"/>
      <c r="CM4906" s="1"/>
      <c r="CN4906" s="1"/>
      <c r="CO4906" s="1"/>
      <c r="CP4906" s="1"/>
      <c r="CQ4906" s="1"/>
      <c r="CR4906" s="1"/>
      <c r="CS4906" s="1"/>
      <c r="CT4906" s="1"/>
      <c r="CU4906" s="1"/>
      <c r="CV4906" s="1"/>
      <c r="CW4906" s="1"/>
      <c r="CX4906" s="1"/>
      <c r="CY4906" s="1"/>
      <c r="CZ4906" s="1"/>
      <c r="DA4906" s="1"/>
      <c r="DB4906" s="1"/>
      <c r="DC4906" s="1"/>
      <c r="DD4906" s="1"/>
      <c r="DE4906" s="1"/>
      <c r="DF4906" s="1"/>
      <c r="DG4906" s="1"/>
      <c r="DH4906" s="1"/>
      <c r="DI4906" s="1"/>
      <c r="DJ4906" s="1"/>
      <c r="DK4906" s="1"/>
      <c r="DL4906" s="1"/>
      <c r="DM4906" s="1"/>
      <c r="DN4906" s="1"/>
      <c r="DO4906" s="1"/>
      <c r="DP4906" s="1"/>
      <c r="DQ4906" s="1"/>
    </row>
    <row r="4907" spans="1:121">
      <c r="A4907" s="166" t="s">
        <v>1946</v>
      </c>
      <c r="B4907" s="30">
        <v>20260101251</v>
      </c>
      <c r="C4907" s="378">
        <v>161603260</v>
      </c>
      <c r="D4907" s="88"/>
      <c r="F4907" s="29" t="s">
        <v>126</v>
      </c>
      <c r="G4907" s="3" t="s">
        <v>80</v>
      </c>
      <c r="H4907" s="3" t="s">
        <v>30</v>
      </c>
      <c r="I4907" s="55">
        <v>46183</v>
      </c>
      <c r="J4907" s="55">
        <v>46186</v>
      </c>
      <c r="K4907" s="55">
        <v>46213</v>
      </c>
      <c r="L4907" s="3"/>
      <c r="M4907" s="3"/>
      <c r="N4907" s="3"/>
      <c r="O4907" s="3" t="s">
        <v>105</v>
      </c>
      <c r="P4907" s="55">
        <v>46213</v>
      </c>
      <c r="Q4907" s="167"/>
      <c r="R4907" s="176"/>
      <c r="S4907" s="1"/>
      <c r="T4907" s="1"/>
      <c r="U4907" s="1"/>
      <c r="V4907" s="1"/>
      <c r="W4907" s="1"/>
      <c r="X4907" s="1"/>
      <c r="Y4907" s="1"/>
      <c r="Z4907" s="1"/>
      <c r="AA4907" s="1"/>
      <c r="AB4907" s="1"/>
      <c r="AC4907" s="1"/>
      <c r="AD4907" s="1"/>
      <c r="AE4907" s="1"/>
      <c r="AF4907" s="1"/>
      <c r="AG4907" s="1"/>
      <c r="AH4907" s="1"/>
      <c r="AI4907" s="1"/>
      <c r="AJ4907" s="1"/>
      <c r="AK4907" s="1"/>
      <c r="AL4907" s="1"/>
      <c r="AM4907" s="1"/>
      <c r="AN4907" s="1"/>
      <c r="AO4907" s="1"/>
      <c r="AP4907" s="1"/>
      <c r="AQ4907" s="1"/>
      <c r="AR4907" s="1"/>
      <c r="AS4907" s="1"/>
      <c r="AT4907" s="1"/>
      <c r="AU4907" s="1"/>
      <c r="AV4907" s="1"/>
      <c r="AW4907" s="1"/>
      <c r="AX4907" s="1"/>
      <c r="AY4907" s="1"/>
      <c r="AZ4907" s="1"/>
      <c r="BA4907" s="1"/>
      <c r="BB4907" s="1"/>
      <c r="BC4907" s="1"/>
      <c r="BD4907" s="1"/>
      <c r="BE4907" s="1"/>
      <c r="BF4907" s="1"/>
      <c r="BG4907" s="1"/>
      <c r="BH4907" s="1"/>
      <c r="BI4907" s="1"/>
      <c r="BJ4907" s="1"/>
      <c r="BK4907" s="1"/>
      <c r="BL4907" s="1"/>
      <c r="BM4907" s="1"/>
      <c r="BN4907" s="1"/>
      <c r="BO4907" s="1"/>
      <c r="BP4907" s="1"/>
      <c r="BQ4907" s="1"/>
      <c r="BR4907" s="1"/>
      <c r="BS4907" s="1"/>
      <c r="BT4907" s="1"/>
      <c r="BU4907" s="1"/>
      <c r="BV4907" s="1"/>
      <c r="BW4907" s="1"/>
      <c r="BX4907" s="1"/>
      <c r="BY4907" s="1"/>
      <c r="BZ4907" s="1"/>
      <c r="CA4907" s="1"/>
      <c r="CB4907" s="1"/>
      <c r="CC4907" s="1"/>
      <c r="CD4907" s="1"/>
      <c r="CE4907" s="1"/>
      <c r="CF4907" s="1"/>
      <c r="CG4907" s="1"/>
      <c r="CH4907" s="1"/>
      <c r="CI4907" s="1"/>
      <c r="CJ4907" s="1"/>
      <c r="CK4907" s="1"/>
      <c r="CL4907" s="1"/>
      <c r="CM4907" s="1"/>
      <c r="CN4907" s="1"/>
      <c r="CO4907" s="1"/>
      <c r="CP4907" s="1"/>
      <c r="CQ4907" s="1"/>
      <c r="CR4907" s="1"/>
      <c r="CS4907" s="1"/>
      <c r="CT4907" s="1"/>
      <c r="CU4907" s="1"/>
      <c r="CV4907" s="1"/>
      <c r="CW4907" s="1"/>
      <c r="CX4907" s="1"/>
      <c r="CY4907" s="1"/>
      <c r="CZ4907" s="1"/>
      <c r="DA4907" s="1"/>
      <c r="DB4907" s="1"/>
      <c r="DC4907" s="1"/>
      <c r="DD4907" s="1"/>
      <c r="DE4907" s="1"/>
      <c r="DF4907" s="1"/>
      <c r="DG4907" s="1"/>
      <c r="DH4907" s="1"/>
      <c r="DI4907" s="1"/>
      <c r="DJ4907" s="1"/>
      <c r="DK4907" s="1"/>
      <c r="DL4907" s="1"/>
      <c r="DM4907" s="1"/>
      <c r="DN4907" s="1"/>
      <c r="DO4907" s="1"/>
      <c r="DP4907" s="1"/>
      <c r="DQ4907" s="1"/>
    </row>
    <row r="4908" spans="1:121">
      <c r="A4908" s="166" t="s">
        <v>1946</v>
      </c>
      <c r="B4908" s="30">
        <v>20260101251</v>
      </c>
      <c r="C4908" s="378">
        <v>161603238</v>
      </c>
      <c r="D4908" s="88"/>
      <c r="F4908" s="29" t="s">
        <v>126</v>
      </c>
      <c r="G4908" s="3" t="s">
        <v>80</v>
      </c>
      <c r="H4908" s="3" t="s">
        <v>30</v>
      </c>
      <c r="I4908" s="55">
        <v>46183</v>
      </c>
      <c r="J4908" s="55">
        <v>46186</v>
      </c>
      <c r="K4908" s="55">
        <v>46213</v>
      </c>
      <c r="L4908" s="3"/>
      <c r="M4908" s="3"/>
      <c r="N4908" s="3"/>
      <c r="O4908" s="3" t="s">
        <v>105</v>
      </c>
      <c r="P4908" s="55">
        <v>46213</v>
      </c>
      <c r="Q4908" s="167"/>
      <c r="R4908" s="176"/>
      <c r="S4908" s="1"/>
      <c r="T4908" s="1"/>
      <c r="U4908" s="1"/>
      <c r="V4908" s="1"/>
      <c r="W4908" s="1"/>
      <c r="X4908" s="1"/>
      <c r="Y4908" s="1"/>
      <c r="Z4908" s="1"/>
      <c r="AA4908" s="1"/>
      <c r="AB4908" s="1"/>
      <c r="AC4908" s="1"/>
      <c r="AD4908" s="1"/>
      <c r="AE4908" s="1"/>
      <c r="AF4908" s="1"/>
      <c r="AG4908" s="1"/>
      <c r="AH4908" s="1"/>
      <c r="AI4908" s="1"/>
      <c r="AJ4908" s="1"/>
      <c r="AK4908" s="1"/>
      <c r="AL4908" s="1"/>
      <c r="AM4908" s="1"/>
      <c r="AN4908" s="1"/>
      <c r="AO4908" s="1"/>
      <c r="AP4908" s="1"/>
      <c r="AQ4908" s="1"/>
      <c r="AR4908" s="1"/>
      <c r="AS4908" s="1"/>
      <c r="AT4908" s="1"/>
      <c r="AU4908" s="1"/>
      <c r="AV4908" s="1"/>
      <c r="AW4908" s="1"/>
      <c r="AX4908" s="1"/>
      <c r="AY4908" s="1"/>
      <c r="AZ4908" s="1"/>
      <c r="BA4908" s="1"/>
      <c r="BB4908" s="1"/>
      <c r="BC4908" s="1"/>
      <c r="BD4908" s="1"/>
      <c r="BE4908" s="1"/>
      <c r="BF4908" s="1"/>
      <c r="BG4908" s="1"/>
      <c r="BH4908" s="1"/>
      <c r="BI4908" s="1"/>
      <c r="BJ4908" s="1"/>
      <c r="BK4908" s="1"/>
      <c r="BL4908" s="1"/>
      <c r="BM4908" s="1"/>
      <c r="BN4908" s="1"/>
      <c r="BO4908" s="1"/>
      <c r="BP4908" s="1"/>
      <c r="BQ4908" s="1"/>
      <c r="BR4908" s="1"/>
      <c r="BS4908" s="1"/>
      <c r="BT4908" s="1"/>
      <c r="BU4908" s="1"/>
      <c r="BV4908" s="1"/>
      <c r="BW4908" s="1"/>
      <c r="BX4908" s="1"/>
      <c r="BY4908" s="1"/>
      <c r="BZ4908" s="1"/>
      <c r="CA4908" s="1"/>
      <c r="CB4908" s="1"/>
      <c r="CC4908" s="1"/>
      <c r="CD4908" s="1"/>
      <c r="CE4908" s="1"/>
      <c r="CF4908" s="1"/>
      <c r="CG4908" s="1"/>
      <c r="CH4908" s="1"/>
      <c r="CI4908" s="1"/>
      <c r="CJ4908" s="1"/>
      <c r="CK4908" s="1"/>
      <c r="CL4908" s="1"/>
      <c r="CM4908" s="1"/>
      <c r="CN4908" s="1"/>
      <c r="CO4908" s="1"/>
      <c r="CP4908" s="1"/>
      <c r="CQ4908" s="1"/>
      <c r="CR4908" s="1"/>
      <c r="CS4908" s="1"/>
      <c r="CT4908" s="1"/>
      <c r="CU4908" s="1"/>
      <c r="CV4908" s="1"/>
      <c r="CW4908" s="1"/>
      <c r="CX4908" s="1"/>
      <c r="CY4908" s="1"/>
      <c r="CZ4908" s="1"/>
      <c r="DA4908" s="1"/>
      <c r="DB4908" s="1"/>
      <c r="DC4908" s="1"/>
      <c r="DD4908" s="1"/>
      <c r="DE4908" s="1"/>
      <c r="DF4908" s="1"/>
      <c r="DG4908" s="1"/>
      <c r="DH4908" s="1"/>
      <c r="DI4908" s="1"/>
      <c r="DJ4908" s="1"/>
      <c r="DK4908" s="1"/>
      <c r="DL4908" s="1"/>
      <c r="DM4908" s="1"/>
      <c r="DN4908" s="1"/>
      <c r="DO4908" s="1"/>
      <c r="DP4908" s="1"/>
      <c r="DQ4908" s="1"/>
    </row>
    <row r="4909" spans="1:121">
      <c r="A4909" s="166" t="s">
        <v>1946</v>
      </c>
      <c r="B4909" s="30">
        <v>20260101251</v>
      </c>
      <c r="C4909" s="378">
        <v>161603197</v>
      </c>
      <c r="D4909" s="88"/>
      <c r="F4909" s="29" t="s">
        <v>126</v>
      </c>
      <c r="G4909" s="3" t="s">
        <v>80</v>
      </c>
      <c r="H4909" s="3" t="s">
        <v>30</v>
      </c>
      <c r="I4909" s="55">
        <v>46183</v>
      </c>
      <c r="J4909" s="55">
        <v>46186</v>
      </c>
      <c r="K4909" s="55">
        <v>46213</v>
      </c>
      <c r="L4909" s="3"/>
      <c r="M4909" s="3"/>
      <c r="N4909" s="3"/>
      <c r="O4909" s="3" t="s">
        <v>105</v>
      </c>
      <c r="P4909" s="55">
        <v>46213</v>
      </c>
      <c r="Q4909" s="167"/>
      <c r="R4909" s="176"/>
      <c r="S4909" s="1"/>
      <c r="T4909" s="1"/>
      <c r="U4909" s="1"/>
      <c r="V4909" s="1"/>
      <c r="W4909" s="1"/>
      <c r="X4909" s="1"/>
      <c r="Y4909" s="1"/>
      <c r="Z4909" s="1"/>
      <c r="AA4909" s="1"/>
      <c r="AB4909" s="1"/>
      <c r="AC4909" s="1"/>
      <c r="AD4909" s="1"/>
      <c r="AE4909" s="1"/>
      <c r="AF4909" s="1"/>
      <c r="AG4909" s="1"/>
      <c r="AH4909" s="1"/>
      <c r="AI4909" s="1"/>
      <c r="AJ4909" s="1"/>
      <c r="AK4909" s="1"/>
      <c r="AL4909" s="1"/>
      <c r="AM4909" s="1"/>
      <c r="AN4909" s="1"/>
      <c r="AO4909" s="1"/>
      <c r="AP4909" s="1"/>
      <c r="AQ4909" s="1"/>
      <c r="AR4909" s="1"/>
      <c r="AS4909" s="1"/>
      <c r="AT4909" s="1"/>
      <c r="AU4909" s="1"/>
      <c r="AV4909" s="1"/>
      <c r="AW4909" s="1"/>
      <c r="AX4909" s="1"/>
      <c r="AY4909" s="1"/>
      <c r="AZ4909" s="1"/>
      <c r="BA4909" s="1"/>
      <c r="BB4909" s="1"/>
      <c r="BC4909" s="1"/>
      <c r="BD4909" s="1"/>
      <c r="BE4909" s="1"/>
      <c r="BF4909" s="1"/>
      <c r="BG4909" s="1"/>
      <c r="BH4909" s="1"/>
      <c r="BI4909" s="1"/>
      <c r="BJ4909" s="1"/>
      <c r="BK4909" s="1"/>
      <c r="BL4909" s="1"/>
      <c r="BM4909" s="1"/>
      <c r="BN4909" s="1"/>
      <c r="BO4909" s="1"/>
      <c r="BP4909" s="1"/>
      <c r="BQ4909" s="1"/>
      <c r="BR4909" s="1"/>
      <c r="BS4909" s="1"/>
      <c r="BT4909" s="1"/>
      <c r="BU4909" s="1"/>
      <c r="BV4909" s="1"/>
      <c r="BW4909" s="1"/>
      <c r="BX4909" s="1"/>
      <c r="BY4909" s="1"/>
      <c r="BZ4909" s="1"/>
      <c r="CA4909" s="1"/>
      <c r="CB4909" s="1"/>
      <c r="CC4909" s="1"/>
      <c r="CD4909" s="1"/>
      <c r="CE4909" s="1"/>
      <c r="CF4909" s="1"/>
      <c r="CG4909" s="1"/>
      <c r="CH4909" s="1"/>
      <c r="CI4909" s="1"/>
      <c r="CJ4909" s="1"/>
      <c r="CK4909" s="1"/>
      <c r="CL4909" s="1"/>
      <c r="CM4909" s="1"/>
      <c r="CN4909" s="1"/>
      <c r="CO4909" s="1"/>
      <c r="CP4909" s="1"/>
      <c r="CQ4909" s="1"/>
      <c r="CR4909" s="1"/>
      <c r="CS4909" s="1"/>
      <c r="CT4909" s="1"/>
      <c r="CU4909" s="1"/>
      <c r="CV4909" s="1"/>
      <c r="CW4909" s="1"/>
      <c r="CX4909" s="1"/>
      <c r="CY4909" s="1"/>
      <c r="CZ4909" s="1"/>
      <c r="DA4909" s="1"/>
      <c r="DB4909" s="1"/>
      <c r="DC4909" s="1"/>
      <c r="DD4909" s="1"/>
      <c r="DE4909" s="1"/>
      <c r="DF4909" s="1"/>
      <c r="DG4909" s="1"/>
      <c r="DH4909" s="1"/>
      <c r="DI4909" s="1"/>
      <c r="DJ4909" s="1"/>
      <c r="DK4909" s="1"/>
      <c r="DL4909" s="1"/>
      <c r="DM4909" s="1"/>
      <c r="DN4909" s="1"/>
      <c r="DO4909" s="1"/>
      <c r="DP4909" s="1"/>
      <c r="DQ4909" s="1"/>
    </row>
    <row r="4910" spans="1:121">
      <c r="A4910" s="166" t="s">
        <v>2166</v>
      </c>
      <c r="B4910" s="30" t="s">
        <v>2167</v>
      </c>
      <c r="C4910" s="378">
        <v>160608125</v>
      </c>
      <c r="D4910" s="88"/>
      <c r="F4910" s="29" t="s">
        <v>99</v>
      </c>
      <c r="G4910" s="3" t="s">
        <v>60</v>
      </c>
      <c r="H4910" s="3" t="s">
        <v>30</v>
      </c>
      <c r="I4910" s="55">
        <v>46183</v>
      </c>
      <c r="J4910" s="55">
        <v>46186</v>
      </c>
      <c r="K4910" s="55">
        <v>46213</v>
      </c>
      <c r="L4910" s="3"/>
      <c r="M4910" s="3"/>
      <c r="N4910" s="3"/>
      <c r="O4910" s="3" t="s">
        <v>105</v>
      </c>
      <c r="P4910" s="55">
        <v>46190</v>
      </c>
      <c r="Q4910" s="167"/>
      <c r="R4910" s="176"/>
      <c r="S4910" s="1"/>
      <c r="T4910" s="1"/>
      <c r="U4910" s="1"/>
      <c r="V4910" s="1"/>
      <c r="W4910" s="1"/>
      <c r="X4910" s="1"/>
      <c r="Y4910" s="1"/>
      <c r="Z4910" s="1"/>
      <c r="AA4910" s="1"/>
      <c r="AB4910" s="1"/>
      <c r="AC4910" s="1"/>
      <c r="AD4910" s="1"/>
      <c r="AE4910" s="1"/>
      <c r="AF4910" s="1"/>
      <c r="AG4910" s="1"/>
      <c r="AH4910" s="1"/>
      <c r="AI4910" s="1"/>
      <c r="AJ4910" s="1"/>
      <c r="AK4910" s="1"/>
      <c r="AL4910" s="1"/>
      <c r="AM4910" s="1"/>
      <c r="AN4910" s="1"/>
      <c r="AO4910" s="1"/>
      <c r="AP4910" s="1"/>
      <c r="AQ4910" s="1"/>
      <c r="AR4910" s="1"/>
      <c r="AS4910" s="1"/>
      <c r="AT4910" s="1"/>
      <c r="AU4910" s="1"/>
      <c r="AV4910" s="1"/>
      <c r="AW4910" s="1"/>
      <c r="AX4910" s="1"/>
      <c r="AY4910" s="1"/>
      <c r="AZ4910" s="1"/>
      <c r="BA4910" s="1"/>
      <c r="BB4910" s="1"/>
      <c r="BC4910" s="1"/>
      <c r="BD4910" s="1"/>
      <c r="BE4910" s="1"/>
      <c r="BF4910" s="1"/>
      <c r="BG4910" s="1"/>
      <c r="BH4910" s="1"/>
      <c r="BI4910" s="1"/>
      <c r="BJ4910" s="1"/>
      <c r="BK4910" s="1"/>
      <c r="BL4910" s="1"/>
      <c r="BM4910" s="1"/>
      <c r="BN4910" s="1"/>
      <c r="BO4910" s="1"/>
      <c r="BP4910" s="1"/>
      <c r="BQ4910" s="1"/>
      <c r="BR4910" s="1"/>
      <c r="BS4910" s="1"/>
      <c r="BT4910" s="1"/>
      <c r="BU4910" s="1"/>
      <c r="BV4910" s="1"/>
      <c r="BW4910" s="1"/>
      <c r="BX4910" s="1"/>
      <c r="BY4910" s="1"/>
      <c r="BZ4910" s="1"/>
      <c r="CA4910" s="1"/>
      <c r="CB4910" s="1"/>
      <c r="CC4910" s="1"/>
      <c r="CD4910" s="1"/>
      <c r="CE4910" s="1"/>
      <c r="CF4910" s="1"/>
      <c r="CG4910" s="1"/>
      <c r="CH4910" s="1"/>
      <c r="CI4910" s="1"/>
      <c r="CJ4910" s="1"/>
      <c r="CK4910" s="1"/>
      <c r="CL4910" s="1"/>
      <c r="CM4910" s="1"/>
      <c r="CN4910" s="1"/>
      <c r="CO4910" s="1"/>
      <c r="CP4910" s="1"/>
      <c r="CQ4910" s="1"/>
      <c r="CR4910" s="1"/>
      <c r="CS4910" s="1"/>
      <c r="CT4910" s="1"/>
      <c r="CU4910" s="1"/>
      <c r="CV4910" s="1"/>
      <c r="CW4910" s="1"/>
      <c r="CX4910" s="1"/>
      <c r="CY4910" s="1"/>
      <c r="CZ4910" s="1"/>
      <c r="DA4910" s="1"/>
      <c r="DB4910" s="1"/>
      <c r="DC4910" s="1"/>
      <c r="DD4910" s="1"/>
      <c r="DE4910" s="1"/>
      <c r="DF4910" s="1"/>
      <c r="DG4910" s="1"/>
      <c r="DH4910" s="1"/>
      <c r="DI4910" s="1"/>
      <c r="DJ4910" s="1"/>
      <c r="DK4910" s="1"/>
      <c r="DL4910" s="1"/>
      <c r="DM4910" s="1"/>
      <c r="DN4910" s="1"/>
      <c r="DO4910" s="1"/>
      <c r="DP4910" s="1"/>
      <c r="DQ4910" s="1"/>
    </row>
    <row r="4911" spans="1:121">
      <c r="A4911" s="166" t="s">
        <v>2166</v>
      </c>
      <c r="B4911" s="30" t="s">
        <v>2167</v>
      </c>
      <c r="C4911" s="378">
        <v>160608137</v>
      </c>
      <c r="D4911" s="88"/>
      <c r="F4911" s="29" t="s">
        <v>99</v>
      </c>
      <c r="G4911" s="3" t="s">
        <v>60</v>
      </c>
      <c r="H4911" s="3" t="s">
        <v>30</v>
      </c>
      <c r="I4911" s="55">
        <v>46183</v>
      </c>
      <c r="J4911" s="55">
        <v>46186</v>
      </c>
      <c r="K4911" s="55">
        <v>46213</v>
      </c>
      <c r="L4911" s="3"/>
      <c r="M4911" s="3"/>
      <c r="N4911" s="3"/>
      <c r="O4911" s="3" t="s">
        <v>105</v>
      </c>
      <c r="P4911" s="55">
        <v>46190</v>
      </c>
      <c r="Q4911" s="167"/>
      <c r="R4911" s="176"/>
      <c r="S4911" s="1"/>
      <c r="T4911" s="1"/>
      <c r="U4911" s="1"/>
      <c r="V4911" s="1"/>
      <c r="W4911" s="1"/>
      <c r="X4911" s="1"/>
      <c r="Y4911" s="1"/>
      <c r="Z4911" s="1"/>
      <c r="AA4911" s="1"/>
      <c r="AB4911" s="1"/>
      <c r="AC4911" s="1"/>
      <c r="AD4911" s="1"/>
      <c r="AE4911" s="1"/>
      <c r="AF4911" s="1"/>
      <c r="AG4911" s="1"/>
      <c r="AH4911" s="1"/>
      <c r="AI4911" s="1"/>
      <c r="AJ4911" s="1"/>
      <c r="AK4911" s="1"/>
      <c r="AL4911" s="1"/>
      <c r="AM4911" s="1"/>
      <c r="AN4911" s="1"/>
      <c r="AO4911" s="1"/>
      <c r="AP4911" s="1"/>
      <c r="AQ4911" s="1"/>
      <c r="AR4911" s="1"/>
      <c r="AS4911" s="1"/>
      <c r="AT4911" s="1"/>
      <c r="AU4911" s="1"/>
      <c r="AV4911" s="1"/>
      <c r="AW4911" s="1"/>
      <c r="AX4911" s="1"/>
      <c r="AY4911" s="1"/>
      <c r="AZ4911" s="1"/>
      <c r="BA4911" s="1"/>
      <c r="BB4911" s="1"/>
      <c r="BC4911" s="1"/>
      <c r="BD4911" s="1"/>
      <c r="BE4911" s="1"/>
      <c r="BF4911" s="1"/>
      <c r="BG4911" s="1"/>
      <c r="BH4911" s="1"/>
      <c r="BI4911" s="1"/>
      <c r="BJ4911" s="1"/>
      <c r="BK4911" s="1"/>
      <c r="BL4911" s="1"/>
      <c r="BM4911" s="1"/>
      <c r="BN4911" s="1"/>
      <c r="BO4911" s="1"/>
      <c r="BP4911" s="1"/>
      <c r="BQ4911" s="1"/>
      <c r="BR4911" s="1"/>
      <c r="BS4911" s="1"/>
      <c r="BT4911" s="1"/>
      <c r="BU4911" s="1"/>
      <c r="BV4911" s="1"/>
      <c r="BW4911" s="1"/>
      <c r="BX4911" s="1"/>
      <c r="BY4911" s="1"/>
      <c r="BZ4911" s="1"/>
      <c r="CA4911" s="1"/>
      <c r="CB4911" s="1"/>
      <c r="CC4911" s="1"/>
      <c r="CD4911" s="1"/>
      <c r="CE4911" s="1"/>
      <c r="CF4911" s="1"/>
      <c r="CG4911" s="1"/>
      <c r="CH4911" s="1"/>
      <c r="CI4911" s="1"/>
      <c r="CJ4911" s="1"/>
      <c r="CK4911" s="1"/>
      <c r="CL4911" s="1"/>
      <c r="CM4911" s="1"/>
      <c r="CN4911" s="1"/>
      <c r="CO4911" s="1"/>
      <c r="CP4911" s="1"/>
      <c r="CQ4911" s="1"/>
      <c r="CR4911" s="1"/>
      <c r="CS4911" s="1"/>
      <c r="CT4911" s="1"/>
      <c r="CU4911" s="1"/>
      <c r="CV4911" s="1"/>
      <c r="CW4911" s="1"/>
      <c r="CX4911" s="1"/>
      <c r="CY4911" s="1"/>
      <c r="CZ4911" s="1"/>
      <c r="DA4911" s="1"/>
      <c r="DB4911" s="1"/>
      <c r="DC4911" s="1"/>
      <c r="DD4911" s="1"/>
      <c r="DE4911" s="1"/>
      <c r="DF4911" s="1"/>
      <c r="DG4911" s="1"/>
      <c r="DH4911" s="1"/>
      <c r="DI4911" s="1"/>
      <c r="DJ4911" s="1"/>
      <c r="DK4911" s="1"/>
      <c r="DL4911" s="1"/>
      <c r="DM4911" s="1"/>
      <c r="DN4911" s="1"/>
      <c r="DO4911" s="1"/>
      <c r="DP4911" s="1"/>
      <c r="DQ4911" s="1"/>
    </row>
    <row r="4912" spans="1:121">
      <c r="A4912" s="166" t="s">
        <v>2166</v>
      </c>
      <c r="B4912" s="30" t="s">
        <v>2167</v>
      </c>
      <c r="C4912" s="378">
        <v>160608154</v>
      </c>
      <c r="D4912" s="88"/>
      <c r="F4912" s="29" t="s">
        <v>99</v>
      </c>
      <c r="G4912" s="3" t="s">
        <v>60</v>
      </c>
      <c r="H4912" s="3" t="s">
        <v>30</v>
      </c>
      <c r="I4912" s="55">
        <v>46183</v>
      </c>
      <c r="J4912" s="55">
        <v>46186</v>
      </c>
      <c r="K4912" s="55">
        <v>46213</v>
      </c>
      <c r="L4912" s="3"/>
      <c r="M4912" s="3"/>
      <c r="N4912" s="3"/>
      <c r="O4912" s="3" t="s">
        <v>105</v>
      </c>
      <c r="P4912" s="55">
        <v>46190</v>
      </c>
      <c r="Q4912" s="167"/>
      <c r="R4912" s="176"/>
      <c r="S4912" s="1"/>
      <c r="T4912" s="1"/>
      <c r="U4912" s="1"/>
      <c r="V4912" s="1"/>
      <c r="W4912" s="1"/>
      <c r="X4912" s="1"/>
      <c r="Y4912" s="1"/>
      <c r="Z4912" s="1"/>
      <c r="AA4912" s="1"/>
      <c r="AB4912" s="1"/>
      <c r="AC4912" s="1"/>
      <c r="AD4912" s="1"/>
      <c r="AE4912" s="1"/>
      <c r="AF4912" s="1"/>
      <c r="AG4912" s="1"/>
      <c r="AH4912" s="1"/>
      <c r="AI4912" s="1"/>
      <c r="AJ4912" s="1"/>
      <c r="AK4912" s="1"/>
      <c r="AL4912" s="1"/>
      <c r="AM4912" s="1"/>
      <c r="AN4912" s="1"/>
      <c r="AO4912" s="1"/>
      <c r="AP4912" s="1"/>
      <c r="AQ4912" s="1"/>
      <c r="AR4912" s="1"/>
      <c r="AS4912" s="1"/>
      <c r="AT4912" s="1"/>
      <c r="AU4912" s="1"/>
      <c r="AV4912" s="1"/>
      <c r="AW4912" s="1"/>
      <c r="AX4912" s="1"/>
      <c r="AY4912" s="1"/>
      <c r="AZ4912" s="1"/>
      <c r="BA4912" s="1"/>
      <c r="BB4912" s="1"/>
      <c r="BC4912" s="1"/>
      <c r="BD4912" s="1"/>
      <c r="BE4912" s="1"/>
      <c r="BF4912" s="1"/>
      <c r="BG4912" s="1"/>
      <c r="BH4912" s="1"/>
      <c r="BI4912" s="1"/>
      <c r="BJ4912" s="1"/>
      <c r="BK4912" s="1"/>
      <c r="BL4912" s="1"/>
      <c r="BM4912" s="1"/>
      <c r="BN4912" s="1"/>
      <c r="BO4912" s="1"/>
      <c r="BP4912" s="1"/>
      <c r="BQ4912" s="1"/>
      <c r="BR4912" s="1"/>
      <c r="BS4912" s="1"/>
      <c r="BT4912" s="1"/>
      <c r="BU4912" s="1"/>
      <c r="BV4912" s="1"/>
      <c r="BW4912" s="1"/>
      <c r="BX4912" s="1"/>
      <c r="BY4912" s="1"/>
      <c r="BZ4912" s="1"/>
      <c r="CA4912" s="1"/>
      <c r="CB4912" s="1"/>
      <c r="CC4912" s="1"/>
      <c r="CD4912" s="1"/>
      <c r="CE4912" s="1"/>
      <c r="CF4912" s="1"/>
      <c r="CG4912" s="1"/>
      <c r="CH4912" s="1"/>
      <c r="CI4912" s="1"/>
      <c r="CJ4912" s="1"/>
      <c r="CK4912" s="1"/>
      <c r="CL4912" s="1"/>
      <c r="CM4912" s="1"/>
      <c r="CN4912" s="1"/>
      <c r="CO4912" s="1"/>
      <c r="CP4912" s="1"/>
      <c r="CQ4912" s="1"/>
      <c r="CR4912" s="1"/>
      <c r="CS4912" s="1"/>
      <c r="CT4912" s="1"/>
      <c r="CU4912" s="1"/>
      <c r="CV4912" s="1"/>
      <c r="CW4912" s="1"/>
      <c r="CX4912" s="1"/>
      <c r="CY4912" s="1"/>
      <c r="CZ4912" s="1"/>
      <c r="DA4912" s="1"/>
      <c r="DB4912" s="1"/>
      <c r="DC4912" s="1"/>
      <c r="DD4912" s="1"/>
      <c r="DE4912" s="1"/>
      <c r="DF4912" s="1"/>
      <c r="DG4912" s="1"/>
      <c r="DH4912" s="1"/>
      <c r="DI4912" s="1"/>
      <c r="DJ4912" s="1"/>
      <c r="DK4912" s="1"/>
      <c r="DL4912" s="1"/>
      <c r="DM4912" s="1"/>
      <c r="DN4912" s="1"/>
      <c r="DO4912" s="1"/>
      <c r="DP4912" s="1"/>
      <c r="DQ4912" s="1"/>
    </row>
    <row r="4913" spans="1:121">
      <c r="A4913" s="166" t="s">
        <v>2166</v>
      </c>
      <c r="B4913" s="30" t="s">
        <v>2167</v>
      </c>
      <c r="C4913" s="378">
        <v>160608169</v>
      </c>
      <c r="D4913" s="88"/>
      <c r="F4913" s="29" t="s">
        <v>99</v>
      </c>
      <c r="G4913" s="3" t="s">
        <v>60</v>
      </c>
      <c r="H4913" s="3" t="s">
        <v>30</v>
      </c>
      <c r="I4913" s="55">
        <v>46183</v>
      </c>
      <c r="J4913" s="55">
        <v>46186</v>
      </c>
      <c r="K4913" s="55">
        <v>46213</v>
      </c>
      <c r="L4913" s="3"/>
      <c r="M4913" s="3"/>
      <c r="N4913" s="3"/>
      <c r="O4913" s="3" t="s">
        <v>105</v>
      </c>
      <c r="P4913" s="55">
        <v>46190</v>
      </c>
      <c r="Q4913" s="167"/>
      <c r="R4913" s="176"/>
      <c r="S4913" s="1"/>
      <c r="T4913" s="1"/>
      <c r="U4913" s="1"/>
      <c r="V4913" s="1"/>
      <c r="W4913" s="1"/>
      <c r="X4913" s="1"/>
      <c r="Y4913" s="1"/>
      <c r="Z4913" s="1"/>
      <c r="AA4913" s="1"/>
      <c r="AB4913" s="1"/>
      <c r="AC4913" s="1"/>
      <c r="AD4913" s="1"/>
      <c r="AE4913" s="1"/>
      <c r="AF4913" s="1"/>
      <c r="AG4913" s="1"/>
      <c r="AH4913" s="1"/>
      <c r="AI4913" s="1"/>
      <c r="AJ4913" s="1"/>
      <c r="AK4913" s="1"/>
      <c r="AL4913" s="1"/>
      <c r="AM4913" s="1"/>
      <c r="AN4913" s="1"/>
      <c r="AO4913" s="1"/>
      <c r="AP4913" s="1"/>
      <c r="AQ4913" s="1"/>
      <c r="AR4913" s="1"/>
      <c r="AS4913" s="1"/>
      <c r="AT4913" s="1"/>
      <c r="AU4913" s="1"/>
      <c r="AV4913" s="1"/>
      <c r="AW4913" s="1"/>
      <c r="AX4913" s="1"/>
      <c r="AY4913" s="1"/>
      <c r="AZ4913" s="1"/>
      <c r="BA4913" s="1"/>
      <c r="BB4913" s="1"/>
      <c r="BC4913" s="1"/>
      <c r="BD4913" s="1"/>
      <c r="BE4913" s="1"/>
      <c r="BF4913" s="1"/>
      <c r="BG4913" s="1"/>
      <c r="BH4913" s="1"/>
      <c r="BI4913" s="1"/>
      <c r="BJ4913" s="1"/>
      <c r="BK4913" s="1"/>
      <c r="BL4913" s="1"/>
      <c r="BM4913" s="1"/>
      <c r="BN4913" s="1"/>
      <c r="BO4913" s="1"/>
      <c r="BP4913" s="1"/>
      <c r="BQ4913" s="1"/>
      <c r="BR4913" s="1"/>
      <c r="BS4913" s="1"/>
      <c r="BT4913" s="1"/>
      <c r="BU4913" s="1"/>
      <c r="BV4913" s="1"/>
      <c r="BW4913" s="1"/>
      <c r="BX4913" s="1"/>
      <c r="BY4913" s="1"/>
      <c r="BZ4913" s="1"/>
      <c r="CA4913" s="1"/>
      <c r="CB4913" s="1"/>
      <c r="CC4913" s="1"/>
      <c r="CD4913" s="1"/>
      <c r="CE4913" s="1"/>
      <c r="CF4913" s="1"/>
      <c r="CG4913" s="1"/>
      <c r="CH4913" s="1"/>
      <c r="CI4913" s="1"/>
      <c r="CJ4913" s="1"/>
      <c r="CK4913" s="1"/>
      <c r="CL4913" s="1"/>
      <c r="CM4913" s="1"/>
      <c r="CN4913" s="1"/>
      <c r="CO4913" s="1"/>
      <c r="CP4913" s="1"/>
      <c r="CQ4913" s="1"/>
      <c r="CR4913" s="1"/>
      <c r="CS4913" s="1"/>
      <c r="CT4913" s="1"/>
      <c r="CU4913" s="1"/>
      <c r="CV4913" s="1"/>
      <c r="CW4913" s="1"/>
      <c r="CX4913" s="1"/>
      <c r="CY4913" s="1"/>
      <c r="CZ4913" s="1"/>
      <c r="DA4913" s="1"/>
      <c r="DB4913" s="1"/>
      <c r="DC4913" s="1"/>
      <c r="DD4913" s="1"/>
      <c r="DE4913" s="1"/>
      <c r="DF4913" s="1"/>
      <c r="DG4913" s="1"/>
      <c r="DH4913" s="1"/>
      <c r="DI4913" s="1"/>
      <c r="DJ4913" s="1"/>
      <c r="DK4913" s="1"/>
      <c r="DL4913" s="1"/>
      <c r="DM4913" s="1"/>
      <c r="DN4913" s="1"/>
      <c r="DO4913" s="1"/>
      <c r="DP4913" s="1"/>
      <c r="DQ4913" s="1"/>
    </row>
    <row r="4914" spans="1:121">
      <c r="A4914" s="166" t="s">
        <v>2166</v>
      </c>
      <c r="B4914" s="30" t="s">
        <v>2167</v>
      </c>
      <c r="C4914" s="378">
        <v>160608177</v>
      </c>
      <c r="D4914" s="88"/>
      <c r="F4914" s="29" t="s">
        <v>99</v>
      </c>
      <c r="G4914" s="3" t="s">
        <v>60</v>
      </c>
      <c r="H4914" s="3" t="s">
        <v>30</v>
      </c>
      <c r="I4914" s="55">
        <v>46183</v>
      </c>
      <c r="J4914" s="55">
        <v>46186</v>
      </c>
      <c r="K4914" s="55">
        <v>46213</v>
      </c>
      <c r="L4914" s="3"/>
      <c r="M4914" s="3"/>
      <c r="N4914" s="3"/>
      <c r="O4914" s="3" t="s">
        <v>105</v>
      </c>
      <c r="P4914" s="55">
        <v>46190</v>
      </c>
      <c r="Q4914" s="167"/>
      <c r="R4914" s="176"/>
      <c r="S4914" s="1"/>
      <c r="T4914" s="1"/>
      <c r="U4914" s="1"/>
      <c r="V4914" s="1"/>
      <c r="W4914" s="1"/>
      <c r="X4914" s="1"/>
      <c r="Y4914" s="1"/>
      <c r="Z4914" s="1"/>
      <c r="AA4914" s="1"/>
      <c r="AB4914" s="1"/>
      <c r="AC4914" s="1"/>
      <c r="AD4914" s="1"/>
      <c r="AE4914" s="1"/>
      <c r="AF4914" s="1"/>
      <c r="AG4914" s="1"/>
      <c r="AH4914" s="1"/>
      <c r="AI4914" s="1"/>
      <c r="AJ4914" s="1"/>
      <c r="AK4914" s="1"/>
      <c r="AL4914" s="1"/>
      <c r="AM4914" s="1"/>
      <c r="AN4914" s="1"/>
      <c r="AO4914" s="1"/>
      <c r="AP4914" s="1"/>
      <c r="AQ4914" s="1"/>
      <c r="AR4914" s="1"/>
      <c r="AS4914" s="1"/>
      <c r="AT4914" s="1"/>
      <c r="AU4914" s="1"/>
      <c r="AV4914" s="1"/>
      <c r="AW4914" s="1"/>
      <c r="AX4914" s="1"/>
      <c r="AY4914" s="1"/>
      <c r="AZ4914" s="1"/>
      <c r="BA4914" s="1"/>
      <c r="BB4914" s="1"/>
      <c r="BC4914" s="1"/>
      <c r="BD4914" s="1"/>
      <c r="BE4914" s="1"/>
      <c r="BF4914" s="1"/>
      <c r="BG4914" s="1"/>
      <c r="BH4914" s="1"/>
      <c r="BI4914" s="1"/>
      <c r="BJ4914" s="1"/>
      <c r="BK4914" s="1"/>
      <c r="BL4914" s="1"/>
      <c r="BM4914" s="1"/>
      <c r="BN4914" s="1"/>
      <c r="BO4914" s="1"/>
      <c r="BP4914" s="1"/>
      <c r="BQ4914" s="1"/>
      <c r="BR4914" s="1"/>
      <c r="BS4914" s="1"/>
      <c r="BT4914" s="1"/>
      <c r="BU4914" s="1"/>
      <c r="BV4914" s="1"/>
      <c r="BW4914" s="1"/>
      <c r="BX4914" s="1"/>
      <c r="BY4914" s="1"/>
      <c r="BZ4914" s="1"/>
      <c r="CA4914" s="1"/>
      <c r="CB4914" s="1"/>
      <c r="CC4914" s="1"/>
      <c r="CD4914" s="1"/>
      <c r="CE4914" s="1"/>
      <c r="CF4914" s="1"/>
      <c r="CG4914" s="1"/>
      <c r="CH4914" s="1"/>
      <c r="CI4914" s="1"/>
      <c r="CJ4914" s="1"/>
      <c r="CK4914" s="1"/>
      <c r="CL4914" s="1"/>
      <c r="CM4914" s="1"/>
      <c r="CN4914" s="1"/>
      <c r="CO4914" s="1"/>
      <c r="CP4914" s="1"/>
      <c r="CQ4914" s="1"/>
      <c r="CR4914" s="1"/>
      <c r="CS4914" s="1"/>
      <c r="CT4914" s="1"/>
      <c r="CU4914" s="1"/>
      <c r="CV4914" s="1"/>
      <c r="CW4914" s="1"/>
      <c r="CX4914" s="1"/>
      <c r="CY4914" s="1"/>
      <c r="CZ4914" s="1"/>
      <c r="DA4914" s="1"/>
      <c r="DB4914" s="1"/>
      <c r="DC4914" s="1"/>
      <c r="DD4914" s="1"/>
      <c r="DE4914" s="1"/>
      <c r="DF4914" s="1"/>
      <c r="DG4914" s="1"/>
      <c r="DH4914" s="1"/>
      <c r="DI4914" s="1"/>
      <c r="DJ4914" s="1"/>
      <c r="DK4914" s="1"/>
      <c r="DL4914" s="1"/>
      <c r="DM4914" s="1"/>
      <c r="DN4914" s="1"/>
      <c r="DO4914" s="1"/>
      <c r="DP4914" s="1"/>
      <c r="DQ4914" s="1"/>
    </row>
    <row r="4915" spans="1:121">
      <c r="A4915" s="166" t="s">
        <v>2166</v>
      </c>
      <c r="B4915" s="30" t="s">
        <v>2167</v>
      </c>
      <c r="C4915" s="378">
        <v>160608208</v>
      </c>
      <c r="D4915" s="88"/>
      <c r="F4915" s="29" t="s">
        <v>99</v>
      </c>
      <c r="G4915" s="3" t="s">
        <v>60</v>
      </c>
      <c r="H4915" s="3" t="s">
        <v>30</v>
      </c>
      <c r="I4915" s="55">
        <v>46183</v>
      </c>
      <c r="J4915" s="55">
        <v>46186</v>
      </c>
      <c r="K4915" s="55">
        <v>46213</v>
      </c>
      <c r="L4915" s="3"/>
      <c r="M4915" s="3"/>
      <c r="N4915" s="3"/>
      <c r="O4915" s="3" t="s">
        <v>105</v>
      </c>
      <c r="P4915" s="55">
        <v>46190</v>
      </c>
      <c r="Q4915" s="167"/>
      <c r="R4915" s="176"/>
      <c r="S4915" s="1"/>
      <c r="T4915" s="1"/>
      <c r="U4915" s="1"/>
      <c r="V4915" s="1"/>
      <c r="W4915" s="1"/>
      <c r="X4915" s="1"/>
      <c r="Y4915" s="1"/>
      <c r="Z4915" s="1"/>
      <c r="AA4915" s="1"/>
      <c r="AB4915" s="1"/>
      <c r="AC4915" s="1"/>
      <c r="AD4915" s="1"/>
      <c r="AE4915" s="1"/>
      <c r="AF4915" s="1"/>
      <c r="AG4915" s="1"/>
      <c r="AH4915" s="1"/>
      <c r="AI4915" s="1"/>
      <c r="AJ4915" s="1"/>
      <c r="AK4915" s="1"/>
      <c r="AL4915" s="1"/>
      <c r="AM4915" s="1"/>
      <c r="AN4915" s="1"/>
      <c r="AO4915" s="1"/>
      <c r="AP4915" s="1"/>
      <c r="AQ4915" s="1"/>
      <c r="AR4915" s="1"/>
      <c r="AS4915" s="1"/>
      <c r="AT4915" s="1"/>
      <c r="AU4915" s="1"/>
      <c r="AV4915" s="1"/>
      <c r="AW4915" s="1"/>
      <c r="AX4915" s="1"/>
      <c r="AY4915" s="1"/>
      <c r="AZ4915" s="1"/>
      <c r="BA4915" s="1"/>
      <c r="BB4915" s="1"/>
      <c r="BC4915" s="1"/>
      <c r="BD4915" s="1"/>
      <c r="BE4915" s="1"/>
      <c r="BF4915" s="1"/>
      <c r="BG4915" s="1"/>
      <c r="BH4915" s="1"/>
      <c r="BI4915" s="1"/>
      <c r="BJ4915" s="1"/>
      <c r="BK4915" s="1"/>
      <c r="BL4915" s="1"/>
      <c r="BM4915" s="1"/>
      <c r="BN4915" s="1"/>
      <c r="BO4915" s="1"/>
      <c r="BP4915" s="1"/>
      <c r="BQ4915" s="1"/>
      <c r="BR4915" s="1"/>
      <c r="BS4915" s="1"/>
      <c r="BT4915" s="1"/>
      <c r="BU4915" s="1"/>
      <c r="BV4915" s="1"/>
      <c r="BW4915" s="1"/>
      <c r="BX4915" s="1"/>
      <c r="BY4915" s="1"/>
      <c r="BZ4915" s="1"/>
      <c r="CA4915" s="1"/>
      <c r="CB4915" s="1"/>
      <c r="CC4915" s="1"/>
      <c r="CD4915" s="1"/>
      <c r="CE4915" s="1"/>
      <c r="CF4915" s="1"/>
      <c r="CG4915" s="1"/>
      <c r="CH4915" s="1"/>
      <c r="CI4915" s="1"/>
      <c r="CJ4915" s="1"/>
      <c r="CK4915" s="1"/>
      <c r="CL4915" s="1"/>
      <c r="CM4915" s="1"/>
      <c r="CN4915" s="1"/>
      <c r="CO4915" s="1"/>
      <c r="CP4915" s="1"/>
      <c r="CQ4915" s="1"/>
      <c r="CR4915" s="1"/>
      <c r="CS4915" s="1"/>
      <c r="CT4915" s="1"/>
      <c r="CU4915" s="1"/>
      <c r="CV4915" s="1"/>
      <c r="CW4915" s="1"/>
      <c r="CX4915" s="1"/>
      <c r="CY4915" s="1"/>
      <c r="CZ4915" s="1"/>
      <c r="DA4915" s="1"/>
      <c r="DB4915" s="1"/>
      <c r="DC4915" s="1"/>
      <c r="DD4915" s="1"/>
      <c r="DE4915" s="1"/>
      <c r="DF4915" s="1"/>
      <c r="DG4915" s="1"/>
      <c r="DH4915" s="1"/>
      <c r="DI4915" s="1"/>
      <c r="DJ4915" s="1"/>
      <c r="DK4915" s="1"/>
      <c r="DL4915" s="1"/>
      <c r="DM4915" s="1"/>
      <c r="DN4915" s="1"/>
      <c r="DO4915" s="1"/>
      <c r="DP4915" s="1"/>
      <c r="DQ4915" s="1"/>
    </row>
    <row r="4916" spans="1:121">
      <c r="A4916" s="172" t="s">
        <v>2154</v>
      </c>
      <c r="B4916" s="30" t="s">
        <v>2168</v>
      </c>
      <c r="C4916" s="378">
        <v>181608905</v>
      </c>
      <c r="D4916" s="88"/>
      <c r="F4916" s="29" t="s">
        <v>75</v>
      </c>
      <c r="G4916" s="3" t="s">
        <v>60</v>
      </c>
      <c r="H4916" s="3" t="s">
        <v>2151</v>
      </c>
      <c r="I4916" s="55">
        <v>46194</v>
      </c>
      <c r="J4916" s="55">
        <v>46197</v>
      </c>
      <c r="K4916" s="55">
        <v>46226</v>
      </c>
      <c r="L4916" s="3"/>
      <c r="M4916" s="3"/>
      <c r="N4916" s="3"/>
      <c r="O4916" s="3" t="s">
        <v>105</v>
      </c>
      <c r="P4916" s="55">
        <v>46216</v>
      </c>
      <c r="Q4916" s="167"/>
      <c r="R4916" s="176"/>
      <c r="S4916" s="1"/>
      <c r="T4916" s="1"/>
      <c r="U4916" s="1"/>
      <c r="V4916" s="1"/>
      <c r="W4916" s="1"/>
      <c r="X4916" s="1"/>
      <c r="Y4916" s="1"/>
      <c r="Z4916" s="1"/>
      <c r="AA4916" s="1"/>
      <c r="AB4916" s="1"/>
      <c r="AC4916" s="1"/>
      <c r="AD4916" s="1"/>
      <c r="AE4916" s="1"/>
      <c r="AF4916" s="1"/>
      <c r="AG4916" s="1"/>
      <c r="AH4916" s="1"/>
      <c r="AI4916" s="1"/>
      <c r="AJ4916" s="1"/>
      <c r="AK4916" s="1"/>
      <c r="AL4916" s="1"/>
      <c r="AM4916" s="1"/>
      <c r="AN4916" s="1"/>
      <c r="AO4916" s="1"/>
      <c r="AP4916" s="1"/>
      <c r="AQ4916" s="1"/>
      <c r="AR4916" s="1"/>
      <c r="AS4916" s="1"/>
      <c r="AT4916" s="1"/>
      <c r="AU4916" s="1"/>
      <c r="AV4916" s="1"/>
      <c r="AW4916" s="1"/>
      <c r="AX4916" s="1"/>
      <c r="AY4916" s="1"/>
      <c r="AZ4916" s="1"/>
      <c r="BA4916" s="1"/>
      <c r="BB4916" s="1"/>
      <c r="BC4916" s="1"/>
      <c r="BD4916" s="1"/>
      <c r="BE4916" s="1"/>
      <c r="BF4916" s="1"/>
      <c r="BG4916" s="1"/>
      <c r="BH4916" s="1"/>
      <c r="BI4916" s="1"/>
      <c r="BJ4916" s="1"/>
      <c r="BK4916" s="1"/>
      <c r="BL4916" s="1"/>
      <c r="BM4916" s="1"/>
      <c r="BN4916" s="1"/>
      <c r="BO4916" s="1"/>
      <c r="BP4916" s="1"/>
      <c r="BQ4916" s="1"/>
      <c r="BR4916" s="1"/>
      <c r="BS4916" s="1"/>
      <c r="BT4916" s="1"/>
      <c r="BU4916" s="1"/>
      <c r="BV4916" s="1"/>
      <c r="BW4916" s="1"/>
      <c r="BX4916" s="1"/>
      <c r="BY4916" s="1"/>
      <c r="BZ4916" s="1"/>
      <c r="CA4916" s="1"/>
      <c r="CB4916" s="1"/>
      <c r="CC4916" s="1"/>
      <c r="CD4916" s="1"/>
      <c r="CE4916" s="1"/>
      <c r="CF4916" s="1"/>
      <c r="CG4916" s="1"/>
      <c r="CH4916" s="1"/>
      <c r="CI4916" s="1"/>
      <c r="CJ4916" s="1"/>
      <c r="CK4916" s="1"/>
      <c r="CL4916" s="1"/>
      <c r="CM4916" s="1"/>
      <c r="CN4916" s="1"/>
      <c r="CO4916" s="1"/>
      <c r="CP4916" s="1"/>
      <c r="CQ4916" s="1"/>
      <c r="CR4916" s="1"/>
      <c r="CS4916" s="1"/>
      <c r="CT4916" s="1"/>
      <c r="CU4916" s="1"/>
      <c r="CV4916" s="1"/>
      <c r="CW4916" s="1"/>
      <c r="CX4916" s="1"/>
      <c r="CY4916" s="1"/>
      <c r="CZ4916" s="1"/>
      <c r="DA4916" s="1"/>
      <c r="DB4916" s="1"/>
      <c r="DC4916" s="1"/>
      <c r="DD4916" s="1"/>
      <c r="DE4916" s="1"/>
      <c r="DF4916" s="1"/>
      <c r="DG4916" s="1"/>
      <c r="DH4916" s="1"/>
      <c r="DI4916" s="1"/>
      <c r="DJ4916" s="1"/>
      <c r="DK4916" s="1"/>
      <c r="DL4916" s="1"/>
      <c r="DM4916" s="1"/>
      <c r="DN4916" s="1"/>
      <c r="DO4916" s="1"/>
      <c r="DP4916" s="1"/>
      <c r="DQ4916" s="1"/>
    </row>
    <row r="4917" spans="1:121">
      <c r="A4917" s="172" t="s">
        <v>2154</v>
      </c>
      <c r="B4917" s="30" t="s">
        <v>2168</v>
      </c>
      <c r="C4917" s="378">
        <v>181608901</v>
      </c>
      <c r="D4917" s="88"/>
      <c r="F4917" s="29" t="s">
        <v>75</v>
      </c>
      <c r="G4917" s="3" t="s">
        <v>60</v>
      </c>
      <c r="H4917" s="3" t="s">
        <v>2151</v>
      </c>
      <c r="I4917" s="55">
        <v>46194</v>
      </c>
      <c r="J4917" s="55">
        <v>46197</v>
      </c>
      <c r="K4917" s="55">
        <v>46226</v>
      </c>
      <c r="L4917" s="3"/>
      <c r="M4917" s="3"/>
      <c r="N4917" s="3"/>
      <c r="O4917" s="3" t="s">
        <v>105</v>
      </c>
      <c r="P4917" s="55">
        <v>46210</v>
      </c>
      <c r="Q4917" s="167"/>
      <c r="R4917" s="176"/>
      <c r="S4917" s="1"/>
      <c r="T4917" s="1"/>
      <c r="U4917" s="1"/>
      <c r="V4917" s="1"/>
      <c r="W4917" s="1"/>
      <c r="X4917" s="1"/>
      <c r="Y4917" s="1"/>
      <c r="Z4917" s="1"/>
      <c r="AA4917" s="1"/>
      <c r="AB4917" s="1"/>
      <c r="AC4917" s="1"/>
      <c r="AD4917" s="1"/>
      <c r="AE4917" s="1"/>
      <c r="AF4917" s="1"/>
      <c r="AG4917" s="1"/>
      <c r="AH4917" s="1"/>
      <c r="AI4917" s="1"/>
      <c r="AJ4917" s="1"/>
      <c r="AK4917" s="1"/>
      <c r="AL4917" s="1"/>
      <c r="AM4917" s="1"/>
      <c r="AN4917" s="1"/>
      <c r="AO4917" s="1"/>
      <c r="AP4917" s="1"/>
      <c r="AQ4917" s="1"/>
      <c r="AR4917" s="1"/>
      <c r="AS4917" s="1"/>
      <c r="AT4917" s="1"/>
      <c r="AU4917" s="1"/>
      <c r="AV4917" s="1"/>
      <c r="AW4917" s="1"/>
      <c r="AX4917" s="1"/>
      <c r="AY4917" s="1"/>
      <c r="AZ4917" s="1"/>
      <c r="BA4917" s="1"/>
      <c r="BB4917" s="1"/>
      <c r="BC4917" s="1"/>
      <c r="BD4917" s="1"/>
      <c r="BE4917" s="1"/>
      <c r="BF4917" s="1"/>
      <c r="BG4917" s="1"/>
      <c r="BH4917" s="1"/>
      <c r="BI4917" s="1"/>
      <c r="BJ4917" s="1"/>
      <c r="BK4917" s="1"/>
      <c r="BL4917" s="1"/>
      <c r="BM4917" s="1"/>
      <c r="BN4917" s="1"/>
      <c r="BO4917" s="1"/>
      <c r="BP4917" s="1"/>
      <c r="BQ4917" s="1"/>
      <c r="BR4917" s="1"/>
      <c r="BS4917" s="1"/>
      <c r="BT4917" s="1"/>
      <c r="BU4917" s="1"/>
      <c r="BV4917" s="1"/>
      <c r="BW4917" s="1"/>
      <c r="BX4917" s="1"/>
      <c r="BY4917" s="1"/>
      <c r="BZ4917" s="1"/>
      <c r="CA4917" s="1"/>
      <c r="CB4917" s="1"/>
      <c r="CC4917" s="1"/>
      <c r="CD4917" s="1"/>
      <c r="CE4917" s="1"/>
      <c r="CF4917" s="1"/>
      <c r="CG4917" s="1"/>
      <c r="CH4917" s="1"/>
      <c r="CI4917" s="1"/>
      <c r="CJ4917" s="1"/>
      <c r="CK4917" s="1"/>
      <c r="CL4917" s="1"/>
      <c r="CM4917" s="1"/>
      <c r="CN4917" s="1"/>
      <c r="CO4917" s="1"/>
      <c r="CP4917" s="1"/>
      <c r="CQ4917" s="1"/>
      <c r="CR4917" s="1"/>
      <c r="CS4917" s="1"/>
      <c r="CT4917" s="1"/>
      <c r="CU4917" s="1"/>
      <c r="CV4917" s="1"/>
      <c r="CW4917" s="1"/>
      <c r="CX4917" s="1"/>
      <c r="CY4917" s="1"/>
      <c r="CZ4917" s="1"/>
      <c r="DA4917" s="1"/>
      <c r="DB4917" s="1"/>
      <c r="DC4917" s="1"/>
      <c r="DD4917" s="1"/>
      <c r="DE4917" s="1"/>
      <c r="DF4917" s="1"/>
      <c r="DG4917" s="1"/>
      <c r="DH4917" s="1"/>
      <c r="DI4917" s="1"/>
      <c r="DJ4917" s="1"/>
      <c r="DK4917" s="1"/>
      <c r="DL4917" s="1"/>
      <c r="DM4917" s="1"/>
      <c r="DN4917" s="1"/>
      <c r="DO4917" s="1"/>
      <c r="DP4917" s="1"/>
      <c r="DQ4917" s="1"/>
    </row>
    <row r="4918" spans="1:121">
      <c r="A4918" s="172" t="s">
        <v>2154</v>
      </c>
      <c r="B4918" s="30" t="s">
        <v>2168</v>
      </c>
      <c r="C4918" s="378">
        <v>181608900</v>
      </c>
      <c r="D4918" s="88"/>
      <c r="F4918" s="29" t="s">
        <v>75</v>
      </c>
      <c r="G4918" s="3" t="s">
        <v>60</v>
      </c>
      <c r="H4918" s="3" t="s">
        <v>2151</v>
      </c>
      <c r="I4918" s="55">
        <v>46194</v>
      </c>
      <c r="J4918" s="55">
        <v>46197</v>
      </c>
      <c r="K4918" s="55">
        <v>46226</v>
      </c>
      <c r="L4918" s="3"/>
      <c r="M4918" s="3"/>
      <c r="N4918" s="3"/>
      <c r="O4918" s="3" t="s">
        <v>105</v>
      </c>
      <c r="P4918" s="55">
        <v>46216</v>
      </c>
      <c r="Q4918" s="167"/>
      <c r="R4918" s="176"/>
      <c r="S4918" s="1"/>
      <c r="T4918" s="1"/>
      <c r="U4918" s="1"/>
      <c r="V4918" s="1"/>
      <c r="W4918" s="1"/>
      <c r="X4918" s="1"/>
      <c r="Y4918" s="1"/>
      <c r="Z4918" s="1"/>
      <c r="AA4918" s="1"/>
      <c r="AB4918" s="1"/>
      <c r="AC4918" s="1"/>
      <c r="AD4918" s="1"/>
      <c r="AE4918" s="1"/>
      <c r="AF4918" s="1"/>
      <c r="AG4918" s="1"/>
      <c r="AH4918" s="1"/>
      <c r="AI4918" s="1"/>
      <c r="AJ4918" s="1"/>
      <c r="AK4918" s="1"/>
      <c r="AL4918" s="1"/>
      <c r="AM4918" s="1"/>
      <c r="AN4918" s="1"/>
      <c r="AO4918" s="1"/>
      <c r="AP4918" s="1"/>
      <c r="AQ4918" s="1"/>
      <c r="AR4918" s="1"/>
      <c r="AS4918" s="1"/>
      <c r="AT4918" s="1"/>
      <c r="AU4918" s="1"/>
      <c r="AV4918" s="1"/>
      <c r="AW4918" s="1"/>
      <c r="AX4918" s="1"/>
      <c r="AY4918" s="1"/>
      <c r="AZ4918" s="1"/>
      <c r="BA4918" s="1"/>
      <c r="BB4918" s="1"/>
      <c r="BC4918" s="1"/>
      <c r="BD4918" s="1"/>
      <c r="BE4918" s="1"/>
      <c r="BF4918" s="1"/>
      <c r="BG4918" s="1"/>
      <c r="BH4918" s="1"/>
      <c r="BI4918" s="1"/>
      <c r="BJ4918" s="1"/>
      <c r="BK4918" s="1"/>
      <c r="BL4918" s="1"/>
      <c r="BM4918" s="1"/>
      <c r="BN4918" s="1"/>
      <c r="BO4918" s="1"/>
      <c r="BP4918" s="1"/>
      <c r="BQ4918" s="1"/>
      <c r="BR4918" s="1"/>
      <c r="BS4918" s="1"/>
      <c r="BT4918" s="1"/>
      <c r="BU4918" s="1"/>
      <c r="BV4918" s="1"/>
      <c r="BW4918" s="1"/>
      <c r="BX4918" s="1"/>
      <c r="BY4918" s="1"/>
      <c r="BZ4918" s="1"/>
      <c r="CA4918" s="1"/>
      <c r="CB4918" s="1"/>
      <c r="CC4918" s="1"/>
      <c r="CD4918" s="1"/>
      <c r="CE4918" s="1"/>
      <c r="CF4918" s="1"/>
      <c r="CG4918" s="1"/>
      <c r="CH4918" s="1"/>
      <c r="CI4918" s="1"/>
      <c r="CJ4918" s="1"/>
      <c r="CK4918" s="1"/>
      <c r="CL4918" s="1"/>
      <c r="CM4918" s="1"/>
      <c r="CN4918" s="1"/>
      <c r="CO4918" s="1"/>
      <c r="CP4918" s="1"/>
      <c r="CQ4918" s="1"/>
      <c r="CR4918" s="1"/>
      <c r="CS4918" s="1"/>
      <c r="CT4918" s="1"/>
      <c r="CU4918" s="1"/>
      <c r="CV4918" s="1"/>
      <c r="CW4918" s="1"/>
      <c r="CX4918" s="1"/>
      <c r="CY4918" s="1"/>
      <c r="CZ4918" s="1"/>
      <c r="DA4918" s="1"/>
      <c r="DB4918" s="1"/>
      <c r="DC4918" s="1"/>
      <c r="DD4918" s="1"/>
      <c r="DE4918" s="1"/>
      <c r="DF4918" s="1"/>
      <c r="DG4918" s="1"/>
      <c r="DH4918" s="1"/>
      <c r="DI4918" s="1"/>
      <c r="DJ4918" s="1"/>
      <c r="DK4918" s="1"/>
      <c r="DL4918" s="1"/>
      <c r="DM4918" s="1"/>
      <c r="DN4918" s="1"/>
      <c r="DO4918" s="1"/>
      <c r="DP4918" s="1"/>
      <c r="DQ4918" s="1"/>
    </row>
    <row r="4919" spans="1:121">
      <c r="A4919" s="172" t="s">
        <v>2154</v>
      </c>
      <c r="B4919" s="30" t="s">
        <v>2168</v>
      </c>
      <c r="C4919" s="378">
        <v>181608897</v>
      </c>
      <c r="D4919" s="88"/>
      <c r="F4919" s="29" t="s">
        <v>75</v>
      </c>
      <c r="G4919" s="3" t="s">
        <v>60</v>
      </c>
      <c r="H4919" s="3" t="s">
        <v>2151</v>
      </c>
      <c r="I4919" s="55">
        <v>46194</v>
      </c>
      <c r="J4919" s="55">
        <v>46197</v>
      </c>
      <c r="K4919" s="55">
        <v>46226</v>
      </c>
      <c r="L4919" s="3"/>
      <c r="M4919" s="3"/>
      <c r="N4919" s="3"/>
      <c r="O4919" s="3" t="s">
        <v>105</v>
      </c>
      <c r="P4919" s="55">
        <v>46210</v>
      </c>
      <c r="Q4919" s="167"/>
      <c r="R4919" s="176"/>
      <c r="S4919" s="1"/>
      <c r="T4919" s="1"/>
      <c r="U4919" s="1"/>
      <c r="V4919" s="1"/>
      <c r="W4919" s="1"/>
      <c r="X4919" s="1"/>
      <c r="Y4919" s="1"/>
      <c r="Z4919" s="1"/>
      <c r="AA4919" s="1"/>
      <c r="AB4919" s="1"/>
      <c r="AC4919" s="1"/>
      <c r="AD4919" s="1"/>
      <c r="AE4919" s="1"/>
      <c r="AF4919" s="1"/>
      <c r="AG4919" s="1"/>
      <c r="AH4919" s="1"/>
      <c r="AI4919" s="1"/>
      <c r="AJ4919" s="1"/>
      <c r="AK4919" s="1"/>
      <c r="AL4919" s="1"/>
      <c r="AM4919" s="1"/>
      <c r="AN4919" s="1"/>
      <c r="AO4919" s="1"/>
      <c r="AP4919" s="1"/>
      <c r="AQ4919" s="1"/>
      <c r="AR4919" s="1"/>
      <c r="AS4919" s="1"/>
      <c r="AT4919" s="1"/>
      <c r="AU4919" s="1"/>
      <c r="AV4919" s="1"/>
      <c r="AW4919" s="1"/>
      <c r="AX4919" s="1"/>
      <c r="AY4919" s="1"/>
      <c r="AZ4919" s="1"/>
      <c r="BA4919" s="1"/>
      <c r="BB4919" s="1"/>
      <c r="BC4919" s="1"/>
      <c r="BD4919" s="1"/>
      <c r="BE4919" s="1"/>
      <c r="BF4919" s="1"/>
      <c r="BG4919" s="1"/>
      <c r="BH4919" s="1"/>
      <c r="BI4919" s="1"/>
      <c r="BJ4919" s="1"/>
      <c r="BK4919" s="1"/>
      <c r="BL4919" s="1"/>
      <c r="BM4919" s="1"/>
      <c r="BN4919" s="1"/>
      <c r="BO4919" s="1"/>
      <c r="BP4919" s="1"/>
      <c r="BQ4919" s="1"/>
      <c r="BR4919" s="1"/>
      <c r="BS4919" s="1"/>
      <c r="BT4919" s="1"/>
      <c r="BU4919" s="1"/>
      <c r="BV4919" s="1"/>
      <c r="BW4919" s="1"/>
      <c r="BX4919" s="1"/>
      <c r="BY4919" s="1"/>
      <c r="BZ4919" s="1"/>
      <c r="CA4919" s="1"/>
      <c r="CB4919" s="1"/>
      <c r="CC4919" s="1"/>
      <c r="CD4919" s="1"/>
      <c r="CE4919" s="1"/>
      <c r="CF4919" s="1"/>
      <c r="CG4919" s="1"/>
      <c r="CH4919" s="1"/>
      <c r="CI4919" s="1"/>
      <c r="CJ4919" s="1"/>
      <c r="CK4919" s="1"/>
      <c r="CL4919" s="1"/>
      <c r="CM4919" s="1"/>
      <c r="CN4919" s="1"/>
      <c r="CO4919" s="1"/>
      <c r="CP4919" s="1"/>
      <c r="CQ4919" s="1"/>
      <c r="CR4919" s="1"/>
      <c r="CS4919" s="1"/>
      <c r="CT4919" s="1"/>
      <c r="CU4919" s="1"/>
      <c r="CV4919" s="1"/>
      <c r="CW4919" s="1"/>
      <c r="CX4919" s="1"/>
      <c r="CY4919" s="1"/>
      <c r="CZ4919" s="1"/>
      <c r="DA4919" s="1"/>
      <c r="DB4919" s="1"/>
      <c r="DC4919" s="1"/>
      <c r="DD4919" s="1"/>
      <c r="DE4919" s="1"/>
      <c r="DF4919" s="1"/>
      <c r="DG4919" s="1"/>
      <c r="DH4919" s="1"/>
      <c r="DI4919" s="1"/>
      <c r="DJ4919" s="1"/>
      <c r="DK4919" s="1"/>
      <c r="DL4919" s="1"/>
      <c r="DM4919" s="1"/>
      <c r="DN4919" s="1"/>
      <c r="DO4919" s="1"/>
      <c r="DP4919" s="1"/>
      <c r="DQ4919" s="1"/>
    </row>
    <row r="4920" spans="1:121">
      <c r="A4920" s="172" t="s">
        <v>2154</v>
      </c>
      <c r="B4920" s="30" t="s">
        <v>2168</v>
      </c>
      <c r="C4920" s="378">
        <v>181608893</v>
      </c>
      <c r="D4920" s="88"/>
      <c r="F4920" s="29" t="s">
        <v>75</v>
      </c>
      <c r="G4920" s="3" t="s">
        <v>60</v>
      </c>
      <c r="H4920" s="3" t="s">
        <v>2151</v>
      </c>
      <c r="I4920" s="55">
        <v>46194</v>
      </c>
      <c r="J4920" s="55">
        <v>46197</v>
      </c>
      <c r="K4920" s="55">
        <v>46226</v>
      </c>
      <c r="L4920" s="3"/>
      <c r="M4920" s="3"/>
      <c r="N4920" s="3"/>
      <c r="O4920" s="3" t="s">
        <v>105</v>
      </c>
      <c r="P4920" s="55">
        <v>46223</v>
      </c>
      <c r="Q4920" s="167"/>
      <c r="R4920" s="176"/>
      <c r="S4920" s="1"/>
      <c r="T4920" s="1"/>
      <c r="U4920" s="1"/>
      <c r="V4920" s="1"/>
      <c r="W4920" s="1"/>
      <c r="X4920" s="1"/>
      <c r="Y4920" s="1"/>
      <c r="Z4920" s="1"/>
      <c r="AA4920" s="1"/>
      <c r="AB4920" s="1"/>
      <c r="AC4920" s="1"/>
      <c r="AD4920" s="1"/>
      <c r="AE4920" s="1"/>
      <c r="AF4920" s="1"/>
      <c r="AG4920" s="1"/>
      <c r="AH4920" s="1"/>
      <c r="AI4920" s="1"/>
      <c r="AJ4920" s="1"/>
      <c r="AK4920" s="1"/>
      <c r="AL4920" s="1"/>
      <c r="AM4920" s="1"/>
      <c r="AN4920" s="1"/>
      <c r="AO4920" s="1"/>
      <c r="AP4920" s="1"/>
      <c r="AQ4920" s="1"/>
      <c r="AR4920" s="1"/>
      <c r="AS4920" s="1"/>
      <c r="AT4920" s="1"/>
      <c r="AU4920" s="1"/>
      <c r="AV4920" s="1"/>
      <c r="AW4920" s="1"/>
      <c r="AX4920" s="1"/>
      <c r="AY4920" s="1"/>
      <c r="AZ4920" s="1"/>
      <c r="BA4920" s="1"/>
      <c r="BB4920" s="1"/>
      <c r="BC4920" s="1"/>
      <c r="BD4920" s="1"/>
      <c r="BE4920" s="1"/>
      <c r="BF4920" s="1"/>
      <c r="BG4920" s="1"/>
      <c r="BH4920" s="1"/>
      <c r="BI4920" s="1"/>
      <c r="BJ4920" s="1"/>
      <c r="BK4920" s="1"/>
      <c r="BL4920" s="1"/>
      <c r="BM4920" s="1"/>
      <c r="BN4920" s="1"/>
      <c r="BO4920" s="1"/>
      <c r="BP4920" s="1"/>
      <c r="BQ4920" s="1"/>
      <c r="BR4920" s="1"/>
      <c r="BS4920" s="1"/>
      <c r="BT4920" s="1"/>
      <c r="BU4920" s="1"/>
      <c r="BV4920" s="1"/>
      <c r="BW4920" s="1"/>
      <c r="BX4920" s="1"/>
      <c r="BY4920" s="1"/>
      <c r="BZ4920" s="1"/>
      <c r="CA4920" s="1"/>
      <c r="CB4920" s="1"/>
      <c r="CC4920" s="1"/>
      <c r="CD4920" s="1"/>
      <c r="CE4920" s="1"/>
      <c r="CF4920" s="1"/>
      <c r="CG4920" s="1"/>
      <c r="CH4920" s="1"/>
      <c r="CI4920" s="1"/>
      <c r="CJ4920" s="1"/>
      <c r="CK4920" s="1"/>
      <c r="CL4920" s="1"/>
      <c r="CM4920" s="1"/>
      <c r="CN4920" s="1"/>
      <c r="CO4920" s="1"/>
      <c r="CP4920" s="1"/>
      <c r="CQ4920" s="1"/>
      <c r="CR4920" s="1"/>
      <c r="CS4920" s="1"/>
      <c r="CT4920" s="1"/>
      <c r="CU4920" s="1"/>
      <c r="CV4920" s="1"/>
      <c r="CW4920" s="1"/>
      <c r="CX4920" s="1"/>
      <c r="CY4920" s="1"/>
      <c r="CZ4920" s="1"/>
      <c r="DA4920" s="1"/>
      <c r="DB4920" s="1"/>
      <c r="DC4920" s="1"/>
      <c r="DD4920" s="1"/>
      <c r="DE4920" s="1"/>
      <c r="DF4920" s="1"/>
      <c r="DG4920" s="1"/>
      <c r="DH4920" s="1"/>
      <c r="DI4920" s="1"/>
      <c r="DJ4920" s="1"/>
      <c r="DK4920" s="1"/>
      <c r="DL4920" s="1"/>
      <c r="DM4920" s="1"/>
      <c r="DN4920" s="1"/>
      <c r="DO4920" s="1"/>
      <c r="DP4920" s="1"/>
      <c r="DQ4920" s="1"/>
    </row>
    <row r="4921" spans="1:121">
      <c r="A4921" s="172" t="s">
        <v>2154</v>
      </c>
      <c r="B4921" s="30" t="s">
        <v>2168</v>
      </c>
      <c r="C4921" s="378">
        <v>181608806</v>
      </c>
      <c r="D4921" s="88"/>
      <c r="F4921" s="29" t="s">
        <v>75</v>
      </c>
      <c r="G4921" s="3" t="s">
        <v>60</v>
      </c>
      <c r="H4921" s="3" t="s">
        <v>2151</v>
      </c>
      <c r="I4921" s="55">
        <v>46194</v>
      </c>
      <c r="J4921" s="55">
        <v>46197</v>
      </c>
      <c r="K4921" s="55">
        <v>46226</v>
      </c>
      <c r="L4921" s="3"/>
      <c r="M4921" s="3"/>
      <c r="N4921" s="3"/>
      <c r="O4921" s="3" t="s">
        <v>105</v>
      </c>
      <c r="P4921" s="55">
        <v>46210</v>
      </c>
      <c r="Q4921" s="167"/>
      <c r="R4921" s="176"/>
      <c r="S4921" s="1"/>
      <c r="T4921" s="1"/>
      <c r="U4921" s="1"/>
      <c r="V4921" s="1"/>
      <c r="W4921" s="1"/>
      <c r="X4921" s="1"/>
      <c r="Y4921" s="1"/>
      <c r="Z4921" s="1"/>
      <c r="AA4921" s="1"/>
      <c r="AB4921" s="1"/>
      <c r="AC4921" s="1"/>
      <c r="AD4921" s="1"/>
      <c r="AE4921" s="1"/>
      <c r="AF4921" s="1"/>
      <c r="AG4921" s="1"/>
      <c r="AH4921" s="1"/>
      <c r="AI4921" s="1"/>
      <c r="AJ4921" s="1"/>
      <c r="AK4921" s="1"/>
      <c r="AL4921" s="1"/>
      <c r="AM4921" s="1"/>
      <c r="AN4921" s="1"/>
      <c r="AO4921" s="1"/>
      <c r="AP4921" s="1"/>
      <c r="AQ4921" s="1"/>
      <c r="AR4921" s="1"/>
      <c r="AS4921" s="1"/>
      <c r="AT4921" s="1"/>
      <c r="AU4921" s="1"/>
      <c r="AV4921" s="1"/>
      <c r="AW4921" s="1"/>
      <c r="AX4921" s="1"/>
      <c r="AY4921" s="1"/>
      <c r="AZ4921" s="1"/>
      <c r="BA4921" s="1"/>
      <c r="BB4921" s="1"/>
      <c r="BC4921" s="1"/>
      <c r="BD4921" s="1"/>
      <c r="BE4921" s="1"/>
      <c r="BF4921" s="1"/>
      <c r="BG4921" s="1"/>
      <c r="BH4921" s="1"/>
      <c r="BI4921" s="1"/>
      <c r="BJ4921" s="1"/>
      <c r="BK4921" s="1"/>
      <c r="BL4921" s="1"/>
      <c r="BM4921" s="1"/>
      <c r="BN4921" s="1"/>
      <c r="BO4921" s="1"/>
      <c r="BP4921" s="1"/>
      <c r="BQ4921" s="1"/>
      <c r="BR4921" s="1"/>
      <c r="BS4921" s="1"/>
      <c r="BT4921" s="1"/>
      <c r="BU4921" s="1"/>
      <c r="BV4921" s="1"/>
      <c r="BW4921" s="1"/>
      <c r="BX4921" s="1"/>
      <c r="BY4921" s="1"/>
      <c r="BZ4921" s="1"/>
      <c r="CA4921" s="1"/>
      <c r="CB4921" s="1"/>
      <c r="CC4921" s="1"/>
      <c r="CD4921" s="1"/>
      <c r="CE4921" s="1"/>
      <c r="CF4921" s="1"/>
      <c r="CG4921" s="1"/>
      <c r="CH4921" s="1"/>
      <c r="CI4921" s="1"/>
      <c r="CJ4921" s="1"/>
      <c r="CK4921" s="1"/>
      <c r="CL4921" s="1"/>
      <c r="CM4921" s="1"/>
      <c r="CN4921" s="1"/>
      <c r="CO4921" s="1"/>
      <c r="CP4921" s="1"/>
      <c r="CQ4921" s="1"/>
      <c r="CR4921" s="1"/>
      <c r="CS4921" s="1"/>
      <c r="CT4921" s="1"/>
      <c r="CU4921" s="1"/>
      <c r="CV4921" s="1"/>
      <c r="CW4921" s="1"/>
      <c r="CX4921" s="1"/>
      <c r="CY4921" s="1"/>
      <c r="CZ4921" s="1"/>
      <c r="DA4921" s="1"/>
      <c r="DB4921" s="1"/>
      <c r="DC4921" s="1"/>
      <c r="DD4921" s="1"/>
      <c r="DE4921" s="1"/>
      <c r="DF4921" s="1"/>
      <c r="DG4921" s="1"/>
      <c r="DH4921" s="1"/>
      <c r="DI4921" s="1"/>
      <c r="DJ4921" s="1"/>
      <c r="DK4921" s="1"/>
      <c r="DL4921" s="1"/>
      <c r="DM4921" s="1"/>
      <c r="DN4921" s="1"/>
      <c r="DO4921" s="1"/>
      <c r="DP4921" s="1"/>
      <c r="DQ4921" s="1"/>
    </row>
    <row r="4922" spans="1:121">
      <c r="A4922" s="172" t="s">
        <v>2154</v>
      </c>
      <c r="B4922" s="30" t="s">
        <v>2168</v>
      </c>
      <c r="C4922" s="378">
        <v>181608802</v>
      </c>
      <c r="D4922" s="88"/>
      <c r="F4922" s="29" t="s">
        <v>75</v>
      </c>
      <c r="G4922" s="3" t="s">
        <v>60</v>
      </c>
      <c r="H4922" s="3" t="s">
        <v>2151</v>
      </c>
      <c r="I4922" s="55">
        <v>46194</v>
      </c>
      <c r="J4922" s="55">
        <v>46197</v>
      </c>
      <c r="K4922" s="55">
        <v>46226</v>
      </c>
      <c r="L4922" s="3"/>
      <c r="M4922" s="3"/>
      <c r="N4922" s="3"/>
      <c r="O4922" s="3" t="s">
        <v>105</v>
      </c>
      <c r="P4922" s="55">
        <v>46210</v>
      </c>
      <c r="Q4922" s="167"/>
      <c r="R4922" s="176"/>
      <c r="S4922" s="1"/>
      <c r="T4922" s="1"/>
      <c r="U4922" s="1"/>
      <c r="V4922" s="1"/>
      <c r="W4922" s="1"/>
      <c r="X4922" s="1"/>
      <c r="Y4922" s="1"/>
      <c r="Z4922" s="1"/>
      <c r="AA4922" s="1"/>
      <c r="AB4922" s="1"/>
      <c r="AC4922" s="1"/>
      <c r="AD4922" s="1"/>
      <c r="AE4922" s="1"/>
      <c r="AF4922" s="1"/>
      <c r="AG4922" s="1"/>
      <c r="AH4922" s="1"/>
      <c r="AI4922" s="1"/>
      <c r="AJ4922" s="1"/>
      <c r="AK4922" s="1"/>
      <c r="AL4922" s="1"/>
      <c r="AM4922" s="1"/>
      <c r="AN4922" s="1"/>
      <c r="AO4922" s="1"/>
      <c r="AP4922" s="1"/>
      <c r="AQ4922" s="1"/>
      <c r="AR4922" s="1"/>
      <c r="AS4922" s="1"/>
      <c r="AT4922" s="1"/>
      <c r="AU4922" s="1"/>
      <c r="AV4922" s="1"/>
      <c r="AW4922" s="1"/>
      <c r="AX4922" s="1"/>
      <c r="AY4922" s="1"/>
      <c r="AZ4922" s="1"/>
      <c r="BA4922" s="1"/>
      <c r="BB4922" s="1"/>
      <c r="BC4922" s="1"/>
      <c r="BD4922" s="1"/>
      <c r="BE4922" s="1"/>
      <c r="BF4922" s="1"/>
      <c r="BG4922" s="1"/>
      <c r="BH4922" s="1"/>
      <c r="BI4922" s="1"/>
      <c r="BJ4922" s="1"/>
      <c r="BK4922" s="1"/>
      <c r="BL4922" s="1"/>
      <c r="BM4922" s="1"/>
      <c r="BN4922" s="1"/>
      <c r="BO4922" s="1"/>
      <c r="BP4922" s="1"/>
      <c r="BQ4922" s="1"/>
      <c r="BR4922" s="1"/>
      <c r="BS4922" s="1"/>
      <c r="BT4922" s="1"/>
      <c r="BU4922" s="1"/>
      <c r="BV4922" s="1"/>
      <c r="BW4922" s="1"/>
      <c r="BX4922" s="1"/>
      <c r="BY4922" s="1"/>
      <c r="BZ4922" s="1"/>
      <c r="CA4922" s="1"/>
      <c r="CB4922" s="1"/>
      <c r="CC4922" s="1"/>
      <c r="CD4922" s="1"/>
      <c r="CE4922" s="1"/>
      <c r="CF4922" s="1"/>
      <c r="CG4922" s="1"/>
      <c r="CH4922" s="1"/>
      <c r="CI4922" s="1"/>
      <c r="CJ4922" s="1"/>
      <c r="CK4922" s="1"/>
      <c r="CL4922" s="1"/>
      <c r="CM4922" s="1"/>
      <c r="CN4922" s="1"/>
      <c r="CO4922" s="1"/>
      <c r="CP4922" s="1"/>
      <c r="CQ4922" s="1"/>
      <c r="CR4922" s="1"/>
      <c r="CS4922" s="1"/>
      <c r="CT4922" s="1"/>
      <c r="CU4922" s="1"/>
      <c r="CV4922" s="1"/>
      <c r="CW4922" s="1"/>
      <c r="CX4922" s="1"/>
      <c r="CY4922" s="1"/>
      <c r="CZ4922" s="1"/>
      <c r="DA4922" s="1"/>
      <c r="DB4922" s="1"/>
      <c r="DC4922" s="1"/>
      <c r="DD4922" s="1"/>
      <c r="DE4922" s="1"/>
      <c r="DF4922" s="1"/>
      <c r="DG4922" s="1"/>
      <c r="DH4922" s="1"/>
      <c r="DI4922" s="1"/>
      <c r="DJ4922" s="1"/>
      <c r="DK4922" s="1"/>
      <c r="DL4922" s="1"/>
      <c r="DM4922" s="1"/>
      <c r="DN4922" s="1"/>
      <c r="DO4922" s="1"/>
      <c r="DP4922" s="1"/>
      <c r="DQ4922" s="1"/>
    </row>
    <row r="4923" spans="1:121">
      <c r="A4923" s="172" t="s">
        <v>2154</v>
      </c>
      <c r="B4923" s="30" t="s">
        <v>2168</v>
      </c>
      <c r="C4923" s="378">
        <v>181608799</v>
      </c>
      <c r="D4923" s="88"/>
      <c r="F4923" s="29" t="s">
        <v>75</v>
      </c>
      <c r="G4923" s="3" t="s">
        <v>60</v>
      </c>
      <c r="H4923" s="3" t="s">
        <v>2151</v>
      </c>
      <c r="I4923" s="55">
        <v>46194</v>
      </c>
      <c r="J4923" s="55">
        <v>46197</v>
      </c>
      <c r="K4923" s="55">
        <v>46226</v>
      </c>
      <c r="L4923" s="3"/>
      <c r="M4923" s="3"/>
      <c r="N4923" s="3"/>
      <c r="O4923" s="3" t="s">
        <v>105</v>
      </c>
      <c r="P4923" s="55">
        <v>46223</v>
      </c>
      <c r="Q4923" s="167"/>
      <c r="R4923" s="176"/>
      <c r="S4923" s="1"/>
      <c r="T4923" s="1"/>
      <c r="U4923" s="1"/>
      <c r="V4923" s="1"/>
      <c r="W4923" s="1"/>
      <c r="X4923" s="1"/>
      <c r="Y4923" s="1"/>
      <c r="Z4923" s="1"/>
      <c r="AA4923" s="1"/>
      <c r="AB4923" s="1"/>
      <c r="AC4923" s="1"/>
      <c r="AD4923" s="1"/>
      <c r="AE4923" s="1"/>
      <c r="AF4923" s="1"/>
      <c r="AG4923" s="1"/>
      <c r="AH4923" s="1"/>
      <c r="AI4923" s="1"/>
      <c r="AJ4923" s="1"/>
      <c r="AK4923" s="1"/>
      <c r="AL4923" s="1"/>
      <c r="AM4923" s="1"/>
      <c r="AN4923" s="1"/>
      <c r="AO4923" s="1"/>
      <c r="AP4923" s="1"/>
      <c r="AQ4923" s="1"/>
      <c r="AR4923" s="1"/>
      <c r="AS4923" s="1"/>
      <c r="AT4923" s="1"/>
      <c r="AU4923" s="1"/>
      <c r="AV4923" s="1"/>
      <c r="AW4923" s="1"/>
      <c r="AX4923" s="1"/>
      <c r="AY4923" s="1"/>
      <c r="AZ4923" s="1"/>
      <c r="BA4923" s="1"/>
      <c r="BB4923" s="1"/>
      <c r="BC4923" s="1"/>
      <c r="BD4923" s="1"/>
      <c r="BE4923" s="1"/>
      <c r="BF4923" s="1"/>
      <c r="BG4923" s="1"/>
      <c r="BH4923" s="1"/>
      <c r="BI4923" s="1"/>
      <c r="BJ4923" s="1"/>
      <c r="BK4923" s="1"/>
      <c r="BL4923" s="1"/>
      <c r="BM4923" s="1"/>
      <c r="BN4923" s="1"/>
      <c r="BO4923" s="1"/>
      <c r="BP4923" s="1"/>
      <c r="BQ4923" s="1"/>
      <c r="BR4923" s="1"/>
      <c r="BS4923" s="1"/>
      <c r="BT4923" s="1"/>
      <c r="BU4923" s="1"/>
      <c r="BV4923" s="1"/>
      <c r="BW4923" s="1"/>
      <c r="BX4923" s="1"/>
      <c r="BY4923" s="1"/>
      <c r="BZ4923" s="1"/>
      <c r="CA4923" s="1"/>
      <c r="CB4923" s="1"/>
      <c r="CC4923" s="1"/>
      <c r="CD4923" s="1"/>
      <c r="CE4923" s="1"/>
      <c r="CF4923" s="1"/>
      <c r="CG4923" s="1"/>
      <c r="CH4923" s="1"/>
      <c r="CI4923" s="1"/>
      <c r="CJ4923" s="1"/>
      <c r="CK4923" s="1"/>
      <c r="CL4923" s="1"/>
      <c r="CM4923" s="1"/>
      <c r="CN4923" s="1"/>
      <c r="CO4923" s="1"/>
      <c r="CP4923" s="1"/>
      <c r="CQ4923" s="1"/>
      <c r="CR4923" s="1"/>
      <c r="CS4923" s="1"/>
      <c r="CT4923" s="1"/>
      <c r="CU4923" s="1"/>
      <c r="CV4923" s="1"/>
      <c r="CW4923" s="1"/>
      <c r="CX4923" s="1"/>
      <c r="CY4923" s="1"/>
      <c r="CZ4923" s="1"/>
      <c r="DA4923" s="1"/>
      <c r="DB4923" s="1"/>
      <c r="DC4923" s="1"/>
      <c r="DD4923" s="1"/>
      <c r="DE4923" s="1"/>
      <c r="DF4923" s="1"/>
      <c r="DG4923" s="1"/>
      <c r="DH4923" s="1"/>
      <c r="DI4923" s="1"/>
      <c r="DJ4923" s="1"/>
      <c r="DK4923" s="1"/>
      <c r="DL4923" s="1"/>
      <c r="DM4923" s="1"/>
      <c r="DN4923" s="1"/>
      <c r="DO4923" s="1"/>
      <c r="DP4923" s="1"/>
      <c r="DQ4923" s="1"/>
    </row>
    <row r="4924" spans="1:121">
      <c r="A4924" s="172" t="s">
        <v>2154</v>
      </c>
      <c r="B4924" s="30" t="s">
        <v>2168</v>
      </c>
      <c r="C4924" s="378">
        <v>181608787</v>
      </c>
      <c r="D4924" s="88"/>
      <c r="F4924" s="29" t="s">
        <v>75</v>
      </c>
      <c r="G4924" s="3" t="s">
        <v>60</v>
      </c>
      <c r="H4924" s="3" t="s">
        <v>2151</v>
      </c>
      <c r="I4924" s="55">
        <v>46194</v>
      </c>
      <c r="J4924" s="55">
        <v>46197</v>
      </c>
      <c r="K4924" s="55">
        <v>46226</v>
      </c>
      <c r="L4924" s="3"/>
      <c r="M4924" s="3"/>
      <c r="N4924" s="3"/>
      <c r="O4924" s="3" t="s">
        <v>105</v>
      </c>
      <c r="P4924" s="55">
        <v>46210</v>
      </c>
      <c r="Q4924" s="167"/>
      <c r="R4924" s="176"/>
      <c r="S4924" s="1"/>
      <c r="T4924" s="1"/>
      <c r="U4924" s="1"/>
      <c r="V4924" s="1"/>
      <c r="W4924" s="1"/>
      <c r="X4924" s="1"/>
      <c r="Y4924" s="1"/>
      <c r="Z4924" s="1"/>
      <c r="AA4924" s="1"/>
      <c r="AB4924" s="1"/>
      <c r="AC4924" s="1"/>
      <c r="AD4924" s="1"/>
      <c r="AE4924" s="1"/>
      <c r="AF4924" s="1"/>
      <c r="AG4924" s="1"/>
      <c r="AH4924" s="1"/>
      <c r="AI4924" s="1"/>
      <c r="AJ4924" s="1"/>
      <c r="AK4924" s="1"/>
      <c r="AL4924" s="1"/>
      <c r="AM4924" s="1"/>
      <c r="AN4924" s="1"/>
      <c r="AO4924" s="1"/>
      <c r="AP4924" s="1"/>
      <c r="AQ4924" s="1"/>
      <c r="AR4924" s="1"/>
      <c r="AS4924" s="1"/>
      <c r="AT4924" s="1"/>
      <c r="AU4924" s="1"/>
      <c r="AV4924" s="1"/>
      <c r="AW4924" s="1"/>
      <c r="AX4924" s="1"/>
      <c r="AY4924" s="1"/>
      <c r="AZ4924" s="1"/>
      <c r="BA4924" s="1"/>
      <c r="BB4924" s="1"/>
      <c r="BC4924" s="1"/>
      <c r="BD4924" s="1"/>
      <c r="BE4924" s="1"/>
      <c r="BF4924" s="1"/>
      <c r="BG4924" s="1"/>
      <c r="BH4924" s="1"/>
      <c r="BI4924" s="1"/>
      <c r="BJ4924" s="1"/>
      <c r="BK4924" s="1"/>
      <c r="BL4924" s="1"/>
      <c r="BM4924" s="1"/>
      <c r="BN4924" s="1"/>
      <c r="BO4924" s="1"/>
      <c r="BP4924" s="1"/>
      <c r="BQ4924" s="1"/>
      <c r="BR4924" s="1"/>
      <c r="BS4924" s="1"/>
      <c r="BT4924" s="1"/>
      <c r="BU4924" s="1"/>
      <c r="BV4924" s="1"/>
      <c r="BW4924" s="1"/>
      <c r="BX4924" s="1"/>
      <c r="BY4924" s="1"/>
      <c r="BZ4924" s="1"/>
      <c r="CA4924" s="1"/>
      <c r="CB4924" s="1"/>
      <c r="CC4924" s="1"/>
      <c r="CD4924" s="1"/>
      <c r="CE4924" s="1"/>
      <c r="CF4924" s="1"/>
      <c r="CG4924" s="1"/>
      <c r="CH4924" s="1"/>
      <c r="CI4924" s="1"/>
      <c r="CJ4924" s="1"/>
      <c r="CK4924" s="1"/>
      <c r="CL4924" s="1"/>
      <c r="CM4924" s="1"/>
      <c r="CN4924" s="1"/>
      <c r="CO4924" s="1"/>
      <c r="CP4924" s="1"/>
      <c r="CQ4924" s="1"/>
      <c r="CR4924" s="1"/>
      <c r="CS4924" s="1"/>
      <c r="CT4924" s="1"/>
      <c r="CU4924" s="1"/>
      <c r="CV4924" s="1"/>
      <c r="CW4924" s="1"/>
      <c r="CX4924" s="1"/>
      <c r="CY4924" s="1"/>
      <c r="CZ4924" s="1"/>
      <c r="DA4924" s="1"/>
      <c r="DB4924" s="1"/>
      <c r="DC4924" s="1"/>
      <c r="DD4924" s="1"/>
      <c r="DE4924" s="1"/>
      <c r="DF4924" s="1"/>
      <c r="DG4924" s="1"/>
      <c r="DH4924" s="1"/>
      <c r="DI4924" s="1"/>
      <c r="DJ4924" s="1"/>
      <c r="DK4924" s="1"/>
      <c r="DL4924" s="1"/>
      <c r="DM4924" s="1"/>
      <c r="DN4924" s="1"/>
      <c r="DO4924" s="1"/>
      <c r="DP4924" s="1"/>
      <c r="DQ4924" s="1"/>
    </row>
    <row r="4925" spans="1:121">
      <c r="A4925" s="172" t="s">
        <v>2154</v>
      </c>
      <c r="B4925" s="30" t="s">
        <v>2168</v>
      </c>
      <c r="C4925" s="378">
        <v>181608782</v>
      </c>
      <c r="D4925" s="88"/>
      <c r="F4925" s="29" t="s">
        <v>75</v>
      </c>
      <c r="G4925" s="3" t="s">
        <v>60</v>
      </c>
      <c r="H4925" s="3" t="s">
        <v>2151</v>
      </c>
      <c r="I4925" s="55">
        <v>46194</v>
      </c>
      <c r="J4925" s="55">
        <v>46197</v>
      </c>
      <c r="K4925" s="55">
        <v>46226</v>
      </c>
      <c r="L4925" s="3"/>
      <c r="M4925" s="3"/>
      <c r="N4925" s="3"/>
      <c r="O4925" s="3" t="s">
        <v>105</v>
      </c>
      <c r="P4925" s="55">
        <v>46210</v>
      </c>
      <c r="Q4925" s="167"/>
      <c r="R4925" s="176"/>
      <c r="S4925" s="1"/>
      <c r="T4925" s="1"/>
      <c r="U4925" s="1"/>
      <c r="V4925" s="1"/>
      <c r="W4925" s="1"/>
      <c r="X4925" s="1"/>
      <c r="Y4925" s="1"/>
      <c r="Z4925" s="1"/>
      <c r="AA4925" s="1"/>
      <c r="AB4925" s="1"/>
      <c r="AC4925" s="1"/>
      <c r="AD4925" s="1"/>
      <c r="AE4925" s="1"/>
      <c r="AF4925" s="1"/>
      <c r="AG4925" s="1"/>
      <c r="AH4925" s="1"/>
      <c r="AI4925" s="1"/>
      <c r="AJ4925" s="1"/>
      <c r="AK4925" s="1"/>
      <c r="AL4925" s="1"/>
      <c r="AM4925" s="1"/>
      <c r="AN4925" s="1"/>
      <c r="AO4925" s="1"/>
      <c r="AP4925" s="1"/>
      <c r="AQ4925" s="1"/>
      <c r="AR4925" s="1"/>
      <c r="AS4925" s="1"/>
      <c r="AT4925" s="1"/>
      <c r="AU4925" s="1"/>
      <c r="AV4925" s="1"/>
      <c r="AW4925" s="1"/>
      <c r="AX4925" s="1"/>
      <c r="AY4925" s="1"/>
      <c r="AZ4925" s="1"/>
      <c r="BA4925" s="1"/>
      <c r="BB4925" s="1"/>
      <c r="BC4925" s="1"/>
      <c r="BD4925" s="1"/>
      <c r="BE4925" s="1"/>
      <c r="BF4925" s="1"/>
      <c r="BG4925" s="1"/>
      <c r="BH4925" s="1"/>
      <c r="BI4925" s="1"/>
      <c r="BJ4925" s="1"/>
      <c r="BK4925" s="1"/>
      <c r="BL4925" s="1"/>
      <c r="BM4925" s="1"/>
      <c r="BN4925" s="1"/>
      <c r="BO4925" s="1"/>
      <c r="BP4925" s="1"/>
      <c r="BQ4925" s="1"/>
      <c r="BR4925" s="1"/>
      <c r="BS4925" s="1"/>
      <c r="BT4925" s="1"/>
      <c r="BU4925" s="1"/>
      <c r="BV4925" s="1"/>
      <c r="BW4925" s="1"/>
      <c r="BX4925" s="1"/>
      <c r="BY4925" s="1"/>
      <c r="BZ4925" s="1"/>
      <c r="CA4925" s="1"/>
      <c r="CB4925" s="1"/>
      <c r="CC4925" s="1"/>
      <c r="CD4925" s="1"/>
      <c r="CE4925" s="1"/>
      <c r="CF4925" s="1"/>
      <c r="CG4925" s="1"/>
      <c r="CH4925" s="1"/>
      <c r="CI4925" s="1"/>
      <c r="CJ4925" s="1"/>
      <c r="CK4925" s="1"/>
      <c r="CL4925" s="1"/>
      <c r="CM4925" s="1"/>
      <c r="CN4925" s="1"/>
      <c r="CO4925" s="1"/>
      <c r="CP4925" s="1"/>
      <c r="CQ4925" s="1"/>
      <c r="CR4925" s="1"/>
      <c r="CS4925" s="1"/>
      <c r="CT4925" s="1"/>
      <c r="CU4925" s="1"/>
      <c r="CV4925" s="1"/>
      <c r="CW4925" s="1"/>
      <c r="CX4925" s="1"/>
      <c r="CY4925" s="1"/>
      <c r="CZ4925" s="1"/>
      <c r="DA4925" s="1"/>
      <c r="DB4925" s="1"/>
      <c r="DC4925" s="1"/>
      <c r="DD4925" s="1"/>
      <c r="DE4925" s="1"/>
      <c r="DF4925" s="1"/>
      <c r="DG4925" s="1"/>
      <c r="DH4925" s="1"/>
      <c r="DI4925" s="1"/>
      <c r="DJ4925" s="1"/>
      <c r="DK4925" s="1"/>
      <c r="DL4925" s="1"/>
      <c r="DM4925" s="1"/>
      <c r="DN4925" s="1"/>
      <c r="DO4925" s="1"/>
      <c r="DP4925" s="1"/>
      <c r="DQ4925" s="1"/>
    </row>
    <row r="4926" spans="1:121">
      <c r="A4926" s="172" t="s">
        <v>2154</v>
      </c>
      <c r="B4926" s="30" t="s">
        <v>2168</v>
      </c>
      <c r="C4926" s="378">
        <v>181608779</v>
      </c>
      <c r="D4926" s="88"/>
      <c r="F4926" s="29" t="s">
        <v>75</v>
      </c>
      <c r="G4926" s="3" t="s">
        <v>60</v>
      </c>
      <c r="H4926" s="3" t="s">
        <v>2151</v>
      </c>
      <c r="I4926" s="55">
        <v>46194</v>
      </c>
      <c r="J4926" s="55">
        <v>46197</v>
      </c>
      <c r="K4926" s="55">
        <v>46226</v>
      </c>
      <c r="L4926" s="3"/>
      <c r="M4926" s="3"/>
      <c r="N4926" s="3"/>
      <c r="O4926" s="3" t="s">
        <v>105</v>
      </c>
      <c r="P4926" s="55">
        <v>46210</v>
      </c>
      <c r="Q4926" s="167"/>
      <c r="R4926" s="176"/>
      <c r="S4926" s="1"/>
      <c r="T4926" s="1"/>
      <c r="U4926" s="1"/>
      <c r="V4926" s="1"/>
      <c r="W4926" s="1"/>
      <c r="X4926" s="1"/>
      <c r="Y4926" s="1"/>
      <c r="Z4926" s="1"/>
      <c r="AA4926" s="1"/>
      <c r="AB4926" s="1"/>
      <c r="AC4926" s="1"/>
      <c r="AD4926" s="1"/>
      <c r="AE4926" s="1"/>
      <c r="AF4926" s="1"/>
      <c r="AG4926" s="1"/>
      <c r="AH4926" s="1"/>
      <c r="AI4926" s="1"/>
      <c r="AJ4926" s="1"/>
      <c r="AK4926" s="1"/>
      <c r="AL4926" s="1"/>
      <c r="AM4926" s="1"/>
      <c r="AN4926" s="1"/>
      <c r="AO4926" s="1"/>
      <c r="AP4926" s="1"/>
      <c r="AQ4926" s="1"/>
      <c r="AR4926" s="1"/>
      <c r="AS4926" s="1"/>
      <c r="AT4926" s="1"/>
      <c r="AU4926" s="1"/>
      <c r="AV4926" s="1"/>
      <c r="AW4926" s="1"/>
      <c r="AX4926" s="1"/>
      <c r="AY4926" s="1"/>
      <c r="AZ4926" s="1"/>
      <c r="BA4926" s="1"/>
      <c r="BB4926" s="1"/>
      <c r="BC4926" s="1"/>
      <c r="BD4926" s="1"/>
      <c r="BE4926" s="1"/>
      <c r="BF4926" s="1"/>
      <c r="BG4926" s="1"/>
      <c r="BH4926" s="1"/>
      <c r="BI4926" s="1"/>
      <c r="BJ4926" s="1"/>
      <c r="BK4926" s="1"/>
      <c r="BL4926" s="1"/>
      <c r="BM4926" s="1"/>
      <c r="BN4926" s="1"/>
      <c r="BO4926" s="1"/>
      <c r="BP4926" s="1"/>
      <c r="BQ4926" s="1"/>
      <c r="BR4926" s="1"/>
      <c r="BS4926" s="1"/>
      <c r="BT4926" s="1"/>
      <c r="BU4926" s="1"/>
      <c r="BV4926" s="1"/>
      <c r="BW4926" s="1"/>
      <c r="BX4926" s="1"/>
      <c r="BY4926" s="1"/>
      <c r="BZ4926" s="1"/>
      <c r="CA4926" s="1"/>
      <c r="CB4926" s="1"/>
      <c r="CC4926" s="1"/>
      <c r="CD4926" s="1"/>
      <c r="CE4926" s="1"/>
      <c r="CF4926" s="1"/>
      <c r="CG4926" s="1"/>
      <c r="CH4926" s="1"/>
      <c r="CI4926" s="1"/>
      <c r="CJ4926" s="1"/>
      <c r="CK4926" s="1"/>
      <c r="CL4926" s="1"/>
      <c r="CM4926" s="1"/>
      <c r="CN4926" s="1"/>
      <c r="CO4926" s="1"/>
      <c r="CP4926" s="1"/>
      <c r="CQ4926" s="1"/>
      <c r="CR4926" s="1"/>
      <c r="CS4926" s="1"/>
      <c r="CT4926" s="1"/>
      <c r="CU4926" s="1"/>
      <c r="CV4926" s="1"/>
      <c r="CW4926" s="1"/>
      <c r="CX4926" s="1"/>
      <c r="CY4926" s="1"/>
      <c r="CZ4926" s="1"/>
      <c r="DA4926" s="1"/>
      <c r="DB4926" s="1"/>
      <c r="DC4926" s="1"/>
      <c r="DD4926" s="1"/>
      <c r="DE4926" s="1"/>
      <c r="DF4926" s="1"/>
      <c r="DG4926" s="1"/>
      <c r="DH4926" s="1"/>
      <c r="DI4926" s="1"/>
      <c r="DJ4926" s="1"/>
      <c r="DK4926" s="1"/>
      <c r="DL4926" s="1"/>
      <c r="DM4926" s="1"/>
      <c r="DN4926" s="1"/>
      <c r="DO4926" s="1"/>
      <c r="DP4926" s="1"/>
      <c r="DQ4926" s="1"/>
    </row>
    <row r="4927" spans="1:121">
      <c r="A4927" s="172" t="s">
        <v>2154</v>
      </c>
      <c r="B4927" s="30" t="s">
        <v>2168</v>
      </c>
      <c r="C4927" s="378">
        <v>181608776</v>
      </c>
      <c r="D4927" s="88"/>
      <c r="F4927" s="29" t="s">
        <v>75</v>
      </c>
      <c r="G4927" s="3" t="s">
        <v>60</v>
      </c>
      <c r="H4927" s="3" t="s">
        <v>2151</v>
      </c>
      <c r="I4927" s="55">
        <v>46194</v>
      </c>
      <c r="J4927" s="55">
        <v>46197</v>
      </c>
      <c r="K4927" s="55">
        <v>46226</v>
      </c>
      <c r="L4927" s="3"/>
      <c r="M4927" s="3"/>
      <c r="N4927" s="3"/>
      <c r="O4927" s="3" t="s">
        <v>105</v>
      </c>
      <c r="P4927" s="55">
        <v>46210</v>
      </c>
      <c r="Q4927" s="167"/>
      <c r="R4927" s="176"/>
      <c r="S4927" s="1"/>
      <c r="T4927" s="1"/>
      <c r="U4927" s="1"/>
      <c r="V4927" s="1"/>
      <c r="W4927" s="1"/>
      <c r="X4927" s="1"/>
      <c r="Y4927" s="1"/>
      <c r="Z4927" s="1"/>
      <c r="AA4927" s="1"/>
      <c r="AB4927" s="1"/>
      <c r="AC4927" s="1"/>
      <c r="AD4927" s="1"/>
      <c r="AE4927" s="1"/>
      <c r="AF4927" s="1"/>
      <c r="AG4927" s="1"/>
      <c r="AH4927" s="1"/>
      <c r="AI4927" s="1"/>
      <c r="AJ4927" s="1"/>
      <c r="AK4927" s="1"/>
      <c r="AL4927" s="1"/>
      <c r="AM4927" s="1"/>
      <c r="AN4927" s="1"/>
      <c r="AO4927" s="1"/>
      <c r="AP4927" s="1"/>
      <c r="AQ4927" s="1"/>
      <c r="AR4927" s="1"/>
      <c r="AS4927" s="1"/>
      <c r="AT4927" s="1"/>
      <c r="AU4927" s="1"/>
      <c r="AV4927" s="1"/>
      <c r="AW4927" s="1"/>
      <c r="AX4927" s="1"/>
      <c r="AY4927" s="1"/>
      <c r="AZ4927" s="1"/>
      <c r="BA4927" s="1"/>
      <c r="BB4927" s="1"/>
      <c r="BC4927" s="1"/>
      <c r="BD4927" s="1"/>
      <c r="BE4927" s="1"/>
      <c r="BF4927" s="1"/>
      <c r="BG4927" s="1"/>
      <c r="BH4927" s="1"/>
      <c r="BI4927" s="1"/>
      <c r="BJ4927" s="1"/>
      <c r="BK4927" s="1"/>
      <c r="BL4927" s="1"/>
      <c r="BM4927" s="1"/>
      <c r="BN4927" s="1"/>
      <c r="BO4927" s="1"/>
      <c r="BP4927" s="1"/>
      <c r="BQ4927" s="1"/>
      <c r="BR4927" s="1"/>
      <c r="BS4927" s="1"/>
      <c r="BT4927" s="1"/>
      <c r="BU4927" s="1"/>
      <c r="BV4927" s="1"/>
      <c r="BW4927" s="1"/>
      <c r="BX4927" s="1"/>
      <c r="BY4927" s="1"/>
      <c r="BZ4927" s="1"/>
      <c r="CA4927" s="1"/>
      <c r="CB4927" s="1"/>
      <c r="CC4927" s="1"/>
      <c r="CD4927" s="1"/>
      <c r="CE4927" s="1"/>
      <c r="CF4927" s="1"/>
      <c r="CG4927" s="1"/>
      <c r="CH4927" s="1"/>
      <c r="CI4927" s="1"/>
      <c r="CJ4927" s="1"/>
      <c r="CK4927" s="1"/>
      <c r="CL4927" s="1"/>
      <c r="CM4927" s="1"/>
      <c r="CN4927" s="1"/>
      <c r="CO4927" s="1"/>
      <c r="CP4927" s="1"/>
      <c r="CQ4927" s="1"/>
      <c r="CR4927" s="1"/>
      <c r="CS4927" s="1"/>
      <c r="CT4927" s="1"/>
      <c r="CU4927" s="1"/>
      <c r="CV4927" s="1"/>
      <c r="CW4927" s="1"/>
      <c r="CX4927" s="1"/>
      <c r="CY4927" s="1"/>
      <c r="CZ4927" s="1"/>
      <c r="DA4927" s="1"/>
      <c r="DB4927" s="1"/>
      <c r="DC4927" s="1"/>
      <c r="DD4927" s="1"/>
      <c r="DE4927" s="1"/>
      <c r="DF4927" s="1"/>
      <c r="DG4927" s="1"/>
      <c r="DH4927" s="1"/>
      <c r="DI4927" s="1"/>
      <c r="DJ4927" s="1"/>
      <c r="DK4927" s="1"/>
      <c r="DL4927" s="1"/>
      <c r="DM4927" s="1"/>
      <c r="DN4927" s="1"/>
      <c r="DO4927" s="1"/>
      <c r="DP4927" s="1"/>
      <c r="DQ4927" s="1"/>
    </row>
    <row r="4928" spans="1:121">
      <c r="A4928" s="172" t="s">
        <v>2154</v>
      </c>
      <c r="B4928" s="30" t="s">
        <v>2168</v>
      </c>
      <c r="C4928" s="378">
        <v>181608774</v>
      </c>
      <c r="D4928" s="88"/>
      <c r="F4928" s="29" t="s">
        <v>75</v>
      </c>
      <c r="G4928" s="3" t="s">
        <v>60</v>
      </c>
      <c r="H4928" s="3" t="s">
        <v>2151</v>
      </c>
      <c r="I4928" s="55">
        <v>46194</v>
      </c>
      <c r="J4928" s="55">
        <v>46197</v>
      </c>
      <c r="K4928" s="55">
        <v>46226</v>
      </c>
      <c r="L4928" s="3"/>
      <c r="M4928" s="3"/>
      <c r="N4928" s="3"/>
      <c r="O4928" s="3" t="s">
        <v>105</v>
      </c>
      <c r="P4928" s="55">
        <v>46210</v>
      </c>
      <c r="Q4928" s="167"/>
      <c r="R4928" s="176"/>
      <c r="S4928" s="1"/>
      <c r="T4928" s="1"/>
      <c r="U4928" s="1"/>
      <c r="V4928" s="1"/>
      <c r="W4928" s="1"/>
      <c r="X4928" s="1"/>
      <c r="Y4928" s="1"/>
      <c r="Z4928" s="1"/>
      <c r="AA4928" s="1"/>
      <c r="AB4928" s="1"/>
      <c r="AC4928" s="1"/>
      <c r="AD4928" s="1"/>
      <c r="AE4928" s="1"/>
      <c r="AF4928" s="1"/>
      <c r="AG4928" s="1"/>
      <c r="AH4928" s="1"/>
      <c r="AI4928" s="1"/>
      <c r="AJ4928" s="1"/>
      <c r="AK4928" s="1"/>
      <c r="AL4928" s="1"/>
      <c r="AM4928" s="1"/>
      <c r="AN4928" s="1"/>
      <c r="AO4928" s="1"/>
      <c r="AP4928" s="1"/>
      <c r="AQ4928" s="1"/>
      <c r="AR4928" s="1"/>
      <c r="AS4928" s="1"/>
      <c r="AT4928" s="1"/>
      <c r="AU4928" s="1"/>
      <c r="AV4928" s="1"/>
      <c r="AW4928" s="1"/>
      <c r="AX4928" s="1"/>
      <c r="AY4928" s="1"/>
      <c r="AZ4928" s="1"/>
      <c r="BA4928" s="1"/>
      <c r="BB4928" s="1"/>
      <c r="BC4928" s="1"/>
      <c r="BD4928" s="1"/>
      <c r="BE4928" s="1"/>
      <c r="BF4928" s="1"/>
      <c r="BG4928" s="1"/>
      <c r="BH4928" s="1"/>
      <c r="BI4928" s="1"/>
      <c r="BJ4928" s="1"/>
      <c r="BK4928" s="1"/>
      <c r="BL4928" s="1"/>
      <c r="BM4928" s="1"/>
      <c r="BN4928" s="1"/>
      <c r="BO4928" s="1"/>
      <c r="BP4928" s="1"/>
      <c r="BQ4928" s="1"/>
      <c r="BR4928" s="1"/>
      <c r="BS4928" s="1"/>
      <c r="BT4928" s="1"/>
      <c r="BU4928" s="1"/>
      <c r="BV4928" s="1"/>
      <c r="BW4928" s="1"/>
      <c r="BX4928" s="1"/>
      <c r="BY4928" s="1"/>
      <c r="BZ4928" s="1"/>
      <c r="CA4928" s="1"/>
      <c r="CB4928" s="1"/>
      <c r="CC4928" s="1"/>
      <c r="CD4928" s="1"/>
      <c r="CE4928" s="1"/>
      <c r="CF4928" s="1"/>
      <c r="CG4928" s="1"/>
      <c r="CH4928" s="1"/>
      <c r="CI4928" s="1"/>
      <c r="CJ4928" s="1"/>
      <c r="CK4928" s="1"/>
      <c r="CL4928" s="1"/>
      <c r="CM4928" s="1"/>
      <c r="CN4928" s="1"/>
      <c r="CO4928" s="1"/>
      <c r="CP4928" s="1"/>
      <c r="CQ4928" s="1"/>
      <c r="CR4928" s="1"/>
      <c r="CS4928" s="1"/>
      <c r="CT4928" s="1"/>
      <c r="CU4928" s="1"/>
      <c r="CV4928" s="1"/>
      <c r="CW4928" s="1"/>
      <c r="CX4928" s="1"/>
      <c r="CY4928" s="1"/>
      <c r="CZ4928" s="1"/>
      <c r="DA4928" s="1"/>
      <c r="DB4928" s="1"/>
      <c r="DC4928" s="1"/>
      <c r="DD4928" s="1"/>
      <c r="DE4928" s="1"/>
      <c r="DF4928" s="1"/>
      <c r="DG4928" s="1"/>
      <c r="DH4928" s="1"/>
      <c r="DI4928" s="1"/>
      <c r="DJ4928" s="1"/>
      <c r="DK4928" s="1"/>
      <c r="DL4928" s="1"/>
      <c r="DM4928" s="1"/>
      <c r="DN4928" s="1"/>
      <c r="DO4928" s="1"/>
      <c r="DP4928" s="1"/>
      <c r="DQ4928" s="1"/>
    </row>
    <row r="4929" spans="1:121">
      <c r="A4929" s="172" t="s">
        <v>2154</v>
      </c>
      <c r="B4929" s="30" t="s">
        <v>2168</v>
      </c>
      <c r="C4929" s="378">
        <v>181608770</v>
      </c>
      <c r="D4929" s="88"/>
      <c r="F4929" s="29" t="s">
        <v>75</v>
      </c>
      <c r="G4929" s="3" t="s">
        <v>60</v>
      </c>
      <c r="H4929" s="3" t="s">
        <v>2151</v>
      </c>
      <c r="I4929" s="55">
        <v>46194</v>
      </c>
      <c r="J4929" s="55">
        <v>46197</v>
      </c>
      <c r="K4929" s="55">
        <v>46226</v>
      </c>
      <c r="L4929" s="3"/>
      <c r="M4929" s="3"/>
      <c r="N4929" s="3"/>
      <c r="O4929" s="3" t="s">
        <v>105</v>
      </c>
      <c r="P4929" s="55">
        <v>46223</v>
      </c>
      <c r="Q4929" s="167"/>
      <c r="R4929" s="176"/>
      <c r="S4929" s="1"/>
      <c r="T4929" s="1"/>
      <c r="U4929" s="1"/>
      <c r="V4929" s="1"/>
      <c r="W4929" s="1"/>
      <c r="X4929" s="1"/>
      <c r="Y4929" s="1"/>
      <c r="Z4929" s="1"/>
      <c r="AA4929" s="1"/>
      <c r="AB4929" s="1"/>
      <c r="AC4929" s="1"/>
      <c r="AD4929" s="1"/>
      <c r="AE4929" s="1"/>
      <c r="AF4929" s="1"/>
      <c r="AG4929" s="1"/>
      <c r="AH4929" s="1"/>
      <c r="AI4929" s="1"/>
      <c r="AJ4929" s="1"/>
      <c r="AK4929" s="1"/>
      <c r="AL4929" s="1"/>
      <c r="AM4929" s="1"/>
      <c r="AN4929" s="1"/>
      <c r="AO4929" s="1"/>
      <c r="AP4929" s="1"/>
      <c r="AQ4929" s="1"/>
      <c r="AR4929" s="1"/>
      <c r="AS4929" s="1"/>
      <c r="AT4929" s="1"/>
      <c r="AU4929" s="1"/>
      <c r="AV4929" s="1"/>
      <c r="AW4929" s="1"/>
      <c r="AX4929" s="1"/>
      <c r="AY4929" s="1"/>
      <c r="AZ4929" s="1"/>
      <c r="BA4929" s="1"/>
      <c r="BB4929" s="1"/>
      <c r="BC4929" s="1"/>
      <c r="BD4929" s="1"/>
      <c r="BE4929" s="1"/>
      <c r="BF4929" s="1"/>
      <c r="BG4929" s="1"/>
      <c r="BH4929" s="1"/>
      <c r="BI4929" s="1"/>
      <c r="BJ4929" s="1"/>
      <c r="BK4929" s="1"/>
      <c r="BL4929" s="1"/>
      <c r="BM4929" s="1"/>
      <c r="BN4929" s="1"/>
      <c r="BO4929" s="1"/>
      <c r="BP4929" s="1"/>
      <c r="BQ4929" s="1"/>
      <c r="BR4929" s="1"/>
      <c r="BS4929" s="1"/>
      <c r="BT4929" s="1"/>
      <c r="BU4929" s="1"/>
      <c r="BV4929" s="1"/>
      <c r="BW4929" s="1"/>
      <c r="BX4929" s="1"/>
      <c r="BY4929" s="1"/>
      <c r="BZ4929" s="1"/>
      <c r="CA4929" s="1"/>
      <c r="CB4929" s="1"/>
      <c r="CC4929" s="1"/>
      <c r="CD4929" s="1"/>
      <c r="CE4929" s="1"/>
      <c r="CF4929" s="1"/>
      <c r="CG4929" s="1"/>
      <c r="CH4929" s="1"/>
      <c r="CI4929" s="1"/>
      <c r="CJ4929" s="1"/>
      <c r="CK4929" s="1"/>
      <c r="CL4929" s="1"/>
      <c r="CM4929" s="1"/>
      <c r="CN4929" s="1"/>
      <c r="CO4929" s="1"/>
      <c r="CP4929" s="1"/>
      <c r="CQ4929" s="1"/>
      <c r="CR4929" s="1"/>
      <c r="CS4929" s="1"/>
      <c r="CT4929" s="1"/>
      <c r="CU4929" s="1"/>
      <c r="CV4929" s="1"/>
      <c r="CW4929" s="1"/>
      <c r="CX4929" s="1"/>
      <c r="CY4929" s="1"/>
      <c r="CZ4929" s="1"/>
      <c r="DA4929" s="1"/>
      <c r="DB4929" s="1"/>
      <c r="DC4929" s="1"/>
      <c r="DD4929" s="1"/>
      <c r="DE4929" s="1"/>
      <c r="DF4929" s="1"/>
      <c r="DG4929" s="1"/>
      <c r="DH4929" s="1"/>
      <c r="DI4929" s="1"/>
      <c r="DJ4929" s="1"/>
      <c r="DK4929" s="1"/>
      <c r="DL4929" s="1"/>
      <c r="DM4929" s="1"/>
      <c r="DN4929" s="1"/>
      <c r="DO4929" s="1"/>
      <c r="DP4929" s="1"/>
      <c r="DQ4929" s="1"/>
    </row>
    <row r="4930" spans="1:121">
      <c r="A4930" s="178" t="s">
        <v>2169</v>
      </c>
      <c r="B4930" s="381">
        <v>20260412377</v>
      </c>
      <c r="C4930" s="378">
        <v>189600722</v>
      </c>
      <c r="D4930" s="200"/>
      <c r="E4930" s="179"/>
      <c r="F4930" s="179" t="s">
        <v>115</v>
      </c>
      <c r="G4930" s="45" t="s">
        <v>80</v>
      </c>
      <c r="H4930" s="3" t="s">
        <v>116</v>
      </c>
      <c r="I4930" s="59">
        <v>46211</v>
      </c>
      <c r="J4930" s="55">
        <v>46214</v>
      </c>
      <c r="K4930" s="59">
        <v>46242</v>
      </c>
      <c r="L4930" s="45"/>
      <c r="M4930" s="45"/>
      <c r="N4930" s="45"/>
      <c r="O4930" s="3" t="s">
        <v>105</v>
      </c>
      <c r="P4930" s="55">
        <v>46223</v>
      </c>
      <c r="Q4930" s="180"/>
      <c r="R4930" s="181"/>
      <c r="S4930" s="1"/>
      <c r="T4930" s="1"/>
      <c r="U4930" s="1"/>
      <c r="V4930" s="1"/>
      <c r="W4930" s="1"/>
      <c r="X4930" s="1"/>
      <c r="Y4930" s="1"/>
      <c r="Z4930" s="1"/>
      <c r="AA4930" s="1"/>
      <c r="AB4930" s="1"/>
      <c r="AC4930" s="1"/>
      <c r="AD4930" s="1"/>
      <c r="AE4930" s="1"/>
      <c r="AF4930" s="1"/>
      <c r="AG4930" s="1"/>
      <c r="AH4930" s="1"/>
      <c r="AI4930" s="1"/>
      <c r="AJ4930" s="1"/>
      <c r="AK4930" s="1"/>
      <c r="AL4930" s="1"/>
      <c r="AM4930" s="1"/>
      <c r="AN4930" s="1"/>
      <c r="AO4930" s="1"/>
      <c r="AP4930" s="1"/>
      <c r="AQ4930" s="1"/>
      <c r="AR4930" s="1"/>
      <c r="AS4930" s="1"/>
      <c r="AT4930" s="1"/>
      <c r="AU4930" s="1"/>
      <c r="AV4930" s="1"/>
      <c r="AW4930" s="1"/>
      <c r="AX4930" s="1"/>
      <c r="AY4930" s="1"/>
      <c r="AZ4930" s="1"/>
      <c r="BA4930" s="1"/>
      <c r="BB4930" s="1"/>
      <c r="BC4930" s="1"/>
      <c r="BD4930" s="1"/>
      <c r="BE4930" s="1"/>
      <c r="BF4930" s="1"/>
      <c r="BG4930" s="1"/>
      <c r="BH4930" s="1"/>
      <c r="BI4930" s="1"/>
      <c r="BJ4930" s="1"/>
      <c r="BK4930" s="1"/>
      <c r="BL4930" s="1"/>
      <c r="BM4930" s="1"/>
      <c r="BN4930" s="1"/>
      <c r="BO4930" s="1"/>
      <c r="BP4930" s="1"/>
      <c r="BQ4930" s="1"/>
      <c r="BR4930" s="1"/>
      <c r="BS4930" s="1"/>
      <c r="BT4930" s="1"/>
      <c r="BU4930" s="1"/>
      <c r="BV4930" s="1"/>
      <c r="BW4930" s="1"/>
      <c r="BX4930" s="1"/>
      <c r="BY4930" s="1"/>
      <c r="BZ4930" s="1"/>
      <c r="CA4930" s="1"/>
      <c r="CB4930" s="1"/>
      <c r="CC4930" s="1"/>
      <c r="CD4930" s="1"/>
      <c r="CE4930" s="1"/>
      <c r="CF4930" s="1"/>
      <c r="CG4930" s="1"/>
      <c r="CH4930" s="1"/>
      <c r="CI4930" s="1"/>
      <c r="CJ4930" s="1"/>
      <c r="CK4930" s="1"/>
      <c r="CL4930" s="1"/>
      <c r="CM4930" s="1"/>
      <c r="CN4930" s="1"/>
      <c r="CO4930" s="1"/>
      <c r="CP4930" s="1"/>
      <c r="CQ4930" s="1"/>
      <c r="CR4930" s="1"/>
      <c r="CS4930" s="1"/>
      <c r="CT4930" s="1"/>
      <c r="CU4930" s="1"/>
      <c r="CV4930" s="1"/>
      <c r="CW4930" s="1"/>
      <c r="CX4930" s="1"/>
      <c r="CY4930" s="1"/>
      <c r="CZ4930" s="1"/>
      <c r="DA4930" s="1"/>
      <c r="DB4930" s="1"/>
      <c r="DC4930" s="1"/>
      <c r="DD4930" s="1"/>
      <c r="DE4930" s="1"/>
      <c r="DF4930" s="1"/>
      <c r="DG4930" s="1"/>
      <c r="DH4930" s="1"/>
      <c r="DI4930" s="1"/>
      <c r="DJ4930" s="1"/>
      <c r="DK4930" s="1"/>
      <c r="DL4930" s="1"/>
      <c r="DM4930" s="1"/>
      <c r="DN4930" s="1"/>
      <c r="DO4930" s="1"/>
      <c r="DP4930" s="1"/>
      <c r="DQ4930" s="1"/>
    </row>
    <row r="4931" spans="1:121">
      <c r="A4931" s="172" t="s">
        <v>2169</v>
      </c>
      <c r="B4931" s="381">
        <v>20260412377</v>
      </c>
      <c r="C4931" s="378">
        <v>189600830</v>
      </c>
      <c r="D4931" s="88"/>
      <c r="F4931" s="29" t="s">
        <v>115</v>
      </c>
      <c r="G4931" s="45" t="s">
        <v>80</v>
      </c>
      <c r="H4931" s="3" t="s">
        <v>116</v>
      </c>
      <c r="I4931" s="59">
        <v>46211</v>
      </c>
      <c r="J4931" s="55">
        <v>46214</v>
      </c>
      <c r="K4931" s="59">
        <v>46242</v>
      </c>
      <c r="L4931" s="3"/>
      <c r="M4931" s="3"/>
      <c r="N4931" s="3"/>
      <c r="O4931" s="3" t="s">
        <v>105</v>
      </c>
      <c r="P4931" s="55">
        <v>46220</v>
      </c>
      <c r="Q4931" s="167"/>
      <c r="R4931" s="176"/>
      <c r="S4931" s="1"/>
      <c r="T4931" s="1"/>
      <c r="U4931" s="1"/>
      <c r="V4931" s="1"/>
      <c r="W4931" s="1"/>
      <c r="X4931" s="1"/>
      <c r="Y4931" s="1"/>
      <c r="Z4931" s="1"/>
      <c r="AA4931" s="1"/>
      <c r="AB4931" s="1"/>
      <c r="AC4931" s="1"/>
      <c r="AD4931" s="1"/>
      <c r="AE4931" s="1"/>
      <c r="AF4931" s="1"/>
      <c r="AG4931" s="1"/>
      <c r="AH4931" s="1"/>
      <c r="AI4931" s="1"/>
      <c r="AJ4931" s="1"/>
      <c r="AK4931" s="1"/>
      <c r="AL4931" s="1"/>
      <c r="AM4931" s="1"/>
      <c r="AN4931" s="1"/>
      <c r="AO4931" s="1"/>
      <c r="AP4931" s="1"/>
      <c r="AQ4931" s="1"/>
      <c r="AR4931" s="1"/>
      <c r="AS4931" s="1"/>
      <c r="AT4931" s="1"/>
      <c r="AU4931" s="1"/>
      <c r="AV4931" s="1"/>
      <c r="AW4931" s="1"/>
      <c r="AX4931" s="1"/>
      <c r="AY4931" s="1"/>
      <c r="AZ4931" s="1"/>
      <c r="BA4931" s="1"/>
      <c r="BB4931" s="1"/>
      <c r="BC4931" s="1"/>
      <c r="BD4931" s="1"/>
      <c r="BE4931" s="1"/>
      <c r="BF4931" s="1"/>
      <c r="BG4931" s="1"/>
      <c r="BH4931" s="1"/>
      <c r="BI4931" s="1"/>
      <c r="BJ4931" s="1"/>
      <c r="BK4931" s="1"/>
      <c r="BL4931" s="1"/>
      <c r="BM4931" s="1"/>
      <c r="BN4931" s="1"/>
      <c r="BO4931" s="1"/>
      <c r="BP4931" s="1"/>
      <c r="BQ4931" s="1"/>
      <c r="BR4931" s="1"/>
      <c r="BS4931" s="1"/>
      <c r="BT4931" s="1"/>
      <c r="BU4931" s="1"/>
      <c r="BV4931" s="1"/>
      <c r="BW4931" s="1"/>
      <c r="BX4931" s="1"/>
      <c r="BY4931" s="1"/>
      <c r="BZ4931" s="1"/>
      <c r="CA4931" s="1"/>
      <c r="CB4931" s="1"/>
      <c r="CC4931" s="1"/>
      <c r="CD4931" s="1"/>
      <c r="CE4931" s="1"/>
      <c r="CF4931" s="1"/>
      <c r="CG4931" s="1"/>
      <c r="CH4931" s="1"/>
      <c r="CI4931" s="1"/>
      <c r="CJ4931" s="1"/>
      <c r="CK4931" s="1"/>
      <c r="CL4931" s="1"/>
      <c r="CM4931" s="1"/>
      <c r="CN4931" s="1"/>
      <c r="CO4931" s="1"/>
      <c r="CP4931" s="1"/>
      <c r="CQ4931" s="1"/>
      <c r="CR4931" s="1"/>
      <c r="CS4931" s="1"/>
      <c r="CT4931" s="1"/>
      <c r="CU4931" s="1"/>
      <c r="CV4931" s="1"/>
      <c r="CW4931" s="1"/>
      <c r="CX4931" s="1"/>
      <c r="CY4931" s="1"/>
      <c r="CZ4931" s="1"/>
      <c r="DA4931" s="1"/>
      <c r="DB4931" s="1"/>
      <c r="DC4931" s="1"/>
      <c r="DD4931" s="1"/>
      <c r="DE4931" s="1"/>
      <c r="DF4931" s="1"/>
      <c r="DG4931" s="1"/>
      <c r="DH4931" s="1"/>
      <c r="DI4931" s="1"/>
      <c r="DJ4931" s="1"/>
      <c r="DK4931" s="1"/>
      <c r="DL4931" s="1"/>
      <c r="DM4931" s="1"/>
      <c r="DN4931" s="1"/>
      <c r="DO4931" s="1"/>
      <c r="DP4931" s="1"/>
      <c r="DQ4931" s="1"/>
    </row>
    <row r="4932" spans="1:121">
      <c r="A4932" s="172" t="s">
        <v>2170</v>
      </c>
      <c r="B4932" s="30" t="s">
        <v>2171</v>
      </c>
      <c r="C4932" s="378">
        <v>181603407</v>
      </c>
      <c r="D4932" s="88"/>
      <c r="F4932" s="29" t="s">
        <v>139</v>
      </c>
      <c r="G4932" s="3" t="s">
        <v>80</v>
      </c>
      <c r="H4932" s="3" t="s">
        <v>140</v>
      </c>
      <c r="I4932" s="59">
        <v>46211</v>
      </c>
      <c r="J4932" s="59">
        <v>46214</v>
      </c>
      <c r="K4932" s="59">
        <v>46242</v>
      </c>
      <c r="L4932" s="45"/>
      <c r="M4932" s="45"/>
      <c r="N4932" s="45"/>
      <c r="O4932" s="3" t="s">
        <v>105</v>
      </c>
      <c r="P4932" s="55">
        <v>46205</v>
      </c>
      <c r="Q4932" s="167"/>
      <c r="R4932" s="176"/>
      <c r="S4932" s="1"/>
      <c r="T4932" s="1"/>
      <c r="U4932" s="1"/>
      <c r="V4932" s="1"/>
      <c r="W4932" s="1"/>
      <c r="X4932" s="1"/>
      <c r="Y4932" s="1"/>
      <c r="Z4932" s="1"/>
      <c r="AA4932" s="1"/>
      <c r="AB4932" s="1"/>
      <c r="AC4932" s="1"/>
      <c r="AD4932" s="1"/>
      <c r="AE4932" s="1"/>
      <c r="AF4932" s="1"/>
      <c r="AG4932" s="1"/>
      <c r="AH4932" s="1"/>
      <c r="AI4932" s="1"/>
      <c r="AJ4932" s="1"/>
      <c r="AK4932" s="1"/>
      <c r="AL4932" s="1"/>
      <c r="AM4932" s="1"/>
      <c r="AN4932" s="1"/>
      <c r="AO4932" s="1"/>
      <c r="AP4932" s="1"/>
      <c r="AQ4932" s="1"/>
      <c r="AR4932" s="1"/>
      <c r="AS4932" s="1"/>
      <c r="AT4932" s="1"/>
      <c r="AU4932" s="1"/>
      <c r="AV4932" s="1"/>
      <c r="AW4932" s="1"/>
      <c r="AX4932" s="1"/>
      <c r="AY4932" s="1"/>
      <c r="AZ4932" s="1"/>
      <c r="BA4932" s="1"/>
      <c r="BB4932" s="1"/>
      <c r="BC4932" s="1"/>
      <c r="BD4932" s="1"/>
      <c r="BE4932" s="1"/>
      <c r="BF4932" s="1"/>
      <c r="BG4932" s="1"/>
      <c r="BH4932" s="1"/>
      <c r="BI4932" s="1"/>
      <c r="BJ4932" s="1"/>
      <c r="BK4932" s="1"/>
      <c r="BL4932" s="1"/>
      <c r="BM4932" s="1"/>
      <c r="BN4932" s="1"/>
      <c r="BO4932" s="1"/>
      <c r="BP4932" s="1"/>
      <c r="BQ4932" s="1"/>
      <c r="BR4932" s="1"/>
      <c r="BS4932" s="1"/>
      <c r="BT4932" s="1"/>
      <c r="BU4932" s="1"/>
      <c r="BV4932" s="1"/>
      <c r="BW4932" s="1"/>
      <c r="BX4932" s="1"/>
      <c r="BY4932" s="1"/>
      <c r="BZ4932" s="1"/>
      <c r="CA4932" s="1"/>
      <c r="CB4932" s="1"/>
      <c r="CC4932" s="1"/>
      <c r="CD4932" s="1"/>
      <c r="CE4932" s="1"/>
      <c r="CF4932" s="1"/>
      <c r="CG4932" s="1"/>
      <c r="CH4932" s="1"/>
      <c r="CI4932" s="1"/>
      <c r="CJ4932" s="1"/>
      <c r="CK4932" s="1"/>
      <c r="CL4932" s="1"/>
      <c r="CM4932" s="1"/>
      <c r="CN4932" s="1"/>
      <c r="CO4932" s="1"/>
      <c r="CP4932" s="1"/>
      <c r="CQ4932" s="1"/>
      <c r="CR4932" s="1"/>
      <c r="CS4932" s="1"/>
      <c r="CT4932" s="1"/>
      <c r="CU4932" s="1"/>
      <c r="CV4932" s="1"/>
      <c r="CW4932" s="1"/>
      <c r="CX4932" s="1"/>
      <c r="CY4932" s="1"/>
      <c r="CZ4932" s="1"/>
      <c r="DA4932" s="1"/>
      <c r="DB4932" s="1"/>
      <c r="DC4932" s="1"/>
      <c r="DD4932" s="1"/>
      <c r="DE4932" s="1"/>
      <c r="DF4932" s="1"/>
      <c r="DG4932" s="1"/>
      <c r="DH4932" s="1"/>
      <c r="DI4932" s="1"/>
      <c r="DJ4932" s="1"/>
      <c r="DK4932" s="1"/>
      <c r="DL4932" s="1"/>
      <c r="DM4932" s="1"/>
      <c r="DN4932" s="1"/>
      <c r="DO4932" s="1"/>
      <c r="DP4932" s="1"/>
      <c r="DQ4932" s="1"/>
    </row>
    <row r="4933" spans="1:121">
      <c r="A4933" s="172" t="s">
        <v>2170</v>
      </c>
      <c r="B4933" s="30" t="s">
        <v>2171</v>
      </c>
      <c r="C4933" s="378">
        <v>181603458</v>
      </c>
      <c r="D4933" s="88"/>
      <c r="F4933" s="29" t="s">
        <v>139</v>
      </c>
      <c r="G4933" s="3" t="s">
        <v>80</v>
      </c>
      <c r="H4933" s="3" t="s">
        <v>140</v>
      </c>
      <c r="I4933" s="59">
        <v>46211</v>
      </c>
      <c r="J4933" s="59">
        <v>46214</v>
      </c>
      <c r="K4933" s="59">
        <v>46242</v>
      </c>
      <c r="L4933" s="45"/>
      <c r="M4933" s="45"/>
      <c r="N4933" s="45"/>
      <c r="O4933" s="3" t="s">
        <v>105</v>
      </c>
      <c r="P4933" s="55">
        <v>46205</v>
      </c>
      <c r="Q4933" s="167"/>
      <c r="R4933" s="176"/>
      <c r="S4933" s="1"/>
      <c r="T4933" s="1"/>
      <c r="U4933" s="1"/>
      <c r="V4933" s="1"/>
      <c r="W4933" s="1"/>
      <c r="X4933" s="1"/>
      <c r="Y4933" s="1"/>
      <c r="Z4933" s="1"/>
      <c r="AA4933" s="1"/>
      <c r="AB4933" s="1"/>
      <c r="AC4933" s="1"/>
      <c r="AD4933" s="1"/>
      <c r="AE4933" s="1"/>
      <c r="AF4933" s="1"/>
      <c r="AG4933" s="1"/>
      <c r="AH4933" s="1"/>
      <c r="AI4933" s="1"/>
      <c r="AJ4933" s="1"/>
      <c r="AK4933" s="1"/>
      <c r="AL4933" s="1"/>
      <c r="AM4933" s="1"/>
      <c r="AN4933" s="1"/>
      <c r="AO4933" s="1"/>
      <c r="AP4933" s="1"/>
      <c r="AQ4933" s="1"/>
      <c r="AR4933" s="1"/>
      <c r="AS4933" s="1"/>
      <c r="AT4933" s="1"/>
      <c r="AU4933" s="1"/>
      <c r="AV4933" s="1"/>
      <c r="AW4933" s="1"/>
      <c r="AX4933" s="1"/>
      <c r="AY4933" s="1"/>
      <c r="AZ4933" s="1"/>
      <c r="BA4933" s="1"/>
      <c r="BB4933" s="1"/>
      <c r="BC4933" s="1"/>
      <c r="BD4933" s="1"/>
      <c r="BE4933" s="1"/>
      <c r="BF4933" s="1"/>
      <c r="BG4933" s="1"/>
      <c r="BH4933" s="1"/>
      <c r="BI4933" s="1"/>
      <c r="BJ4933" s="1"/>
      <c r="BK4933" s="1"/>
      <c r="BL4933" s="1"/>
      <c r="BM4933" s="1"/>
      <c r="BN4933" s="1"/>
      <c r="BO4933" s="1"/>
      <c r="BP4933" s="1"/>
      <c r="BQ4933" s="1"/>
      <c r="BR4933" s="1"/>
      <c r="BS4933" s="1"/>
      <c r="BT4933" s="1"/>
      <c r="BU4933" s="1"/>
      <c r="BV4933" s="1"/>
      <c r="BW4933" s="1"/>
      <c r="BX4933" s="1"/>
      <c r="BY4933" s="1"/>
      <c r="BZ4933" s="1"/>
      <c r="CA4933" s="1"/>
      <c r="CB4933" s="1"/>
      <c r="CC4933" s="1"/>
      <c r="CD4933" s="1"/>
      <c r="CE4933" s="1"/>
      <c r="CF4933" s="1"/>
      <c r="CG4933" s="1"/>
      <c r="CH4933" s="1"/>
      <c r="CI4933" s="1"/>
      <c r="CJ4933" s="1"/>
      <c r="CK4933" s="1"/>
      <c r="CL4933" s="1"/>
      <c r="CM4933" s="1"/>
      <c r="CN4933" s="1"/>
      <c r="CO4933" s="1"/>
      <c r="CP4933" s="1"/>
      <c r="CQ4933" s="1"/>
      <c r="CR4933" s="1"/>
      <c r="CS4933" s="1"/>
      <c r="CT4933" s="1"/>
      <c r="CU4933" s="1"/>
      <c r="CV4933" s="1"/>
      <c r="CW4933" s="1"/>
      <c r="CX4933" s="1"/>
      <c r="CY4933" s="1"/>
      <c r="CZ4933" s="1"/>
      <c r="DA4933" s="1"/>
      <c r="DB4933" s="1"/>
      <c r="DC4933" s="1"/>
      <c r="DD4933" s="1"/>
      <c r="DE4933" s="1"/>
      <c r="DF4933" s="1"/>
      <c r="DG4933" s="1"/>
      <c r="DH4933" s="1"/>
      <c r="DI4933" s="1"/>
      <c r="DJ4933" s="1"/>
      <c r="DK4933" s="1"/>
      <c r="DL4933" s="1"/>
      <c r="DM4933" s="1"/>
      <c r="DN4933" s="1"/>
      <c r="DO4933" s="1"/>
      <c r="DP4933" s="1"/>
      <c r="DQ4933" s="1"/>
    </row>
    <row r="4934" spans="1:121">
      <c r="A4934" s="172" t="s">
        <v>2170</v>
      </c>
      <c r="B4934" s="30" t="s">
        <v>2171</v>
      </c>
      <c r="C4934" s="378">
        <v>181603515</v>
      </c>
      <c r="D4934" s="88"/>
      <c r="F4934" s="29" t="s">
        <v>139</v>
      </c>
      <c r="G4934" s="3" t="s">
        <v>80</v>
      </c>
      <c r="H4934" s="3" t="s">
        <v>140</v>
      </c>
      <c r="I4934" s="59">
        <v>46211</v>
      </c>
      <c r="J4934" s="59">
        <v>46214</v>
      </c>
      <c r="K4934" s="59">
        <v>46242</v>
      </c>
      <c r="L4934" s="45"/>
      <c r="M4934" s="45"/>
      <c r="N4934" s="45"/>
      <c r="O4934" s="3" t="s">
        <v>105</v>
      </c>
      <c r="P4934" s="55">
        <v>46205</v>
      </c>
      <c r="Q4934" s="167"/>
      <c r="R4934" s="176"/>
      <c r="S4934" s="1"/>
      <c r="T4934" s="1"/>
      <c r="U4934" s="1"/>
      <c r="V4934" s="1"/>
      <c r="W4934" s="1"/>
      <c r="X4934" s="1"/>
      <c r="Y4934" s="1"/>
      <c r="Z4934" s="1"/>
      <c r="AA4934" s="1"/>
      <c r="AB4934" s="1"/>
      <c r="AC4934" s="1"/>
      <c r="AD4934" s="1"/>
      <c r="AE4934" s="1"/>
      <c r="AF4934" s="1"/>
      <c r="AG4934" s="1"/>
      <c r="AH4934" s="1"/>
      <c r="AI4934" s="1"/>
      <c r="AJ4934" s="1"/>
      <c r="AK4934" s="1"/>
      <c r="AL4934" s="1"/>
      <c r="AM4934" s="1"/>
      <c r="AN4934" s="1"/>
      <c r="AO4934" s="1"/>
      <c r="AP4934" s="1"/>
      <c r="AQ4934" s="1"/>
      <c r="AR4934" s="1"/>
      <c r="AS4934" s="1"/>
      <c r="AT4934" s="1"/>
      <c r="AU4934" s="1"/>
      <c r="AV4934" s="1"/>
      <c r="AW4934" s="1"/>
      <c r="AX4934" s="1"/>
      <c r="AY4934" s="1"/>
      <c r="AZ4934" s="1"/>
      <c r="BA4934" s="1"/>
      <c r="BB4934" s="1"/>
      <c r="BC4934" s="1"/>
      <c r="BD4934" s="1"/>
      <c r="BE4934" s="1"/>
      <c r="BF4934" s="1"/>
      <c r="BG4934" s="1"/>
      <c r="BH4934" s="1"/>
      <c r="BI4934" s="1"/>
      <c r="BJ4934" s="1"/>
      <c r="BK4934" s="1"/>
      <c r="BL4934" s="1"/>
      <c r="BM4934" s="1"/>
      <c r="BN4934" s="1"/>
      <c r="BO4934" s="1"/>
      <c r="BP4934" s="1"/>
      <c r="BQ4934" s="1"/>
      <c r="BR4934" s="1"/>
      <c r="BS4934" s="1"/>
      <c r="BT4934" s="1"/>
      <c r="BU4934" s="1"/>
      <c r="BV4934" s="1"/>
      <c r="BW4934" s="1"/>
      <c r="BX4934" s="1"/>
      <c r="BY4934" s="1"/>
      <c r="BZ4934" s="1"/>
      <c r="CA4934" s="1"/>
      <c r="CB4934" s="1"/>
      <c r="CC4934" s="1"/>
      <c r="CD4934" s="1"/>
      <c r="CE4934" s="1"/>
      <c r="CF4934" s="1"/>
      <c r="CG4934" s="1"/>
      <c r="CH4934" s="1"/>
      <c r="CI4934" s="1"/>
      <c r="CJ4934" s="1"/>
      <c r="CK4934" s="1"/>
      <c r="CL4934" s="1"/>
      <c r="CM4934" s="1"/>
      <c r="CN4934" s="1"/>
      <c r="CO4934" s="1"/>
      <c r="CP4934" s="1"/>
      <c r="CQ4934" s="1"/>
      <c r="CR4934" s="1"/>
      <c r="CS4934" s="1"/>
      <c r="CT4934" s="1"/>
      <c r="CU4934" s="1"/>
      <c r="CV4934" s="1"/>
      <c r="CW4934" s="1"/>
      <c r="CX4934" s="1"/>
      <c r="CY4934" s="1"/>
      <c r="CZ4934" s="1"/>
      <c r="DA4934" s="1"/>
      <c r="DB4934" s="1"/>
      <c r="DC4934" s="1"/>
      <c r="DD4934" s="1"/>
      <c r="DE4934" s="1"/>
      <c r="DF4934" s="1"/>
      <c r="DG4934" s="1"/>
      <c r="DH4934" s="1"/>
      <c r="DI4934" s="1"/>
      <c r="DJ4934" s="1"/>
      <c r="DK4934" s="1"/>
      <c r="DL4934" s="1"/>
      <c r="DM4934" s="1"/>
      <c r="DN4934" s="1"/>
      <c r="DO4934" s="1"/>
      <c r="DP4934" s="1"/>
      <c r="DQ4934" s="1"/>
    </row>
    <row r="4935" spans="1:121">
      <c r="A4935" s="172" t="s">
        <v>2170</v>
      </c>
      <c r="B4935" s="30" t="s">
        <v>2171</v>
      </c>
      <c r="C4935" s="378">
        <v>181603555</v>
      </c>
      <c r="D4935" s="88"/>
      <c r="F4935" s="29" t="s">
        <v>139</v>
      </c>
      <c r="G4935" s="3" t="s">
        <v>80</v>
      </c>
      <c r="H4935" s="3" t="s">
        <v>140</v>
      </c>
      <c r="I4935" s="59">
        <v>46211</v>
      </c>
      <c r="J4935" s="59">
        <v>46214</v>
      </c>
      <c r="K4935" s="59">
        <v>46242</v>
      </c>
      <c r="L4935" s="45"/>
      <c r="M4935" s="45"/>
      <c r="N4935" s="45"/>
      <c r="O4935" s="3" t="s">
        <v>105</v>
      </c>
      <c r="P4935" s="55">
        <v>46205</v>
      </c>
      <c r="Q4935" s="167"/>
      <c r="R4935" s="176"/>
      <c r="S4935" s="1"/>
      <c r="T4935" s="1"/>
      <c r="U4935" s="1"/>
      <c r="V4935" s="1"/>
      <c r="W4935" s="1"/>
      <c r="X4935" s="1"/>
      <c r="Y4935" s="1"/>
      <c r="Z4935" s="1"/>
      <c r="AA4935" s="1"/>
      <c r="AB4935" s="1"/>
      <c r="AC4935" s="1"/>
      <c r="AD4935" s="1"/>
      <c r="AE4935" s="1"/>
      <c r="AF4935" s="1"/>
      <c r="AG4935" s="1"/>
      <c r="AH4935" s="1"/>
      <c r="AI4935" s="1"/>
      <c r="AJ4935" s="1"/>
      <c r="AK4935" s="1"/>
      <c r="AL4935" s="1"/>
      <c r="AM4935" s="1"/>
      <c r="AN4935" s="1"/>
      <c r="AO4935" s="1"/>
      <c r="AP4935" s="1"/>
      <c r="AQ4935" s="1"/>
      <c r="AR4935" s="1"/>
      <c r="AS4935" s="1"/>
      <c r="AT4935" s="1"/>
      <c r="AU4935" s="1"/>
      <c r="AV4935" s="1"/>
      <c r="AW4935" s="1"/>
      <c r="AX4935" s="1"/>
      <c r="AY4935" s="1"/>
      <c r="AZ4935" s="1"/>
      <c r="BA4935" s="1"/>
      <c r="BB4935" s="1"/>
      <c r="BC4935" s="1"/>
      <c r="BD4935" s="1"/>
      <c r="BE4935" s="1"/>
      <c r="BF4935" s="1"/>
      <c r="BG4935" s="1"/>
      <c r="BH4935" s="1"/>
      <c r="BI4935" s="1"/>
      <c r="BJ4935" s="1"/>
      <c r="BK4935" s="1"/>
      <c r="BL4935" s="1"/>
      <c r="BM4935" s="1"/>
      <c r="BN4935" s="1"/>
      <c r="BO4935" s="1"/>
      <c r="BP4935" s="1"/>
      <c r="BQ4935" s="1"/>
      <c r="BR4935" s="1"/>
      <c r="BS4935" s="1"/>
      <c r="BT4935" s="1"/>
      <c r="BU4935" s="1"/>
      <c r="BV4935" s="1"/>
      <c r="BW4935" s="1"/>
      <c r="BX4935" s="1"/>
      <c r="BY4935" s="1"/>
      <c r="BZ4935" s="1"/>
      <c r="CA4935" s="1"/>
      <c r="CB4935" s="1"/>
      <c r="CC4935" s="1"/>
      <c r="CD4935" s="1"/>
      <c r="CE4935" s="1"/>
      <c r="CF4935" s="1"/>
      <c r="CG4935" s="1"/>
      <c r="CH4935" s="1"/>
      <c r="CI4935" s="1"/>
      <c r="CJ4935" s="1"/>
      <c r="CK4935" s="1"/>
      <c r="CL4935" s="1"/>
      <c r="CM4935" s="1"/>
      <c r="CN4935" s="1"/>
      <c r="CO4935" s="1"/>
      <c r="CP4935" s="1"/>
      <c r="CQ4935" s="1"/>
      <c r="CR4935" s="1"/>
      <c r="CS4935" s="1"/>
      <c r="CT4935" s="1"/>
      <c r="CU4935" s="1"/>
      <c r="CV4935" s="1"/>
      <c r="CW4935" s="1"/>
      <c r="CX4935" s="1"/>
      <c r="CY4935" s="1"/>
      <c r="CZ4935" s="1"/>
      <c r="DA4935" s="1"/>
      <c r="DB4935" s="1"/>
      <c r="DC4935" s="1"/>
      <c r="DD4935" s="1"/>
      <c r="DE4935" s="1"/>
      <c r="DF4935" s="1"/>
      <c r="DG4935" s="1"/>
      <c r="DH4935" s="1"/>
      <c r="DI4935" s="1"/>
      <c r="DJ4935" s="1"/>
      <c r="DK4935" s="1"/>
      <c r="DL4935" s="1"/>
      <c r="DM4935" s="1"/>
      <c r="DN4935" s="1"/>
      <c r="DO4935" s="1"/>
      <c r="DP4935" s="1"/>
      <c r="DQ4935" s="1"/>
    </row>
    <row r="4936" spans="1:121">
      <c r="A4936" s="172" t="s">
        <v>2170</v>
      </c>
      <c r="B4936" s="30" t="s">
        <v>2171</v>
      </c>
      <c r="C4936" s="378">
        <v>181603598</v>
      </c>
      <c r="D4936" s="88"/>
      <c r="F4936" s="29" t="s">
        <v>139</v>
      </c>
      <c r="G4936" s="3" t="s">
        <v>80</v>
      </c>
      <c r="H4936" s="3" t="s">
        <v>140</v>
      </c>
      <c r="I4936" s="59">
        <v>46211</v>
      </c>
      <c r="J4936" s="59">
        <v>46214</v>
      </c>
      <c r="K4936" s="59">
        <v>46242</v>
      </c>
      <c r="L4936" s="45"/>
      <c r="M4936" s="45"/>
      <c r="N4936" s="45"/>
      <c r="O4936" s="3" t="s">
        <v>105</v>
      </c>
      <c r="P4936" s="55">
        <v>46205</v>
      </c>
      <c r="Q4936" s="167"/>
      <c r="R4936" s="176"/>
      <c r="S4936" s="1"/>
      <c r="T4936" s="1"/>
      <c r="U4936" s="1"/>
      <c r="V4936" s="1"/>
      <c r="W4936" s="1"/>
      <c r="X4936" s="1"/>
      <c r="Y4936" s="1"/>
      <c r="Z4936" s="1"/>
      <c r="AA4936" s="1"/>
      <c r="AB4936" s="1"/>
      <c r="AC4936" s="1"/>
      <c r="AD4936" s="1"/>
      <c r="AE4936" s="1"/>
      <c r="AF4936" s="1"/>
      <c r="AG4936" s="1"/>
      <c r="AH4936" s="1"/>
      <c r="AI4936" s="1"/>
      <c r="AJ4936" s="1"/>
      <c r="AK4936" s="1"/>
      <c r="AL4936" s="1"/>
      <c r="AM4936" s="1"/>
      <c r="AN4936" s="1"/>
      <c r="AO4936" s="1"/>
      <c r="AP4936" s="1"/>
      <c r="AQ4936" s="1"/>
      <c r="AR4936" s="1"/>
      <c r="AS4936" s="1"/>
      <c r="AT4936" s="1"/>
      <c r="AU4936" s="1"/>
      <c r="AV4936" s="1"/>
      <c r="AW4936" s="1"/>
      <c r="AX4936" s="1"/>
      <c r="AY4936" s="1"/>
      <c r="AZ4936" s="1"/>
      <c r="BA4936" s="1"/>
      <c r="BB4936" s="1"/>
      <c r="BC4936" s="1"/>
      <c r="BD4936" s="1"/>
      <c r="BE4936" s="1"/>
      <c r="BF4936" s="1"/>
      <c r="BG4936" s="1"/>
      <c r="BH4936" s="1"/>
      <c r="BI4936" s="1"/>
      <c r="BJ4936" s="1"/>
      <c r="BK4936" s="1"/>
      <c r="BL4936" s="1"/>
      <c r="BM4936" s="1"/>
      <c r="BN4936" s="1"/>
      <c r="BO4936" s="1"/>
      <c r="BP4936" s="1"/>
      <c r="BQ4936" s="1"/>
      <c r="BR4936" s="1"/>
      <c r="BS4936" s="1"/>
      <c r="BT4936" s="1"/>
      <c r="BU4936" s="1"/>
      <c r="BV4936" s="1"/>
      <c r="BW4936" s="1"/>
      <c r="BX4936" s="1"/>
      <c r="BY4936" s="1"/>
      <c r="BZ4936" s="1"/>
      <c r="CA4936" s="1"/>
      <c r="CB4936" s="1"/>
      <c r="CC4936" s="1"/>
      <c r="CD4936" s="1"/>
      <c r="CE4936" s="1"/>
      <c r="CF4936" s="1"/>
      <c r="CG4936" s="1"/>
      <c r="CH4936" s="1"/>
      <c r="CI4936" s="1"/>
      <c r="CJ4936" s="1"/>
      <c r="CK4936" s="1"/>
      <c r="CL4936" s="1"/>
      <c r="CM4936" s="1"/>
      <c r="CN4936" s="1"/>
      <c r="CO4936" s="1"/>
      <c r="CP4936" s="1"/>
      <c r="CQ4936" s="1"/>
      <c r="CR4936" s="1"/>
      <c r="CS4936" s="1"/>
      <c r="CT4936" s="1"/>
      <c r="CU4936" s="1"/>
      <c r="CV4936" s="1"/>
      <c r="CW4936" s="1"/>
      <c r="CX4936" s="1"/>
      <c r="CY4936" s="1"/>
      <c r="CZ4936" s="1"/>
      <c r="DA4936" s="1"/>
      <c r="DB4936" s="1"/>
      <c r="DC4936" s="1"/>
      <c r="DD4936" s="1"/>
      <c r="DE4936" s="1"/>
      <c r="DF4936" s="1"/>
      <c r="DG4936" s="1"/>
      <c r="DH4936" s="1"/>
      <c r="DI4936" s="1"/>
      <c r="DJ4936" s="1"/>
      <c r="DK4936" s="1"/>
      <c r="DL4936" s="1"/>
      <c r="DM4936" s="1"/>
      <c r="DN4936" s="1"/>
      <c r="DO4936" s="1"/>
      <c r="DP4936" s="1"/>
      <c r="DQ4936" s="1"/>
    </row>
    <row r="4937" spans="1:121">
      <c r="A4937" s="172" t="s">
        <v>2030</v>
      </c>
      <c r="B4937" s="30">
        <v>20260307552</v>
      </c>
      <c r="C4937" s="378">
        <v>186600565</v>
      </c>
      <c r="D4937" s="88"/>
      <c r="F4937" s="29" t="s">
        <v>165</v>
      </c>
      <c r="G4937" s="3" t="s">
        <v>80</v>
      </c>
      <c r="H4937" s="3" t="s">
        <v>2172</v>
      </c>
      <c r="I4937" s="59">
        <v>46211</v>
      </c>
      <c r="J4937" s="59">
        <v>46214</v>
      </c>
      <c r="K4937" s="59">
        <v>46242</v>
      </c>
      <c r="L4937" s="45"/>
      <c r="M4937" s="45"/>
      <c r="N4937" s="45"/>
      <c r="O4937" s="3" t="s">
        <v>105</v>
      </c>
      <c r="P4937" s="3"/>
      <c r="Q4937" s="167"/>
      <c r="R4937" s="176"/>
      <c r="S4937" s="1"/>
      <c r="T4937" s="1"/>
      <c r="U4937" s="1"/>
      <c r="V4937" s="1"/>
      <c r="W4937" s="1"/>
      <c r="X4937" s="1"/>
      <c r="Y4937" s="1"/>
      <c r="Z4937" s="1"/>
      <c r="AA4937" s="1"/>
      <c r="AB4937" s="1"/>
      <c r="AC4937" s="1"/>
      <c r="AD4937" s="1"/>
      <c r="AE4937" s="1"/>
      <c r="AF4937" s="1"/>
      <c r="AG4937" s="1"/>
      <c r="AH4937" s="1"/>
      <c r="AI4937" s="1"/>
      <c r="AJ4937" s="1"/>
      <c r="AK4937" s="1"/>
      <c r="AL4937" s="1"/>
      <c r="AM4937" s="1"/>
      <c r="AN4937" s="1"/>
      <c r="AO4937" s="1"/>
      <c r="AP4937" s="1"/>
      <c r="AQ4937" s="1"/>
      <c r="AR4937" s="1"/>
      <c r="AS4937" s="1"/>
      <c r="AT4937" s="1"/>
      <c r="AU4937" s="1"/>
      <c r="AV4937" s="1"/>
      <c r="AW4937" s="1"/>
      <c r="AX4937" s="1"/>
      <c r="AY4937" s="1"/>
      <c r="AZ4937" s="1"/>
      <c r="BA4937" s="1"/>
      <c r="BB4937" s="1"/>
      <c r="BC4937" s="1"/>
      <c r="BD4937" s="1"/>
      <c r="BE4937" s="1"/>
      <c r="BF4937" s="1"/>
      <c r="BG4937" s="1"/>
      <c r="BH4937" s="1"/>
      <c r="BI4937" s="1"/>
      <c r="BJ4937" s="1"/>
      <c r="BK4937" s="1"/>
      <c r="BL4937" s="1"/>
      <c r="BM4937" s="1"/>
      <c r="BN4937" s="1"/>
      <c r="BO4937" s="1"/>
      <c r="BP4937" s="1"/>
      <c r="BQ4937" s="1"/>
      <c r="BR4937" s="1"/>
      <c r="BS4937" s="1"/>
      <c r="BT4937" s="1"/>
      <c r="BU4937" s="1"/>
      <c r="BV4937" s="1"/>
      <c r="BW4937" s="1"/>
      <c r="BX4937" s="1"/>
      <c r="BY4937" s="1"/>
      <c r="BZ4937" s="1"/>
      <c r="CA4937" s="1"/>
      <c r="CB4937" s="1"/>
      <c r="CC4937" s="1"/>
      <c r="CD4937" s="1"/>
      <c r="CE4937" s="1"/>
      <c r="CF4937" s="1"/>
      <c r="CG4937" s="1"/>
      <c r="CH4937" s="1"/>
      <c r="CI4937" s="1"/>
      <c r="CJ4937" s="1"/>
      <c r="CK4937" s="1"/>
      <c r="CL4937" s="1"/>
      <c r="CM4937" s="1"/>
      <c r="CN4937" s="1"/>
      <c r="CO4937" s="1"/>
      <c r="CP4937" s="1"/>
      <c r="CQ4937" s="1"/>
      <c r="CR4937" s="1"/>
      <c r="CS4937" s="1"/>
      <c r="CT4937" s="1"/>
      <c r="CU4937" s="1"/>
      <c r="CV4937" s="1"/>
      <c r="CW4937" s="1"/>
      <c r="CX4937" s="1"/>
      <c r="CY4937" s="1"/>
      <c r="CZ4937" s="1"/>
      <c r="DA4937" s="1"/>
      <c r="DB4937" s="1"/>
      <c r="DC4937" s="1"/>
      <c r="DD4937" s="1"/>
      <c r="DE4937" s="1"/>
      <c r="DF4937" s="1"/>
      <c r="DG4937" s="1"/>
      <c r="DH4937" s="1"/>
      <c r="DI4937" s="1"/>
      <c r="DJ4937" s="1"/>
      <c r="DK4937" s="1"/>
      <c r="DL4937" s="1"/>
      <c r="DM4937" s="1"/>
      <c r="DN4937" s="1"/>
      <c r="DO4937" s="1"/>
      <c r="DP4937" s="1"/>
      <c r="DQ4937" s="1"/>
    </row>
    <row r="4938" spans="1:121">
      <c r="A4938" s="172" t="s">
        <v>2030</v>
      </c>
      <c r="B4938" s="30">
        <v>20260307552</v>
      </c>
      <c r="C4938" s="378">
        <v>186600558</v>
      </c>
      <c r="D4938" s="88"/>
      <c r="F4938" s="29" t="s">
        <v>165</v>
      </c>
      <c r="G4938" s="3" t="s">
        <v>80</v>
      </c>
      <c r="H4938" s="3" t="s">
        <v>2172</v>
      </c>
      <c r="I4938" s="59">
        <v>46211</v>
      </c>
      <c r="J4938" s="59">
        <v>46214</v>
      </c>
      <c r="K4938" s="59">
        <v>46242</v>
      </c>
      <c r="L4938" s="45"/>
      <c r="M4938" s="45"/>
      <c r="N4938" s="45"/>
      <c r="O4938" s="3" t="s">
        <v>105</v>
      </c>
      <c r="P4938" s="3"/>
      <c r="Q4938" s="167"/>
      <c r="R4938" s="176"/>
      <c r="S4938" s="1"/>
      <c r="T4938" s="1"/>
      <c r="U4938" s="1"/>
      <c r="V4938" s="1"/>
      <c r="W4938" s="1"/>
      <c r="X4938" s="1"/>
      <c r="Y4938" s="1"/>
      <c r="Z4938" s="1"/>
      <c r="AA4938" s="1"/>
      <c r="AB4938" s="1"/>
      <c r="AC4938" s="1"/>
      <c r="AD4938" s="1"/>
      <c r="AE4938" s="1"/>
      <c r="AF4938" s="1"/>
      <c r="AG4938" s="1"/>
      <c r="AH4938" s="1"/>
      <c r="AI4938" s="1"/>
      <c r="AJ4938" s="1"/>
      <c r="AK4938" s="1"/>
      <c r="AL4938" s="1"/>
      <c r="AM4938" s="1"/>
      <c r="AN4938" s="1"/>
      <c r="AO4938" s="1"/>
      <c r="AP4938" s="1"/>
      <c r="AQ4938" s="1"/>
      <c r="AR4938" s="1"/>
      <c r="AS4938" s="1"/>
      <c r="AT4938" s="1"/>
      <c r="AU4938" s="1"/>
      <c r="AV4938" s="1"/>
      <c r="AW4938" s="1"/>
      <c r="AX4938" s="1"/>
      <c r="AY4938" s="1"/>
      <c r="AZ4938" s="1"/>
      <c r="BA4938" s="1"/>
      <c r="BB4938" s="1"/>
      <c r="BC4938" s="1"/>
      <c r="BD4938" s="1"/>
      <c r="BE4938" s="1"/>
      <c r="BF4938" s="1"/>
      <c r="BG4938" s="1"/>
      <c r="BH4938" s="1"/>
      <c r="BI4938" s="1"/>
      <c r="BJ4938" s="1"/>
      <c r="BK4938" s="1"/>
      <c r="BL4938" s="1"/>
      <c r="BM4938" s="1"/>
      <c r="BN4938" s="1"/>
      <c r="BO4938" s="1"/>
      <c r="BP4938" s="1"/>
      <c r="BQ4938" s="1"/>
      <c r="BR4938" s="1"/>
      <c r="BS4938" s="1"/>
      <c r="BT4938" s="1"/>
      <c r="BU4938" s="1"/>
      <c r="BV4938" s="1"/>
      <c r="BW4938" s="1"/>
      <c r="BX4938" s="1"/>
      <c r="BY4938" s="1"/>
      <c r="BZ4938" s="1"/>
      <c r="CA4938" s="1"/>
      <c r="CB4938" s="1"/>
      <c r="CC4938" s="1"/>
      <c r="CD4938" s="1"/>
      <c r="CE4938" s="1"/>
      <c r="CF4938" s="1"/>
      <c r="CG4938" s="1"/>
      <c r="CH4938" s="1"/>
      <c r="CI4938" s="1"/>
      <c r="CJ4938" s="1"/>
      <c r="CK4938" s="1"/>
      <c r="CL4938" s="1"/>
      <c r="CM4938" s="1"/>
      <c r="CN4938" s="1"/>
      <c r="CO4938" s="1"/>
      <c r="CP4938" s="1"/>
      <c r="CQ4938" s="1"/>
      <c r="CR4938" s="1"/>
      <c r="CS4938" s="1"/>
      <c r="CT4938" s="1"/>
      <c r="CU4938" s="1"/>
      <c r="CV4938" s="1"/>
      <c r="CW4938" s="1"/>
      <c r="CX4938" s="1"/>
      <c r="CY4938" s="1"/>
      <c r="CZ4938" s="1"/>
      <c r="DA4938" s="1"/>
      <c r="DB4938" s="1"/>
      <c r="DC4938" s="1"/>
      <c r="DD4938" s="1"/>
      <c r="DE4938" s="1"/>
      <c r="DF4938" s="1"/>
      <c r="DG4938" s="1"/>
      <c r="DH4938" s="1"/>
      <c r="DI4938" s="1"/>
      <c r="DJ4938" s="1"/>
      <c r="DK4938" s="1"/>
      <c r="DL4938" s="1"/>
      <c r="DM4938" s="1"/>
      <c r="DN4938" s="1"/>
      <c r="DO4938" s="1"/>
      <c r="DP4938" s="1"/>
      <c r="DQ4938" s="1"/>
    </row>
    <row r="4939" spans="1:121">
      <c r="A4939" s="172" t="s">
        <v>2030</v>
      </c>
      <c r="B4939" s="30">
        <v>20260307552</v>
      </c>
      <c r="C4939" s="378">
        <v>186600555</v>
      </c>
      <c r="D4939" s="88"/>
      <c r="F4939" s="29" t="s">
        <v>165</v>
      </c>
      <c r="G4939" s="3" t="s">
        <v>80</v>
      </c>
      <c r="H4939" s="3" t="s">
        <v>2172</v>
      </c>
      <c r="I4939" s="59">
        <v>46211</v>
      </c>
      <c r="J4939" s="59">
        <v>46214</v>
      </c>
      <c r="K4939" s="59">
        <v>46242</v>
      </c>
      <c r="L4939" s="45"/>
      <c r="M4939" s="45"/>
      <c r="N4939" s="45"/>
      <c r="O4939" s="3" t="s">
        <v>105</v>
      </c>
      <c r="P4939" s="3"/>
      <c r="Q4939" s="167"/>
      <c r="R4939" s="176"/>
      <c r="S4939" s="1"/>
      <c r="T4939" s="1"/>
      <c r="U4939" s="1"/>
      <c r="V4939" s="1"/>
      <c r="W4939" s="1"/>
      <c r="X4939" s="1"/>
      <c r="Y4939" s="1"/>
      <c r="Z4939" s="1"/>
      <c r="AA4939" s="1"/>
      <c r="AB4939" s="1"/>
      <c r="AC4939" s="1"/>
      <c r="AD4939" s="1"/>
      <c r="AE4939" s="1"/>
      <c r="AF4939" s="1"/>
      <c r="AG4939" s="1"/>
      <c r="AH4939" s="1"/>
      <c r="AI4939" s="1"/>
      <c r="AJ4939" s="1"/>
      <c r="AK4939" s="1"/>
      <c r="AL4939" s="1"/>
      <c r="AM4939" s="1"/>
      <c r="AN4939" s="1"/>
      <c r="AO4939" s="1"/>
      <c r="AP4939" s="1"/>
      <c r="AQ4939" s="1"/>
      <c r="AR4939" s="1"/>
      <c r="AS4939" s="1"/>
      <c r="AT4939" s="1"/>
      <c r="AU4939" s="1"/>
      <c r="AV4939" s="1"/>
      <c r="AW4939" s="1"/>
      <c r="AX4939" s="1"/>
      <c r="AY4939" s="1"/>
      <c r="AZ4939" s="1"/>
      <c r="BA4939" s="1"/>
      <c r="BB4939" s="1"/>
      <c r="BC4939" s="1"/>
      <c r="BD4939" s="1"/>
      <c r="BE4939" s="1"/>
      <c r="BF4939" s="1"/>
      <c r="BG4939" s="1"/>
      <c r="BH4939" s="1"/>
      <c r="BI4939" s="1"/>
      <c r="BJ4939" s="1"/>
      <c r="BK4939" s="1"/>
      <c r="BL4939" s="1"/>
      <c r="BM4939" s="1"/>
      <c r="BN4939" s="1"/>
      <c r="BO4939" s="1"/>
      <c r="BP4939" s="1"/>
      <c r="BQ4939" s="1"/>
      <c r="BR4939" s="1"/>
      <c r="BS4939" s="1"/>
      <c r="BT4939" s="1"/>
      <c r="BU4939" s="1"/>
      <c r="BV4939" s="1"/>
      <c r="BW4939" s="1"/>
      <c r="BX4939" s="1"/>
      <c r="BY4939" s="1"/>
      <c r="BZ4939" s="1"/>
      <c r="CA4939" s="1"/>
      <c r="CB4939" s="1"/>
      <c r="CC4939" s="1"/>
      <c r="CD4939" s="1"/>
      <c r="CE4939" s="1"/>
      <c r="CF4939" s="1"/>
      <c r="CG4939" s="1"/>
      <c r="CH4939" s="1"/>
      <c r="CI4939" s="1"/>
      <c r="CJ4939" s="1"/>
      <c r="CK4939" s="1"/>
      <c r="CL4939" s="1"/>
      <c r="CM4939" s="1"/>
      <c r="CN4939" s="1"/>
      <c r="CO4939" s="1"/>
      <c r="CP4939" s="1"/>
      <c r="CQ4939" s="1"/>
      <c r="CR4939" s="1"/>
      <c r="CS4939" s="1"/>
      <c r="CT4939" s="1"/>
      <c r="CU4939" s="1"/>
      <c r="CV4939" s="1"/>
      <c r="CW4939" s="1"/>
      <c r="CX4939" s="1"/>
      <c r="CY4939" s="1"/>
      <c r="CZ4939" s="1"/>
      <c r="DA4939" s="1"/>
      <c r="DB4939" s="1"/>
      <c r="DC4939" s="1"/>
      <c r="DD4939" s="1"/>
      <c r="DE4939" s="1"/>
      <c r="DF4939" s="1"/>
      <c r="DG4939" s="1"/>
      <c r="DH4939" s="1"/>
      <c r="DI4939" s="1"/>
      <c r="DJ4939" s="1"/>
      <c r="DK4939" s="1"/>
      <c r="DL4939" s="1"/>
      <c r="DM4939" s="1"/>
      <c r="DN4939" s="1"/>
      <c r="DO4939" s="1"/>
      <c r="DP4939" s="1"/>
      <c r="DQ4939" s="1"/>
    </row>
    <row r="4940" spans="1:121">
      <c r="A4940" s="172" t="s">
        <v>2030</v>
      </c>
      <c r="B4940" s="30">
        <v>20260307552</v>
      </c>
      <c r="C4940" s="378">
        <v>186600567</v>
      </c>
      <c r="D4940" s="88"/>
      <c r="F4940" s="29" t="s">
        <v>165</v>
      </c>
      <c r="G4940" s="3" t="s">
        <v>80</v>
      </c>
      <c r="H4940" s="3" t="s">
        <v>2172</v>
      </c>
      <c r="I4940" s="59">
        <v>46211</v>
      </c>
      <c r="J4940" s="59">
        <v>46214</v>
      </c>
      <c r="K4940" s="59">
        <v>46242</v>
      </c>
      <c r="L4940" s="45"/>
      <c r="M4940" s="45"/>
      <c r="N4940" s="45"/>
      <c r="O4940" s="3" t="s">
        <v>105</v>
      </c>
      <c r="P4940" s="3"/>
      <c r="Q4940" s="167"/>
      <c r="R4940" s="176"/>
      <c r="S4940" s="1"/>
      <c r="T4940" s="1"/>
      <c r="U4940" s="1"/>
      <c r="V4940" s="1"/>
      <c r="W4940" s="1"/>
      <c r="X4940" s="1"/>
      <c r="Y4940" s="1"/>
      <c r="Z4940" s="1"/>
      <c r="AA4940" s="1"/>
      <c r="AB4940" s="1"/>
      <c r="AC4940" s="1"/>
      <c r="AD4940" s="1"/>
      <c r="AE4940" s="1"/>
      <c r="AF4940" s="1"/>
      <c r="AG4940" s="1"/>
      <c r="AH4940" s="1"/>
      <c r="AI4940" s="1"/>
      <c r="AJ4940" s="1"/>
      <c r="AK4940" s="1"/>
      <c r="AL4940" s="1"/>
      <c r="AM4940" s="1"/>
      <c r="AN4940" s="1"/>
      <c r="AO4940" s="1"/>
      <c r="AP4940" s="1"/>
      <c r="AQ4940" s="1"/>
      <c r="AR4940" s="1"/>
      <c r="AS4940" s="1"/>
      <c r="AT4940" s="1"/>
      <c r="AU4940" s="1"/>
      <c r="AV4940" s="1"/>
      <c r="AW4940" s="1"/>
      <c r="AX4940" s="1"/>
      <c r="AY4940" s="1"/>
      <c r="AZ4940" s="1"/>
      <c r="BA4940" s="1"/>
      <c r="BB4940" s="1"/>
      <c r="BC4940" s="1"/>
      <c r="BD4940" s="1"/>
      <c r="BE4940" s="1"/>
      <c r="BF4940" s="1"/>
      <c r="BG4940" s="1"/>
      <c r="BH4940" s="1"/>
      <c r="BI4940" s="1"/>
      <c r="BJ4940" s="1"/>
      <c r="BK4940" s="1"/>
      <c r="BL4940" s="1"/>
      <c r="BM4940" s="1"/>
      <c r="BN4940" s="1"/>
      <c r="BO4940" s="1"/>
      <c r="BP4940" s="1"/>
      <c r="BQ4940" s="1"/>
      <c r="BR4940" s="1"/>
      <c r="BS4940" s="1"/>
      <c r="BT4940" s="1"/>
      <c r="BU4940" s="1"/>
      <c r="BV4940" s="1"/>
      <c r="BW4940" s="1"/>
      <c r="BX4940" s="1"/>
      <c r="BY4940" s="1"/>
      <c r="BZ4940" s="1"/>
      <c r="CA4940" s="1"/>
      <c r="CB4940" s="1"/>
      <c r="CC4940" s="1"/>
      <c r="CD4940" s="1"/>
      <c r="CE4940" s="1"/>
      <c r="CF4940" s="1"/>
      <c r="CG4940" s="1"/>
      <c r="CH4940" s="1"/>
      <c r="CI4940" s="1"/>
      <c r="CJ4940" s="1"/>
      <c r="CK4940" s="1"/>
      <c r="CL4940" s="1"/>
      <c r="CM4940" s="1"/>
      <c r="CN4940" s="1"/>
      <c r="CO4940" s="1"/>
      <c r="CP4940" s="1"/>
      <c r="CQ4940" s="1"/>
      <c r="CR4940" s="1"/>
      <c r="CS4940" s="1"/>
      <c r="CT4940" s="1"/>
      <c r="CU4940" s="1"/>
      <c r="CV4940" s="1"/>
      <c r="CW4940" s="1"/>
      <c r="CX4940" s="1"/>
      <c r="CY4940" s="1"/>
      <c r="CZ4940" s="1"/>
      <c r="DA4940" s="1"/>
      <c r="DB4940" s="1"/>
      <c r="DC4940" s="1"/>
      <c r="DD4940" s="1"/>
      <c r="DE4940" s="1"/>
      <c r="DF4940" s="1"/>
      <c r="DG4940" s="1"/>
      <c r="DH4940" s="1"/>
      <c r="DI4940" s="1"/>
      <c r="DJ4940" s="1"/>
      <c r="DK4940" s="1"/>
      <c r="DL4940" s="1"/>
      <c r="DM4940" s="1"/>
      <c r="DN4940" s="1"/>
      <c r="DO4940" s="1"/>
      <c r="DP4940" s="1"/>
      <c r="DQ4940" s="1"/>
    </row>
    <row r="4941" spans="1:121">
      <c r="A4941" s="172" t="s">
        <v>2030</v>
      </c>
      <c r="B4941" s="30">
        <v>20260307552</v>
      </c>
      <c r="C4941" s="378">
        <v>186600553</v>
      </c>
      <c r="D4941" s="88"/>
      <c r="F4941" s="29" t="s">
        <v>165</v>
      </c>
      <c r="G4941" s="3" t="s">
        <v>80</v>
      </c>
      <c r="H4941" s="3" t="s">
        <v>2172</v>
      </c>
      <c r="I4941" s="59">
        <v>46211</v>
      </c>
      <c r="J4941" s="59">
        <v>46214</v>
      </c>
      <c r="K4941" s="59">
        <v>46242</v>
      </c>
      <c r="L4941" s="45"/>
      <c r="M4941" s="45"/>
      <c r="N4941" s="45"/>
      <c r="O4941" s="3" t="s">
        <v>105</v>
      </c>
      <c r="P4941" s="3"/>
      <c r="Q4941" s="167"/>
      <c r="R4941" s="176"/>
      <c r="S4941" s="1"/>
      <c r="T4941" s="1"/>
      <c r="U4941" s="1"/>
      <c r="V4941" s="1"/>
      <c r="W4941" s="1"/>
      <c r="X4941" s="1"/>
      <c r="Y4941" s="1"/>
      <c r="Z4941" s="1"/>
      <c r="AA4941" s="1"/>
      <c r="AB4941" s="1"/>
      <c r="AC4941" s="1"/>
      <c r="AD4941" s="1"/>
      <c r="AE4941" s="1"/>
      <c r="AF4941" s="1"/>
      <c r="AG4941" s="1"/>
      <c r="AH4941" s="1"/>
      <c r="AI4941" s="1"/>
      <c r="AJ4941" s="1"/>
      <c r="AK4941" s="1"/>
      <c r="AL4941" s="1"/>
      <c r="AM4941" s="1"/>
      <c r="AN4941" s="1"/>
      <c r="AO4941" s="1"/>
      <c r="AP4941" s="1"/>
      <c r="AQ4941" s="1"/>
      <c r="AR4941" s="1"/>
      <c r="AS4941" s="1"/>
      <c r="AT4941" s="1"/>
      <c r="AU4941" s="1"/>
      <c r="AV4941" s="1"/>
      <c r="AW4941" s="1"/>
      <c r="AX4941" s="1"/>
      <c r="AY4941" s="1"/>
      <c r="AZ4941" s="1"/>
      <c r="BA4941" s="1"/>
      <c r="BB4941" s="1"/>
      <c r="BC4941" s="1"/>
      <c r="BD4941" s="1"/>
      <c r="BE4941" s="1"/>
      <c r="BF4941" s="1"/>
      <c r="BG4941" s="1"/>
      <c r="BH4941" s="1"/>
      <c r="BI4941" s="1"/>
      <c r="BJ4941" s="1"/>
      <c r="BK4941" s="1"/>
      <c r="BL4941" s="1"/>
      <c r="BM4941" s="1"/>
      <c r="BN4941" s="1"/>
      <c r="BO4941" s="1"/>
      <c r="BP4941" s="1"/>
      <c r="BQ4941" s="1"/>
      <c r="BR4941" s="1"/>
      <c r="BS4941" s="1"/>
      <c r="BT4941" s="1"/>
      <c r="BU4941" s="1"/>
      <c r="BV4941" s="1"/>
      <c r="BW4941" s="1"/>
      <c r="BX4941" s="1"/>
      <c r="BY4941" s="1"/>
      <c r="BZ4941" s="1"/>
      <c r="CA4941" s="1"/>
      <c r="CB4941" s="1"/>
      <c r="CC4941" s="1"/>
      <c r="CD4941" s="1"/>
      <c r="CE4941" s="1"/>
      <c r="CF4941" s="1"/>
      <c r="CG4941" s="1"/>
      <c r="CH4941" s="1"/>
      <c r="CI4941" s="1"/>
      <c r="CJ4941" s="1"/>
      <c r="CK4941" s="1"/>
      <c r="CL4941" s="1"/>
      <c r="CM4941" s="1"/>
      <c r="CN4941" s="1"/>
      <c r="CO4941" s="1"/>
      <c r="CP4941" s="1"/>
      <c r="CQ4941" s="1"/>
      <c r="CR4941" s="1"/>
      <c r="CS4941" s="1"/>
      <c r="CT4941" s="1"/>
      <c r="CU4941" s="1"/>
      <c r="CV4941" s="1"/>
      <c r="CW4941" s="1"/>
      <c r="CX4941" s="1"/>
      <c r="CY4941" s="1"/>
      <c r="CZ4941" s="1"/>
      <c r="DA4941" s="1"/>
      <c r="DB4941" s="1"/>
      <c r="DC4941" s="1"/>
      <c r="DD4941" s="1"/>
      <c r="DE4941" s="1"/>
      <c r="DF4941" s="1"/>
      <c r="DG4941" s="1"/>
      <c r="DH4941" s="1"/>
      <c r="DI4941" s="1"/>
      <c r="DJ4941" s="1"/>
      <c r="DK4941" s="1"/>
      <c r="DL4941" s="1"/>
      <c r="DM4941" s="1"/>
      <c r="DN4941" s="1"/>
      <c r="DO4941" s="1"/>
      <c r="DP4941" s="1"/>
      <c r="DQ4941" s="1"/>
    </row>
    <row r="4942" spans="1:121">
      <c r="A4942" s="172" t="s">
        <v>2030</v>
      </c>
      <c r="B4942" s="30">
        <v>20260307552</v>
      </c>
      <c r="C4942" s="378">
        <v>186600549</v>
      </c>
      <c r="D4942" s="88"/>
      <c r="F4942" s="29" t="s">
        <v>165</v>
      </c>
      <c r="G4942" s="3" t="s">
        <v>80</v>
      </c>
      <c r="H4942" s="3" t="s">
        <v>2172</v>
      </c>
      <c r="I4942" s="59">
        <v>46211</v>
      </c>
      <c r="J4942" s="59">
        <v>46214</v>
      </c>
      <c r="K4942" s="59">
        <v>46242</v>
      </c>
      <c r="L4942" s="45"/>
      <c r="M4942" s="45"/>
      <c r="N4942" s="45"/>
      <c r="O4942" s="3" t="s">
        <v>105</v>
      </c>
      <c r="P4942" s="3"/>
      <c r="Q4942" s="167"/>
      <c r="R4942" s="176"/>
      <c r="S4942" s="1"/>
      <c r="T4942" s="1"/>
      <c r="U4942" s="1"/>
      <c r="V4942" s="1"/>
      <c r="W4942" s="1"/>
      <c r="X4942" s="1"/>
      <c r="Y4942" s="1"/>
      <c r="Z4942" s="1"/>
      <c r="AA4942" s="1"/>
      <c r="AB4942" s="1"/>
      <c r="AC4942" s="1"/>
      <c r="AD4942" s="1"/>
      <c r="AE4942" s="1"/>
      <c r="AF4942" s="1"/>
      <c r="AG4942" s="1"/>
      <c r="AH4942" s="1"/>
      <c r="AI4942" s="1"/>
      <c r="AJ4942" s="1"/>
      <c r="AK4942" s="1"/>
      <c r="AL4942" s="1"/>
      <c r="AM4942" s="1"/>
      <c r="AN4942" s="1"/>
      <c r="AO4942" s="1"/>
      <c r="AP4942" s="1"/>
      <c r="AQ4942" s="1"/>
      <c r="AR4942" s="1"/>
      <c r="AS4942" s="1"/>
      <c r="AT4942" s="1"/>
      <c r="AU4942" s="1"/>
      <c r="AV4942" s="1"/>
      <c r="AW4942" s="1"/>
      <c r="AX4942" s="1"/>
      <c r="AY4942" s="1"/>
      <c r="AZ4942" s="1"/>
      <c r="BA4942" s="1"/>
      <c r="BB4942" s="1"/>
      <c r="BC4942" s="1"/>
      <c r="BD4942" s="1"/>
      <c r="BE4942" s="1"/>
      <c r="BF4942" s="1"/>
      <c r="BG4942" s="1"/>
      <c r="BH4942" s="1"/>
      <c r="BI4942" s="1"/>
      <c r="BJ4942" s="1"/>
      <c r="BK4942" s="1"/>
      <c r="BL4942" s="1"/>
      <c r="BM4942" s="1"/>
      <c r="BN4942" s="1"/>
      <c r="BO4942" s="1"/>
      <c r="BP4942" s="1"/>
      <c r="BQ4942" s="1"/>
      <c r="BR4942" s="1"/>
      <c r="BS4942" s="1"/>
      <c r="BT4942" s="1"/>
      <c r="BU4942" s="1"/>
      <c r="BV4942" s="1"/>
      <c r="BW4942" s="1"/>
      <c r="BX4942" s="1"/>
      <c r="BY4942" s="1"/>
      <c r="BZ4942" s="1"/>
      <c r="CA4942" s="1"/>
      <c r="CB4942" s="1"/>
      <c r="CC4942" s="1"/>
      <c r="CD4942" s="1"/>
      <c r="CE4942" s="1"/>
      <c r="CF4942" s="1"/>
      <c r="CG4942" s="1"/>
      <c r="CH4942" s="1"/>
      <c r="CI4942" s="1"/>
      <c r="CJ4942" s="1"/>
      <c r="CK4942" s="1"/>
      <c r="CL4942" s="1"/>
      <c r="CM4942" s="1"/>
      <c r="CN4942" s="1"/>
      <c r="CO4942" s="1"/>
      <c r="CP4942" s="1"/>
      <c r="CQ4942" s="1"/>
      <c r="CR4942" s="1"/>
      <c r="CS4942" s="1"/>
      <c r="CT4942" s="1"/>
      <c r="CU4942" s="1"/>
      <c r="CV4942" s="1"/>
      <c r="CW4942" s="1"/>
      <c r="CX4942" s="1"/>
      <c r="CY4942" s="1"/>
      <c r="CZ4942" s="1"/>
      <c r="DA4942" s="1"/>
      <c r="DB4942" s="1"/>
      <c r="DC4942" s="1"/>
      <c r="DD4942" s="1"/>
      <c r="DE4942" s="1"/>
      <c r="DF4942" s="1"/>
      <c r="DG4942" s="1"/>
      <c r="DH4942" s="1"/>
      <c r="DI4942" s="1"/>
      <c r="DJ4942" s="1"/>
      <c r="DK4942" s="1"/>
      <c r="DL4942" s="1"/>
      <c r="DM4942" s="1"/>
      <c r="DN4942" s="1"/>
      <c r="DO4942" s="1"/>
      <c r="DP4942" s="1"/>
      <c r="DQ4942" s="1"/>
    </row>
    <row r="4943" spans="1:121">
      <c r="A4943" s="172" t="s">
        <v>2030</v>
      </c>
      <c r="B4943" s="30">
        <v>20260307552</v>
      </c>
      <c r="C4943" s="378">
        <v>186600548</v>
      </c>
      <c r="D4943" s="88"/>
      <c r="F4943" s="29" t="s">
        <v>165</v>
      </c>
      <c r="G4943" s="3" t="s">
        <v>80</v>
      </c>
      <c r="H4943" s="3" t="s">
        <v>2172</v>
      </c>
      <c r="I4943" s="59">
        <v>46211</v>
      </c>
      <c r="J4943" s="59">
        <v>46214</v>
      </c>
      <c r="K4943" s="59">
        <v>46242</v>
      </c>
      <c r="L4943" s="45"/>
      <c r="M4943" s="45"/>
      <c r="N4943" s="45"/>
      <c r="O4943" s="3" t="s">
        <v>105</v>
      </c>
      <c r="P4943" s="3"/>
      <c r="Q4943" s="167"/>
      <c r="R4943" s="176"/>
      <c r="S4943" s="1"/>
      <c r="T4943" s="1"/>
      <c r="U4943" s="1"/>
      <c r="V4943" s="1"/>
      <c r="W4943" s="1"/>
      <c r="X4943" s="1"/>
      <c r="Y4943" s="1"/>
      <c r="Z4943" s="1"/>
      <c r="AA4943" s="1"/>
      <c r="AB4943" s="1"/>
      <c r="AC4943" s="1"/>
      <c r="AD4943" s="1"/>
      <c r="AE4943" s="1"/>
      <c r="AF4943" s="1"/>
      <c r="AG4943" s="1"/>
      <c r="AH4943" s="1"/>
      <c r="AI4943" s="1"/>
      <c r="AJ4943" s="1"/>
      <c r="AK4943" s="1"/>
      <c r="AL4943" s="1"/>
      <c r="AM4943" s="1"/>
      <c r="AN4943" s="1"/>
      <c r="AO4943" s="1"/>
      <c r="AP4943" s="1"/>
      <c r="AQ4943" s="1"/>
      <c r="AR4943" s="1"/>
      <c r="AS4943" s="1"/>
      <c r="AT4943" s="1"/>
      <c r="AU4943" s="1"/>
      <c r="AV4943" s="1"/>
      <c r="AW4943" s="1"/>
      <c r="AX4943" s="1"/>
      <c r="AY4943" s="1"/>
      <c r="AZ4943" s="1"/>
      <c r="BA4943" s="1"/>
      <c r="BB4943" s="1"/>
      <c r="BC4943" s="1"/>
      <c r="BD4943" s="1"/>
      <c r="BE4943" s="1"/>
      <c r="BF4943" s="1"/>
      <c r="BG4943" s="1"/>
      <c r="BH4943" s="1"/>
      <c r="BI4943" s="1"/>
      <c r="BJ4943" s="1"/>
      <c r="BK4943" s="1"/>
      <c r="BL4943" s="1"/>
      <c r="BM4943" s="1"/>
      <c r="BN4943" s="1"/>
      <c r="BO4943" s="1"/>
      <c r="BP4943" s="1"/>
      <c r="BQ4943" s="1"/>
      <c r="BR4943" s="1"/>
      <c r="BS4943" s="1"/>
      <c r="BT4943" s="1"/>
      <c r="BU4943" s="1"/>
      <c r="BV4943" s="1"/>
      <c r="BW4943" s="1"/>
      <c r="BX4943" s="1"/>
      <c r="BY4943" s="1"/>
      <c r="BZ4943" s="1"/>
      <c r="CA4943" s="1"/>
      <c r="CB4943" s="1"/>
      <c r="CC4943" s="1"/>
      <c r="CD4943" s="1"/>
      <c r="CE4943" s="1"/>
      <c r="CF4943" s="1"/>
      <c r="CG4943" s="1"/>
      <c r="CH4943" s="1"/>
      <c r="CI4943" s="1"/>
      <c r="CJ4943" s="1"/>
      <c r="CK4943" s="1"/>
      <c r="CL4943" s="1"/>
      <c r="CM4943" s="1"/>
      <c r="CN4943" s="1"/>
      <c r="CO4943" s="1"/>
      <c r="CP4943" s="1"/>
      <c r="CQ4943" s="1"/>
      <c r="CR4943" s="1"/>
      <c r="CS4943" s="1"/>
      <c r="CT4943" s="1"/>
      <c r="CU4943" s="1"/>
      <c r="CV4943" s="1"/>
      <c r="CW4943" s="1"/>
      <c r="CX4943" s="1"/>
      <c r="CY4943" s="1"/>
      <c r="CZ4943" s="1"/>
      <c r="DA4943" s="1"/>
      <c r="DB4943" s="1"/>
      <c r="DC4943" s="1"/>
      <c r="DD4943" s="1"/>
      <c r="DE4943" s="1"/>
      <c r="DF4943" s="1"/>
      <c r="DG4943" s="1"/>
      <c r="DH4943" s="1"/>
      <c r="DI4943" s="1"/>
      <c r="DJ4943" s="1"/>
      <c r="DK4943" s="1"/>
      <c r="DL4943" s="1"/>
      <c r="DM4943" s="1"/>
      <c r="DN4943" s="1"/>
      <c r="DO4943" s="1"/>
      <c r="DP4943" s="1"/>
      <c r="DQ4943" s="1"/>
    </row>
    <row r="4944" spans="1:121">
      <c r="A4944" s="172" t="s">
        <v>164</v>
      </c>
      <c r="B4944" s="30" t="s">
        <v>2017</v>
      </c>
      <c r="C4944" s="378">
        <v>176600042</v>
      </c>
      <c r="D4944" s="88"/>
      <c r="F4944" s="29" t="s">
        <v>165</v>
      </c>
      <c r="G4944" s="3" t="s">
        <v>80</v>
      </c>
      <c r="H4944" s="3" t="s">
        <v>2172</v>
      </c>
      <c r="I4944" s="59">
        <v>46211</v>
      </c>
      <c r="J4944" s="59">
        <v>46214</v>
      </c>
      <c r="K4944" s="59">
        <v>46242</v>
      </c>
      <c r="L4944" s="45"/>
      <c r="M4944" s="45"/>
      <c r="N4944" s="45"/>
      <c r="O4944" s="3" t="s">
        <v>105</v>
      </c>
      <c r="P4944" s="55">
        <v>46203</v>
      </c>
      <c r="Q4944" s="167"/>
      <c r="R4944" s="176"/>
      <c r="S4944" s="1"/>
      <c r="T4944" s="1"/>
      <c r="U4944" s="1"/>
      <c r="V4944" s="1"/>
      <c r="W4944" s="1"/>
      <c r="X4944" s="1"/>
      <c r="Y4944" s="1"/>
      <c r="Z4944" s="1"/>
      <c r="AA4944" s="1"/>
      <c r="AB4944" s="1"/>
      <c r="AC4944" s="1"/>
      <c r="AD4944" s="1"/>
      <c r="AE4944" s="1"/>
      <c r="AF4944" s="1"/>
      <c r="AG4944" s="1"/>
      <c r="AH4944" s="1"/>
      <c r="AI4944" s="1"/>
      <c r="AJ4944" s="1"/>
      <c r="AK4944" s="1"/>
      <c r="AL4944" s="1"/>
      <c r="AM4944" s="1"/>
      <c r="AN4944" s="1"/>
      <c r="AO4944" s="1"/>
      <c r="AP4944" s="1"/>
      <c r="AQ4944" s="1"/>
      <c r="AR4944" s="1"/>
      <c r="AS4944" s="1"/>
      <c r="AT4944" s="1"/>
      <c r="AU4944" s="1"/>
      <c r="AV4944" s="1"/>
      <c r="AW4944" s="1"/>
      <c r="AX4944" s="1"/>
      <c r="AY4944" s="1"/>
      <c r="AZ4944" s="1"/>
      <c r="BA4944" s="1"/>
      <c r="BB4944" s="1"/>
      <c r="BC4944" s="1"/>
      <c r="BD4944" s="1"/>
      <c r="BE4944" s="1"/>
      <c r="BF4944" s="1"/>
      <c r="BG4944" s="1"/>
      <c r="BH4944" s="1"/>
      <c r="BI4944" s="1"/>
      <c r="BJ4944" s="1"/>
      <c r="BK4944" s="1"/>
      <c r="BL4944" s="1"/>
      <c r="BM4944" s="1"/>
      <c r="BN4944" s="1"/>
      <c r="BO4944" s="1"/>
      <c r="BP4944" s="1"/>
      <c r="BQ4944" s="1"/>
      <c r="BR4944" s="1"/>
      <c r="BS4944" s="1"/>
      <c r="BT4944" s="1"/>
      <c r="BU4944" s="1"/>
      <c r="BV4944" s="1"/>
      <c r="BW4944" s="1"/>
      <c r="BX4944" s="1"/>
      <c r="BY4944" s="1"/>
      <c r="BZ4944" s="1"/>
      <c r="CA4944" s="1"/>
      <c r="CB4944" s="1"/>
      <c r="CC4944" s="1"/>
      <c r="CD4944" s="1"/>
      <c r="CE4944" s="1"/>
      <c r="CF4944" s="1"/>
      <c r="CG4944" s="1"/>
      <c r="CH4944" s="1"/>
      <c r="CI4944" s="1"/>
      <c r="CJ4944" s="1"/>
      <c r="CK4944" s="1"/>
      <c r="CL4944" s="1"/>
      <c r="CM4944" s="1"/>
      <c r="CN4944" s="1"/>
      <c r="CO4944" s="1"/>
      <c r="CP4944" s="1"/>
      <c r="CQ4944" s="1"/>
      <c r="CR4944" s="1"/>
      <c r="CS4944" s="1"/>
      <c r="CT4944" s="1"/>
      <c r="CU4944" s="1"/>
      <c r="CV4944" s="1"/>
      <c r="CW4944" s="1"/>
      <c r="CX4944" s="1"/>
      <c r="CY4944" s="1"/>
      <c r="CZ4944" s="1"/>
      <c r="DA4944" s="1"/>
      <c r="DB4944" s="1"/>
      <c r="DC4944" s="1"/>
      <c r="DD4944" s="1"/>
      <c r="DE4944" s="1"/>
      <c r="DF4944" s="1"/>
      <c r="DG4944" s="1"/>
      <c r="DH4944" s="1"/>
      <c r="DI4944" s="1"/>
      <c r="DJ4944" s="1"/>
      <c r="DK4944" s="1"/>
      <c r="DL4944" s="1"/>
      <c r="DM4944" s="1"/>
      <c r="DN4944" s="1"/>
      <c r="DO4944" s="1"/>
      <c r="DP4944" s="1"/>
      <c r="DQ4944" s="1"/>
    </row>
    <row r="4945" spans="1:121">
      <c r="A4945" s="172" t="s">
        <v>164</v>
      </c>
      <c r="B4945" s="30" t="s">
        <v>2017</v>
      </c>
      <c r="C4945" s="378">
        <v>176600026</v>
      </c>
      <c r="D4945" s="88"/>
      <c r="F4945" s="29" t="s">
        <v>165</v>
      </c>
      <c r="G4945" s="3" t="s">
        <v>80</v>
      </c>
      <c r="H4945" s="3" t="s">
        <v>2172</v>
      </c>
      <c r="I4945" s="59">
        <v>46211</v>
      </c>
      <c r="J4945" s="59">
        <v>46214</v>
      </c>
      <c r="K4945" s="59">
        <v>46242</v>
      </c>
      <c r="L4945" s="45"/>
      <c r="M4945" s="45"/>
      <c r="N4945" s="45"/>
      <c r="O4945" s="3" t="s">
        <v>105</v>
      </c>
      <c r="P4945" s="55">
        <v>46203</v>
      </c>
      <c r="Q4945" s="167"/>
      <c r="R4945" s="176"/>
      <c r="S4945" s="1"/>
      <c r="T4945" s="1"/>
      <c r="U4945" s="1"/>
      <c r="V4945" s="1"/>
      <c r="W4945" s="1"/>
      <c r="X4945" s="1"/>
      <c r="Y4945" s="1"/>
      <c r="Z4945" s="1"/>
      <c r="AA4945" s="1"/>
      <c r="AB4945" s="1"/>
      <c r="AC4945" s="1"/>
      <c r="AD4945" s="1"/>
      <c r="AE4945" s="1"/>
      <c r="AF4945" s="1"/>
      <c r="AG4945" s="1"/>
      <c r="AH4945" s="1"/>
      <c r="AI4945" s="1"/>
      <c r="AJ4945" s="1"/>
      <c r="AK4945" s="1"/>
      <c r="AL4945" s="1"/>
      <c r="AM4945" s="1"/>
      <c r="AN4945" s="1"/>
      <c r="AO4945" s="1"/>
      <c r="AP4945" s="1"/>
      <c r="AQ4945" s="1"/>
      <c r="AR4945" s="1"/>
      <c r="AS4945" s="1"/>
      <c r="AT4945" s="1"/>
      <c r="AU4945" s="1"/>
      <c r="AV4945" s="1"/>
      <c r="AW4945" s="1"/>
      <c r="AX4945" s="1"/>
      <c r="AY4945" s="1"/>
      <c r="AZ4945" s="1"/>
      <c r="BA4945" s="1"/>
      <c r="BB4945" s="1"/>
      <c r="BC4945" s="1"/>
      <c r="BD4945" s="1"/>
      <c r="BE4945" s="1"/>
      <c r="BF4945" s="1"/>
      <c r="BG4945" s="1"/>
      <c r="BH4945" s="1"/>
      <c r="BI4945" s="1"/>
      <c r="BJ4945" s="1"/>
      <c r="BK4945" s="1"/>
      <c r="BL4945" s="1"/>
      <c r="BM4945" s="1"/>
      <c r="BN4945" s="1"/>
      <c r="BO4945" s="1"/>
      <c r="BP4945" s="1"/>
      <c r="BQ4945" s="1"/>
      <c r="BR4945" s="1"/>
      <c r="BS4945" s="1"/>
      <c r="BT4945" s="1"/>
      <c r="BU4945" s="1"/>
      <c r="BV4945" s="1"/>
      <c r="BW4945" s="1"/>
      <c r="BX4945" s="1"/>
      <c r="BY4945" s="1"/>
      <c r="BZ4945" s="1"/>
      <c r="CA4945" s="1"/>
      <c r="CB4945" s="1"/>
      <c r="CC4945" s="1"/>
      <c r="CD4945" s="1"/>
      <c r="CE4945" s="1"/>
      <c r="CF4945" s="1"/>
      <c r="CG4945" s="1"/>
      <c r="CH4945" s="1"/>
      <c r="CI4945" s="1"/>
      <c r="CJ4945" s="1"/>
      <c r="CK4945" s="1"/>
      <c r="CL4945" s="1"/>
      <c r="CM4945" s="1"/>
      <c r="CN4945" s="1"/>
      <c r="CO4945" s="1"/>
      <c r="CP4945" s="1"/>
      <c r="CQ4945" s="1"/>
      <c r="CR4945" s="1"/>
      <c r="CS4945" s="1"/>
      <c r="CT4945" s="1"/>
      <c r="CU4945" s="1"/>
      <c r="CV4945" s="1"/>
      <c r="CW4945" s="1"/>
      <c r="CX4945" s="1"/>
      <c r="CY4945" s="1"/>
      <c r="CZ4945" s="1"/>
      <c r="DA4945" s="1"/>
      <c r="DB4945" s="1"/>
      <c r="DC4945" s="1"/>
      <c r="DD4945" s="1"/>
      <c r="DE4945" s="1"/>
      <c r="DF4945" s="1"/>
      <c r="DG4945" s="1"/>
      <c r="DH4945" s="1"/>
      <c r="DI4945" s="1"/>
      <c r="DJ4945" s="1"/>
      <c r="DK4945" s="1"/>
      <c r="DL4945" s="1"/>
      <c r="DM4945" s="1"/>
      <c r="DN4945" s="1"/>
      <c r="DO4945" s="1"/>
      <c r="DP4945" s="1"/>
      <c r="DQ4945" s="1"/>
    </row>
    <row r="4946" spans="1:121">
      <c r="A4946" s="172" t="s">
        <v>164</v>
      </c>
      <c r="B4946" s="30" t="s">
        <v>2017</v>
      </c>
      <c r="C4946" s="378">
        <v>176600022</v>
      </c>
      <c r="D4946" s="88"/>
      <c r="F4946" s="29" t="s">
        <v>165</v>
      </c>
      <c r="G4946" s="3" t="s">
        <v>80</v>
      </c>
      <c r="H4946" s="3" t="s">
        <v>2172</v>
      </c>
      <c r="I4946" s="59">
        <v>46211</v>
      </c>
      <c r="J4946" s="59">
        <v>46214</v>
      </c>
      <c r="K4946" s="59">
        <v>46242</v>
      </c>
      <c r="L4946" s="45"/>
      <c r="M4946" s="45"/>
      <c r="N4946" s="45"/>
      <c r="O4946" s="3" t="s">
        <v>105</v>
      </c>
      <c r="P4946" s="55">
        <v>46203</v>
      </c>
      <c r="Q4946" s="167"/>
      <c r="R4946" s="176"/>
      <c r="S4946" s="1"/>
      <c r="T4946" s="1"/>
      <c r="U4946" s="1"/>
      <c r="V4946" s="1"/>
      <c r="W4946" s="1"/>
      <c r="X4946" s="1"/>
      <c r="Y4946" s="1"/>
      <c r="Z4946" s="1"/>
      <c r="AA4946" s="1"/>
      <c r="AB4946" s="1"/>
      <c r="AC4946" s="1"/>
      <c r="AD4946" s="1"/>
      <c r="AE4946" s="1"/>
      <c r="AF4946" s="1"/>
      <c r="AG4946" s="1"/>
      <c r="AH4946" s="1"/>
      <c r="AI4946" s="1"/>
      <c r="AJ4946" s="1"/>
      <c r="AK4946" s="1"/>
      <c r="AL4946" s="1"/>
      <c r="AM4946" s="1"/>
      <c r="AN4946" s="1"/>
      <c r="AO4946" s="1"/>
      <c r="AP4946" s="1"/>
      <c r="AQ4946" s="1"/>
      <c r="AR4946" s="1"/>
      <c r="AS4946" s="1"/>
      <c r="AT4946" s="1"/>
      <c r="AU4946" s="1"/>
      <c r="AV4946" s="1"/>
      <c r="AW4946" s="1"/>
      <c r="AX4946" s="1"/>
      <c r="AY4946" s="1"/>
      <c r="AZ4946" s="1"/>
      <c r="BA4946" s="1"/>
      <c r="BB4946" s="1"/>
      <c r="BC4946" s="1"/>
      <c r="BD4946" s="1"/>
      <c r="BE4946" s="1"/>
      <c r="BF4946" s="1"/>
      <c r="BG4946" s="1"/>
      <c r="BH4946" s="1"/>
      <c r="BI4946" s="1"/>
      <c r="BJ4946" s="1"/>
      <c r="BK4946" s="1"/>
      <c r="BL4946" s="1"/>
      <c r="BM4946" s="1"/>
      <c r="BN4946" s="1"/>
      <c r="BO4946" s="1"/>
      <c r="BP4946" s="1"/>
      <c r="BQ4946" s="1"/>
      <c r="BR4946" s="1"/>
      <c r="BS4946" s="1"/>
      <c r="BT4946" s="1"/>
      <c r="BU4946" s="1"/>
      <c r="BV4946" s="1"/>
      <c r="BW4946" s="1"/>
      <c r="BX4946" s="1"/>
      <c r="BY4946" s="1"/>
      <c r="BZ4946" s="1"/>
      <c r="CA4946" s="1"/>
      <c r="CB4946" s="1"/>
      <c r="CC4946" s="1"/>
      <c r="CD4946" s="1"/>
      <c r="CE4946" s="1"/>
      <c r="CF4946" s="1"/>
      <c r="CG4946" s="1"/>
      <c r="CH4946" s="1"/>
      <c r="CI4946" s="1"/>
      <c r="CJ4946" s="1"/>
      <c r="CK4946" s="1"/>
      <c r="CL4946" s="1"/>
      <c r="CM4946" s="1"/>
      <c r="CN4946" s="1"/>
      <c r="CO4946" s="1"/>
      <c r="CP4946" s="1"/>
      <c r="CQ4946" s="1"/>
      <c r="CR4946" s="1"/>
      <c r="CS4946" s="1"/>
      <c r="CT4946" s="1"/>
      <c r="CU4946" s="1"/>
      <c r="CV4946" s="1"/>
      <c r="CW4946" s="1"/>
      <c r="CX4946" s="1"/>
      <c r="CY4946" s="1"/>
      <c r="CZ4946" s="1"/>
      <c r="DA4946" s="1"/>
      <c r="DB4946" s="1"/>
      <c r="DC4946" s="1"/>
      <c r="DD4946" s="1"/>
      <c r="DE4946" s="1"/>
      <c r="DF4946" s="1"/>
      <c r="DG4946" s="1"/>
      <c r="DH4946" s="1"/>
      <c r="DI4946" s="1"/>
      <c r="DJ4946" s="1"/>
      <c r="DK4946" s="1"/>
      <c r="DL4946" s="1"/>
      <c r="DM4946" s="1"/>
      <c r="DN4946" s="1"/>
      <c r="DO4946" s="1"/>
      <c r="DP4946" s="1"/>
      <c r="DQ4946" s="1"/>
    </row>
    <row r="4947" spans="1:121">
      <c r="A4947" s="172" t="s">
        <v>164</v>
      </c>
      <c r="B4947" s="30" t="s">
        <v>2017</v>
      </c>
      <c r="C4947" s="378">
        <v>176600016</v>
      </c>
      <c r="D4947" s="88"/>
      <c r="F4947" s="29" t="s">
        <v>165</v>
      </c>
      <c r="G4947" s="3" t="s">
        <v>80</v>
      </c>
      <c r="H4947" s="3" t="s">
        <v>2172</v>
      </c>
      <c r="I4947" s="59">
        <v>46211</v>
      </c>
      <c r="J4947" s="59">
        <v>46214</v>
      </c>
      <c r="K4947" s="59">
        <v>46242</v>
      </c>
      <c r="L4947" s="45"/>
      <c r="M4947" s="45"/>
      <c r="N4947" s="45"/>
      <c r="O4947" s="3" t="s">
        <v>105</v>
      </c>
      <c r="P4947" s="55">
        <v>46203</v>
      </c>
      <c r="Q4947" s="167"/>
      <c r="R4947" s="176"/>
      <c r="S4947" s="1"/>
      <c r="T4947" s="1"/>
      <c r="U4947" s="1"/>
      <c r="V4947" s="1"/>
      <c r="W4947" s="1"/>
      <c r="X4947" s="1"/>
      <c r="Y4947" s="1"/>
      <c r="Z4947" s="1"/>
      <c r="AA4947" s="1"/>
      <c r="AB4947" s="1"/>
      <c r="AC4947" s="1"/>
      <c r="AD4947" s="1"/>
      <c r="AE4947" s="1"/>
      <c r="AF4947" s="1"/>
      <c r="AG4947" s="1"/>
      <c r="AH4947" s="1"/>
      <c r="AI4947" s="1"/>
      <c r="AJ4947" s="1"/>
      <c r="AK4947" s="1"/>
      <c r="AL4947" s="1"/>
      <c r="AM4947" s="1"/>
      <c r="AN4947" s="1"/>
      <c r="AO4947" s="1"/>
      <c r="AP4947" s="1"/>
      <c r="AQ4947" s="1"/>
      <c r="AR4947" s="1"/>
      <c r="AS4947" s="1"/>
      <c r="AT4947" s="1"/>
      <c r="AU4947" s="1"/>
      <c r="AV4947" s="1"/>
      <c r="AW4947" s="1"/>
      <c r="AX4947" s="1"/>
      <c r="AY4947" s="1"/>
      <c r="AZ4947" s="1"/>
      <c r="BA4947" s="1"/>
      <c r="BB4947" s="1"/>
      <c r="BC4947" s="1"/>
      <c r="BD4947" s="1"/>
      <c r="BE4947" s="1"/>
      <c r="BF4947" s="1"/>
      <c r="BG4947" s="1"/>
      <c r="BH4947" s="1"/>
      <c r="BI4947" s="1"/>
      <c r="BJ4947" s="1"/>
      <c r="BK4947" s="1"/>
      <c r="BL4947" s="1"/>
      <c r="BM4947" s="1"/>
      <c r="BN4947" s="1"/>
      <c r="BO4947" s="1"/>
      <c r="BP4947" s="1"/>
      <c r="BQ4947" s="1"/>
      <c r="BR4947" s="1"/>
      <c r="BS4947" s="1"/>
      <c r="BT4947" s="1"/>
      <c r="BU4947" s="1"/>
      <c r="BV4947" s="1"/>
      <c r="BW4947" s="1"/>
      <c r="BX4947" s="1"/>
      <c r="BY4947" s="1"/>
      <c r="BZ4947" s="1"/>
      <c r="CA4947" s="1"/>
      <c r="CB4947" s="1"/>
      <c r="CC4947" s="1"/>
      <c r="CD4947" s="1"/>
      <c r="CE4947" s="1"/>
      <c r="CF4947" s="1"/>
      <c r="CG4947" s="1"/>
      <c r="CH4947" s="1"/>
      <c r="CI4947" s="1"/>
      <c r="CJ4947" s="1"/>
      <c r="CK4947" s="1"/>
      <c r="CL4947" s="1"/>
      <c r="CM4947" s="1"/>
      <c r="CN4947" s="1"/>
      <c r="CO4947" s="1"/>
      <c r="CP4947" s="1"/>
      <c r="CQ4947" s="1"/>
      <c r="CR4947" s="1"/>
      <c r="CS4947" s="1"/>
      <c r="CT4947" s="1"/>
      <c r="CU4947" s="1"/>
      <c r="CV4947" s="1"/>
      <c r="CW4947" s="1"/>
      <c r="CX4947" s="1"/>
      <c r="CY4947" s="1"/>
      <c r="CZ4947" s="1"/>
      <c r="DA4947" s="1"/>
      <c r="DB4947" s="1"/>
      <c r="DC4947" s="1"/>
      <c r="DD4947" s="1"/>
      <c r="DE4947" s="1"/>
      <c r="DF4947" s="1"/>
      <c r="DG4947" s="1"/>
      <c r="DH4947" s="1"/>
      <c r="DI4947" s="1"/>
      <c r="DJ4947" s="1"/>
      <c r="DK4947" s="1"/>
      <c r="DL4947" s="1"/>
      <c r="DM4947" s="1"/>
      <c r="DN4947" s="1"/>
      <c r="DO4947" s="1"/>
      <c r="DP4947" s="1"/>
      <c r="DQ4947" s="1"/>
    </row>
    <row r="4948" spans="1:121">
      <c r="A4948" s="172" t="s">
        <v>164</v>
      </c>
      <c r="B4948" s="30" t="s">
        <v>2017</v>
      </c>
      <c r="C4948" s="378">
        <v>176600014</v>
      </c>
      <c r="D4948" s="88"/>
      <c r="F4948" s="29" t="s">
        <v>165</v>
      </c>
      <c r="G4948" s="3" t="s">
        <v>80</v>
      </c>
      <c r="H4948" s="3" t="s">
        <v>2172</v>
      </c>
      <c r="I4948" s="59">
        <v>46211</v>
      </c>
      <c r="J4948" s="59">
        <v>46214</v>
      </c>
      <c r="K4948" s="59">
        <v>46242</v>
      </c>
      <c r="L4948" s="45"/>
      <c r="M4948" s="45"/>
      <c r="N4948" s="45"/>
      <c r="O4948" s="3" t="s">
        <v>105</v>
      </c>
      <c r="P4948" s="55">
        <v>46203</v>
      </c>
      <c r="Q4948" s="167"/>
      <c r="R4948" s="176"/>
      <c r="S4948" s="1"/>
      <c r="T4948" s="1"/>
      <c r="U4948" s="1"/>
      <c r="V4948" s="1"/>
      <c r="W4948" s="1"/>
      <c r="X4948" s="1"/>
      <c r="Y4948" s="1"/>
      <c r="Z4948" s="1"/>
      <c r="AA4948" s="1"/>
      <c r="AB4948" s="1"/>
      <c r="AC4948" s="1"/>
      <c r="AD4948" s="1"/>
      <c r="AE4948" s="1"/>
      <c r="AF4948" s="1"/>
      <c r="AG4948" s="1"/>
      <c r="AH4948" s="1"/>
      <c r="AI4948" s="1"/>
      <c r="AJ4948" s="1"/>
      <c r="AK4948" s="1"/>
      <c r="AL4948" s="1"/>
      <c r="AM4948" s="1"/>
      <c r="AN4948" s="1"/>
      <c r="AO4948" s="1"/>
      <c r="AP4948" s="1"/>
      <c r="AQ4948" s="1"/>
      <c r="AR4948" s="1"/>
      <c r="AS4948" s="1"/>
      <c r="AT4948" s="1"/>
      <c r="AU4948" s="1"/>
      <c r="AV4948" s="1"/>
      <c r="AW4948" s="1"/>
      <c r="AX4948" s="1"/>
      <c r="AY4948" s="1"/>
      <c r="AZ4948" s="1"/>
      <c r="BA4948" s="1"/>
      <c r="BB4948" s="1"/>
      <c r="BC4948" s="1"/>
      <c r="BD4948" s="1"/>
      <c r="BE4948" s="1"/>
      <c r="BF4948" s="1"/>
      <c r="BG4948" s="1"/>
      <c r="BH4948" s="1"/>
      <c r="BI4948" s="1"/>
      <c r="BJ4948" s="1"/>
      <c r="BK4948" s="1"/>
      <c r="BL4948" s="1"/>
      <c r="BM4948" s="1"/>
      <c r="BN4948" s="1"/>
      <c r="BO4948" s="1"/>
      <c r="BP4948" s="1"/>
      <c r="BQ4948" s="1"/>
      <c r="BR4948" s="1"/>
      <c r="BS4948" s="1"/>
      <c r="BT4948" s="1"/>
      <c r="BU4948" s="1"/>
      <c r="BV4948" s="1"/>
      <c r="BW4948" s="1"/>
      <c r="BX4948" s="1"/>
      <c r="BY4948" s="1"/>
      <c r="BZ4948" s="1"/>
      <c r="CA4948" s="1"/>
      <c r="CB4948" s="1"/>
      <c r="CC4948" s="1"/>
      <c r="CD4948" s="1"/>
      <c r="CE4948" s="1"/>
      <c r="CF4948" s="1"/>
      <c r="CG4948" s="1"/>
      <c r="CH4948" s="1"/>
      <c r="CI4948" s="1"/>
      <c r="CJ4948" s="1"/>
      <c r="CK4948" s="1"/>
      <c r="CL4948" s="1"/>
      <c r="CM4948" s="1"/>
      <c r="CN4948" s="1"/>
      <c r="CO4948" s="1"/>
      <c r="CP4948" s="1"/>
      <c r="CQ4948" s="1"/>
      <c r="CR4948" s="1"/>
      <c r="CS4948" s="1"/>
      <c r="CT4948" s="1"/>
      <c r="CU4948" s="1"/>
      <c r="CV4948" s="1"/>
      <c r="CW4948" s="1"/>
      <c r="CX4948" s="1"/>
      <c r="CY4948" s="1"/>
      <c r="CZ4948" s="1"/>
      <c r="DA4948" s="1"/>
      <c r="DB4948" s="1"/>
      <c r="DC4948" s="1"/>
      <c r="DD4948" s="1"/>
      <c r="DE4948" s="1"/>
      <c r="DF4948" s="1"/>
      <c r="DG4948" s="1"/>
      <c r="DH4948" s="1"/>
      <c r="DI4948" s="1"/>
      <c r="DJ4948" s="1"/>
      <c r="DK4948" s="1"/>
      <c r="DL4948" s="1"/>
      <c r="DM4948" s="1"/>
      <c r="DN4948" s="1"/>
      <c r="DO4948" s="1"/>
      <c r="DP4948" s="1"/>
      <c r="DQ4948" s="1"/>
    </row>
    <row r="4949" spans="1:121">
      <c r="A4949" s="172" t="s">
        <v>164</v>
      </c>
      <c r="B4949" s="30" t="s">
        <v>2017</v>
      </c>
      <c r="C4949" s="378">
        <v>176600010</v>
      </c>
      <c r="D4949" s="88"/>
      <c r="F4949" s="29" t="s">
        <v>165</v>
      </c>
      <c r="G4949" s="3" t="s">
        <v>80</v>
      </c>
      <c r="H4949" s="3" t="s">
        <v>2172</v>
      </c>
      <c r="I4949" s="59">
        <v>46211</v>
      </c>
      <c r="J4949" s="59">
        <v>46214</v>
      </c>
      <c r="K4949" s="59">
        <v>46242</v>
      </c>
      <c r="L4949" s="45"/>
      <c r="M4949" s="45"/>
      <c r="N4949" s="45"/>
      <c r="O4949" s="3" t="s">
        <v>105</v>
      </c>
      <c r="P4949" s="55">
        <v>46203</v>
      </c>
      <c r="Q4949" s="167"/>
      <c r="R4949" s="176"/>
      <c r="S4949" s="1"/>
      <c r="T4949" s="1"/>
      <c r="U4949" s="1"/>
      <c r="V4949" s="1"/>
      <c r="W4949" s="1"/>
      <c r="X4949" s="1"/>
      <c r="Y4949" s="1"/>
      <c r="Z4949" s="1"/>
      <c r="AA4949" s="1"/>
      <c r="AB4949" s="1"/>
      <c r="AC4949" s="1"/>
      <c r="AD4949" s="1"/>
      <c r="AE4949" s="1"/>
      <c r="AF4949" s="1"/>
      <c r="AG4949" s="1"/>
      <c r="AH4949" s="1"/>
      <c r="AI4949" s="1"/>
      <c r="AJ4949" s="1"/>
      <c r="AK4949" s="1"/>
      <c r="AL4949" s="1"/>
      <c r="AM4949" s="1"/>
      <c r="AN4949" s="1"/>
      <c r="AO4949" s="1"/>
      <c r="AP4949" s="1"/>
      <c r="AQ4949" s="1"/>
      <c r="AR4949" s="1"/>
      <c r="AS4949" s="1"/>
      <c r="AT4949" s="1"/>
      <c r="AU4949" s="1"/>
      <c r="AV4949" s="1"/>
      <c r="AW4949" s="1"/>
      <c r="AX4949" s="1"/>
      <c r="AY4949" s="1"/>
      <c r="AZ4949" s="1"/>
      <c r="BA4949" s="1"/>
      <c r="BB4949" s="1"/>
      <c r="BC4949" s="1"/>
      <c r="BD4949" s="1"/>
      <c r="BE4949" s="1"/>
      <c r="BF4949" s="1"/>
      <c r="BG4949" s="1"/>
      <c r="BH4949" s="1"/>
      <c r="BI4949" s="1"/>
      <c r="BJ4949" s="1"/>
      <c r="BK4949" s="1"/>
      <c r="BL4949" s="1"/>
      <c r="BM4949" s="1"/>
      <c r="BN4949" s="1"/>
      <c r="BO4949" s="1"/>
      <c r="BP4949" s="1"/>
      <c r="BQ4949" s="1"/>
      <c r="BR4949" s="1"/>
      <c r="BS4949" s="1"/>
      <c r="BT4949" s="1"/>
      <c r="BU4949" s="1"/>
      <c r="BV4949" s="1"/>
      <c r="BW4949" s="1"/>
      <c r="BX4949" s="1"/>
      <c r="BY4949" s="1"/>
      <c r="BZ4949" s="1"/>
      <c r="CA4949" s="1"/>
      <c r="CB4949" s="1"/>
      <c r="CC4949" s="1"/>
      <c r="CD4949" s="1"/>
      <c r="CE4949" s="1"/>
      <c r="CF4949" s="1"/>
      <c r="CG4949" s="1"/>
      <c r="CH4949" s="1"/>
      <c r="CI4949" s="1"/>
      <c r="CJ4949" s="1"/>
      <c r="CK4949" s="1"/>
      <c r="CL4949" s="1"/>
      <c r="CM4949" s="1"/>
      <c r="CN4949" s="1"/>
      <c r="CO4949" s="1"/>
      <c r="CP4949" s="1"/>
      <c r="CQ4949" s="1"/>
      <c r="CR4949" s="1"/>
      <c r="CS4949" s="1"/>
      <c r="CT4949" s="1"/>
      <c r="CU4949" s="1"/>
      <c r="CV4949" s="1"/>
      <c r="CW4949" s="1"/>
      <c r="CX4949" s="1"/>
      <c r="CY4949" s="1"/>
      <c r="CZ4949" s="1"/>
      <c r="DA4949" s="1"/>
      <c r="DB4949" s="1"/>
      <c r="DC4949" s="1"/>
      <c r="DD4949" s="1"/>
      <c r="DE4949" s="1"/>
      <c r="DF4949" s="1"/>
      <c r="DG4949" s="1"/>
      <c r="DH4949" s="1"/>
      <c r="DI4949" s="1"/>
      <c r="DJ4949" s="1"/>
      <c r="DK4949" s="1"/>
      <c r="DL4949" s="1"/>
      <c r="DM4949" s="1"/>
      <c r="DN4949" s="1"/>
      <c r="DO4949" s="1"/>
      <c r="DP4949" s="1"/>
      <c r="DQ4949" s="1"/>
    </row>
    <row r="4950" spans="1:121">
      <c r="A4950" s="172" t="s">
        <v>164</v>
      </c>
      <c r="B4950" s="30" t="s">
        <v>2017</v>
      </c>
      <c r="C4950" s="378">
        <v>175609915</v>
      </c>
      <c r="D4950" s="88"/>
      <c r="F4950" s="29" t="s">
        <v>165</v>
      </c>
      <c r="G4950" s="3" t="s">
        <v>80</v>
      </c>
      <c r="H4950" s="3" t="s">
        <v>2172</v>
      </c>
      <c r="I4950" s="59">
        <v>46211</v>
      </c>
      <c r="J4950" s="59">
        <v>46214</v>
      </c>
      <c r="K4950" s="59">
        <v>46242</v>
      </c>
      <c r="L4950" s="45"/>
      <c r="M4950" s="45"/>
      <c r="N4950" s="45"/>
      <c r="O4950" s="3" t="s">
        <v>105</v>
      </c>
      <c r="P4950" s="55">
        <v>46203</v>
      </c>
      <c r="Q4950" s="167"/>
      <c r="R4950" s="176"/>
      <c r="S4950" s="1"/>
      <c r="T4950" s="1"/>
      <c r="U4950" s="1"/>
      <c r="V4950" s="1"/>
      <c r="W4950" s="1"/>
      <c r="X4950" s="1"/>
      <c r="Y4950" s="1"/>
      <c r="Z4950" s="1"/>
      <c r="AA4950" s="1"/>
      <c r="AB4950" s="1"/>
      <c r="AC4950" s="1"/>
      <c r="AD4950" s="1"/>
      <c r="AE4950" s="1"/>
      <c r="AF4950" s="1"/>
      <c r="AG4950" s="1"/>
      <c r="AH4950" s="1"/>
      <c r="AI4950" s="1"/>
      <c r="AJ4950" s="1"/>
      <c r="AK4950" s="1"/>
      <c r="AL4950" s="1"/>
      <c r="AM4950" s="1"/>
      <c r="AN4950" s="1"/>
      <c r="AO4950" s="1"/>
      <c r="AP4950" s="1"/>
      <c r="AQ4950" s="1"/>
      <c r="AR4950" s="1"/>
      <c r="AS4950" s="1"/>
      <c r="AT4950" s="1"/>
      <c r="AU4950" s="1"/>
      <c r="AV4950" s="1"/>
      <c r="AW4950" s="1"/>
      <c r="AX4950" s="1"/>
      <c r="AY4950" s="1"/>
      <c r="AZ4950" s="1"/>
      <c r="BA4950" s="1"/>
      <c r="BB4950" s="1"/>
      <c r="BC4950" s="1"/>
      <c r="BD4950" s="1"/>
      <c r="BE4950" s="1"/>
      <c r="BF4950" s="1"/>
      <c r="BG4950" s="1"/>
      <c r="BH4950" s="1"/>
      <c r="BI4950" s="1"/>
      <c r="BJ4950" s="1"/>
      <c r="BK4950" s="1"/>
      <c r="BL4950" s="1"/>
      <c r="BM4950" s="1"/>
      <c r="BN4950" s="1"/>
      <c r="BO4950" s="1"/>
      <c r="BP4950" s="1"/>
      <c r="BQ4950" s="1"/>
      <c r="BR4950" s="1"/>
      <c r="BS4950" s="1"/>
      <c r="BT4950" s="1"/>
      <c r="BU4950" s="1"/>
      <c r="BV4950" s="1"/>
      <c r="BW4950" s="1"/>
      <c r="BX4950" s="1"/>
      <c r="BY4950" s="1"/>
      <c r="BZ4950" s="1"/>
      <c r="CA4950" s="1"/>
      <c r="CB4950" s="1"/>
      <c r="CC4950" s="1"/>
      <c r="CD4950" s="1"/>
      <c r="CE4950" s="1"/>
      <c r="CF4950" s="1"/>
      <c r="CG4950" s="1"/>
      <c r="CH4950" s="1"/>
      <c r="CI4950" s="1"/>
      <c r="CJ4950" s="1"/>
      <c r="CK4950" s="1"/>
      <c r="CL4950" s="1"/>
      <c r="CM4950" s="1"/>
      <c r="CN4950" s="1"/>
      <c r="CO4950" s="1"/>
      <c r="CP4950" s="1"/>
      <c r="CQ4950" s="1"/>
      <c r="CR4950" s="1"/>
      <c r="CS4950" s="1"/>
      <c r="CT4950" s="1"/>
      <c r="CU4950" s="1"/>
      <c r="CV4950" s="1"/>
      <c r="CW4950" s="1"/>
      <c r="CX4950" s="1"/>
      <c r="CY4950" s="1"/>
      <c r="CZ4950" s="1"/>
      <c r="DA4950" s="1"/>
      <c r="DB4950" s="1"/>
      <c r="DC4950" s="1"/>
      <c r="DD4950" s="1"/>
      <c r="DE4950" s="1"/>
      <c r="DF4950" s="1"/>
      <c r="DG4950" s="1"/>
      <c r="DH4950" s="1"/>
      <c r="DI4950" s="1"/>
      <c r="DJ4950" s="1"/>
      <c r="DK4950" s="1"/>
      <c r="DL4950" s="1"/>
      <c r="DM4950" s="1"/>
      <c r="DN4950" s="1"/>
      <c r="DO4950" s="1"/>
      <c r="DP4950" s="1"/>
      <c r="DQ4950" s="1"/>
    </row>
    <row r="4951" spans="1:121">
      <c r="A4951" s="172" t="s">
        <v>164</v>
      </c>
      <c r="B4951" s="30" t="s">
        <v>2017</v>
      </c>
      <c r="C4951" s="378">
        <v>175609910</v>
      </c>
      <c r="D4951" s="88"/>
      <c r="F4951" s="29" t="s">
        <v>165</v>
      </c>
      <c r="G4951" s="3" t="s">
        <v>80</v>
      </c>
      <c r="H4951" s="3" t="s">
        <v>2172</v>
      </c>
      <c r="I4951" s="59">
        <v>46211</v>
      </c>
      <c r="J4951" s="59">
        <v>46214</v>
      </c>
      <c r="K4951" s="59">
        <v>46242</v>
      </c>
      <c r="L4951" s="45"/>
      <c r="M4951" s="45"/>
      <c r="N4951" s="45"/>
      <c r="O4951" s="3" t="s">
        <v>105</v>
      </c>
      <c r="P4951" s="55">
        <v>46203</v>
      </c>
      <c r="Q4951" s="167"/>
      <c r="R4951" s="176"/>
      <c r="S4951" s="1"/>
      <c r="T4951" s="1"/>
      <c r="U4951" s="1"/>
      <c r="V4951" s="1"/>
      <c r="W4951" s="1"/>
      <c r="X4951" s="1"/>
      <c r="Y4951" s="1"/>
      <c r="Z4951" s="1"/>
      <c r="AA4951" s="1"/>
      <c r="AB4951" s="1"/>
      <c r="AC4951" s="1"/>
      <c r="AD4951" s="1"/>
      <c r="AE4951" s="1"/>
      <c r="AF4951" s="1"/>
      <c r="AG4951" s="1"/>
      <c r="AH4951" s="1"/>
      <c r="AI4951" s="1"/>
      <c r="AJ4951" s="1"/>
      <c r="AK4951" s="1"/>
      <c r="AL4951" s="1"/>
      <c r="AM4951" s="1"/>
      <c r="AN4951" s="1"/>
      <c r="AO4951" s="1"/>
      <c r="AP4951" s="1"/>
      <c r="AQ4951" s="1"/>
      <c r="AR4951" s="1"/>
      <c r="AS4951" s="1"/>
      <c r="AT4951" s="1"/>
      <c r="AU4951" s="1"/>
      <c r="AV4951" s="1"/>
      <c r="AW4951" s="1"/>
      <c r="AX4951" s="1"/>
      <c r="AY4951" s="1"/>
      <c r="AZ4951" s="1"/>
      <c r="BA4951" s="1"/>
      <c r="BB4951" s="1"/>
      <c r="BC4951" s="1"/>
      <c r="BD4951" s="1"/>
      <c r="BE4951" s="1"/>
      <c r="BF4951" s="1"/>
      <c r="BG4951" s="1"/>
      <c r="BH4951" s="1"/>
      <c r="BI4951" s="1"/>
      <c r="BJ4951" s="1"/>
      <c r="BK4951" s="1"/>
      <c r="BL4951" s="1"/>
      <c r="BM4951" s="1"/>
      <c r="BN4951" s="1"/>
      <c r="BO4951" s="1"/>
      <c r="BP4951" s="1"/>
      <c r="BQ4951" s="1"/>
      <c r="BR4951" s="1"/>
      <c r="BS4951" s="1"/>
      <c r="BT4951" s="1"/>
      <c r="BU4951" s="1"/>
      <c r="BV4951" s="1"/>
      <c r="BW4951" s="1"/>
      <c r="BX4951" s="1"/>
      <c r="BY4951" s="1"/>
      <c r="BZ4951" s="1"/>
      <c r="CA4951" s="1"/>
      <c r="CB4951" s="1"/>
      <c r="CC4951" s="1"/>
      <c r="CD4951" s="1"/>
      <c r="CE4951" s="1"/>
      <c r="CF4951" s="1"/>
      <c r="CG4951" s="1"/>
      <c r="CH4951" s="1"/>
      <c r="CI4951" s="1"/>
      <c r="CJ4951" s="1"/>
      <c r="CK4951" s="1"/>
      <c r="CL4951" s="1"/>
      <c r="CM4951" s="1"/>
      <c r="CN4951" s="1"/>
      <c r="CO4951" s="1"/>
      <c r="CP4951" s="1"/>
      <c r="CQ4951" s="1"/>
      <c r="CR4951" s="1"/>
      <c r="CS4951" s="1"/>
      <c r="CT4951" s="1"/>
      <c r="CU4951" s="1"/>
      <c r="CV4951" s="1"/>
      <c r="CW4951" s="1"/>
      <c r="CX4951" s="1"/>
      <c r="CY4951" s="1"/>
      <c r="CZ4951" s="1"/>
      <c r="DA4951" s="1"/>
      <c r="DB4951" s="1"/>
      <c r="DC4951" s="1"/>
      <c r="DD4951" s="1"/>
      <c r="DE4951" s="1"/>
      <c r="DF4951" s="1"/>
      <c r="DG4951" s="1"/>
      <c r="DH4951" s="1"/>
      <c r="DI4951" s="1"/>
      <c r="DJ4951" s="1"/>
      <c r="DK4951" s="1"/>
      <c r="DL4951" s="1"/>
      <c r="DM4951" s="1"/>
      <c r="DN4951" s="1"/>
      <c r="DO4951" s="1"/>
      <c r="DP4951" s="1"/>
      <c r="DQ4951" s="1"/>
    </row>
    <row r="4952" spans="1:121">
      <c r="A4952" s="172" t="s">
        <v>164</v>
      </c>
      <c r="B4952" s="30" t="s">
        <v>2017</v>
      </c>
      <c r="C4952" s="378">
        <v>175609903</v>
      </c>
      <c r="D4952" s="88"/>
      <c r="F4952" s="29" t="s">
        <v>165</v>
      </c>
      <c r="G4952" s="3" t="s">
        <v>80</v>
      </c>
      <c r="H4952" s="3" t="s">
        <v>2172</v>
      </c>
      <c r="I4952" s="59">
        <v>46211</v>
      </c>
      <c r="J4952" s="59">
        <v>46214</v>
      </c>
      <c r="K4952" s="59">
        <v>46242</v>
      </c>
      <c r="L4952" s="45"/>
      <c r="M4952" s="45"/>
      <c r="N4952" s="45"/>
      <c r="O4952" s="3" t="s">
        <v>105</v>
      </c>
      <c r="P4952" s="55">
        <v>46203</v>
      </c>
      <c r="Q4952" s="167"/>
      <c r="R4952" s="176"/>
      <c r="S4952" s="1"/>
      <c r="T4952" s="1"/>
      <c r="U4952" s="1"/>
      <c r="V4952" s="1"/>
      <c r="W4952" s="1"/>
      <c r="X4952" s="1"/>
      <c r="Y4952" s="1"/>
      <c r="Z4952" s="1"/>
      <c r="AA4952" s="1"/>
      <c r="AB4952" s="1"/>
      <c r="AC4952" s="1"/>
      <c r="AD4952" s="1"/>
      <c r="AE4952" s="1"/>
      <c r="AF4952" s="1"/>
      <c r="AG4952" s="1"/>
      <c r="AH4952" s="1"/>
      <c r="AI4952" s="1"/>
      <c r="AJ4952" s="1"/>
      <c r="AK4952" s="1"/>
      <c r="AL4952" s="1"/>
      <c r="AM4952" s="1"/>
      <c r="AN4952" s="1"/>
      <c r="AO4952" s="1"/>
      <c r="AP4952" s="1"/>
      <c r="AQ4952" s="1"/>
      <c r="AR4952" s="1"/>
      <c r="AS4952" s="1"/>
      <c r="AT4952" s="1"/>
      <c r="AU4952" s="1"/>
      <c r="AV4952" s="1"/>
      <c r="AW4952" s="1"/>
      <c r="AX4952" s="1"/>
      <c r="AY4952" s="1"/>
      <c r="AZ4952" s="1"/>
      <c r="BA4952" s="1"/>
      <c r="BB4952" s="1"/>
      <c r="BC4952" s="1"/>
      <c r="BD4952" s="1"/>
      <c r="BE4952" s="1"/>
      <c r="BF4952" s="1"/>
      <c r="BG4952" s="1"/>
      <c r="BH4952" s="1"/>
      <c r="BI4952" s="1"/>
      <c r="BJ4952" s="1"/>
      <c r="BK4952" s="1"/>
      <c r="BL4952" s="1"/>
      <c r="BM4952" s="1"/>
      <c r="BN4952" s="1"/>
      <c r="BO4952" s="1"/>
      <c r="BP4952" s="1"/>
      <c r="BQ4952" s="1"/>
      <c r="BR4952" s="1"/>
      <c r="BS4952" s="1"/>
      <c r="BT4952" s="1"/>
      <c r="BU4952" s="1"/>
      <c r="BV4952" s="1"/>
      <c r="BW4952" s="1"/>
      <c r="BX4952" s="1"/>
      <c r="BY4952" s="1"/>
      <c r="BZ4952" s="1"/>
      <c r="CA4952" s="1"/>
      <c r="CB4952" s="1"/>
      <c r="CC4952" s="1"/>
      <c r="CD4952" s="1"/>
      <c r="CE4952" s="1"/>
      <c r="CF4952" s="1"/>
      <c r="CG4952" s="1"/>
      <c r="CH4952" s="1"/>
      <c r="CI4952" s="1"/>
      <c r="CJ4952" s="1"/>
      <c r="CK4952" s="1"/>
      <c r="CL4952" s="1"/>
      <c r="CM4952" s="1"/>
      <c r="CN4952" s="1"/>
      <c r="CO4952" s="1"/>
      <c r="CP4952" s="1"/>
      <c r="CQ4952" s="1"/>
      <c r="CR4952" s="1"/>
      <c r="CS4952" s="1"/>
      <c r="CT4952" s="1"/>
      <c r="CU4952" s="1"/>
      <c r="CV4952" s="1"/>
      <c r="CW4952" s="1"/>
      <c r="CX4952" s="1"/>
      <c r="CY4952" s="1"/>
      <c r="CZ4952" s="1"/>
      <c r="DA4952" s="1"/>
      <c r="DB4952" s="1"/>
      <c r="DC4952" s="1"/>
      <c r="DD4952" s="1"/>
      <c r="DE4952" s="1"/>
      <c r="DF4952" s="1"/>
      <c r="DG4952" s="1"/>
      <c r="DH4952" s="1"/>
      <c r="DI4952" s="1"/>
      <c r="DJ4952" s="1"/>
      <c r="DK4952" s="1"/>
      <c r="DL4952" s="1"/>
      <c r="DM4952" s="1"/>
      <c r="DN4952" s="1"/>
      <c r="DO4952" s="1"/>
      <c r="DP4952" s="1"/>
      <c r="DQ4952" s="1"/>
    </row>
    <row r="4953" spans="1:121">
      <c r="A4953" s="172" t="s">
        <v>164</v>
      </c>
      <c r="B4953" s="30" t="s">
        <v>2017</v>
      </c>
      <c r="C4953" s="378">
        <v>175609896</v>
      </c>
      <c r="D4953" s="88"/>
      <c r="F4953" s="29" t="s">
        <v>165</v>
      </c>
      <c r="G4953" s="3" t="s">
        <v>80</v>
      </c>
      <c r="H4953" s="3" t="s">
        <v>2172</v>
      </c>
      <c r="I4953" s="59">
        <v>46211</v>
      </c>
      <c r="J4953" s="59">
        <v>46214</v>
      </c>
      <c r="K4953" s="59">
        <v>46242</v>
      </c>
      <c r="L4953" s="45"/>
      <c r="M4953" s="45"/>
      <c r="N4953" s="45"/>
      <c r="O4953" s="3" t="s">
        <v>105</v>
      </c>
      <c r="P4953" s="55">
        <v>46203</v>
      </c>
      <c r="Q4953" s="167"/>
      <c r="R4953" s="176"/>
      <c r="S4953" s="1"/>
      <c r="T4953" s="1"/>
      <c r="U4953" s="1"/>
      <c r="V4953" s="1"/>
      <c r="W4953" s="1"/>
      <c r="X4953" s="1"/>
      <c r="Y4953" s="1"/>
      <c r="Z4953" s="1"/>
      <c r="AA4953" s="1"/>
      <c r="AB4953" s="1"/>
      <c r="AC4953" s="1"/>
      <c r="AD4953" s="1"/>
      <c r="AE4953" s="1"/>
      <c r="AF4953" s="1"/>
      <c r="AG4953" s="1"/>
      <c r="AH4953" s="1"/>
      <c r="AI4953" s="1"/>
      <c r="AJ4953" s="1"/>
      <c r="AK4953" s="1"/>
      <c r="AL4953" s="1"/>
      <c r="AM4953" s="1"/>
      <c r="AN4953" s="1"/>
      <c r="AO4953" s="1"/>
      <c r="AP4953" s="1"/>
      <c r="AQ4953" s="1"/>
      <c r="AR4953" s="1"/>
      <c r="AS4953" s="1"/>
      <c r="AT4953" s="1"/>
      <c r="AU4953" s="1"/>
      <c r="AV4953" s="1"/>
      <c r="AW4953" s="1"/>
      <c r="AX4953" s="1"/>
      <c r="AY4953" s="1"/>
      <c r="AZ4953" s="1"/>
      <c r="BA4953" s="1"/>
      <c r="BB4953" s="1"/>
      <c r="BC4953" s="1"/>
      <c r="BD4953" s="1"/>
      <c r="BE4953" s="1"/>
      <c r="BF4953" s="1"/>
      <c r="BG4953" s="1"/>
      <c r="BH4953" s="1"/>
      <c r="BI4953" s="1"/>
      <c r="BJ4953" s="1"/>
      <c r="BK4953" s="1"/>
      <c r="BL4953" s="1"/>
      <c r="BM4953" s="1"/>
      <c r="BN4953" s="1"/>
      <c r="BO4953" s="1"/>
      <c r="BP4953" s="1"/>
      <c r="BQ4953" s="1"/>
      <c r="BR4953" s="1"/>
      <c r="BS4953" s="1"/>
      <c r="BT4953" s="1"/>
      <c r="BU4953" s="1"/>
      <c r="BV4953" s="1"/>
      <c r="BW4953" s="1"/>
      <c r="BX4953" s="1"/>
      <c r="BY4953" s="1"/>
      <c r="BZ4953" s="1"/>
      <c r="CA4953" s="1"/>
      <c r="CB4953" s="1"/>
      <c r="CC4953" s="1"/>
      <c r="CD4953" s="1"/>
      <c r="CE4953" s="1"/>
      <c r="CF4953" s="1"/>
      <c r="CG4953" s="1"/>
      <c r="CH4953" s="1"/>
      <c r="CI4953" s="1"/>
      <c r="CJ4953" s="1"/>
      <c r="CK4953" s="1"/>
      <c r="CL4953" s="1"/>
      <c r="CM4953" s="1"/>
      <c r="CN4953" s="1"/>
      <c r="CO4953" s="1"/>
      <c r="CP4953" s="1"/>
      <c r="CQ4953" s="1"/>
      <c r="CR4953" s="1"/>
      <c r="CS4953" s="1"/>
      <c r="CT4953" s="1"/>
      <c r="CU4953" s="1"/>
      <c r="CV4953" s="1"/>
      <c r="CW4953" s="1"/>
      <c r="CX4953" s="1"/>
      <c r="CY4953" s="1"/>
      <c r="CZ4953" s="1"/>
      <c r="DA4953" s="1"/>
      <c r="DB4953" s="1"/>
      <c r="DC4953" s="1"/>
      <c r="DD4953" s="1"/>
      <c r="DE4953" s="1"/>
      <c r="DF4953" s="1"/>
      <c r="DG4953" s="1"/>
      <c r="DH4953" s="1"/>
      <c r="DI4953" s="1"/>
      <c r="DJ4953" s="1"/>
      <c r="DK4953" s="1"/>
      <c r="DL4953" s="1"/>
      <c r="DM4953" s="1"/>
      <c r="DN4953" s="1"/>
      <c r="DO4953" s="1"/>
      <c r="DP4953" s="1"/>
      <c r="DQ4953" s="1"/>
    </row>
    <row r="4954" spans="1:121">
      <c r="A4954" s="172" t="s">
        <v>164</v>
      </c>
      <c r="B4954" s="30" t="s">
        <v>2017</v>
      </c>
      <c r="C4954" s="378">
        <v>175609890</v>
      </c>
      <c r="D4954" s="88"/>
      <c r="F4954" s="29" t="s">
        <v>165</v>
      </c>
      <c r="G4954" s="3" t="s">
        <v>80</v>
      </c>
      <c r="H4954" s="3" t="s">
        <v>2172</v>
      </c>
      <c r="I4954" s="59">
        <v>46211</v>
      </c>
      <c r="J4954" s="59">
        <v>46214</v>
      </c>
      <c r="K4954" s="59">
        <v>46242</v>
      </c>
      <c r="L4954" s="45"/>
      <c r="M4954" s="45"/>
      <c r="N4954" s="45"/>
      <c r="O4954" s="3" t="s">
        <v>105</v>
      </c>
      <c r="P4954" s="55">
        <v>46203</v>
      </c>
      <c r="Q4954" s="167"/>
      <c r="R4954" s="176"/>
      <c r="S4954" s="1"/>
      <c r="T4954" s="1"/>
      <c r="U4954" s="1"/>
      <c r="V4954" s="1"/>
      <c r="W4954" s="1"/>
      <c r="X4954" s="1"/>
      <c r="Y4954" s="1"/>
      <c r="Z4954" s="1"/>
      <c r="AA4954" s="1"/>
      <c r="AB4954" s="1"/>
      <c r="AC4954" s="1"/>
      <c r="AD4954" s="1"/>
      <c r="AE4954" s="1"/>
      <c r="AF4954" s="1"/>
      <c r="AG4954" s="1"/>
      <c r="AH4954" s="1"/>
      <c r="AI4954" s="1"/>
      <c r="AJ4954" s="1"/>
      <c r="AK4954" s="1"/>
      <c r="AL4954" s="1"/>
      <c r="AM4954" s="1"/>
      <c r="AN4954" s="1"/>
      <c r="AO4954" s="1"/>
      <c r="AP4954" s="1"/>
      <c r="AQ4954" s="1"/>
      <c r="AR4954" s="1"/>
      <c r="AS4954" s="1"/>
      <c r="AT4954" s="1"/>
      <c r="AU4954" s="1"/>
      <c r="AV4954" s="1"/>
      <c r="AW4954" s="1"/>
      <c r="AX4954" s="1"/>
      <c r="AY4954" s="1"/>
      <c r="AZ4954" s="1"/>
      <c r="BA4954" s="1"/>
      <c r="BB4954" s="1"/>
      <c r="BC4954" s="1"/>
      <c r="BD4954" s="1"/>
      <c r="BE4954" s="1"/>
      <c r="BF4954" s="1"/>
      <c r="BG4954" s="1"/>
      <c r="BH4954" s="1"/>
      <c r="BI4954" s="1"/>
      <c r="BJ4954" s="1"/>
      <c r="BK4954" s="1"/>
      <c r="BL4954" s="1"/>
      <c r="BM4954" s="1"/>
      <c r="BN4954" s="1"/>
      <c r="BO4954" s="1"/>
      <c r="BP4954" s="1"/>
      <c r="BQ4954" s="1"/>
      <c r="BR4954" s="1"/>
      <c r="BS4954" s="1"/>
      <c r="BT4954" s="1"/>
      <c r="BU4954" s="1"/>
      <c r="BV4954" s="1"/>
      <c r="BW4954" s="1"/>
      <c r="BX4954" s="1"/>
      <c r="BY4954" s="1"/>
      <c r="BZ4954" s="1"/>
      <c r="CA4954" s="1"/>
      <c r="CB4954" s="1"/>
      <c r="CC4954" s="1"/>
      <c r="CD4954" s="1"/>
      <c r="CE4954" s="1"/>
      <c r="CF4954" s="1"/>
      <c r="CG4954" s="1"/>
      <c r="CH4954" s="1"/>
      <c r="CI4954" s="1"/>
      <c r="CJ4954" s="1"/>
      <c r="CK4954" s="1"/>
      <c r="CL4954" s="1"/>
      <c r="CM4954" s="1"/>
      <c r="CN4954" s="1"/>
      <c r="CO4954" s="1"/>
      <c r="CP4954" s="1"/>
      <c r="CQ4954" s="1"/>
      <c r="CR4954" s="1"/>
      <c r="CS4954" s="1"/>
      <c r="CT4954" s="1"/>
      <c r="CU4954" s="1"/>
      <c r="CV4954" s="1"/>
      <c r="CW4954" s="1"/>
      <c r="CX4954" s="1"/>
      <c r="CY4954" s="1"/>
      <c r="CZ4954" s="1"/>
      <c r="DA4954" s="1"/>
      <c r="DB4954" s="1"/>
      <c r="DC4954" s="1"/>
      <c r="DD4954" s="1"/>
      <c r="DE4954" s="1"/>
      <c r="DF4954" s="1"/>
      <c r="DG4954" s="1"/>
      <c r="DH4954" s="1"/>
      <c r="DI4954" s="1"/>
      <c r="DJ4954" s="1"/>
      <c r="DK4954" s="1"/>
      <c r="DL4954" s="1"/>
      <c r="DM4954" s="1"/>
      <c r="DN4954" s="1"/>
      <c r="DO4954" s="1"/>
      <c r="DP4954" s="1"/>
      <c r="DQ4954" s="1"/>
    </row>
    <row r="4955" spans="1:121">
      <c r="A4955" s="172" t="s">
        <v>164</v>
      </c>
      <c r="B4955" s="30" t="s">
        <v>2017</v>
      </c>
      <c r="C4955" s="378">
        <v>175609887</v>
      </c>
      <c r="D4955" s="88"/>
      <c r="F4955" s="29" t="s">
        <v>165</v>
      </c>
      <c r="G4955" s="3" t="s">
        <v>80</v>
      </c>
      <c r="H4955" s="3" t="s">
        <v>2172</v>
      </c>
      <c r="I4955" s="59">
        <v>46211</v>
      </c>
      <c r="J4955" s="59">
        <v>46214</v>
      </c>
      <c r="K4955" s="59">
        <v>46242</v>
      </c>
      <c r="L4955" s="45"/>
      <c r="M4955" s="45"/>
      <c r="N4955" s="45"/>
      <c r="O4955" s="3" t="s">
        <v>105</v>
      </c>
      <c r="P4955" s="55">
        <v>46203</v>
      </c>
      <c r="Q4955" s="167"/>
      <c r="R4955" s="176"/>
      <c r="S4955" s="1"/>
      <c r="T4955" s="1"/>
      <c r="U4955" s="1"/>
      <c r="V4955" s="1"/>
      <c r="W4955" s="1"/>
      <c r="X4955" s="1"/>
      <c r="Y4955" s="1"/>
      <c r="Z4955" s="1"/>
      <c r="AA4955" s="1"/>
      <c r="AB4955" s="1"/>
      <c r="AC4955" s="1"/>
      <c r="AD4955" s="1"/>
      <c r="AE4955" s="1"/>
      <c r="AF4955" s="1"/>
      <c r="AG4955" s="1"/>
      <c r="AH4955" s="1"/>
      <c r="AI4955" s="1"/>
      <c r="AJ4955" s="1"/>
      <c r="AK4955" s="1"/>
      <c r="AL4955" s="1"/>
      <c r="AM4955" s="1"/>
      <c r="AN4955" s="1"/>
      <c r="AO4955" s="1"/>
      <c r="AP4955" s="1"/>
      <c r="AQ4955" s="1"/>
      <c r="AR4955" s="1"/>
      <c r="AS4955" s="1"/>
      <c r="AT4955" s="1"/>
      <c r="AU4955" s="1"/>
      <c r="AV4955" s="1"/>
      <c r="AW4955" s="1"/>
      <c r="AX4955" s="1"/>
      <c r="AY4955" s="1"/>
      <c r="AZ4955" s="1"/>
      <c r="BA4955" s="1"/>
      <c r="BB4955" s="1"/>
      <c r="BC4955" s="1"/>
      <c r="BD4955" s="1"/>
      <c r="BE4955" s="1"/>
      <c r="BF4955" s="1"/>
      <c r="BG4955" s="1"/>
      <c r="BH4955" s="1"/>
      <c r="BI4955" s="1"/>
      <c r="BJ4955" s="1"/>
      <c r="BK4955" s="1"/>
      <c r="BL4955" s="1"/>
      <c r="BM4955" s="1"/>
      <c r="BN4955" s="1"/>
      <c r="BO4955" s="1"/>
      <c r="BP4955" s="1"/>
      <c r="BQ4955" s="1"/>
      <c r="BR4955" s="1"/>
      <c r="BS4955" s="1"/>
      <c r="BT4955" s="1"/>
      <c r="BU4955" s="1"/>
      <c r="BV4955" s="1"/>
      <c r="BW4955" s="1"/>
      <c r="BX4955" s="1"/>
      <c r="BY4955" s="1"/>
      <c r="BZ4955" s="1"/>
      <c r="CA4955" s="1"/>
      <c r="CB4955" s="1"/>
      <c r="CC4955" s="1"/>
      <c r="CD4955" s="1"/>
      <c r="CE4955" s="1"/>
      <c r="CF4955" s="1"/>
      <c r="CG4955" s="1"/>
      <c r="CH4955" s="1"/>
      <c r="CI4955" s="1"/>
      <c r="CJ4955" s="1"/>
      <c r="CK4955" s="1"/>
      <c r="CL4955" s="1"/>
      <c r="CM4955" s="1"/>
      <c r="CN4955" s="1"/>
      <c r="CO4955" s="1"/>
      <c r="CP4955" s="1"/>
      <c r="CQ4955" s="1"/>
      <c r="CR4955" s="1"/>
      <c r="CS4955" s="1"/>
      <c r="CT4955" s="1"/>
      <c r="CU4955" s="1"/>
      <c r="CV4955" s="1"/>
      <c r="CW4955" s="1"/>
      <c r="CX4955" s="1"/>
      <c r="CY4955" s="1"/>
      <c r="CZ4955" s="1"/>
      <c r="DA4955" s="1"/>
      <c r="DB4955" s="1"/>
      <c r="DC4955" s="1"/>
      <c r="DD4955" s="1"/>
      <c r="DE4955" s="1"/>
      <c r="DF4955" s="1"/>
      <c r="DG4955" s="1"/>
      <c r="DH4955" s="1"/>
      <c r="DI4955" s="1"/>
      <c r="DJ4955" s="1"/>
      <c r="DK4955" s="1"/>
      <c r="DL4955" s="1"/>
      <c r="DM4955" s="1"/>
      <c r="DN4955" s="1"/>
      <c r="DO4955" s="1"/>
      <c r="DP4955" s="1"/>
      <c r="DQ4955" s="1"/>
    </row>
    <row r="4956" spans="1:121">
      <c r="A4956" s="172" t="s">
        <v>164</v>
      </c>
      <c r="B4956" s="30" t="s">
        <v>2017</v>
      </c>
      <c r="C4956" s="378">
        <v>176600031</v>
      </c>
      <c r="D4956" s="88"/>
      <c r="F4956" s="29" t="s">
        <v>165</v>
      </c>
      <c r="G4956" s="3" t="s">
        <v>80</v>
      </c>
      <c r="H4956" s="3" t="s">
        <v>2172</v>
      </c>
      <c r="I4956" s="59">
        <v>46211</v>
      </c>
      <c r="J4956" s="59">
        <v>46214</v>
      </c>
      <c r="K4956" s="59">
        <v>46242</v>
      </c>
      <c r="L4956" s="45"/>
      <c r="M4956" s="45"/>
      <c r="N4956" s="45"/>
      <c r="O4956" s="3" t="s">
        <v>105</v>
      </c>
      <c r="P4956" s="55">
        <v>46203</v>
      </c>
      <c r="Q4956" s="167"/>
      <c r="R4956" s="176"/>
      <c r="S4956" s="1"/>
      <c r="T4956" s="1"/>
      <c r="U4956" s="1"/>
      <c r="V4956" s="1"/>
      <c r="W4956" s="1"/>
      <c r="X4956" s="1"/>
      <c r="Y4956" s="1"/>
      <c r="Z4956" s="1"/>
      <c r="AA4956" s="1"/>
      <c r="AB4956" s="1"/>
      <c r="AC4956" s="1"/>
      <c r="AD4956" s="1"/>
      <c r="AE4956" s="1"/>
      <c r="AF4956" s="1"/>
      <c r="AG4956" s="1"/>
      <c r="AH4956" s="1"/>
      <c r="AI4956" s="1"/>
      <c r="AJ4956" s="1"/>
      <c r="AK4956" s="1"/>
      <c r="AL4956" s="1"/>
      <c r="AM4956" s="1"/>
      <c r="AN4956" s="1"/>
      <c r="AO4956" s="1"/>
      <c r="AP4956" s="1"/>
      <c r="AQ4956" s="1"/>
      <c r="AR4956" s="1"/>
      <c r="AS4956" s="1"/>
      <c r="AT4956" s="1"/>
      <c r="AU4956" s="1"/>
      <c r="AV4956" s="1"/>
      <c r="AW4956" s="1"/>
      <c r="AX4956" s="1"/>
      <c r="AY4956" s="1"/>
      <c r="AZ4956" s="1"/>
      <c r="BA4956" s="1"/>
      <c r="BB4956" s="1"/>
      <c r="BC4956" s="1"/>
      <c r="BD4956" s="1"/>
      <c r="BE4956" s="1"/>
      <c r="BF4956" s="1"/>
      <c r="BG4956" s="1"/>
      <c r="BH4956" s="1"/>
      <c r="BI4956" s="1"/>
      <c r="BJ4956" s="1"/>
      <c r="BK4956" s="1"/>
      <c r="BL4956" s="1"/>
      <c r="BM4956" s="1"/>
      <c r="BN4956" s="1"/>
      <c r="BO4956" s="1"/>
      <c r="BP4956" s="1"/>
      <c r="BQ4956" s="1"/>
      <c r="BR4956" s="1"/>
      <c r="BS4956" s="1"/>
      <c r="BT4956" s="1"/>
      <c r="BU4956" s="1"/>
      <c r="BV4956" s="1"/>
      <c r="BW4956" s="1"/>
      <c r="BX4956" s="1"/>
      <c r="BY4956" s="1"/>
      <c r="BZ4956" s="1"/>
      <c r="CA4956" s="1"/>
      <c r="CB4956" s="1"/>
      <c r="CC4956" s="1"/>
      <c r="CD4956" s="1"/>
      <c r="CE4956" s="1"/>
      <c r="CF4956" s="1"/>
      <c r="CG4956" s="1"/>
      <c r="CH4956" s="1"/>
      <c r="CI4956" s="1"/>
      <c r="CJ4956" s="1"/>
      <c r="CK4956" s="1"/>
      <c r="CL4956" s="1"/>
      <c r="CM4956" s="1"/>
      <c r="CN4956" s="1"/>
      <c r="CO4956" s="1"/>
      <c r="CP4956" s="1"/>
      <c r="CQ4956" s="1"/>
      <c r="CR4956" s="1"/>
      <c r="CS4956" s="1"/>
      <c r="CT4956" s="1"/>
      <c r="CU4956" s="1"/>
      <c r="CV4956" s="1"/>
      <c r="CW4956" s="1"/>
      <c r="CX4956" s="1"/>
      <c r="CY4956" s="1"/>
      <c r="CZ4956" s="1"/>
      <c r="DA4956" s="1"/>
      <c r="DB4956" s="1"/>
      <c r="DC4956" s="1"/>
      <c r="DD4956" s="1"/>
      <c r="DE4956" s="1"/>
      <c r="DF4956" s="1"/>
      <c r="DG4956" s="1"/>
      <c r="DH4956" s="1"/>
      <c r="DI4956" s="1"/>
      <c r="DJ4956" s="1"/>
      <c r="DK4956" s="1"/>
      <c r="DL4956" s="1"/>
      <c r="DM4956" s="1"/>
      <c r="DN4956" s="1"/>
      <c r="DO4956" s="1"/>
      <c r="DP4956" s="1"/>
      <c r="DQ4956" s="1"/>
    </row>
    <row r="4957" spans="1:121">
      <c r="A4957" s="172" t="s">
        <v>2173</v>
      </c>
      <c r="B4957" s="30" t="s">
        <v>2174</v>
      </c>
      <c r="C4957" s="378">
        <v>175609208</v>
      </c>
      <c r="D4957" s="88">
        <v>195603906</v>
      </c>
      <c r="F4957" s="29" t="s">
        <v>133</v>
      </c>
      <c r="G4957" s="3" t="s">
        <v>145</v>
      </c>
      <c r="H4957" s="3" t="s">
        <v>134</v>
      </c>
      <c r="I4957" s="55">
        <v>46217</v>
      </c>
      <c r="J4957" s="55">
        <v>46220</v>
      </c>
      <c r="K4957" s="55">
        <v>46248</v>
      </c>
      <c r="L4957" s="3"/>
      <c r="M4957" s="3"/>
      <c r="N4957" s="3"/>
      <c r="O4957" s="3" t="s">
        <v>105</v>
      </c>
      <c r="P4957" s="3"/>
      <c r="Q4957" s="167"/>
      <c r="R4957" s="176"/>
      <c r="S4957" s="1"/>
      <c r="T4957" s="1"/>
      <c r="U4957" s="1"/>
      <c r="V4957" s="1"/>
      <c r="W4957" s="1"/>
      <c r="X4957" s="1"/>
      <c r="Y4957" s="1"/>
      <c r="Z4957" s="1"/>
      <c r="AA4957" s="1"/>
      <c r="AB4957" s="1"/>
      <c r="AC4957" s="1"/>
      <c r="AD4957" s="1"/>
      <c r="AE4957" s="1"/>
      <c r="AF4957" s="1"/>
      <c r="AG4957" s="1"/>
      <c r="AH4957" s="1"/>
      <c r="AI4957" s="1"/>
      <c r="AJ4957" s="1"/>
      <c r="AK4957" s="1"/>
      <c r="AL4957" s="1"/>
      <c r="AM4957" s="1"/>
      <c r="AN4957" s="1"/>
      <c r="AO4957" s="1"/>
      <c r="AP4957" s="1"/>
      <c r="AQ4957" s="1"/>
      <c r="AR4957" s="1"/>
      <c r="AS4957" s="1"/>
      <c r="AT4957" s="1"/>
      <c r="AU4957" s="1"/>
      <c r="AV4957" s="1"/>
      <c r="AW4957" s="1"/>
      <c r="AX4957" s="1"/>
      <c r="AY4957" s="1"/>
      <c r="AZ4957" s="1"/>
      <c r="BA4957" s="1"/>
      <c r="BB4957" s="1"/>
      <c r="BC4957" s="1"/>
      <c r="BD4957" s="1"/>
      <c r="BE4957" s="1"/>
      <c r="BF4957" s="1"/>
      <c r="BG4957" s="1"/>
      <c r="BH4957" s="1"/>
      <c r="BI4957" s="1"/>
      <c r="BJ4957" s="1"/>
      <c r="BK4957" s="1"/>
      <c r="BL4957" s="1"/>
      <c r="BM4957" s="1"/>
      <c r="BN4957" s="1"/>
      <c r="BO4957" s="1"/>
      <c r="BP4957" s="1"/>
      <c r="BQ4957" s="1"/>
      <c r="BR4957" s="1"/>
      <c r="BS4957" s="1"/>
      <c r="BT4957" s="1"/>
      <c r="BU4957" s="1"/>
      <c r="BV4957" s="1"/>
      <c r="BW4957" s="1"/>
      <c r="BX4957" s="1"/>
      <c r="BY4957" s="1"/>
      <c r="BZ4957" s="1"/>
      <c r="CA4957" s="1"/>
      <c r="CB4957" s="1"/>
      <c r="CC4957" s="1"/>
      <c r="CD4957" s="1"/>
      <c r="CE4957" s="1"/>
      <c r="CF4957" s="1"/>
      <c r="CG4957" s="1"/>
      <c r="CH4957" s="1"/>
      <c r="CI4957" s="1"/>
      <c r="CJ4957" s="1"/>
      <c r="CK4957" s="1"/>
      <c r="CL4957" s="1"/>
      <c r="CM4957" s="1"/>
      <c r="CN4957" s="1"/>
      <c r="CO4957" s="1"/>
      <c r="CP4957" s="1"/>
      <c r="CQ4957" s="1"/>
      <c r="CR4957" s="1"/>
      <c r="CS4957" s="1"/>
      <c r="CT4957" s="1"/>
      <c r="CU4957" s="1"/>
      <c r="CV4957" s="1"/>
      <c r="CW4957" s="1"/>
      <c r="CX4957" s="1"/>
      <c r="CY4957" s="1"/>
      <c r="CZ4957" s="1"/>
      <c r="DA4957" s="1"/>
      <c r="DB4957" s="1"/>
      <c r="DC4957" s="1"/>
      <c r="DD4957" s="1"/>
      <c r="DE4957" s="1"/>
      <c r="DF4957" s="1"/>
      <c r="DG4957" s="1"/>
      <c r="DH4957" s="1"/>
      <c r="DI4957" s="1"/>
      <c r="DJ4957" s="1"/>
      <c r="DK4957" s="1"/>
      <c r="DL4957" s="1"/>
      <c r="DM4957" s="1"/>
      <c r="DN4957" s="1"/>
      <c r="DO4957" s="1"/>
      <c r="DP4957" s="1"/>
      <c r="DQ4957" s="1"/>
    </row>
    <row r="4958" spans="1:121">
      <c r="A4958" s="172" t="s">
        <v>2173</v>
      </c>
      <c r="B4958" s="30" t="s">
        <v>2174</v>
      </c>
      <c r="C4958" s="378">
        <v>175609178</v>
      </c>
      <c r="D4958" s="88">
        <v>195603897</v>
      </c>
      <c r="F4958" s="29" t="s">
        <v>133</v>
      </c>
      <c r="G4958" s="3" t="s">
        <v>145</v>
      </c>
      <c r="H4958" s="3" t="s">
        <v>134</v>
      </c>
      <c r="I4958" s="55">
        <v>46217</v>
      </c>
      <c r="J4958" s="55">
        <v>46220</v>
      </c>
      <c r="K4958" s="55">
        <v>46248</v>
      </c>
      <c r="L4958" s="3"/>
      <c r="M4958" s="3"/>
      <c r="N4958" s="3"/>
      <c r="O4958" s="3" t="s">
        <v>105</v>
      </c>
      <c r="P4958" s="3"/>
      <c r="Q4958" s="167"/>
      <c r="R4958" s="176"/>
      <c r="S4958" s="1"/>
      <c r="T4958" s="1"/>
      <c r="U4958" s="1"/>
      <c r="V4958" s="1"/>
      <c r="W4958" s="1"/>
      <c r="X4958" s="1"/>
      <c r="Y4958" s="1"/>
      <c r="Z4958" s="1"/>
      <c r="AA4958" s="1"/>
      <c r="AB4958" s="1"/>
      <c r="AC4958" s="1"/>
      <c r="AD4958" s="1"/>
      <c r="AE4958" s="1"/>
      <c r="AF4958" s="1"/>
      <c r="AG4958" s="1"/>
      <c r="AH4958" s="1"/>
      <c r="AI4958" s="1"/>
      <c r="AJ4958" s="1"/>
      <c r="AK4958" s="1"/>
      <c r="AL4958" s="1"/>
      <c r="AM4958" s="1"/>
      <c r="AN4958" s="1"/>
      <c r="AO4958" s="1"/>
      <c r="AP4958" s="1"/>
      <c r="AQ4958" s="1"/>
      <c r="AR4958" s="1"/>
      <c r="AS4958" s="1"/>
      <c r="AT4958" s="1"/>
      <c r="AU4958" s="1"/>
      <c r="AV4958" s="1"/>
      <c r="AW4958" s="1"/>
      <c r="AX4958" s="1"/>
      <c r="AY4958" s="1"/>
      <c r="AZ4958" s="1"/>
      <c r="BA4958" s="1"/>
      <c r="BB4958" s="1"/>
      <c r="BC4958" s="1"/>
      <c r="BD4958" s="1"/>
      <c r="BE4958" s="1"/>
      <c r="BF4958" s="1"/>
      <c r="BG4958" s="1"/>
      <c r="BH4958" s="1"/>
      <c r="BI4958" s="1"/>
      <c r="BJ4958" s="1"/>
      <c r="BK4958" s="1"/>
      <c r="BL4958" s="1"/>
      <c r="BM4958" s="1"/>
      <c r="BN4958" s="1"/>
      <c r="BO4958" s="1"/>
      <c r="BP4958" s="1"/>
      <c r="BQ4958" s="1"/>
      <c r="BR4958" s="1"/>
      <c r="BS4958" s="1"/>
      <c r="BT4958" s="1"/>
      <c r="BU4958" s="1"/>
      <c r="BV4958" s="1"/>
      <c r="BW4958" s="1"/>
      <c r="BX4958" s="1"/>
      <c r="BY4958" s="1"/>
      <c r="BZ4958" s="1"/>
      <c r="CA4958" s="1"/>
      <c r="CB4958" s="1"/>
      <c r="CC4958" s="1"/>
      <c r="CD4958" s="1"/>
      <c r="CE4958" s="1"/>
      <c r="CF4958" s="1"/>
      <c r="CG4958" s="1"/>
      <c r="CH4958" s="1"/>
      <c r="CI4958" s="1"/>
      <c r="CJ4958" s="1"/>
      <c r="CK4958" s="1"/>
      <c r="CL4958" s="1"/>
      <c r="CM4958" s="1"/>
      <c r="CN4958" s="1"/>
      <c r="CO4958" s="1"/>
      <c r="CP4958" s="1"/>
      <c r="CQ4958" s="1"/>
      <c r="CR4958" s="1"/>
      <c r="CS4958" s="1"/>
      <c r="CT4958" s="1"/>
      <c r="CU4958" s="1"/>
      <c r="CV4958" s="1"/>
      <c r="CW4958" s="1"/>
      <c r="CX4958" s="1"/>
      <c r="CY4958" s="1"/>
      <c r="CZ4958" s="1"/>
      <c r="DA4958" s="1"/>
      <c r="DB4958" s="1"/>
      <c r="DC4958" s="1"/>
      <c r="DD4958" s="1"/>
      <c r="DE4958" s="1"/>
      <c r="DF4958" s="1"/>
      <c r="DG4958" s="1"/>
      <c r="DH4958" s="1"/>
      <c r="DI4958" s="1"/>
      <c r="DJ4958" s="1"/>
      <c r="DK4958" s="1"/>
      <c r="DL4958" s="1"/>
      <c r="DM4958" s="1"/>
      <c r="DN4958" s="1"/>
      <c r="DO4958" s="1"/>
      <c r="DP4958" s="1"/>
      <c r="DQ4958" s="1"/>
    </row>
    <row r="4959" spans="1:121">
      <c r="A4959" s="172" t="s">
        <v>2173</v>
      </c>
      <c r="B4959" s="30" t="s">
        <v>2174</v>
      </c>
      <c r="C4959" s="378">
        <v>175609155</v>
      </c>
      <c r="D4959" s="88">
        <v>195603893</v>
      </c>
      <c r="F4959" s="29" t="s">
        <v>133</v>
      </c>
      <c r="G4959" s="3" t="s">
        <v>145</v>
      </c>
      <c r="H4959" s="3" t="s">
        <v>134</v>
      </c>
      <c r="I4959" s="55">
        <v>46217</v>
      </c>
      <c r="J4959" s="55">
        <v>46220</v>
      </c>
      <c r="K4959" s="55">
        <v>46248</v>
      </c>
      <c r="L4959" s="3"/>
      <c r="M4959" s="3"/>
      <c r="N4959" s="3"/>
      <c r="O4959" s="3" t="s">
        <v>105</v>
      </c>
      <c r="P4959" s="3"/>
      <c r="Q4959" s="167"/>
      <c r="R4959" s="176"/>
      <c r="S4959" s="1"/>
      <c r="T4959" s="1"/>
      <c r="U4959" s="1"/>
      <c r="V4959" s="1"/>
      <c r="W4959" s="1"/>
      <c r="X4959" s="1"/>
      <c r="Y4959" s="1"/>
      <c r="Z4959" s="1"/>
      <c r="AA4959" s="1"/>
      <c r="AB4959" s="1"/>
      <c r="AC4959" s="1"/>
      <c r="AD4959" s="1"/>
      <c r="AE4959" s="1"/>
      <c r="AF4959" s="1"/>
      <c r="AG4959" s="1"/>
      <c r="AH4959" s="1"/>
      <c r="AI4959" s="1"/>
      <c r="AJ4959" s="1"/>
      <c r="AK4959" s="1"/>
      <c r="AL4959" s="1"/>
      <c r="AM4959" s="1"/>
      <c r="AN4959" s="1"/>
      <c r="AO4959" s="1"/>
      <c r="AP4959" s="1"/>
      <c r="AQ4959" s="1"/>
      <c r="AR4959" s="1"/>
      <c r="AS4959" s="1"/>
      <c r="AT4959" s="1"/>
      <c r="AU4959" s="1"/>
      <c r="AV4959" s="1"/>
      <c r="AW4959" s="1"/>
      <c r="AX4959" s="1"/>
      <c r="AY4959" s="1"/>
      <c r="AZ4959" s="1"/>
      <c r="BA4959" s="1"/>
      <c r="BB4959" s="1"/>
      <c r="BC4959" s="1"/>
      <c r="BD4959" s="1"/>
      <c r="BE4959" s="1"/>
      <c r="BF4959" s="1"/>
      <c r="BG4959" s="1"/>
      <c r="BH4959" s="1"/>
      <c r="BI4959" s="1"/>
      <c r="BJ4959" s="1"/>
      <c r="BK4959" s="1"/>
      <c r="BL4959" s="1"/>
      <c r="BM4959" s="1"/>
      <c r="BN4959" s="1"/>
      <c r="BO4959" s="1"/>
      <c r="BP4959" s="1"/>
      <c r="BQ4959" s="1"/>
      <c r="BR4959" s="1"/>
      <c r="BS4959" s="1"/>
      <c r="BT4959" s="1"/>
      <c r="BU4959" s="1"/>
      <c r="BV4959" s="1"/>
      <c r="BW4959" s="1"/>
      <c r="BX4959" s="1"/>
      <c r="BY4959" s="1"/>
      <c r="BZ4959" s="1"/>
      <c r="CA4959" s="1"/>
      <c r="CB4959" s="1"/>
      <c r="CC4959" s="1"/>
      <c r="CD4959" s="1"/>
      <c r="CE4959" s="1"/>
      <c r="CF4959" s="1"/>
      <c r="CG4959" s="1"/>
      <c r="CH4959" s="1"/>
      <c r="CI4959" s="1"/>
      <c r="CJ4959" s="1"/>
      <c r="CK4959" s="1"/>
      <c r="CL4959" s="1"/>
      <c r="CM4959" s="1"/>
      <c r="CN4959" s="1"/>
      <c r="CO4959" s="1"/>
      <c r="CP4959" s="1"/>
      <c r="CQ4959" s="1"/>
      <c r="CR4959" s="1"/>
      <c r="CS4959" s="1"/>
      <c r="CT4959" s="1"/>
      <c r="CU4959" s="1"/>
      <c r="CV4959" s="1"/>
      <c r="CW4959" s="1"/>
      <c r="CX4959" s="1"/>
      <c r="CY4959" s="1"/>
      <c r="CZ4959" s="1"/>
      <c r="DA4959" s="1"/>
      <c r="DB4959" s="1"/>
      <c r="DC4959" s="1"/>
      <c r="DD4959" s="1"/>
      <c r="DE4959" s="1"/>
      <c r="DF4959" s="1"/>
      <c r="DG4959" s="1"/>
      <c r="DH4959" s="1"/>
      <c r="DI4959" s="1"/>
      <c r="DJ4959" s="1"/>
      <c r="DK4959" s="1"/>
      <c r="DL4959" s="1"/>
      <c r="DM4959" s="1"/>
      <c r="DN4959" s="1"/>
      <c r="DO4959" s="1"/>
      <c r="DP4959" s="1"/>
      <c r="DQ4959" s="1"/>
    </row>
    <row r="4960" spans="1:121">
      <c r="A4960" s="172" t="s">
        <v>2173</v>
      </c>
      <c r="B4960" s="30" t="s">
        <v>2174</v>
      </c>
      <c r="C4960" s="378">
        <v>175609136</v>
      </c>
      <c r="D4960" s="88">
        <v>195603889</v>
      </c>
      <c r="F4960" s="29" t="s">
        <v>133</v>
      </c>
      <c r="G4960" s="3" t="s">
        <v>145</v>
      </c>
      <c r="H4960" s="3" t="s">
        <v>134</v>
      </c>
      <c r="I4960" s="55">
        <v>46217</v>
      </c>
      <c r="J4960" s="55">
        <v>46220</v>
      </c>
      <c r="K4960" s="55">
        <v>46248</v>
      </c>
      <c r="L4960" s="3"/>
      <c r="M4960" s="3"/>
      <c r="N4960" s="3"/>
      <c r="O4960" s="3" t="s">
        <v>105</v>
      </c>
      <c r="P4960" s="3"/>
      <c r="Q4960" s="167"/>
      <c r="R4960" s="176"/>
      <c r="S4960" s="1"/>
      <c r="T4960" s="1"/>
      <c r="U4960" s="1"/>
      <c r="V4960" s="1"/>
      <c r="W4960" s="1"/>
      <c r="X4960" s="1"/>
      <c r="Y4960" s="1"/>
      <c r="Z4960" s="1"/>
      <c r="AA4960" s="1"/>
      <c r="AB4960" s="1"/>
      <c r="AC4960" s="1"/>
      <c r="AD4960" s="1"/>
      <c r="AE4960" s="1"/>
      <c r="AF4960" s="1"/>
      <c r="AG4960" s="1"/>
      <c r="AH4960" s="1"/>
      <c r="AI4960" s="1"/>
      <c r="AJ4960" s="1"/>
      <c r="AK4960" s="1"/>
      <c r="AL4960" s="1"/>
      <c r="AM4960" s="1"/>
      <c r="AN4960" s="1"/>
      <c r="AO4960" s="1"/>
      <c r="AP4960" s="1"/>
      <c r="AQ4960" s="1"/>
      <c r="AR4960" s="1"/>
      <c r="AS4960" s="1"/>
      <c r="AT4960" s="1"/>
      <c r="AU4960" s="1"/>
      <c r="AV4960" s="1"/>
      <c r="AW4960" s="1"/>
      <c r="AX4960" s="1"/>
      <c r="AY4960" s="1"/>
      <c r="AZ4960" s="1"/>
      <c r="BA4960" s="1"/>
      <c r="BB4960" s="1"/>
      <c r="BC4960" s="1"/>
      <c r="BD4960" s="1"/>
      <c r="BE4960" s="1"/>
      <c r="BF4960" s="1"/>
      <c r="BG4960" s="1"/>
      <c r="BH4960" s="1"/>
      <c r="BI4960" s="1"/>
      <c r="BJ4960" s="1"/>
      <c r="BK4960" s="1"/>
      <c r="BL4960" s="1"/>
      <c r="BM4960" s="1"/>
      <c r="BN4960" s="1"/>
      <c r="BO4960" s="1"/>
      <c r="BP4960" s="1"/>
      <c r="BQ4960" s="1"/>
      <c r="BR4960" s="1"/>
      <c r="BS4960" s="1"/>
      <c r="BT4960" s="1"/>
      <c r="BU4960" s="1"/>
      <c r="BV4960" s="1"/>
      <c r="BW4960" s="1"/>
      <c r="BX4960" s="1"/>
      <c r="BY4960" s="1"/>
      <c r="BZ4960" s="1"/>
      <c r="CA4960" s="1"/>
      <c r="CB4960" s="1"/>
      <c r="CC4960" s="1"/>
      <c r="CD4960" s="1"/>
      <c r="CE4960" s="1"/>
      <c r="CF4960" s="1"/>
      <c r="CG4960" s="1"/>
      <c r="CH4960" s="1"/>
      <c r="CI4960" s="1"/>
      <c r="CJ4960" s="1"/>
      <c r="CK4960" s="1"/>
      <c r="CL4960" s="1"/>
      <c r="CM4960" s="1"/>
      <c r="CN4960" s="1"/>
      <c r="CO4960" s="1"/>
      <c r="CP4960" s="1"/>
      <c r="CQ4960" s="1"/>
      <c r="CR4960" s="1"/>
      <c r="CS4960" s="1"/>
      <c r="CT4960" s="1"/>
      <c r="CU4960" s="1"/>
      <c r="CV4960" s="1"/>
      <c r="CW4960" s="1"/>
      <c r="CX4960" s="1"/>
      <c r="CY4960" s="1"/>
      <c r="CZ4960" s="1"/>
      <c r="DA4960" s="1"/>
      <c r="DB4960" s="1"/>
      <c r="DC4960" s="1"/>
      <c r="DD4960" s="1"/>
      <c r="DE4960" s="1"/>
      <c r="DF4960" s="1"/>
      <c r="DG4960" s="1"/>
      <c r="DH4960" s="1"/>
      <c r="DI4960" s="1"/>
      <c r="DJ4960" s="1"/>
      <c r="DK4960" s="1"/>
      <c r="DL4960" s="1"/>
      <c r="DM4960" s="1"/>
      <c r="DN4960" s="1"/>
      <c r="DO4960" s="1"/>
      <c r="DP4960" s="1"/>
      <c r="DQ4960" s="1"/>
    </row>
    <row r="4961" spans="1:121">
      <c r="A4961" s="172" t="s">
        <v>2173</v>
      </c>
      <c r="B4961" s="30" t="s">
        <v>2174</v>
      </c>
      <c r="C4961" s="378">
        <v>175609106</v>
      </c>
      <c r="D4961" s="88">
        <v>195603872</v>
      </c>
      <c r="F4961" s="29" t="s">
        <v>133</v>
      </c>
      <c r="G4961" s="3" t="s">
        <v>145</v>
      </c>
      <c r="H4961" s="3" t="s">
        <v>134</v>
      </c>
      <c r="I4961" s="55">
        <v>46217</v>
      </c>
      <c r="J4961" s="55">
        <v>46220</v>
      </c>
      <c r="K4961" s="55">
        <v>46248</v>
      </c>
      <c r="L4961" s="3"/>
      <c r="M4961" s="3"/>
      <c r="N4961" s="3"/>
      <c r="O4961" s="3" t="s">
        <v>105</v>
      </c>
      <c r="P4961" s="3"/>
      <c r="Q4961" s="167"/>
      <c r="R4961" s="176"/>
      <c r="S4961" s="1"/>
      <c r="T4961" s="1"/>
      <c r="U4961" s="1"/>
      <c r="V4961" s="1"/>
      <c r="W4961" s="1"/>
      <c r="X4961" s="1"/>
      <c r="Y4961" s="1"/>
      <c r="Z4961" s="1"/>
      <c r="AA4961" s="1"/>
      <c r="AB4961" s="1"/>
      <c r="AC4961" s="1"/>
      <c r="AD4961" s="1"/>
      <c r="AE4961" s="1"/>
      <c r="AF4961" s="1"/>
      <c r="AG4961" s="1"/>
      <c r="AH4961" s="1"/>
      <c r="AI4961" s="1"/>
      <c r="AJ4961" s="1"/>
      <c r="AK4961" s="1"/>
      <c r="AL4961" s="1"/>
      <c r="AM4961" s="1"/>
      <c r="AN4961" s="1"/>
      <c r="AO4961" s="1"/>
      <c r="AP4961" s="1"/>
      <c r="AQ4961" s="1"/>
      <c r="AR4961" s="1"/>
      <c r="AS4961" s="1"/>
      <c r="AT4961" s="1"/>
      <c r="AU4961" s="1"/>
      <c r="AV4961" s="1"/>
      <c r="AW4961" s="1"/>
      <c r="AX4961" s="1"/>
      <c r="AY4961" s="1"/>
      <c r="AZ4961" s="1"/>
      <c r="BA4961" s="1"/>
      <c r="BB4961" s="1"/>
      <c r="BC4961" s="1"/>
      <c r="BD4961" s="1"/>
      <c r="BE4961" s="1"/>
      <c r="BF4961" s="1"/>
      <c r="BG4961" s="1"/>
      <c r="BH4961" s="1"/>
      <c r="BI4961" s="1"/>
      <c r="BJ4961" s="1"/>
      <c r="BK4961" s="1"/>
      <c r="BL4961" s="1"/>
      <c r="BM4961" s="1"/>
      <c r="BN4961" s="1"/>
      <c r="BO4961" s="1"/>
      <c r="BP4961" s="1"/>
      <c r="BQ4961" s="1"/>
      <c r="BR4961" s="1"/>
      <c r="BS4961" s="1"/>
      <c r="BT4961" s="1"/>
      <c r="BU4961" s="1"/>
      <c r="BV4961" s="1"/>
      <c r="BW4961" s="1"/>
      <c r="BX4961" s="1"/>
      <c r="BY4961" s="1"/>
      <c r="BZ4961" s="1"/>
      <c r="CA4961" s="1"/>
      <c r="CB4961" s="1"/>
      <c r="CC4961" s="1"/>
      <c r="CD4961" s="1"/>
      <c r="CE4961" s="1"/>
      <c r="CF4961" s="1"/>
      <c r="CG4961" s="1"/>
      <c r="CH4961" s="1"/>
      <c r="CI4961" s="1"/>
      <c r="CJ4961" s="1"/>
      <c r="CK4961" s="1"/>
      <c r="CL4961" s="1"/>
      <c r="CM4961" s="1"/>
      <c r="CN4961" s="1"/>
      <c r="CO4961" s="1"/>
      <c r="CP4961" s="1"/>
      <c r="CQ4961" s="1"/>
      <c r="CR4961" s="1"/>
      <c r="CS4961" s="1"/>
      <c r="CT4961" s="1"/>
      <c r="CU4961" s="1"/>
      <c r="CV4961" s="1"/>
      <c r="CW4961" s="1"/>
      <c r="CX4961" s="1"/>
      <c r="CY4961" s="1"/>
      <c r="CZ4961" s="1"/>
      <c r="DA4961" s="1"/>
      <c r="DB4961" s="1"/>
      <c r="DC4961" s="1"/>
      <c r="DD4961" s="1"/>
      <c r="DE4961" s="1"/>
      <c r="DF4961" s="1"/>
      <c r="DG4961" s="1"/>
      <c r="DH4961" s="1"/>
      <c r="DI4961" s="1"/>
      <c r="DJ4961" s="1"/>
      <c r="DK4961" s="1"/>
      <c r="DL4961" s="1"/>
      <c r="DM4961" s="1"/>
      <c r="DN4961" s="1"/>
      <c r="DO4961" s="1"/>
      <c r="DP4961" s="1"/>
      <c r="DQ4961" s="1"/>
    </row>
    <row r="4962" spans="1:121">
      <c r="A4962" s="172" t="s">
        <v>2173</v>
      </c>
      <c r="B4962" s="30" t="s">
        <v>2174</v>
      </c>
      <c r="C4962" s="378">
        <v>175609024</v>
      </c>
      <c r="D4962" s="88">
        <v>195603865</v>
      </c>
      <c r="F4962" s="29" t="s">
        <v>133</v>
      </c>
      <c r="G4962" s="3" t="s">
        <v>145</v>
      </c>
      <c r="H4962" s="3" t="s">
        <v>134</v>
      </c>
      <c r="I4962" s="55">
        <v>46217</v>
      </c>
      <c r="J4962" s="55">
        <v>46220</v>
      </c>
      <c r="K4962" s="55">
        <v>46248</v>
      </c>
      <c r="L4962" s="3"/>
      <c r="M4962" s="3"/>
      <c r="N4962" s="3"/>
      <c r="O4962" s="3" t="s">
        <v>105</v>
      </c>
      <c r="P4962" s="3"/>
      <c r="Q4962" s="167"/>
      <c r="R4962" s="176"/>
      <c r="S4962" s="1"/>
      <c r="T4962" s="1"/>
      <c r="U4962" s="1"/>
      <c r="V4962" s="1"/>
      <c r="W4962" s="1"/>
      <c r="X4962" s="1"/>
      <c r="Y4962" s="1"/>
      <c r="Z4962" s="1"/>
      <c r="AA4962" s="1"/>
      <c r="AB4962" s="1"/>
      <c r="AC4962" s="1"/>
      <c r="AD4962" s="1"/>
      <c r="AE4962" s="1"/>
      <c r="AF4962" s="1"/>
      <c r="AG4962" s="1"/>
      <c r="AH4962" s="1"/>
      <c r="AI4962" s="1"/>
      <c r="AJ4962" s="1"/>
      <c r="AK4962" s="1"/>
      <c r="AL4962" s="1"/>
      <c r="AM4962" s="1"/>
      <c r="AN4962" s="1"/>
      <c r="AO4962" s="1"/>
      <c r="AP4962" s="1"/>
      <c r="AQ4962" s="1"/>
      <c r="AR4962" s="1"/>
      <c r="AS4962" s="1"/>
      <c r="AT4962" s="1"/>
      <c r="AU4962" s="1"/>
      <c r="AV4962" s="1"/>
      <c r="AW4962" s="1"/>
      <c r="AX4962" s="1"/>
      <c r="AY4962" s="1"/>
      <c r="AZ4962" s="1"/>
      <c r="BA4962" s="1"/>
      <c r="BB4962" s="1"/>
      <c r="BC4962" s="1"/>
      <c r="BD4962" s="1"/>
      <c r="BE4962" s="1"/>
      <c r="BF4962" s="1"/>
      <c r="BG4962" s="1"/>
      <c r="BH4962" s="1"/>
      <c r="BI4962" s="1"/>
      <c r="BJ4962" s="1"/>
      <c r="BK4962" s="1"/>
      <c r="BL4962" s="1"/>
      <c r="BM4962" s="1"/>
      <c r="BN4962" s="1"/>
      <c r="BO4962" s="1"/>
      <c r="BP4962" s="1"/>
      <c r="BQ4962" s="1"/>
      <c r="BR4962" s="1"/>
      <c r="BS4962" s="1"/>
      <c r="BT4962" s="1"/>
      <c r="BU4962" s="1"/>
      <c r="BV4962" s="1"/>
      <c r="BW4962" s="1"/>
      <c r="BX4962" s="1"/>
      <c r="BY4962" s="1"/>
      <c r="BZ4962" s="1"/>
      <c r="CA4962" s="1"/>
      <c r="CB4962" s="1"/>
      <c r="CC4962" s="1"/>
      <c r="CD4962" s="1"/>
      <c r="CE4962" s="1"/>
      <c r="CF4962" s="1"/>
      <c r="CG4962" s="1"/>
      <c r="CH4962" s="1"/>
      <c r="CI4962" s="1"/>
      <c r="CJ4962" s="1"/>
      <c r="CK4962" s="1"/>
      <c r="CL4962" s="1"/>
      <c r="CM4962" s="1"/>
      <c r="CN4962" s="1"/>
      <c r="CO4962" s="1"/>
      <c r="CP4962" s="1"/>
      <c r="CQ4962" s="1"/>
      <c r="CR4962" s="1"/>
      <c r="CS4962" s="1"/>
      <c r="CT4962" s="1"/>
      <c r="CU4962" s="1"/>
      <c r="CV4962" s="1"/>
      <c r="CW4962" s="1"/>
      <c r="CX4962" s="1"/>
      <c r="CY4962" s="1"/>
      <c r="CZ4962" s="1"/>
      <c r="DA4962" s="1"/>
      <c r="DB4962" s="1"/>
      <c r="DC4962" s="1"/>
      <c r="DD4962" s="1"/>
      <c r="DE4962" s="1"/>
      <c r="DF4962" s="1"/>
      <c r="DG4962" s="1"/>
      <c r="DH4962" s="1"/>
      <c r="DI4962" s="1"/>
      <c r="DJ4962" s="1"/>
      <c r="DK4962" s="1"/>
      <c r="DL4962" s="1"/>
      <c r="DM4962" s="1"/>
      <c r="DN4962" s="1"/>
      <c r="DO4962" s="1"/>
      <c r="DP4962" s="1"/>
      <c r="DQ4962" s="1"/>
    </row>
    <row r="4963" spans="1:121">
      <c r="A4963" s="172" t="s">
        <v>2173</v>
      </c>
      <c r="B4963" s="30" t="s">
        <v>2174</v>
      </c>
      <c r="C4963" s="378">
        <v>175609000</v>
      </c>
      <c r="D4963" s="88">
        <v>195603857</v>
      </c>
      <c r="F4963" s="29" t="s">
        <v>133</v>
      </c>
      <c r="G4963" s="3" t="s">
        <v>145</v>
      </c>
      <c r="H4963" s="3" t="s">
        <v>134</v>
      </c>
      <c r="I4963" s="55">
        <v>46217</v>
      </c>
      <c r="J4963" s="55">
        <v>46220</v>
      </c>
      <c r="K4963" s="55">
        <v>46248</v>
      </c>
      <c r="L4963" s="3"/>
      <c r="M4963" s="3"/>
      <c r="N4963" s="3"/>
      <c r="O4963" s="3" t="s">
        <v>105</v>
      </c>
      <c r="P4963" s="3"/>
      <c r="Q4963" s="167"/>
      <c r="R4963" s="176"/>
      <c r="S4963" s="1"/>
      <c r="T4963" s="1"/>
      <c r="U4963" s="1"/>
      <c r="V4963" s="1"/>
      <c r="W4963" s="1"/>
      <c r="X4963" s="1"/>
      <c r="Y4963" s="1"/>
      <c r="Z4963" s="1"/>
      <c r="AA4963" s="1"/>
      <c r="AB4963" s="1"/>
      <c r="AC4963" s="1"/>
      <c r="AD4963" s="1"/>
      <c r="AE4963" s="1"/>
      <c r="AF4963" s="1"/>
      <c r="AG4963" s="1"/>
      <c r="AH4963" s="1"/>
      <c r="AI4963" s="1"/>
      <c r="AJ4963" s="1"/>
      <c r="AK4963" s="1"/>
      <c r="AL4963" s="1"/>
      <c r="AM4963" s="1"/>
      <c r="AN4963" s="1"/>
      <c r="AO4963" s="1"/>
      <c r="AP4963" s="1"/>
      <c r="AQ4963" s="1"/>
      <c r="AR4963" s="1"/>
      <c r="AS4963" s="1"/>
      <c r="AT4963" s="1"/>
      <c r="AU4963" s="1"/>
      <c r="AV4963" s="1"/>
      <c r="AW4963" s="1"/>
      <c r="AX4963" s="1"/>
      <c r="AY4963" s="1"/>
      <c r="AZ4963" s="1"/>
      <c r="BA4963" s="1"/>
      <c r="BB4963" s="1"/>
      <c r="BC4963" s="1"/>
      <c r="BD4963" s="1"/>
      <c r="BE4963" s="1"/>
      <c r="BF4963" s="1"/>
      <c r="BG4963" s="1"/>
      <c r="BH4963" s="1"/>
      <c r="BI4963" s="1"/>
      <c r="BJ4963" s="1"/>
      <c r="BK4963" s="1"/>
      <c r="BL4963" s="1"/>
      <c r="BM4963" s="1"/>
      <c r="BN4963" s="1"/>
      <c r="BO4963" s="1"/>
      <c r="BP4963" s="1"/>
      <c r="BQ4963" s="1"/>
      <c r="BR4963" s="1"/>
      <c r="BS4963" s="1"/>
      <c r="BT4963" s="1"/>
      <c r="BU4963" s="1"/>
      <c r="BV4963" s="1"/>
      <c r="BW4963" s="1"/>
      <c r="BX4963" s="1"/>
      <c r="BY4963" s="1"/>
      <c r="BZ4963" s="1"/>
      <c r="CA4963" s="1"/>
      <c r="CB4963" s="1"/>
      <c r="CC4963" s="1"/>
      <c r="CD4963" s="1"/>
      <c r="CE4963" s="1"/>
      <c r="CF4963" s="1"/>
      <c r="CG4963" s="1"/>
      <c r="CH4963" s="1"/>
      <c r="CI4963" s="1"/>
      <c r="CJ4963" s="1"/>
      <c r="CK4963" s="1"/>
      <c r="CL4963" s="1"/>
      <c r="CM4963" s="1"/>
      <c r="CN4963" s="1"/>
      <c r="CO4963" s="1"/>
      <c r="CP4963" s="1"/>
      <c r="CQ4963" s="1"/>
      <c r="CR4963" s="1"/>
      <c r="CS4963" s="1"/>
      <c r="CT4963" s="1"/>
      <c r="CU4963" s="1"/>
      <c r="CV4963" s="1"/>
      <c r="CW4963" s="1"/>
      <c r="CX4963" s="1"/>
      <c r="CY4963" s="1"/>
      <c r="CZ4963" s="1"/>
      <c r="DA4963" s="1"/>
      <c r="DB4963" s="1"/>
      <c r="DC4963" s="1"/>
      <c r="DD4963" s="1"/>
      <c r="DE4963" s="1"/>
      <c r="DF4963" s="1"/>
      <c r="DG4963" s="1"/>
      <c r="DH4963" s="1"/>
      <c r="DI4963" s="1"/>
      <c r="DJ4963" s="1"/>
      <c r="DK4963" s="1"/>
      <c r="DL4963" s="1"/>
      <c r="DM4963" s="1"/>
      <c r="DN4963" s="1"/>
      <c r="DO4963" s="1"/>
      <c r="DP4963" s="1"/>
      <c r="DQ4963" s="1"/>
    </row>
    <row r="4964" spans="1:121">
      <c r="A4964" s="172" t="s">
        <v>2173</v>
      </c>
      <c r="B4964" s="30" t="s">
        <v>2174</v>
      </c>
      <c r="C4964" s="378">
        <v>175608989</v>
      </c>
      <c r="D4964" s="88">
        <v>195603853</v>
      </c>
      <c r="F4964" s="29" t="s">
        <v>133</v>
      </c>
      <c r="G4964" s="3" t="s">
        <v>145</v>
      </c>
      <c r="H4964" s="3" t="s">
        <v>134</v>
      </c>
      <c r="I4964" s="55">
        <v>46217</v>
      </c>
      <c r="J4964" s="55">
        <v>46220</v>
      </c>
      <c r="K4964" s="55">
        <v>46248</v>
      </c>
      <c r="L4964" s="3"/>
      <c r="M4964" s="3"/>
      <c r="N4964" s="3"/>
      <c r="O4964" s="3" t="s">
        <v>105</v>
      </c>
      <c r="P4964" s="3"/>
      <c r="Q4964" s="167"/>
      <c r="R4964" s="176"/>
      <c r="S4964" s="1"/>
      <c r="T4964" s="1"/>
      <c r="U4964" s="1"/>
      <c r="V4964" s="1"/>
      <c r="W4964" s="1"/>
      <c r="X4964" s="1"/>
      <c r="Y4964" s="1"/>
      <c r="Z4964" s="1"/>
      <c r="AA4964" s="1"/>
      <c r="AB4964" s="1"/>
      <c r="AC4964" s="1"/>
      <c r="AD4964" s="1"/>
      <c r="AE4964" s="1"/>
      <c r="AF4964" s="1"/>
      <c r="AG4964" s="1"/>
      <c r="AH4964" s="1"/>
      <c r="AI4964" s="1"/>
      <c r="AJ4964" s="1"/>
      <c r="AK4964" s="1"/>
      <c r="AL4964" s="1"/>
      <c r="AM4964" s="1"/>
      <c r="AN4964" s="1"/>
      <c r="AO4964" s="1"/>
      <c r="AP4964" s="1"/>
      <c r="AQ4964" s="1"/>
      <c r="AR4964" s="1"/>
      <c r="AS4964" s="1"/>
      <c r="AT4964" s="1"/>
      <c r="AU4964" s="1"/>
      <c r="AV4964" s="1"/>
      <c r="AW4964" s="1"/>
      <c r="AX4964" s="1"/>
      <c r="AY4964" s="1"/>
      <c r="AZ4964" s="1"/>
      <c r="BA4964" s="1"/>
      <c r="BB4964" s="1"/>
      <c r="BC4964" s="1"/>
      <c r="BD4964" s="1"/>
      <c r="BE4964" s="1"/>
      <c r="BF4964" s="1"/>
      <c r="BG4964" s="1"/>
      <c r="BH4964" s="1"/>
      <c r="BI4964" s="1"/>
      <c r="BJ4964" s="1"/>
      <c r="BK4964" s="1"/>
      <c r="BL4964" s="1"/>
      <c r="BM4964" s="1"/>
      <c r="BN4964" s="1"/>
      <c r="BO4964" s="1"/>
      <c r="BP4964" s="1"/>
      <c r="BQ4964" s="1"/>
      <c r="BR4964" s="1"/>
      <c r="BS4964" s="1"/>
      <c r="BT4964" s="1"/>
      <c r="BU4964" s="1"/>
      <c r="BV4964" s="1"/>
      <c r="BW4964" s="1"/>
      <c r="BX4964" s="1"/>
      <c r="BY4964" s="1"/>
      <c r="BZ4964" s="1"/>
      <c r="CA4964" s="1"/>
      <c r="CB4964" s="1"/>
      <c r="CC4964" s="1"/>
      <c r="CD4964" s="1"/>
      <c r="CE4964" s="1"/>
      <c r="CF4964" s="1"/>
      <c r="CG4964" s="1"/>
      <c r="CH4964" s="1"/>
      <c r="CI4964" s="1"/>
      <c r="CJ4964" s="1"/>
      <c r="CK4964" s="1"/>
      <c r="CL4964" s="1"/>
      <c r="CM4964" s="1"/>
      <c r="CN4964" s="1"/>
      <c r="CO4964" s="1"/>
      <c r="CP4964" s="1"/>
      <c r="CQ4964" s="1"/>
      <c r="CR4964" s="1"/>
      <c r="CS4964" s="1"/>
      <c r="CT4964" s="1"/>
      <c r="CU4964" s="1"/>
      <c r="CV4964" s="1"/>
      <c r="CW4964" s="1"/>
      <c r="CX4964" s="1"/>
      <c r="CY4964" s="1"/>
      <c r="CZ4964" s="1"/>
      <c r="DA4964" s="1"/>
      <c r="DB4964" s="1"/>
      <c r="DC4964" s="1"/>
      <c r="DD4964" s="1"/>
      <c r="DE4964" s="1"/>
      <c r="DF4964" s="1"/>
      <c r="DG4964" s="1"/>
      <c r="DH4964" s="1"/>
      <c r="DI4964" s="1"/>
      <c r="DJ4964" s="1"/>
      <c r="DK4964" s="1"/>
      <c r="DL4964" s="1"/>
      <c r="DM4964" s="1"/>
      <c r="DN4964" s="1"/>
      <c r="DO4964" s="1"/>
      <c r="DP4964" s="1"/>
      <c r="DQ4964" s="1"/>
    </row>
    <row r="4965" spans="1:121">
      <c r="A4965" s="172" t="s">
        <v>2173</v>
      </c>
      <c r="B4965" s="30" t="s">
        <v>2174</v>
      </c>
      <c r="C4965" s="378">
        <v>175608937</v>
      </c>
      <c r="D4965" s="88">
        <v>195603841</v>
      </c>
      <c r="F4965" s="29" t="s">
        <v>133</v>
      </c>
      <c r="G4965" s="3" t="s">
        <v>145</v>
      </c>
      <c r="H4965" s="3" t="s">
        <v>134</v>
      </c>
      <c r="I4965" s="55">
        <v>46217</v>
      </c>
      <c r="J4965" s="55">
        <v>46220</v>
      </c>
      <c r="K4965" s="55">
        <v>46248</v>
      </c>
      <c r="L4965" s="3"/>
      <c r="M4965" s="3"/>
      <c r="N4965" s="3"/>
      <c r="O4965" s="3" t="s">
        <v>105</v>
      </c>
      <c r="P4965" s="3"/>
      <c r="Q4965" s="167"/>
      <c r="R4965" s="176"/>
      <c r="S4965" s="1"/>
      <c r="T4965" s="1"/>
      <c r="U4965" s="1"/>
      <c r="V4965" s="1"/>
      <c r="W4965" s="1"/>
      <c r="X4965" s="1"/>
      <c r="Y4965" s="1"/>
      <c r="Z4965" s="1"/>
      <c r="AA4965" s="1"/>
      <c r="AB4965" s="1"/>
      <c r="AC4965" s="1"/>
      <c r="AD4965" s="1"/>
      <c r="AE4965" s="1"/>
      <c r="AF4965" s="1"/>
      <c r="AG4965" s="1"/>
      <c r="AH4965" s="1"/>
      <c r="AI4965" s="1"/>
      <c r="AJ4965" s="1"/>
      <c r="AK4965" s="1"/>
      <c r="AL4965" s="1"/>
      <c r="AM4965" s="1"/>
      <c r="AN4965" s="1"/>
      <c r="AO4965" s="1"/>
      <c r="AP4965" s="1"/>
      <c r="AQ4965" s="1"/>
      <c r="AR4965" s="1"/>
      <c r="AS4965" s="1"/>
      <c r="AT4965" s="1"/>
      <c r="AU4965" s="1"/>
      <c r="AV4965" s="1"/>
      <c r="AW4965" s="1"/>
      <c r="AX4965" s="1"/>
      <c r="AY4965" s="1"/>
      <c r="AZ4965" s="1"/>
      <c r="BA4965" s="1"/>
      <c r="BB4965" s="1"/>
      <c r="BC4965" s="1"/>
      <c r="BD4965" s="1"/>
      <c r="BE4965" s="1"/>
      <c r="BF4965" s="1"/>
      <c r="BG4965" s="1"/>
      <c r="BH4965" s="1"/>
      <c r="BI4965" s="1"/>
      <c r="BJ4965" s="1"/>
      <c r="BK4965" s="1"/>
      <c r="BL4965" s="1"/>
      <c r="BM4965" s="1"/>
      <c r="BN4965" s="1"/>
      <c r="BO4965" s="1"/>
      <c r="BP4965" s="1"/>
      <c r="BQ4965" s="1"/>
      <c r="BR4965" s="1"/>
      <c r="BS4965" s="1"/>
      <c r="BT4965" s="1"/>
      <c r="BU4965" s="1"/>
      <c r="BV4965" s="1"/>
      <c r="BW4965" s="1"/>
      <c r="BX4965" s="1"/>
      <c r="BY4965" s="1"/>
      <c r="BZ4965" s="1"/>
      <c r="CA4965" s="1"/>
      <c r="CB4965" s="1"/>
      <c r="CC4965" s="1"/>
      <c r="CD4965" s="1"/>
      <c r="CE4965" s="1"/>
      <c r="CF4965" s="1"/>
      <c r="CG4965" s="1"/>
      <c r="CH4965" s="1"/>
      <c r="CI4965" s="1"/>
      <c r="CJ4965" s="1"/>
      <c r="CK4965" s="1"/>
      <c r="CL4965" s="1"/>
      <c r="CM4965" s="1"/>
      <c r="CN4965" s="1"/>
      <c r="CO4965" s="1"/>
      <c r="CP4965" s="1"/>
      <c r="CQ4965" s="1"/>
      <c r="CR4965" s="1"/>
      <c r="CS4965" s="1"/>
      <c r="CT4965" s="1"/>
      <c r="CU4965" s="1"/>
      <c r="CV4965" s="1"/>
      <c r="CW4965" s="1"/>
      <c r="CX4965" s="1"/>
      <c r="CY4965" s="1"/>
      <c r="CZ4965" s="1"/>
      <c r="DA4965" s="1"/>
      <c r="DB4965" s="1"/>
      <c r="DC4965" s="1"/>
      <c r="DD4965" s="1"/>
      <c r="DE4965" s="1"/>
      <c r="DF4965" s="1"/>
      <c r="DG4965" s="1"/>
      <c r="DH4965" s="1"/>
      <c r="DI4965" s="1"/>
      <c r="DJ4965" s="1"/>
      <c r="DK4965" s="1"/>
      <c r="DL4965" s="1"/>
      <c r="DM4965" s="1"/>
      <c r="DN4965" s="1"/>
      <c r="DO4965" s="1"/>
      <c r="DP4965" s="1"/>
      <c r="DQ4965" s="1"/>
    </row>
    <row r="4966" spans="1:121">
      <c r="A4966" s="172" t="s">
        <v>2173</v>
      </c>
      <c r="B4966" s="30" t="s">
        <v>2174</v>
      </c>
      <c r="C4966" s="378">
        <v>175608914</v>
      </c>
      <c r="D4966" s="88">
        <v>195603835</v>
      </c>
      <c r="F4966" s="29" t="s">
        <v>133</v>
      </c>
      <c r="G4966" s="3" t="s">
        <v>145</v>
      </c>
      <c r="H4966" s="3" t="s">
        <v>134</v>
      </c>
      <c r="I4966" s="55">
        <v>46217</v>
      </c>
      <c r="J4966" s="55">
        <v>46220</v>
      </c>
      <c r="K4966" s="55">
        <v>46248</v>
      </c>
      <c r="L4966" s="3"/>
      <c r="M4966" s="3"/>
      <c r="N4966" s="3"/>
      <c r="O4966" s="3" t="s">
        <v>105</v>
      </c>
      <c r="P4966" s="3"/>
      <c r="Q4966" s="167"/>
      <c r="R4966" s="176"/>
      <c r="S4966" s="1"/>
      <c r="T4966" s="1"/>
      <c r="U4966" s="1"/>
      <c r="V4966" s="1"/>
      <c r="W4966" s="1"/>
      <c r="X4966" s="1"/>
      <c r="Y4966" s="1"/>
      <c r="Z4966" s="1"/>
      <c r="AA4966" s="1"/>
      <c r="AB4966" s="1"/>
      <c r="AC4966" s="1"/>
      <c r="AD4966" s="1"/>
      <c r="AE4966" s="1"/>
      <c r="AF4966" s="1"/>
      <c r="AG4966" s="1"/>
      <c r="AH4966" s="1"/>
      <c r="AI4966" s="1"/>
      <c r="AJ4966" s="1"/>
      <c r="AK4966" s="1"/>
      <c r="AL4966" s="1"/>
      <c r="AM4966" s="1"/>
      <c r="AN4966" s="1"/>
      <c r="AO4966" s="1"/>
      <c r="AP4966" s="1"/>
      <c r="AQ4966" s="1"/>
      <c r="AR4966" s="1"/>
      <c r="AS4966" s="1"/>
      <c r="AT4966" s="1"/>
      <c r="AU4966" s="1"/>
      <c r="AV4966" s="1"/>
      <c r="AW4966" s="1"/>
      <c r="AX4966" s="1"/>
      <c r="AY4966" s="1"/>
      <c r="AZ4966" s="1"/>
      <c r="BA4966" s="1"/>
      <c r="BB4966" s="1"/>
      <c r="BC4966" s="1"/>
      <c r="BD4966" s="1"/>
      <c r="BE4966" s="1"/>
      <c r="BF4966" s="1"/>
      <c r="BG4966" s="1"/>
      <c r="BH4966" s="1"/>
      <c r="BI4966" s="1"/>
      <c r="BJ4966" s="1"/>
      <c r="BK4966" s="1"/>
      <c r="BL4966" s="1"/>
      <c r="BM4966" s="1"/>
      <c r="BN4966" s="1"/>
      <c r="BO4966" s="1"/>
      <c r="BP4966" s="1"/>
      <c r="BQ4966" s="1"/>
      <c r="BR4966" s="1"/>
      <c r="BS4966" s="1"/>
      <c r="BT4966" s="1"/>
      <c r="BU4966" s="1"/>
      <c r="BV4966" s="1"/>
      <c r="BW4966" s="1"/>
      <c r="BX4966" s="1"/>
      <c r="BY4966" s="1"/>
      <c r="BZ4966" s="1"/>
      <c r="CA4966" s="1"/>
      <c r="CB4966" s="1"/>
      <c r="CC4966" s="1"/>
      <c r="CD4966" s="1"/>
      <c r="CE4966" s="1"/>
      <c r="CF4966" s="1"/>
      <c r="CG4966" s="1"/>
      <c r="CH4966" s="1"/>
      <c r="CI4966" s="1"/>
      <c r="CJ4966" s="1"/>
      <c r="CK4966" s="1"/>
      <c r="CL4966" s="1"/>
      <c r="CM4966" s="1"/>
      <c r="CN4966" s="1"/>
      <c r="CO4966" s="1"/>
      <c r="CP4966" s="1"/>
      <c r="CQ4966" s="1"/>
      <c r="CR4966" s="1"/>
      <c r="CS4966" s="1"/>
      <c r="CT4966" s="1"/>
      <c r="CU4966" s="1"/>
      <c r="CV4966" s="1"/>
      <c r="CW4966" s="1"/>
      <c r="CX4966" s="1"/>
      <c r="CY4966" s="1"/>
      <c r="CZ4966" s="1"/>
      <c r="DA4966" s="1"/>
      <c r="DB4966" s="1"/>
      <c r="DC4966" s="1"/>
      <c r="DD4966" s="1"/>
      <c r="DE4966" s="1"/>
      <c r="DF4966" s="1"/>
      <c r="DG4966" s="1"/>
      <c r="DH4966" s="1"/>
      <c r="DI4966" s="1"/>
      <c r="DJ4966" s="1"/>
      <c r="DK4966" s="1"/>
      <c r="DL4966" s="1"/>
      <c r="DM4966" s="1"/>
      <c r="DN4966" s="1"/>
      <c r="DO4966" s="1"/>
      <c r="DP4966" s="1"/>
      <c r="DQ4966" s="1"/>
    </row>
    <row r="4967" spans="1:121">
      <c r="A4967" s="172" t="s">
        <v>2173</v>
      </c>
      <c r="B4967" s="30" t="s">
        <v>2174</v>
      </c>
      <c r="C4967" s="378">
        <v>175608564</v>
      </c>
      <c r="D4967" s="88">
        <v>195603829</v>
      </c>
      <c r="F4967" s="29" t="s">
        <v>133</v>
      </c>
      <c r="G4967" s="3" t="s">
        <v>145</v>
      </c>
      <c r="H4967" s="3" t="s">
        <v>134</v>
      </c>
      <c r="I4967" s="55">
        <v>46217</v>
      </c>
      <c r="J4967" s="55">
        <v>46220</v>
      </c>
      <c r="K4967" s="55">
        <v>46248</v>
      </c>
      <c r="L4967" s="3"/>
      <c r="M4967" s="3"/>
      <c r="N4967" s="3"/>
      <c r="O4967" s="3" t="s">
        <v>105</v>
      </c>
      <c r="P4967" s="3"/>
      <c r="Q4967" s="167"/>
      <c r="R4967" s="176"/>
      <c r="S4967" s="1"/>
      <c r="T4967" s="1"/>
      <c r="U4967" s="1"/>
      <c r="V4967" s="1"/>
      <c r="W4967" s="1"/>
      <c r="X4967" s="1"/>
      <c r="Y4967" s="1"/>
      <c r="Z4967" s="1"/>
      <c r="AA4967" s="1"/>
      <c r="AB4967" s="1"/>
      <c r="AC4967" s="1"/>
      <c r="AD4967" s="1"/>
      <c r="AE4967" s="1"/>
      <c r="AF4967" s="1"/>
      <c r="AG4967" s="1"/>
      <c r="AH4967" s="1"/>
      <c r="AI4967" s="1"/>
      <c r="AJ4967" s="1"/>
      <c r="AK4967" s="1"/>
      <c r="AL4967" s="1"/>
      <c r="AM4967" s="1"/>
      <c r="AN4967" s="1"/>
      <c r="AO4967" s="1"/>
      <c r="AP4967" s="1"/>
      <c r="AQ4967" s="1"/>
      <c r="AR4967" s="1"/>
      <c r="AS4967" s="1"/>
      <c r="AT4967" s="1"/>
      <c r="AU4967" s="1"/>
      <c r="AV4967" s="1"/>
      <c r="AW4967" s="1"/>
      <c r="AX4967" s="1"/>
      <c r="AY4967" s="1"/>
      <c r="AZ4967" s="1"/>
      <c r="BA4967" s="1"/>
      <c r="BB4967" s="1"/>
      <c r="BC4967" s="1"/>
      <c r="BD4967" s="1"/>
      <c r="BE4967" s="1"/>
      <c r="BF4967" s="1"/>
      <c r="BG4967" s="1"/>
      <c r="BH4967" s="1"/>
      <c r="BI4967" s="1"/>
      <c r="BJ4967" s="1"/>
      <c r="BK4967" s="1"/>
      <c r="BL4967" s="1"/>
      <c r="BM4967" s="1"/>
      <c r="BN4967" s="1"/>
      <c r="BO4967" s="1"/>
      <c r="BP4967" s="1"/>
      <c r="BQ4967" s="1"/>
      <c r="BR4967" s="1"/>
      <c r="BS4967" s="1"/>
      <c r="BT4967" s="1"/>
      <c r="BU4967" s="1"/>
      <c r="BV4967" s="1"/>
      <c r="BW4967" s="1"/>
      <c r="BX4967" s="1"/>
      <c r="BY4967" s="1"/>
      <c r="BZ4967" s="1"/>
      <c r="CA4967" s="1"/>
      <c r="CB4967" s="1"/>
      <c r="CC4967" s="1"/>
      <c r="CD4967" s="1"/>
      <c r="CE4967" s="1"/>
      <c r="CF4967" s="1"/>
      <c r="CG4967" s="1"/>
      <c r="CH4967" s="1"/>
      <c r="CI4967" s="1"/>
      <c r="CJ4967" s="1"/>
      <c r="CK4967" s="1"/>
      <c r="CL4967" s="1"/>
      <c r="CM4967" s="1"/>
      <c r="CN4967" s="1"/>
      <c r="CO4967" s="1"/>
      <c r="CP4967" s="1"/>
      <c r="CQ4967" s="1"/>
      <c r="CR4967" s="1"/>
      <c r="CS4967" s="1"/>
      <c r="CT4967" s="1"/>
      <c r="CU4967" s="1"/>
      <c r="CV4967" s="1"/>
      <c r="CW4967" s="1"/>
      <c r="CX4967" s="1"/>
      <c r="CY4967" s="1"/>
      <c r="CZ4967" s="1"/>
      <c r="DA4967" s="1"/>
      <c r="DB4967" s="1"/>
      <c r="DC4967" s="1"/>
      <c r="DD4967" s="1"/>
      <c r="DE4967" s="1"/>
      <c r="DF4967" s="1"/>
      <c r="DG4967" s="1"/>
      <c r="DH4967" s="1"/>
      <c r="DI4967" s="1"/>
      <c r="DJ4967" s="1"/>
      <c r="DK4967" s="1"/>
      <c r="DL4967" s="1"/>
      <c r="DM4967" s="1"/>
      <c r="DN4967" s="1"/>
      <c r="DO4967" s="1"/>
      <c r="DP4967" s="1"/>
      <c r="DQ4967" s="1"/>
    </row>
    <row r="4968" spans="1:121">
      <c r="A4968" s="172" t="s">
        <v>2173</v>
      </c>
      <c r="B4968" s="30" t="s">
        <v>2174</v>
      </c>
      <c r="C4968" s="378">
        <v>175608529</v>
      </c>
      <c r="D4968" s="88">
        <v>195603822</v>
      </c>
      <c r="F4968" s="29" t="s">
        <v>133</v>
      </c>
      <c r="G4968" s="3" t="s">
        <v>145</v>
      </c>
      <c r="H4968" s="3" t="s">
        <v>134</v>
      </c>
      <c r="I4968" s="55">
        <v>46217</v>
      </c>
      <c r="J4968" s="55">
        <v>46220</v>
      </c>
      <c r="K4968" s="55">
        <v>46248</v>
      </c>
      <c r="L4968" s="3"/>
      <c r="M4968" s="3"/>
      <c r="N4968" s="3"/>
      <c r="O4968" s="3" t="s">
        <v>105</v>
      </c>
      <c r="P4968" s="3"/>
      <c r="Q4968" s="167"/>
      <c r="R4968" s="176"/>
      <c r="S4968" s="1"/>
      <c r="T4968" s="1"/>
      <c r="U4968" s="1"/>
      <c r="V4968" s="1"/>
      <c r="W4968" s="1"/>
      <c r="X4968" s="1"/>
      <c r="Y4968" s="1"/>
      <c r="Z4968" s="1"/>
      <c r="AA4968" s="1"/>
      <c r="AB4968" s="1"/>
      <c r="AC4968" s="1"/>
      <c r="AD4968" s="1"/>
      <c r="AE4968" s="1"/>
      <c r="AF4968" s="1"/>
      <c r="AG4968" s="1"/>
      <c r="AH4968" s="1"/>
      <c r="AI4968" s="1"/>
      <c r="AJ4968" s="1"/>
      <c r="AK4968" s="1"/>
      <c r="AL4968" s="1"/>
      <c r="AM4968" s="1"/>
      <c r="AN4968" s="1"/>
      <c r="AO4968" s="1"/>
      <c r="AP4968" s="1"/>
      <c r="AQ4968" s="1"/>
      <c r="AR4968" s="1"/>
      <c r="AS4968" s="1"/>
      <c r="AT4968" s="1"/>
      <c r="AU4968" s="1"/>
      <c r="AV4968" s="1"/>
      <c r="AW4968" s="1"/>
      <c r="AX4968" s="1"/>
      <c r="AY4968" s="1"/>
      <c r="AZ4968" s="1"/>
      <c r="BA4968" s="1"/>
      <c r="BB4968" s="1"/>
      <c r="BC4968" s="1"/>
      <c r="BD4968" s="1"/>
      <c r="BE4968" s="1"/>
      <c r="BF4968" s="1"/>
      <c r="BG4968" s="1"/>
      <c r="BH4968" s="1"/>
      <c r="BI4968" s="1"/>
      <c r="BJ4968" s="1"/>
      <c r="BK4968" s="1"/>
      <c r="BL4968" s="1"/>
      <c r="BM4968" s="1"/>
      <c r="BN4968" s="1"/>
      <c r="BO4968" s="1"/>
      <c r="BP4968" s="1"/>
      <c r="BQ4968" s="1"/>
      <c r="BR4968" s="1"/>
      <c r="BS4968" s="1"/>
      <c r="BT4968" s="1"/>
      <c r="BU4968" s="1"/>
      <c r="BV4968" s="1"/>
      <c r="BW4968" s="1"/>
      <c r="BX4968" s="1"/>
      <c r="BY4968" s="1"/>
      <c r="BZ4968" s="1"/>
      <c r="CA4968" s="1"/>
      <c r="CB4968" s="1"/>
      <c r="CC4968" s="1"/>
      <c r="CD4968" s="1"/>
      <c r="CE4968" s="1"/>
      <c r="CF4968" s="1"/>
      <c r="CG4968" s="1"/>
      <c r="CH4968" s="1"/>
      <c r="CI4968" s="1"/>
      <c r="CJ4968" s="1"/>
      <c r="CK4968" s="1"/>
      <c r="CL4968" s="1"/>
      <c r="CM4968" s="1"/>
      <c r="CN4968" s="1"/>
      <c r="CO4968" s="1"/>
      <c r="CP4968" s="1"/>
      <c r="CQ4968" s="1"/>
      <c r="CR4968" s="1"/>
      <c r="CS4968" s="1"/>
      <c r="CT4968" s="1"/>
      <c r="CU4968" s="1"/>
      <c r="CV4968" s="1"/>
      <c r="CW4968" s="1"/>
      <c r="CX4968" s="1"/>
      <c r="CY4968" s="1"/>
      <c r="CZ4968" s="1"/>
      <c r="DA4968" s="1"/>
      <c r="DB4968" s="1"/>
      <c r="DC4968" s="1"/>
      <c r="DD4968" s="1"/>
      <c r="DE4968" s="1"/>
      <c r="DF4968" s="1"/>
      <c r="DG4968" s="1"/>
      <c r="DH4968" s="1"/>
      <c r="DI4968" s="1"/>
      <c r="DJ4968" s="1"/>
      <c r="DK4968" s="1"/>
      <c r="DL4968" s="1"/>
      <c r="DM4968" s="1"/>
      <c r="DN4968" s="1"/>
      <c r="DO4968" s="1"/>
      <c r="DP4968" s="1"/>
      <c r="DQ4968" s="1"/>
    </row>
    <row r="4969" spans="1:121">
      <c r="A4969" s="172" t="s">
        <v>2173</v>
      </c>
      <c r="B4969" s="30" t="s">
        <v>2174</v>
      </c>
      <c r="C4969" s="378">
        <v>175608961</v>
      </c>
      <c r="D4969" s="88">
        <v>195603813</v>
      </c>
      <c r="F4969" s="29" t="s">
        <v>133</v>
      </c>
      <c r="G4969" s="3" t="s">
        <v>145</v>
      </c>
      <c r="H4969" s="3" t="s">
        <v>134</v>
      </c>
      <c r="I4969" s="55">
        <v>46217</v>
      </c>
      <c r="J4969" s="55">
        <v>46220</v>
      </c>
      <c r="K4969" s="55">
        <v>46248</v>
      </c>
      <c r="L4969" s="3"/>
      <c r="M4969" s="3"/>
      <c r="N4969" s="3"/>
      <c r="O4969" s="3" t="s">
        <v>105</v>
      </c>
      <c r="P4969" s="3"/>
      <c r="Q4969" s="167"/>
      <c r="R4969" s="176"/>
      <c r="S4969" s="1"/>
      <c r="T4969" s="1"/>
      <c r="U4969" s="1"/>
      <c r="V4969" s="1"/>
      <c r="W4969" s="1"/>
      <c r="X4969" s="1"/>
      <c r="Y4969" s="1"/>
      <c r="Z4969" s="1"/>
      <c r="AA4969" s="1"/>
      <c r="AB4969" s="1"/>
      <c r="AC4969" s="1"/>
      <c r="AD4969" s="1"/>
      <c r="AE4969" s="1"/>
      <c r="AF4969" s="1"/>
      <c r="AG4969" s="1"/>
      <c r="AH4969" s="1"/>
      <c r="AI4969" s="1"/>
      <c r="AJ4969" s="1"/>
      <c r="AK4969" s="1"/>
      <c r="AL4969" s="1"/>
      <c r="AM4969" s="1"/>
      <c r="AN4969" s="1"/>
      <c r="AO4969" s="1"/>
      <c r="AP4969" s="1"/>
      <c r="AQ4969" s="1"/>
      <c r="AR4969" s="1"/>
      <c r="AS4969" s="1"/>
      <c r="AT4969" s="1"/>
      <c r="AU4969" s="1"/>
      <c r="AV4969" s="1"/>
      <c r="AW4969" s="1"/>
      <c r="AX4969" s="1"/>
      <c r="AY4969" s="1"/>
      <c r="AZ4969" s="1"/>
      <c r="BA4969" s="1"/>
      <c r="BB4969" s="1"/>
      <c r="BC4969" s="1"/>
      <c r="BD4969" s="1"/>
      <c r="BE4969" s="1"/>
      <c r="BF4969" s="1"/>
      <c r="BG4969" s="1"/>
      <c r="BH4969" s="1"/>
      <c r="BI4969" s="1"/>
      <c r="BJ4969" s="1"/>
      <c r="BK4969" s="1"/>
      <c r="BL4969" s="1"/>
      <c r="BM4969" s="1"/>
      <c r="BN4969" s="1"/>
      <c r="BO4969" s="1"/>
      <c r="BP4969" s="1"/>
      <c r="BQ4969" s="1"/>
      <c r="BR4969" s="1"/>
      <c r="BS4969" s="1"/>
      <c r="BT4969" s="1"/>
      <c r="BU4969" s="1"/>
      <c r="BV4969" s="1"/>
      <c r="BW4969" s="1"/>
      <c r="BX4969" s="1"/>
      <c r="BY4969" s="1"/>
      <c r="BZ4969" s="1"/>
      <c r="CA4969" s="1"/>
      <c r="CB4969" s="1"/>
      <c r="CC4969" s="1"/>
      <c r="CD4969" s="1"/>
      <c r="CE4969" s="1"/>
      <c r="CF4969" s="1"/>
      <c r="CG4969" s="1"/>
      <c r="CH4969" s="1"/>
      <c r="CI4969" s="1"/>
      <c r="CJ4969" s="1"/>
      <c r="CK4969" s="1"/>
      <c r="CL4969" s="1"/>
      <c r="CM4969" s="1"/>
      <c r="CN4969" s="1"/>
      <c r="CO4969" s="1"/>
      <c r="CP4969" s="1"/>
      <c r="CQ4969" s="1"/>
      <c r="CR4969" s="1"/>
      <c r="CS4969" s="1"/>
      <c r="CT4969" s="1"/>
      <c r="CU4969" s="1"/>
      <c r="CV4969" s="1"/>
      <c r="CW4969" s="1"/>
      <c r="CX4969" s="1"/>
      <c r="CY4969" s="1"/>
      <c r="CZ4969" s="1"/>
      <c r="DA4969" s="1"/>
      <c r="DB4969" s="1"/>
      <c r="DC4969" s="1"/>
      <c r="DD4969" s="1"/>
      <c r="DE4969" s="1"/>
      <c r="DF4969" s="1"/>
      <c r="DG4969" s="1"/>
      <c r="DH4969" s="1"/>
      <c r="DI4969" s="1"/>
      <c r="DJ4969" s="1"/>
      <c r="DK4969" s="1"/>
      <c r="DL4969" s="1"/>
      <c r="DM4969" s="1"/>
      <c r="DN4969" s="1"/>
      <c r="DO4969" s="1"/>
      <c r="DP4969" s="1"/>
      <c r="DQ4969" s="1"/>
    </row>
    <row r="4970" spans="1:121">
      <c r="A4970" s="172" t="s">
        <v>2175</v>
      </c>
      <c r="B4970" s="30" t="s">
        <v>2176</v>
      </c>
      <c r="C4970" s="378">
        <v>194610957</v>
      </c>
      <c r="D4970" s="88"/>
      <c r="F4970" s="29" t="s">
        <v>2177</v>
      </c>
      <c r="G4970" s="3" t="s">
        <v>80</v>
      </c>
      <c r="H4970" s="3" t="s">
        <v>2178</v>
      </c>
      <c r="I4970" s="55">
        <v>46216</v>
      </c>
      <c r="J4970" s="55">
        <v>46219</v>
      </c>
      <c r="K4970" s="55">
        <v>46247</v>
      </c>
      <c r="L4970" s="3"/>
      <c r="M4970" s="3"/>
      <c r="N4970" s="3"/>
      <c r="O4970" s="3" t="s">
        <v>105</v>
      </c>
      <c r="P4970" s="3" t="s">
        <v>10</v>
      </c>
      <c r="Q4970" s="167"/>
      <c r="R4970" s="176"/>
      <c r="S4970" s="1"/>
      <c r="T4970" s="1"/>
      <c r="U4970" s="1"/>
      <c r="V4970" s="1"/>
      <c r="W4970" s="1"/>
      <c r="X4970" s="1"/>
      <c r="Y4970" s="1"/>
      <c r="Z4970" s="1"/>
      <c r="AA4970" s="1"/>
      <c r="AB4970" s="1"/>
      <c r="AC4970" s="1"/>
      <c r="AD4970" s="1"/>
      <c r="AE4970" s="1"/>
      <c r="AF4970" s="1"/>
      <c r="AG4970" s="1"/>
      <c r="AH4970" s="1"/>
      <c r="AI4970" s="1"/>
      <c r="AJ4970" s="1"/>
      <c r="AK4970" s="1"/>
      <c r="AL4970" s="1"/>
      <c r="AM4970" s="1"/>
      <c r="AN4970" s="1"/>
      <c r="AO4970" s="1"/>
      <c r="AP4970" s="1"/>
      <c r="AQ4970" s="1"/>
      <c r="AR4970" s="1"/>
      <c r="AS4970" s="1"/>
      <c r="AT4970" s="1"/>
      <c r="AU4970" s="1"/>
      <c r="AV4970" s="1"/>
      <c r="AW4970" s="1"/>
      <c r="AX4970" s="1"/>
      <c r="AY4970" s="1"/>
      <c r="AZ4970" s="1"/>
      <c r="BA4970" s="1"/>
      <c r="BB4970" s="1"/>
      <c r="BC4970" s="1"/>
      <c r="BD4970" s="1"/>
      <c r="BE4970" s="1"/>
      <c r="BF4970" s="1"/>
      <c r="BG4970" s="1"/>
      <c r="BH4970" s="1"/>
      <c r="BI4970" s="1"/>
      <c r="BJ4970" s="1"/>
      <c r="BK4970" s="1"/>
      <c r="BL4970" s="1"/>
      <c r="BM4970" s="1"/>
      <c r="BN4970" s="1"/>
      <c r="BO4970" s="1"/>
      <c r="BP4970" s="1"/>
      <c r="BQ4970" s="1"/>
      <c r="BR4970" s="1"/>
      <c r="BS4970" s="1"/>
      <c r="BT4970" s="1"/>
      <c r="BU4970" s="1"/>
      <c r="BV4970" s="1"/>
      <c r="BW4970" s="1"/>
      <c r="BX4970" s="1"/>
      <c r="BY4970" s="1"/>
      <c r="BZ4970" s="1"/>
      <c r="CA4970" s="1"/>
      <c r="CB4970" s="1"/>
      <c r="CC4970" s="1"/>
      <c r="CD4970" s="1"/>
      <c r="CE4970" s="1"/>
      <c r="CF4970" s="1"/>
      <c r="CG4970" s="1"/>
      <c r="CH4970" s="1"/>
      <c r="CI4970" s="1"/>
      <c r="CJ4970" s="1"/>
      <c r="CK4970" s="1"/>
      <c r="CL4970" s="1"/>
      <c r="CM4970" s="1"/>
      <c r="CN4970" s="1"/>
      <c r="CO4970" s="1"/>
      <c r="CP4970" s="1"/>
      <c r="CQ4970" s="1"/>
      <c r="CR4970" s="1"/>
      <c r="CS4970" s="1"/>
      <c r="CT4970" s="1"/>
      <c r="CU4970" s="1"/>
      <c r="CV4970" s="1"/>
      <c r="CW4970" s="1"/>
      <c r="CX4970" s="1"/>
      <c r="CY4970" s="1"/>
      <c r="CZ4970" s="1"/>
      <c r="DA4970" s="1"/>
      <c r="DB4970" s="1"/>
      <c r="DC4970" s="1"/>
      <c r="DD4970" s="1"/>
      <c r="DE4970" s="1"/>
      <c r="DF4970" s="1"/>
      <c r="DG4970" s="1"/>
      <c r="DH4970" s="1"/>
      <c r="DI4970" s="1"/>
      <c r="DJ4970" s="1"/>
      <c r="DK4970" s="1"/>
      <c r="DL4970" s="1"/>
      <c r="DM4970" s="1"/>
      <c r="DN4970" s="1"/>
      <c r="DO4970" s="1"/>
      <c r="DP4970" s="1"/>
      <c r="DQ4970" s="1"/>
    </row>
    <row r="4971" spans="1:121">
      <c r="A4971" s="172" t="s">
        <v>2175</v>
      </c>
      <c r="B4971" s="30" t="s">
        <v>2176</v>
      </c>
      <c r="C4971" s="378">
        <v>194610953</v>
      </c>
      <c r="D4971" s="88"/>
      <c r="F4971" s="29" t="s">
        <v>2177</v>
      </c>
      <c r="G4971" s="3" t="s">
        <v>80</v>
      </c>
      <c r="H4971" s="3" t="s">
        <v>2178</v>
      </c>
      <c r="I4971" s="55">
        <v>46216</v>
      </c>
      <c r="J4971" s="55">
        <v>46219</v>
      </c>
      <c r="K4971" s="55">
        <v>46247</v>
      </c>
      <c r="L4971" s="3"/>
      <c r="M4971" s="3"/>
      <c r="N4971" s="3"/>
      <c r="O4971" s="3" t="s">
        <v>105</v>
      </c>
      <c r="P4971" s="3"/>
      <c r="Q4971" s="167"/>
      <c r="R4971" s="176"/>
      <c r="S4971" s="1"/>
      <c r="T4971" s="1"/>
      <c r="U4971" s="1"/>
      <c r="V4971" s="1"/>
      <c r="W4971" s="1"/>
      <c r="X4971" s="1"/>
      <c r="Y4971" s="1"/>
      <c r="Z4971" s="1"/>
      <c r="AA4971" s="1"/>
      <c r="AB4971" s="1"/>
      <c r="AC4971" s="1"/>
      <c r="AD4971" s="1"/>
      <c r="AE4971" s="1"/>
      <c r="AF4971" s="1"/>
      <c r="AG4971" s="1"/>
      <c r="AH4971" s="1"/>
      <c r="AI4971" s="1"/>
      <c r="AJ4971" s="1"/>
      <c r="AK4971" s="1"/>
      <c r="AL4971" s="1"/>
      <c r="AM4971" s="1"/>
      <c r="AN4971" s="1"/>
      <c r="AO4971" s="1"/>
      <c r="AP4971" s="1"/>
      <c r="AQ4971" s="1"/>
      <c r="AR4971" s="1"/>
      <c r="AS4971" s="1"/>
      <c r="AT4971" s="1"/>
      <c r="AU4971" s="1"/>
      <c r="AV4971" s="1"/>
      <c r="AW4971" s="1"/>
      <c r="AX4971" s="1"/>
      <c r="AY4971" s="1"/>
      <c r="AZ4971" s="1"/>
      <c r="BA4971" s="1"/>
      <c r="BB4971" s="1"/>
      <c r="BC4971" s="1"/>
      <c r="BD4971" s="1"/>
      <c r="BE4971" s="1"/>
      <c r="BF4971" s="1"/>
      <c r="BG4971" s="1"/>
      <c r="BH4971" s="1"/>
      <c r="BI4971" s="1"/>
      <c r="BJ4971" s="1"/>
      <c r="BK4971" s="1"/>
      <c r="BL4971" s="1"/>
      <c r="BM4971" s="1"/>
      <c r="BN4971" s="1"/>
      <c r="BO4971" s="1"/>
      <c r="BP4971" s="1"/>
      <c r="BQ4971" s="1"/>
      <c r="BR4971" s="1"/>
      <c r="BS4971" s="1"/>
      <c r="BT4971" s="1"/>
      <c r="BU4971" s="1"/>
      <c r="BV4971" s="1"/>
      <c r="BW4971" s="1"/>
      <c r="BX4971" s="1"/>
      <c r="BY4971" s="1"/>
      <c r="BZ4971" s="1"/>
      <c r="CA4971" s="1"/>
      <c r="CB4971" s="1"/>
      <c r="CC4971" s="1"/>
      <c r="CD4971" s="1"/>
      <c r="CE4971" s="1"/>
      <c r="CF4971" s="1"/>
      <c r="CG4971" s="1"/>
      <c r="CH4971" s="1"/>
      <c r="CI4971" s="1"/>
      <c r="CJ4971" s="1"/>
      <c r="CK4971" s="1"/>
      <c r="CL4971" s="1"/>
      <c r="CM4971" s="1"/>
      <c r="CN4971" s="1"/>
      <c r="CO4971" s="1"/>
      <c r="CP4971" s="1"/>
      <c r="CQ4971" s="1"/>
      <c r="CR4971" s="1"/>
      <c r="CS4971" s="1"/>
      <c r="CT4971" s="1"/>
      <c r="CU4971" s="1"/>
      <c r="CV4971" s="1"/>
      <c r="CW4971" s="1"/>
      <c r="CX4971" s="1"/>
      <c r="CY4971" s="1"/>
      <c r="CZ4971" s="1"/>
      <c r="DA4971" s="1"/>
      <c r="DB4971" s="1"/>
      <c r="DC4971" s="1"/>
      <c r="DD4971" s="1"/>
      <c r="DE4971" s="1"/>
      <c r="DF4971" s="1"/>
      <c r="DG4971" s="1"/>
      <c r="DH4971" s="1"/>
      <c r="DI4971" s="1"/>
      <c r="DJ4971" s="1"/>
      <c r="DK4971" s="1"/>
      <c r="DL4971" s="1"/>
      <c r="DM4971" s="1"/>
      <c r="DN4971" s="1"/>
      <c r="DO4971" s="1"/>
      <c r="DP4971" s="1"/>
      <c r="DQ4971" s="1"/>
    </row>
    <row r="4972" spans="1:121">
      <c r="A4972" s="172" t="s">
        <v>2179</v>
      </c>
      <c r="B4972" s="30" t="s">
        <v>2180</v>
      </c>
      <c r="C4972" s="378">
        <v>198603726</v>
      </c>
      <c r="D4972" s="88"/>
      <c r="F4972" s="29" t="s">
        <v>133</v>
      </c>
      <c r="G4972" s="3" t="s">
        <v>145</v>
      </c>
      <c r="H4972" s="3" t="s">
        <v>134</v>
      </c>
      <c r="I4972" s="55">
        <v>46220</v>
      </c>
      <c r="J4972" s="55">
        <v>46223</v>
      </c>
      <c r="K4972" s="55">
        <v>46251</v>
      </c>
      <c r="L4972" s="3"/>
      <c r="M4972" s="3"/>
      <c r="N4972" s="3"/>
      <c r="O4972" s="3" t="s">
        <v>105</v>
      </c>
      <c r="P4972" s="3"/>
      <c r="Q4972" s="167"/>
      <c r="R4972" s="176"/>
      <c r="S4972" s="1"/>
      <c r="T4972" s="1"/>
      <c r="U4972" s="1"/>
      <c r="V4972" s="1"/>
      <c r="W4972" s="1"/>
      <c r="X4972" s="1"/>
      <c r="Y4972" s="1"/>
      <c r="Z4972" s="1"/>
      <c r="AA4972" s="1"/>
      <c r="AB4972" s="1"/>
      <c r="AC4972" s="1"/>
      <c r="AD4972" s="1"/>
      <c r="AE4972" s="1"/>
      <c r="AF4972" s="1"/>
      <c r="AG4972" s="1"/>
      <c r="AH4972" s="1"/>
      <c r="AI4972" s="1"/>
      <c r="AJ4972" s="1"/>
      <c r="AK4972" s="1"/>
      <c r="AL4972" s="1"/>
      <c r="AM4972" s="1"/>
      <c r="AN4972" s="1"/>
      <c r="AO4972" s="1"/>
      <c r="AP4972" s="1"/>
      <c r="AQ4972" s="1"/>
      <c r="AR4972" s="1"/>
      <c r="AS4972" s="1"/>
      <c r="AT4972" s="1"/>
      <c r="AU4972" s="1"/>
      <c r="AV4972" s="1"/>
      <c r="AW4972" s="1"/>
      <c r="AX4972" s="1"/>
      <c r="AY4972" s="1"/>
      <c r="AZ4972" s="1"/>
      <c r="BA4972" s="1"/>
      <c r="BB4972" s="1"/>
      <c r="BC4972" s="1"/>
      <c r="BD4972" s="1"/>
      <c r="BE4972" s="1"/>
      <c r="BF4972" s="1"/>
      <c r="BG4972" s="1"/>
      <c r="BH4972" s="1"/>
      <c r="BI4972" s="1"/>
      <c r="BJ4972" s="1"/>
      <c r="BK4972" s="1"/>
      <c r="BL4972" s="1"/>
      <c r="BM4972" s="1"/>
      <c r="BN4972" s="1"/>
      <c r="BO4972" s="1"/>
      <c r="BP4972" s="1"/>
      <c r="BQ4972" s="1"/>
      <c r="BR4972" s="1"/>
      <c r="BS4972" s="1"/>
      <c r="BT4972" s="1"/>
      <c r="BU4972" s="1"/>
      <c r="BV4972" s="1"/>
      <c r="BW4972" s="1"/>
      <c r="BX4972" s="1"/>
      <c r="BY4972" s="1"/>
      <c r="BZ4972" s="1"/>
      <c r="CA4972" s="1"/>
      <c r="CB4972" s="1"/>
      <c r="CC4972" s="1"/>
      <c r="CD4972" s="1"/>
      <c r="CE4972" s="1"/>
      <c r="CF4972" s="1"/>
      <c r="CG4972" s="1"/>
      <c r="CH4972" s="1"/>
      <c r="CI4972" s="1"/>
      <c r="CJ4972" s="1"/>
      <c r="CK4972" s="1"/>
      <c r="CL4972" s="1"/>
      <c r="CM4972" s="1"/>
      <c r="CN4972" s="1"/>
      <c r="CO4972" s="1"/>
      <c r="CP4972" s="1"/>
      <c r="CQ4972" s="1"/>
      <c r="CR4972" s="1"/>
      <c r="CS4972" s="1"/>
      <c r="CT4972" s="1"/>
      <c r="CU4972" s="1"/>
      <c r="CV4972" s="1"/>
      <c r="CW4972" s="1"/>
      <c r="CX4972" s="1"/>
      <c r="CY4972" s="1"/>
      <c r="CZ4972" s="1"/>
      <c r="DA4972" s="1"/>
      <c r="DB4972" s="1"/>
      <c r="DC4972" s="1"/>
      <c r="DD4972" s="1"/>
      <c r="DE4972" s="1"/>
      <c r="DF4972" s="1"/>
      <c r="DG4972" s="1"/>
      <c r="DH4972" s="1"/>
      <c r="DI4972" s="1"/>
      <c r="DJ4972" s="1"/>
      <c r="DK4972" s="1"/>
      <c r="DL4972" s="1"/>
      <c r="DM4972" s="1"/>
      <c r="DN4972" s="1"/>
      <c r="DO4972" s="1"/>
      <c r="DP4972" s="1"/>
      <c r="DQ4972" s="1"/>
    </row>
    <row r="4973" spans="1:121">
      <c r="A4973" s="172" t="s">
        <v>2179</v>
      </c>
      <c r="B4973" s="30" t="s">
        <v>2180</v>
      </c>
      <c r="C4973" s="378">
        <v>198603907</v>
      </c>
      <c r="D4973" s="88"/>
      <c r="F4973" s="29" t="s">
        <v>133</v>
      </c>
      <c r="G4973" s="3" t="s">
        <v>145</v>
      </c>
      <c r="H4973" s="3" t="s">
        <v>134</v>
      </c>
      <c r="I4973" s="55">
        <v>46220</v>
      </c>
      <c r="J4973" s="55">
        <v>46223</v>
      </c>
      <c r="K4973" s="55">
        <v>46251</v>
      </c>
      <c r="L4973" s="3"/>
      <c r="M4973" s="3"/>
      <c r="N4973" s="3"/>
      <c r="O4973" s="3" t="s">
        <v>105</v>
      </c>
      <c r="P4973" s="3"/>
      <c r="Q4973" s="167"/>
      <c r="R4973" s="176"/>
      <c r="S4973" s="1"/>
      <c r="T4973" s="1"/>
      <c r="U4973" s="1"/>
      <c r="V4973" s="1"/>
      <c r="W4973" s="1"/>
      <c r="X4973" s="1"/>
      <c r="Y4973" s="1"/>
      <c r="Z4973" s="1"/>
      <c r="AA4973" s="1"/>
      <c r="AB4973" s="1"/>
      <c r="AC4973" s="1"/>
      <c r="AD4973" s="1"/>
      <c r="AE4973" s="1"/>
      <c r="AF4973" s="1"/>
      <c r="AG4973" s="1"/>
      <c r="AH4973" s="1"/>
      <c r="AI4973" s="1"/>
      <c r="AJ4973" s="1"/>
      <c r="AK4973" s="1"/>
      <c r="AL4973" s="1"/>
      <c r="AM4973" s="1"/>
      <c r="AN4973" s="1"/>
      <c r="AO4973" s="1"/>
      <c r="AP4973" s="1"/>
      <c r="AQ4973" s="1"/>
      <c r="AR4973" s="1"/>
      <c r="AS4973" s="1"/>
      <c r="AT4973" s="1"/>
      <c r="AU4973" s="1"/>
      <c r="AV4973" s="1"/>
      <c r="AW4973" s="1"/>
      <c r="AX4973" s="1"/>
      <c r="AY4973" s="1"/>
      <c r="AZ4973" s="1"/>
      <c r="BA4973" s="1"/>
      <c r="BB4973" s="1"/>
      <c r="BC4973" s="1"/>
      <c r="BD4973" s="1"/>
      <c r="BE4973" s="1"/>
      <c r="BF4973" s="1"/>
      <c r="BG4973" s="1"/>
      <c r="BH4973" s="1"/>
      <c r="BI4973" s="1"/>
      <c r="BJ4973" s="1"/>
      <c r="BK4973" s="1"/>
      <c r="BL4973" s="1"/>
      <c r="BM4973" s="1"/>
      <c r="BN4973" s="1"/>
      <c r="BO4973" s="1"/>
      <c r="BP4973" s="1"/>
      <c r="BQ4973" s="1"/>
      <c r="BR4973" s="1"/>
      <c r="BS4973" s="1"/>
      <c r="BT4973" s="1"/>
      <c r="BU4973" s="1"/>
      <c r="BV4973" s="1"/>
      <c r="BW4973" s="1"/>
      <c r="BX4973" s="1"/>
      <c r="BY4973" s="1"/>
      <c r="BZ4973" s="1"/>
      <c r="CA4973" s="1"/>
      <c r="CB4973" s="1"/>
      <c r="CC4973" s="1"/>
      <c r="CD4973" s="1"/>
      <c r="CE4973" s="1"/>
      <c r="CF4973" s="1"/>
      <c r="CG4973" s="1"/>
      <c r="CH4973" s="1"/>
      <c r="CI4973" s="1"/>
      <c r="CJ4973" s="1"/>
      <c r="CK4973" s="1"/>
      <c r="CL4973" s="1"/>
      <c r="CM4973" s="1"/>
      <c r="CN4973" s="1"/>
      <c r="CO4973" s="1"/>
      <c r="CP4973" s="1"/>
      <c r="CQ4973" s="1"/>
      <c r="CR4973" s="1"/>
      <c r="CS4973" s="1"/>
      <c r="CT4973" s="1"/>
      <c r="CU4973" s="1"/>
      <c r="CV4973" s="1"/>
      <c r="CW4973" s="1"/>
      <c r="CX4973" s="1"/>
      <c r="CY4973" s="1"/>
      <c r="CZ4973" s="1"/>
      <c r="DA4973" s="1"/>
      <c r="DB4973" s="1"/>
      <c r="DC4973" s="1"/>
      <c r="DD4973" s="1"/>
      <c r="DE4973" s="1"/>
      <c r="DF4973" s="1"/>
      <c r="DG4973" s="1"/>
      <c r="DH4973" s="1"/>
      <c r="DI4973" s="1"/>
      <c r="DJ4973" s="1"/>
      <c r="DK4973" s="1"/>
      <c r="DL4973" s="1"/>
      <c r="DM4973" s="1"/>
      <c r="DN4973" s="1"/>
      <c r="DO4973" s="1"/>
      <c r="DP4973" s="1"/>
      <c r="DQ4973" s="1"/>
    </row>
    <row r="4974" spans="1:121">
      <c r="A4974" s="172" t="s">
        <v>2179</v>
      </c>
      <c r="B4974" s="30" t="s">
        <v>2180</v>
      </c>
      <c r="C4974" s="378">
        <v>198603960</v>
      </c>
      <c r="D4974" s="88"/>
      <c r="F4974" s="29" t="s">
        <v>133</v>
      </c>
      <c r="G4974" s="3" t="s">
        <v>145</v>
      </c>
      <c r="H4974" s="3" t="s">
        <v>134</v>
      </c>
      <c r="I4974" s="55">
        <v>46220</v>
      </c>
      <c r="J4974" s="55">
        <v>46223</v>
      </c>
      <c r="K4974" s="55">
        <v>46251</v>
      </c>
      <c r="L4974" s="3"/>
      <c r="M4974" s="3"/>
      <c r="N4974" s="3"/>
      <c r="O4974" s="3" t="s">
        <v>105</v>
      </c>
      <c r="P4974" s="3"/>
      <c r="Q4974" s="167"/>
      <c r="R4974" s="176"/>
      <c r="S4974" s="1"/>
      <c r="T4974" s="1"/>
      <c r="U4974" s="1"/>
      <c r="V4974" s="1"/>
      <c r="W4974" s="1"/>
      <c r="X4974" s="1"/>
      <c r="Y4974" s="1"/>
      <c r="Z4974" s="1"/>
      <c r="AA4974" s="1"/>
      <c r="AB4974" s="1"/>
      <c r="AC4974" s="1"/>
      <c r="AD4974" s="1"/>
      <c r="AE4974" s="1"/>
      <c r="AF4974" s="1"/>
      <c r="AG4974" s="1"/>
      <c r="AH4974" s="1"/>
      <c r="AI4974" s="1"/>
      <c r="AJ4974" s="1"/>
      <c r="AK4974" s="1"/>
      <c r="AL4974" s="1"/>
      <c r="AM4974" s="1"/>
      <c r="AN4974" s="1"/>
      <c r="AO4974" s="1"/>
      <c r="AP4974" s="1"/>
      <c r="AQ4974" s="1"/>
      <c r="AR4974" s="1"/>
      <c r="AS4974" s="1"/>
      <c r="AT4974" s="1"/>
      <c r="AU4974" s="1"/>
      <c r="AV4974" s="1"/>
      <c r="AW4974" s="1"/>
      <c r="AX4974" s="1"/>
      <c r="AY4974" s="1"/>
      <c r="AZ4974" s="1"/>
      <c r="BA4974" s="1"/>
      <c r="BB4974" s="1"/>
      <c r="BC4974" s="1"/>
      <c r="BD4974" s="1"/>
      <c r="BE4974" s="1"/>
      <c r="BF4974" s="1"/>
      <c r="BG4974" s="1"/>
      <c r="BH4974" s="1"/>
      <c r="BI4974" s="1"/>
      <c r="BJ4974" s="1"/>
      <c r="BK4974" s="1"/>
      <c r="BL4974" s="1"/>
      <c r="BM4974" s="1"/>
      <c r="BN4974" s="1"/>
      <c r="BO4974" s="1"/>
      <c r="BP4974" s="1"/>
      <c r="BQ4974" s="1"/>
      <c r="BR4974" s="1"/>
      <c r="BS4974" s="1"/>
      <c r="BT4974" s="1"/>
      <c r="BU4974" s="1"/>
      <c r="BV4974" s="1"/>
      <c r="BW4974" s="1"/>
      <c r="BX4974" s="1"/>
      <c r="BY4974" s="1"/>
      <c r="BZ4974" s="1"/>
      <c r="CA4974" s="1"/>
      <c r="CB4974" s="1"/>
      <c r="CC4974" s="1"/>
      <c r="CD4974" s="1"/>
      <c r="CE4974" s="1"/>
      <c r="CF4974" s="1"/>
      <c r="CG4974" s="1"/>
      <c r="CH4974" s="1"/>
      <c r="CI4974" s="1"/>
      <c r="CJ4974" s="1"/>
      <c r="CK4974" s="1"/>
      <c r="CL4974" s="1"/>
      <c r="CM4974" s="1"/>
      <c r="CN4974" s="1"/>
      <c r="CO4974" s="1"/>
      <c r="CP4974" s="1"/>
      <c r="CQ4974" s="1"/>
      <c r="CR4974" s="1"/>
      <c r="CS4974" s="1"/>
      <c r="CT4974" s="1"/>
      <c r="CU4974" s="1"/>
      <c r="CV4974" s="1"/>
      <c r="CW4974" s="1"/>
      <c r="CX4974" s="1"/>
      <c r="CY4974" s="1"/>
      <c r="CZ4974" s="1"/>
      <c r="DA4974" s="1"/>
      <c r="DB4974" s="1"/>
      <c r="DC4974" s="1"/>
      <c r="DD4974" s="1"/>
      <c r="DE4974" s="1"/>
      <c r="DF4974" s="1"/>
      <c r="DG4974" s="1"/>
      <c r="DH4974" s="1"/>
      <c r="DI4974" s="1"/>
      <c r="DJ4974" s="1"/>
      <c r="DK4974" s="1"/>
      <c r="DL4974" s="1"/>
      <c r="DM4974" s="1"/>
      <c r="DN4974" s="1"/>
      <c r="DO4974" s="1"/>
      <c r="DP4974" s="1"/>
      <c r="DQ4974" s="1"/>
    </row>
    <row r="4975" spans="1:121">
      <c r="A4975" s="172" t="s">
        <v>2179</v>
      </c>
      <c r="B4975" s="30" t="s">
        <v>2180</v>
      </c>
      <c r="C4975" s="378">
        <v>198603998</v>
      </c>
      <c r="D4975" s="88"/>
      <c r="F4975" s="29" t="s">
        <v>133</v>
      </c>
      <c r="G4975" s="3" t="s">
        <v>145</v>
      </c>
      <c r="H4975" s="3" t="s">
        <v>134</v>
      </c>
      <c r="I4975" s="55">
        <v>46220</v>
      </c>
      <c r="J4975" s="55">
        <v>46223</v>
      </c>
      <c r="K4975" s="55">
        <v>46251</v>
      </c>
      <c r="L4975" s="3"/>
      <c r="M4975" s="3"/>
      <c r="N4975" s="3"/>
      <c r="O4975" s="3" t="s">
        <v>105</v>
      </c>
      <c r="P4975" s="3"/>
      <c r="Q4975" s="167"/>
      <c r="R4975" s="176"/>
      <c r="S4975" s="1"/>
      <c r="T4975" s="1"/>
      <c r="U4975" s="1"/>
      <c r="V4975" s="1"/>
      <c r="W4975" s="1"/>
      <c r="X4975" s="1"/>
      <c r="Y4975" s="1"/>
      <c r="Z4975" s="1"/>
      <c r="AA4975" s="1"/>
      <c r="AB4975" s="1"/>
      <c r="AC4975" s="1"/>
      <c r="AD4975" s="1"/>
      <c r="AE4975" s="1"/>
      <c r="AF4975" s="1"/>
      <c r="AG4975" s="1"/>
      <c r="AH4975" s="1"/>
      <c r="AI4975" s="1"/>
      <c r="AJ4975" s="1"/>
      <c r="AK4975" s="1"/>
      <c r="AL4975" s="1"/>
      <c r="AM4975" s="1"/>
      <c r="AN4975" s="1"/>
      <c r="AO4975" s="1"/>
      <c r="AP4975" s="1"/>
      <c r="AQ4975" s="1"/>
      <c r="AR4975" s="1"/>
      <c r="AS4975" s="1"/>
      <c r="AT4975" s="1"/>
      <c r="AU4975" s="1"/>
      <c r="AV4975" s="1"/>
      <c r="AW4975" s="1"/>
      <c r="AX4975" s="1"/>
      <c r="AY4975" s="1"/>
      <c r="AZ4975" s="1"/>
      <c r="BA4975" s="1"/>
      <c r="BB4975" s="1"/>
      <c r="BC4975" s="1"/>
      <c r="BD4975" s="1"/>
      <c r="BE4975" s="1"/>
      <c r="BF4975" s="1"/>
      <c r="BG4975" s="1"/>
      <c r="BH4975" s="1"/>
      <c r="BI4975" s="1"/>
      <c r="BJ4975" s="1"/>
      <c r="BK4975" s="1"/>
      <c r="BL4975" s="1"/>
      <c r="BM4975" s="1"/>
      <c r="BN4975" s="1"/>
      <c r="BO4975" s="1"/>
      <c r="BP4975" s="1"/>
      <c r="BQ4975" s="1"/>
      <c r="BR4975" s="1"/>
      <c r="BS4975" s="1"/>
      <c r="BT4975" s="1"/>
      <c r="BU4975" s="1"/>
      <c r="BV4975" s="1"/>
      <c r="BW4975" s="1"/>
      <c r="BX4975" s="1"/>
      <c r="BY4975" s="1"/>
      <c r="BZ4975" s="1"/>
      <c r="CA4975" s="1"/>
      <c r="CB4975" s="1"/>
      <c r="CC4975" s="1"/>
      <c r="CD4975" s="1"/>
      <c r="CE4975" s="1"/>
      <c r="CF4975" s="1"/>
      <c r="CG4975" s="1"/>
      <c r="CH4975" s="1"/>
      <c r="CI4975" s="1"/>
      <c r="CJ4975" s="1"/>
      <c r="CK4975" s="1"/>
      <c r="CL4975" s="1"/>
      <c r="CM4975" s="1"/>
      <c r="CN4975" s="1"/>
      <c r="CO4975" s="1"/>
      <c r="CP4975" s="1"/>
      <c r="CQ4975" s="1"/>
      <c r="CR4975" s="1"/>
      <c r="CS4975" s="1"/>
      <c r="CT4975" s="1"/>
      <c r="CU4975" s="1"/>
      <c r="CV4975" s="1"/>
      <c r="CW4975" s="1"/>
      <c r="CX4975" s="1"/>
      <c r="CY4975" s="1"/>
      <c r="CZ4975" s="1"/>
      <c r="DA4975" s="1"/>
      <c r="DB4975" s="1"/>
      <c r="DC4975" s="1"/>
      <c r="DD4975" s="1"/>
      <c r="DE4975" s="1"/>
      <c r="DF4975" s="1"/>
      <c r="DG4975" s="1"/>
      <c r="DH4975" s="1"/>
      <c r="DI4975" s="1"/>
      <c r="DJ4975" s="1"/>
      <c r="DK4975" s="1"/>
      <c r="DL4975" s="1"/>
      <c r="DM4975" s="1"/>
      <c r="DN4975" s="1"/>
      <c r="DO4975" s="1"/>
      <c r="DP4975" s="1"/>
      <c r="DQ4975" s="1"/>
    </row>
    <row r="4976" spans="1:121">
      <c r="A4976" s="172" t="s">
        <v>2179</v>
      </c>
      <c r="B4976" s="30" t="s">
        <v>2180</v>
      </c>
      <c r="C4976" s="378">
        <v>198604935</v>
      </c>
      <c r="D4976" s="88"/>
      <c r="F4976" s="29" t="s">
        <v>133</v>
      </c>
      <c r="G4976" s="3" t="s">
        <v>145</v>
      </c>
      <c r="H4976" s="3" t="s">
        <v>134</v>
      </c>
      <c r="I4976" s="55">
        <v>46220</v>
      </c>
      <c r="J4976" s="55">
        <v>46223</v>
      </c>
      <c r="K4976" s="55">
        <v>46251</v>
      </c>
      <c r="L4976" s="3"/>
      <c r="M4976" s="3"/>
      <c r="N4976" s="3"/>
      <c r="O4976" s="3" t="s">
        <v>105</v>
      </c>
      <c r="P4976" s="3"/>
      <c r="Q4976" s="167"/>
      <c r="R4976" s="176"/>
      <c r="S4976" s="1"/>
      <c r="T4976" s="1"/>
      <c r="U4976" s="1"/>
      <c r="V4976" s="1"/>
      <c r="W4976" s="1"/>
      <c r="X4976" s="1"/>
      <c r="Y4976" s="1"/>
      <c r="Z4976" s="1"/>
      <c r="AA4976" s="1"/>
      <c r="AB4976" s="1"/>
      <c r="AC4976" s="1"/>
      <c r="AD4976" s="1"/>
      <c r="AE4976" s="1"/>
      <c r="AF4976" s="1"/>
      <c r="AG4976" s="1"/>
      <c r="AH4976" s="1"/>
      <c r="AI4976" s="1"/>
      <c r="AJ4976" s="1"/>
      <c r="AK4976" s="1"/>
      <c r="AL4976" s="1"/>
      <c r="AM4976" s="1"/>
      <c r="AN4976" s="1"/>
      <c r="AO4976" s="1"/>
      <c r="AP4976" s="1"/>
      <c r="AQ4976" s="1"/>
      <c r="AR4976" s="1"/>
      <c r="AS4976" s="1"/>
      <c r="AT4976" s="1"/>
      <c r="AU4976" s="1"/>
      <c r="AV4976" s="1"/>
      <c r="AW4976" s="1"/>
      <c r="AX4976" s="1"/>
      <c r="AY4976" s="1"/>
      <c r="AZ4976" s="1"/>
      <c r="BA4976" s="1"/>
      <c r="BB4976" s="1"/>
      <c r="BC4976" s="1"/>
      <c r="BD4976" s="1"/>
      <c r="BE4976" s="1"/>
      <c r="BF4976" s="1"/>
      <c r="BG4976" s="1"/>
      <c r="BH4976" s="1"/>
      <c r="BI4976" s="1"/>
      <c r="BJ4976" s="1"/>
      <c r="BK4976" s="1"/>
      <c r="BL4976" s="1"/>
      <c r="BM4976" s="1"/>
      <c r="BN4976" s="1"/>
      <c r="BO4976" s="1"/>
      <c r="BP4976" s="1"/>
      <c r="BQ4976" s="1"/>
      <c r="BR4976" s="1"/>
      <c r="BS4976" s="1"/>
      <c r="BT4976" s="1"/>
      <c r="BU4976" s="1"/>
      <c r="BV4976" s="1"/>
      <c r="BW4976" s="1"/>
      <c r="BX4976" s="1"/>
      <c r="BY4976" s="1"/>
      <c r="BZ4976" s="1"/>
      <c r="CA4976" s="1"/>
      <c r="CB4976" s="1"/>
      <c r="CC4976" s="1"/>
      <c r="CD4976" s="1"/>
      <c r="CE4976" s="1"/>
      <c r="CF4976" s="1"/>
      <c r="CG4976" s="1"/>
      <c r="CH4976" s="1"/>
      <c r="CI4976" s="1"/>
      <c r="CJ4976" s="1"/>
      <c r="CK4976" s="1"/>
      <c r="CL4976" s="1"/>
      <c r="CM4976" s="1"/>
      <c r="CN4976" s="1"/>
      <c r="CO4976" s="1"/>
      <c r="CP4976" s="1"/>
      <c r="CQ4976" s="1"/>
      <c r="CR4976" s="1"/>
      <c r="CS4976" s="1"/>
      <c r="CT4976" s="1"/>
      <c r="CU4976" s="1"/>
      <c r="CV4976" s="1"/>
      <c r="CW4976" s="1"/>
      <c r="CX4976" s="1"/>
      <c r="CY4976" s="1"/>
      <c r="CZ4976" s="1"/>
      <c r="DA4976" s="1"/>
      <c r="DB4976" s="1"/>
      <c r="DC4976" s="1"/>
      <c r="DD4976" s="1"/>
      <c r="DE4976" s="1"/>
      <c r="DF4976" s="1"/>
      <c r="DG4976" s="1"/>
      <c r="DH4976" s="1"/>
      <c r="DI4976" s="1"/>
      <c r="DJ4976" s="1"/>
      <c r="DK4976" s="1"/>
      <c r="DL4976" s="1"/>
      <c r="DM4976" s="1"/>
      <c r="DN4976" s="1"/>
      <c r="DO4976" s="1"/>
      <c r="DP4976" s="1"/>
      <c r="DQ4976" s="1"/>
    </row>
    <row r="4977" spans="1:121">
      <c r="A4977" s="172" t="s">
        <v>2179</v>
      </c>
      <c r="B4977" s="30" t="s">
        <v>2180</v>
      </c>
      <c r="C4977" s="378">
        <v>198604983</v>
      </c>
      <c r="D4977" s="88"/>
      <c r="F4977" s="29" t="s">
        <v>133</v>
      </c>
      <c r="G4977" s="3" t="s">
        <v>145</v>
      </c>
      <c r="H4977" s="3" t="s">
        <v>134</v>
      </c>
      <c r="I4977" s="55">
        <v>46220</v>
      </c>
      <c r="J4977" s="55">
        <v>46223</v>
      </c>
      <c r="K4977" s="55">
        <v>46251</v>
      </c>
      <c r="L4977" s="3"/>
      <c r="M4977" s="3"/>
      <c r="N4977" s="3"/>
      <c r="O4977" s="3" t="s">
        <v>105</v>
      </c>
      <c r="P4977" s="3"/>
      <c r="Q4977" s="167"/>
      <c r="R4977" s="176"/>
      <c r="S4977" s="1"/>
      <c r="T4977" s="1"/>
      <c r="U4977" s="1"/>
      <c r="V4977" s="1"/>
      <c r="W4977" s="1"/>
      <c r="X4977" s="1"/>
      <c r="Y4977" s="1"/>
      <c r="Z4977" s="1"/>
      <c r="AA4977" s="1"/>
      <c r="AB4977" s="1"/>
      <c r="AC4977" s="1"/>
      <c r="AD4977" s="1"/>
      <c r="AE4977" s="1"/>
      <c r="AF4977" s="1"/>
      <c r="AG4977" s="1"/>
      <c r="AH4977" s="1"/>
      <c r="AI4977" s="1"/>
      <c r="AJ4977" s="1"/>
      <c r="AK4977" s="1"/>
      <c r="AL4977" s="1"/>
      <c r="AM4977" s="1"/>
      <c r="AN4977" s="1"/>
      <c r="AO4977" s="1"/>
      <c r="AP4977" s="1"/>
      <c r="AQ4977" s="1"/>
      <c r="AR4977" s="1"/>
      <c r="AS4977" s="1"/>
      <c r="AT4977" s="1"/>
      <c r="AU4977" s="1"/>
      <c r="AV4977" s="1"/>
      <c r="AW4977" s="1"/>
      <c r="AX4977" s="1"/>
      <c r="AY4977" s="1"/>
      <c r="AZ4977" s="1"/>
      <c r="BA4977" s="1"/>
      <c r="BB4977" s="1"/>
      <c r="BC4977" s="1"/>
      <c r="BD4977" s="1"/>
      <c r="BE4977" s="1"/>
      <c r="BF4977" s="1"/>
      <c r="BG4977" s="1"/>
      <c r="BH4977" s="1"/>
      <c r="BI4977" s="1"/>
      <c r="BJ4977" s="1"/>
      <c r="BK4977" s="1"/>
      <c r="BL4977" s="1"/>
      <c r="BM4977" s="1"/>
      <c r="BN4977" s="1"/>
      <c r="BO4977" s="1"/>
      <c r="BP4977" s="1"/>
      <c r="BQ4977" s="1"/>
      <c r="BR4977" s="1"/>
      <c r="BS4977" s="1"/>
      <c r="BT4977" s="1"/>
      <c r="BU4977" s="1"/>
      <c r="BV4977" s="1"/>
      <c r="BW4977" s="1"/>
      <c r="BX4977" s="1"/>
      <c r="BY4977" s="1"/>
      <c r="BZ4977" s="1"/>
      <c r="CA4977" s="1"/>
      <c r="CB4977" s="1"/>
      <c r="CC4977" s="1"/>
      <c r="CD4977" s="1"/>
      <c r="CE4977" s="1"/>
      <c r="CF4977" s="1"/>
      <c r="CG4977" s="1"/>
      <c r="CH4977" s="1"/>
      <c r="CI4977" s="1"/>
      <c r="CJ4977" s="1"/>
      <c r="CK4977" s="1"/>
      <c r="CL4977" s="1"/>
      <c r="CM4977" s="1"/>
      <c r="CN4977" s="1"/>
      <c r="CO4977" s="1"/>
      <c r="CP4977" s="1"/>
      <c r="CQ4977" s="1"/>
      <c r="CR4977" s="1"/>
      <c r="CS4977" s="1"/>
      <c r="CT4977" s="1"/>
      <c r="CU4977" s="1"/>
      <c r="CV4977" s="1"/>
      <c r="CW4977" s="1"/>
      <c r="CX4977" s="1"/>
      <c r="CY4977" s="1"/>
      <c r="CZ4977" s="1"/>
      <c r="DA4977" s="1"/>
      <c r="DB4977" s="1"/>
      <c r="DC4977" s="1"/>
      <c r="DD4977" s="1"/>
      <c r="DE4977" s="1"/>
      <c r="DF4977" s="1"/>
      <c r="DG4977" s="1"/>
      <c r="DH4977" s="1"/>
      <c r="DI4977" s="1"/>
      <c r="DJ4977" s="1"/>
      <c r="DK4977" s="1"/>
      <c r="DL4977" s="1"/>
      <c r="DM4977" s="1"/>
      <c r="DN4977" s="1"/>
      <c r="DO4977" s="1"/>
      <c r="DP4977" s="1"/>
      <c r="DQ4977" s="1"/>
    </row>
    <row r="4978" spans="1:121">
      <c r="A4978" s="172" t="s">
        <v>2179</v>
      </c>
      <c r="B4978" s="30" t="s">
        <v>2180</v>
      </c>
      <c r="C4978" s="378">
        <v>198605042</v>
      </c>
      <c r="D4978" s="88"/>
      <c r="F4978" s="29" t="s">
        <v>133</v>
      </c>
      <c r="G4978" s="3" t="s">
        <v>145</v>
      </c>
      <c r="H4978" s="3" t="s">
        <v>134</v>
      </c>
      <c r="I4978" s="55">
        <v>46220</v>
      </c>
      <c r="J4978" s="55">
        <v>46223</v>
      </c>
      <c r="K4978" s="55">
        <v>46251</v>
      </c>
      <c r="L4978" s="3"/>
      <c r="M4978" s="3"/>
      <c r="N4978" s="3"/>
      <c r="O4978" s="3" t="s">
        <v>105</v>
      </c>
      <c r="P4978" s="3"/>
      <c r="Q4978" s="167"/>
      <c r="R4978" s="176"/>
      <c r="S4978" s="1"/>
      <c r="T4978" s="1"/>
      <c r="U4978" s="1"/>
      <c r="V4978" s="1"/>
      <c r="W4978" s="1"/>
      <c r="X4978" s="1"/>
      <c r="Y4978" s="1"/>
      <c r="Z4978" s="1"/>
      <c r="AA4978" s="1"/>
      <c r="AB4978" s="1"/>
      <c r="AC4978" s="1"/>
      <c r="AD4978" s="1"/>
      <c r="AE4978" s="1"/>
      <c r="AF4978" s="1"/>
      <c r="AG4978" s="1"/>
      <c r="AH4978" s="1"/>
      <c r="AI4978" s="1"/>
      <c r="AJ4978" s="1"/>
      <c r="AK4978" s="1"/>
      <c r="AL4978" s="1"/>
      <c r="AM4978" s="1"/>
      <c r="AN4978" s="1"/>
      <c r="AO4978" s="1"/>
      <c r="AP4978" s="1"/>
      <c r="AQ4978" s="1"/>
      <c r="AR4978" s="1"/>
      <c r="AS4978" s="1"/>
      <c r="AT4978" s="1"/>
      <c r="AU4978" s="1"/>
      <c r="AV4978" s="1"/>
      <c r="AW4978" s="1"/>
      <c r="AX4978" s="1"/>
      <c r="AY4978" s="1"/>
      <c r="AZ4978" s="1"/>
      <c r="BA4978" s="1"/>
      <c r="BB4978" s="1"/>
      <c r="BC4978" s="1"/>
      <c r="BD4978" s="1"/>
      <c r="BE4978" s="1"/>
      <c r="BF4978" s="1"/>
      <c r="BG4978" s="1"/>
      <c r="BH4978" s="1"/>
      <c r="BI4978" s="1"/>
      <c r="BJ4978" s="1"/>
      <c r="BK4978" s="1"/>
      <c r="BL4978" s="1"/>
      <c r="BM4978" s="1"/>
      <c r="BN4978" s="1"/>
      <c r="BO4978" s="1"/>
      <c r="BP4978" s="1"/>
      <c r="BQ4978" s="1"/>
      <c r="BR4978" s="1"/>
      <c r="BS4978" s="1"/>
      <c r="BT4978" s="1"/>
      <c r="BU4978" s="1"/>
      <c r="BV4978" s="1"/>
      <c r="BW4978" s="1"/>
      <c r="BX4978" s="1"/>
      <c r="BY4978" s="1"/>
      <c r="BZ4978" s="1"/>
      <c r="CA4978" s="1"/>
      <c r="CB4978" s="1"/>
      <c r="CC4978" s="1"/>
      <c r="CD4978" s="1"/>
      <c r="CE4978" s="1"/>
      <c r="CF4978" s="1"/>
      <c r="CG4978" s="1"/>
      <c r="CH4978" s="1"/>
      <c r="CI4978" s="1"/>
      <c r="CJ4978" s="1"/>
      <c r="CK4978" s="1"/>
      <c r="CL4978" s="1"/>
      <c r="CM4978" s="1"/>
      <c r="CN4978" s="1"/>
      <c r="CO4978" s="1"/>
      <c r="CP4978" s="1"/>
      <c r="CQ4978" s="1"/>
      <c r="CR4978" s="1"/>
      <c r="CS4978" s="1"/>
      <c r="CT4978" s="1"/>
      <c r="CU4978" s="1"/>
      <c r="CV4978" s="1"/>
      <c r="CW4978" s="1"/>
      <c r="CX4978" s="1"/>
      <c r="CY4978" s="1"/>
      <c r="CZ4978" s="1"/>
      <c r="DA4978" s="1"/>
      <c r="DB4978" s="1"/>
      <c r="DC4978" s="1"/>
      <c r="DD4978" s="1"/>
      <c r="DE4978" s="1"/>
      <c r="DF4978" s="1"/>
      <c r="DG4978" s="1"/>
      <c r="DH4978" s="1"/>
      <c r="DI4978" s="1"/>
      <c r="DJ4978" s="1"/>
      <c r="DK4978" s="1"/>
      <c r="DL4978" s="1"/>
      <c r="DM4978" s="1"/>
      <c r="DN4978" s="1"/>
      <c r="DO4978" s="1"/>
      <c r="DP4978" s="1"/>
      <c r="DQ4978" s="1"/>
    </row>
    <row r="4979" spans="1:121">
      <c r="A4979" s="172" t="s">
        <v>2179</v>
      </c>
      <c r="B4979" s="30" t="s">
        <v>2180</v>
      </c>
      <c r="C4979" s="378">
        <v>198605103</v>
      </c>
      <c r="D4979" s="88"/>
      <c r="F4979" s="29" t="s">
        <v>133</v>
      </c>
      <c r="G4979" s="3" t="s">
        <v>145</v>
      </c>
      <c r="H4979" s="3" t="s">
        <v>134</v>
      </c>
      <c r="I4979" s="55">
        <v>46220</v>
      </c>
      <c r="J4979" s="55">
        <v>46223</v>
      </c>
      <c r="K4979" s="55">
        <v>46251</v>
      </c>
      <c r="L4979" s="3"/>
      <c r="M4979" s="3"/>
      <c r="N4979" s="3"/>
      <c r="O4979" s="3" t="s">
        <v>105</v>
      </c>
      <c r="P4979" s="3"/>
      <c r="Q4979" s="167"/>
      <c r="R4979" s="176"/>
      <c r="S4979" s="1"/>
      <c r="T4979" s="1"/>
      <c r="U4979" s="1"/>
      <c r="V4979" s="1"/>
      <c r="W4979" s="1"/>
      <c r="X4979" s="1"/>
      <c r="Y4979" s="1"/>
      <c r="Z4979" s="1"/>
      <c r="AA4979" s="1"/>
      <c r="AB4979" s="1"/>
      <c r="AC4979" s="1"/>
      <c r="AD4979" s="1"/>
      <c r="AE4979" s="1"/>
      <c r="AF4979" s="1"/>
      <c r="AG4979" s="1"/>
      <c r="AH4979" s="1"/>
      <c r="AI4979" s="1"/>
      <c r="AJ4979" s="1"/>
      <c r="AK4979" s="1"/>
      <c r="AL4979" s="1"/>
      <c r="AM4979" s="1"/>
      <c r="AN4979" s="1"/>
      <c r="AO4979" s="1"/>
      <c r="AP4979" s="1"/>
      <c r="AQ4979" s="1"/>
      <c r="AR4979" s="1"/>
      <c r="AS4979" s="1"/>
      <c r="AT4979" s="1"/>
      <c r="AU4979" s="1"/>
      <c r="AV4979" s="1"/>
      <c r="AW4979" s="1"/>
      <c r="AX4979" s="1"/>
      <c r="AY4979" s="1"/>
      <c r="AZ4979" s="1"/>
      <c r="BA4979" s="1"/>
      <c r="BB4979" s="1"/>
      <c r="BC4979" s="1"/>
      <c r="BD4979" s="1"/>
      <c r="BE4979" s="1"/>
      <c r="BF4979" s="1"/>
      <c r="BG4979" s="1"/>
      <c r="BH4979" s="1"/>
      <c r="BI4979" s="1"/>
      <c r="BJ4979" s="1"/>
      <c r="BK4979" s="1"/>
      <c r="BL4979" s="1"/>
      <c r="BM4979" s="1"/>
      <c r="BN4979" s="1"/>
      <c r="BO4979" s="1"/>
      <c r="BP4979" s="1"/>
      <c r="BQ4979" s="1"/>
      <c r="BR4979" s="1"/>
      <c r="BS4979" s="1"/>
      <c r="BT4979" s="1"/>
      <c r="BU4979" s="1"/>
      <c r="BV4979" s="1"/>
      <c r="BW4979" s="1"/>
      <c r="BX4979" s="1"/>
      <c r="BY4979" s="1"/>
      <c r="BZ4979" s="1"/>
      <c r="CA4979" s="1"/>
      <c r="CB4979" s="1"/>
      <c r="CC4979" s="1"/>
      <c r="CD4979" s="1"/>
      <c r="CE4979" s="1"/>
      <c r="CF4979" s="1"/>
      <c r="CG4979" s="1"/>
      <c r="CH4979" s="1"/>
      <c r="CI4979" s="1"/>
      <c r="CJ4979" s="1"/>
      <c r="CK4979" s="1"/>
      <c r="CL4979" s="1"/>
      <c r="CM4979" s="1"/>
      <c r="CN4979" s="1"/>
      <c r="CO4979" s="1"/>
      <c r="CP4979" s="1"/>
      <c r="CQ4979" s="1"/>
      <c r="CR4979" s="1"/>
      <c r="CS4979" s="1"/>
      <c r="CT4979" s="1"/>
      <c r="CU4979" s="1"/>
      <c r="CV4979" s="1"/>
      <c r="CW4979" s="1"/>
      <c r="CX4979" s="1"/>
      <c r="CY4979" s="1"/>
      <c r="CZ4979" s="1"/>
      <c r="DA4979" s="1"/>
      <c r="DB4979" s="1"/>
      <c r="DC4979" s="1"/>
      <c r="DD4979" s="1"/>
      <c r="DE4979" s="1"/>
      <c r="DF4979" s="1"/>
      <c r="DG4979" s="1"/>
      <c r="DH4979" s="1"/>
      <c r="DI4979" s="1"/>
      <c r="DJ4979" s="1"/>
      <c r="DK4979" s="1"/>
      <c r="DL4979" s="1"/>
      <c r="DM4979" s="1"/>
      <c r="DN4979" s="1"/>
      <c r="DO4979" s="1"/>
      <c r="DP4979" s="1"/>
      <c r="DQ4979" s="1"/>
    </row>
    <row r="4980" spans="1:121">
      <c r="A4980" s="172" t="s">
        <v>2179</v>
      </c>
      <c r="B4980" s="30" t="s">
        <v>2180</v>
      </c>
      <c r="C4980" s="378">
        <v>198605124</v>
      </c>
      <c r="D4980" s="88"/>
      <c r="F4980" s="29" t="s">
        <v>133</v>
      </c>
      <c r="G4980" s="3" t="s">
        <v>145</v>
      </c>
      <c r="H4980" s="3" t="s">
        <v>134</v>
      </c>
      <c r="I4980" s="55">
        <v>46220</v>
      </c>
      <c r="J4980" s="55">
        <v>46223</v>
      </c>
      <c r="K4980" s="55">
        <v>46251</v>
      </c>
      <c r="L4980" s="3"/>
      <c r="M4980" s="3"/>
      <c r="N4980" s="3"/>
      <c r="O4980" s="3" t="s">
        <v>105</v>
      </c>
      <c r="P4980" s="3"/>
      <c r="Q4980" s="167"/>
      <c r="R4980" s="176"/>
      <c r="S4980" s="1"/>
      <c r="T4980" s="1"/>
      <c r="U4980" s="1"/>
      <c r="V4980" s="1"/>
      <c r="W4980" s="1"/>
      <c r="X4980" s="1"/>
      <c r="Y4980" s="1"/>
      <c r="Z4980" s="1"/>
      <c r="AA4980" s="1"/>
      <c r="AB4980" s="1"/>
      <c r="AC4980" s="1"/>
      <c r="AD4980" s="1"/>
      <c r="AE4980" s="1"/>
      <c r="AF4980" s="1"/>
      <c r="AG4980" s="1"/>
      <c r="AH4980" s="1"/>
      <c r="AI4980" s="1"/>
      <c r="AJ4980" s="1"/>
      <c r="AK4980" s="1"/>
      <c r="AL4980" s="1"/>
      <c r="AM4980" s="1"/>
      <c r="AN4980" s="1"/>
      <c r="AO4980" s="1"/>
      <c r="AP4980" s="1"/>
      <c r="AQ4980" s="1"/>
      <c r="AR4980" s="1"/>
      <c r="AS4980" s="1"/>
      <c r="AT4980" s="1"/>
      <c r="AU4980" s="1"/>
      <c r="AV4980" s="1"/>
      <c r="AW4980" s="1"/>
      <c r="AX4980" s="1"/>
      <c r="AY4980" s="1"/>
      <c r="AZ4980" s="1"/>
      <c r="BA4980" s="1"/>
      <c r="BB4980" s="1"/>
      <c r="BC4980" s="1"/>
      <c r="BD4980" s="1"/>
      <c r="BE4980" s="1"/>
      <c r="BF4980" s="1"/>
      <c r="BG4980" s="1"/>
      <c r="BH4980" s="1"/>
      <c r="BI4980" s="1"/>
      <c r="BJ4980" s="1"/>
      <c r="BK4980" s="1"/>
      <c r="BL4980" s="1"/>
      <c r="BM4980" s="1"/>
      <c r="BN4980" s="1"/>
      <c r="BO4980" s="1"/>
      <c r="BP4980" s="1"/>
      <c r="BQ4980" s="1"/>
      <c r="BR4980" s="1"/>
      <c r="BS4980" s="1"/>
      <c r="BT4980" s="1"/>
      <c r="BU4980" s="1"/>
      <c r="BV4980" s="1"/>
      <c r="BW4980" s="1"/>
      <c r="BX4980" s="1"/>
      <c r="BY4980" s="1"/>
      <c r="BZ4980" s="1"/>
      <c r="CA4980" s="1"/>
      <c r="CB4980" s="1"/>
      <c r="CC4980" s="1"/>
      <c r="CD4980" s="1"/>
      <c r="CE4980" s="1"/>
      <c r="CF4980" s="1"/>
      <c r="CG4980" s="1"/>
      <c r="CH4980" s="1"/>
      <c r="CI4980" s="1"/>
      <c r="CJ4980" s="1"/>
      <c r="CK4980" s="1"/>
      <c r="CL4980" s="1"/>
      <c r="CM4980" s="1"/>
      <c r="CN4980" s="1"/>
      <c r="CO4980" s="1"/>
      <c r="CP4980" s="1"/>
      <c r="CQ4980" s="1"/>
      <c r="CR4980" s="1"/>
      <c r="CS4980" s="1"/>
      <c r="CT4980" s="1"/>
      <c r="CU4980" s="1"/>
      <c r="CV4980" s="1"/>
      <c r="CW4980" s="1"/>
      <c r="CX4980" s="1"/>
      <c r="CY4980" s="1"/>
      <c r="CZ4980" s="1"/>
      <c r="DA4980" s="1"/>
      <c r="DB4980" s="1"/>
      <c r="DC4980" s="1"/>
      <c r="DD4980" s="1"/>
      <c r="DE4980" s="1"/>
      <c r="DF4980" s="1"/>
      <c r="DG4980" s="1"/>
      <c r="DH4980" s="1"/>
      <c r="DI4980" s="1"/>
      <c r="DJ4980" s="1"/>
      <c r="DK4980" s="1"/>
      <c r="DL4980" s="1"/>
      <c r="DM4980" s="1"/>
      <c r="DN4980" s="1"/>
      <c r="DO4980" s="1"/>
      <c r="DP4980" s="1"/>
      <c r="DQ4980" s="1"/>
    </row>
    <row r="4981" spans="1:121">
      <c r="A4981" s="172" t="s">
        <v>2181</v>
      </c>
      <c r="B4981" s="30" t="s">
        <v>2182</v>
      </c>
      <c r="C4981" s="378">
        <v>198605227</v>
      </c>
      <c r="D4981" s="88"/>
      <c r="F4981" s="29" t="s">
        <v>133</v>
      </c>
      <c r="G4981" s="3" t="s">
        <v>145</v>
      </c>
      <c r="H4981" s="3" t="s">
        <v>134</v>
      </c>
      <c r="I4981" s="55">
        <v>46220</v>
      </c>
      <c r="J4981" s="55">
        <v>46223</v>
      </c>
      <c r="K4981" s="55">
        <v>46251</v>
      </c>
      <c r="L4981" s="3"/>
      <c r="M4981" s="3"/>
      <c r="N4981" s="3"/>
      <c r="O4981" s="3" t="s">
        <v>105</v>
      </c>
      <c r="P4981" s="3"/>
      <c r="Q4981" s="167"/>
      <c r="R4981" s="176"/>
      <c r="S4981" s="1"/>
      <c r="T4981" s="1"/>
      <c r="U4981" s="1"/>
      <c r="V4981" s="1"/>
      <c r="W4981" s="1"/>
      <c r="X4981" s="1"/>
      <c r="Y4981" s="1"/>
      <c r="Z4981" s="1"/>
      <c r="AA4981" s="1"/>
      <c r="AB4981" s="1"/>
      <c r="AC4981" s="1"/>
      <c r="AD4981" s="1"/>
      <c r="AE4981" s="1"/>
      <c r="AF4981" s="1"/>
      <c r="AG4981" s="1"/>
      <c r="AH4981" s="1"/>
      <c r="AI4981" s="1"/>
      <c r="AJ4981" s="1"/>
      <c r="AK4981" s="1"/>
      <c r="AL4981" s="1"/>
      <c r="AM4981" s="1"/>
      <c r="AN4981" s="1"/>
      <c r="AO4981" s="1"/>
      <c r="AP4981" s="1"/>
      <c r="AQ4981" s="1"/>
      <c r="AR4981" s="1"/>
      <c r="AS4981" s="1"/>
      <c r="AT4981" s="1"/>
      <c r="AU4981" s="1"/>
      <c r="AV4981" s="1"/>
      <c r="AW4981" s="1"/>
      <c r="AX4981" s="1"/>
      <c r="AY4981" s="1"/>
      <c r="AZ4981" s="1"/>
      <c r="BA4981" s="1"/>
      <c r="BB4981" s="1"/>
      <c r="BC4981" s="1"/>
      <c r="BD4981" s="1"/>
      <c r="BE4981" s="1"/>
      <c r="BF4981" s="1"/>
      <c r="BG4981" s="1"/>
      <c r="BH4981" s="1"/>
      <c r="BI4981" s="1"/>
      <c r="BJ4981" s="1"/>
      <c r="BK4981" s="1"/>
      <c r="BL4981" s="1"/>
      <c r="BM4981" s="1"/>
      <c r="BN4981" s="1"/>
      <c r="BO4981" s="1"/>
      <c r="BP4981" s="1"/>
      <c r="BQ4981" s="1"/>
      <c r="BR4981" s="1"/>
      <c r="BS4981" s="1"/>
      <c r="BT4981" s="1"/>
      <c r="BU4981" s="1"/>
      <c r="BV4981" s="1"/>
      <c r="BW4981" s="1"/>
      <c r="BX4981" s="1"/>
      <c r="BY4981" s="1"/>
      <c r="BZ4981" s="1"/>
      <c r="CA4981" s="1"/>
      <c r="CB4981" s="1"/>
      <c r="CC4981" s="1"/>
      <c r="CD4981" s="1"/>
      <c r="CE4981" s="1"/>
      <c r="CF4981" s="1"/>
      <c r="CG4981" s="1"/>
      <c r="CH4981" s="1"/>
      <c r="CI4981" s="1"/>
      <c r="CJ4981" s="1"/>
      <c r="CK4981" s="1"/>
      <c r="CL4981" s="1"/>
      <c r="CM4981" s="1"/>
      <c r="CN4981" s="1"/>
      <c r="CO4981" s="1"/>
      <c r="CP4981" s="1"/>
      <c r="CQ4981" s="1"/>
      <c r="CR4981" s="1"/>
      <c r="CS4981" s="1"/>
      <c r="CT4981" s="1"/>
      <c r="CU4981" s="1"/>
      <c r="CV4981" s="1"/>
      <c r="CW4981" s="1"/>
      <c r="CX4981" s="1"/>
      <c r="CY4981" s="1"/>
      <c r="CZ4981" s="1"/>
      <c r="DA4981" s="1"/>
      <c r="DB4981" s="1"/>
      <c r="DC4981" s="1"/>
      <c r="DD4981" s="1"/>
      <c r="DE4981" s="1"/>
      <c r="DF4981" s="1"/>
      <c r="DG4981" s="1"/>
      <c r="DH4981" s="1"/>
      <c r="DI4981" s="1"/>
      <c r="DJ4981" s="1"/>
      <c r="DK4981" s="1"/>
      <c r="DL4981" s="1"/>
      <c r="DM4981" s="1"/>
      <c r="DN4981" s="1"/>
      <c r="DO4981" s="1"/>
      <c r="DP4981" s="1"/>
      <c r="DQ4981" s="1"/>
    </row>
    <row r="4982" spans="1:121">
      <c r="A4982" s="172" t="s">
        <v>2181</v>
      </c>
      <c r="B4982" s="30" t="s">
        <v>2182</v>
      </c>
      <c r="C4982" s="378">
        <v>198605281</v>
      </c>
      <c r="D4982" s="88"/>
      <c r="F4982" s="29" t="s">
        <v>133</v>
      </c>
      <c r="G4982" s="3" t="s">
        <v>145</v>
      </c>
      <c r="H4982" s="3" t="s">
        <v>134</v>
      </c>
      <c r="I4982" s="55">
        <v>46220</v>
      </c>
      <c r="J4982" s="55">
        <v>46223</v>
      </c>
      <c r="K4982" s="55">
        <v>46251</v>
      </c>
      <c r="L4982" s="3"/>
      <c r="M4982" s="3"/>
      <c r="N4982" s="3"/>
      <c r="O4982" s="3" t="s">
        <v>105</v>
      </c>
      <c r="P4982" s="3"/>
      <c r="Q4982" s="167"/>
      <c r="R4982" s="176"/>
      <c r="S4982" s="1"/>
      <c r="T4982" s="1"/>
      <c r="U4982" s="1"/>
      <c r="V4982" s="1"/>
      <c r="W4982" s="1"/>
      <c r="X4982" s="1"/>
      <c r="Y4982" s="1"/>
      <c r="Z4982" s="1"/>
      <c r="AA4982" s="1"/>
      <c r="AB4982" s="1"/>
      <c r="AC4982" s="1"/>
      <c r="AD4982" s="1"/>
      <c r="AE4982" s="1"/>
      <c r="AF4982" s="1"/>
      <c r="AG4982" s="1"/>
      <c r="AH4982" s="1"/>
      <c r="AI4982" s="1"/>
      <c r="AJ4982" s="1"/>
      <c r="AK4982" s="1"/>
      <c r="AL4982" s="1"/>
      <c r="AM4982" s="1"/>
      <c r="AN4982" s="1"/>
      <c r="AO4982" s="1"/>
      <c r="AP4982" s="1"/>
      <c r="AQ4982" s="1"/>
      <c r="AR4982" s="1"/>
      <c r="AS4982" s="1"/>
      <c r="AT4982" s="1"/>
      <c r="AU4982" s="1"/>
      <c r="AV4982" s="1"/>
      <c r="AW4982" s="1"/>
      <c r="AX4982" s="1"/>
      <c r="AY4982" s="1"/>
      <c r="AZ4982" s="1"/>
      <c r="BA4982" s="1"/>
      <c r="BB4982" s="1"/>
      <c r="BC4982" s="1"/>
      <c r="BD4982" s="1"/>
      <c r="BE4982" s="1"/>
      <c r="BF4982" s="1"/>
      <c r="BG4982" s="1"/>
      <c r="BH4982" s="1"/>
      <c r="BI4982" s="1"/>
      <c r="BJ4982" s="1"/>
      <c r="BK4982" s="1"/>
      <c r="BL4982" s="1"/>
      <c r="BM4982" s="1"/>
      <c r="BN4982" s="1"/>
      <c r="BO4982" s="1"/>
      <c r="BP4982" s="1"/>
      <c r="BQ4982" s="1"/>
      <c r="BR4982" s="1"/>
      <c r="BS4982" s="1"/>
      <c r="BT4982" s="1"/>
      <c r="BU4982" s="1"/>
      <c r="BV4982" s="1"/>
      <c r="BW4982" s="1"/>
      <c r="BX4982" s="1"/>
      <c r="BY4982" s="1"/>
      <c r="BZ4982" s="1"/>
      <c r="CA4982" s="1"/>
      <c r="CB4982" s="1"/>
      <c r="CC4982" s="1"/>
      <c r="CD4982" s="1"/>
      <c r="CE4982" s="1"/>
      <c r="CF4982" s="1"/>
      <c r="CG4982" s="1"/>
      <c r="CH4982" s="1"/>
      <c r="CI4982" s="1"/>
      <c r="CJ4982" s="1"/>
      <c r="CK4982" s="1"/>
      <c r="CL4982" s="1"/>
      <c r="CM4982" s="1"/>
      <c r="CN4982" s="1"/>
      <c r="CO4982" s="1"/>
      <c r="CP4982" s="1"/>
      <c r="CQ4982" s="1"/>
      <c r="CR4982" s="1"/>
      <c r="CS4982" s="1"/>
      <c r="CT4982" s="1"/>
      <c r="CU4982" s="1"/>
      <c r="CV4982" s="1"/>
      <c r="CW4982" s="1"/>
      <c r="CX4982" s="1"/>
      <c r="CY4982" s="1"/>
      <c r="CZ4982" s="1"/>
      <c r="DA4982" s="1"/>
      <c r="DB4982" s="1"/>
      <c r="DC4982" s="1"/>
      <c r="DD4982" s="1"/>
      <c r="DE4982" s="1"/>
      <c r="DF4982" s="1"/>
      <c r="DG4982" s="1"/>
      <c r="DH4982" s="1"/>
      <c r="DI4982" s="1"/>
      <c r="DJ4982" s="1"/>
      <c r="DK4982" s="1"/>
      <c r="DL4982" s="1"/>
      <c r="DM4982" s="1"/>
      <c r="DN4982" s="1"/>
      <c r="DO4982" s="1"/>
      <c r="DP4982" s="1"/>
      <c r="DQ4982" s="1"/>
    </row>
    <row r="4983" spans="1:121">
      <c r="A4983" s="172" t="s">
        <v>2181</v>
      </c>
      <c r="B4983" s="30" t="s">
        <v>2182</v>
      </c>
      <c r="C4983" s="378">
        <v>198605322</v>
      </c>
      <c r="D4983" s="88"/>
      <c r="F4983" s="29" t="s">
        <v>133</v>
      </c>
      <c r="G4983" s="3" t="s">
        <v>145</v>
      </c>
      <c r="H4983" s="3" t="s">
        <v>134</v>
      </c>
      <c r="I4983" s="55">
        <v>46220</v>
      </c>
      <c r="J4983" s="55">
        <v>46223</v>
      </c>
      <c r="K4983" s="55">
        <v>46251</v>
      </c>
      <c r="L4983" s="3"/>
      <c r="M4983" s="3"/>
      <c r="N4983" s="3"/>
      <c r="O4983" s="3" t="s">
        <v>105</v>
      </c>
      <c r="P4983" s="3"/>
      <c r="Q4983" s="167"/>
      <c r="R4983" s="176"/>
      <c r="S4983" s="1"/>
      <c r="T4983" s="1"/>
      <c r="U4983" s="1"/>
      <c r="V4983" s="1"/>
      <c r="W4983" s="1"/>
      <c r="X4983" s="1"/>
      <c r="Y4983" s="1"/>
      <c r="Z4983" s="1"/>
      <c r="AA4983" s="1"/>
      <c r="AB4983" s="1"/>
      <c r="AC4983" s="1"/>
      <c r="AD4983" s="1"/>
      <c r="AE4983" s="1"/>
      <c r="AF4983" s="1"/>
      <c r="AG4983" s="1"/>
      <c r="AH4983" s="1"/>
      <c r="AI4983" s="1"/>
      <c r="AJ4983" s="1"/>
      <c r="AK4983" s="1"/>
      <c r="AL4983" s="1"/>
      <c r="AM4983" s="1"/>
      <c r="AN4983" s="1"/>
      <c r="AO4983" s="1"/>
      <c r="AP4983" s="1"/>
      <c r="AQ4983" s="1"/>
      <c r="AR4983" s="1"/>
      <c r="AS4983" s="1"/>
      <c r="AT4983" s="1"/>
      <c r="AU4983" s="1"/>
      <c r="AV4983" s="1"/>
      <c r="AW4983" s="1"/>
      <c r="AX4983" s="1"/>
      <c r="AY4983" s="1"/>
      <c r="AZ4983" s="1"/>
      <c r="BA4983" s="1"/>
      <c r="BB4983" s="1"/>
      <c r="BC4983" s="1"/>
      <c r="BD4983" s="1"/>
      <c r="BE4983" s="1"/>
      <c r="BF4983" s="1"/>
      <c r="BG4983" s="1"/>
      <c r="BH4983" s="1"/>
      <c r="BI4983" s="1"/>
      <c r="BJ4983" s="1"/>
      <c r="BK4983" s="1"/>
      <c r="BL4983" s="1"/>
      <c r="BM4983" s="1"/>
      <c r="BN4983" s="1"/>
      <c r="BO4983" s="1"/>
      <c r="BP4983" s="1"/>
      <c r="BQ4983" s="1"/>
      <c r="BR4983" s="1"/>
      <c r="BS4983" s="1"/>
      <c r="BT4983" s="1"/>
      <c r="BU4983" s="1"/>
      <c r="BV4983" s="1"/>
      <c r="BW4983" s="1"/>
      <c r="BX4983" s="1"/>
      <c r="BY4983" s="1"/>
      <c r="BZ4983" s="1"/>
      <c r="CA4983" s="1"/>
      <c r="CB4983" s="1"/>
      <c r="CC4983" s="1"/>
      <c r="CD4983" s="1"/>
      <c r="CE4983" s="1"/>
      <c r="CF4983" s="1"/>
      <c r="CG4983" s="1"/>
      <c r="CH4983" s="1"/>
      <c r="CI4983" s="1"/>
      <c r="CJ4983" s="1"/>
      <c r="CK4983" s="1"/>
      <c r="CL4983" s="1"/>
      <c r="CM4983" s="1"/>
      <c r="CN4983" s="1"/>
      <c r="CO4983" s="1"/>
      <c r="CP4983" s="1"/>
      <c r="CQ4983" s="1"/>
      <c r="CR4983" s="1"/>
      <c r="CS4983" s="1"/>
      <c r="CT4983" s="1"/>
      <c r="CU4983" s="1"/>
      <c r="CV4983" s="1"/>
      <c r="CW4983" s="1"/>
      <c r="CX4983" s="1"/>
      <c r="CY4983" s="1"/>
      <c r="CZ4983" s="1"/>
      <c r="DA4983" s="1"/>
      <c r="DB4983" s="1"/>
      <c r="DC4983" s="1"/>
      <c r="DD4983" s="1"/>
      <c r="DE4983" s="1"/>
      <c r="DF4983" s="1"/>
      <c r="DG4983" s="1"/>
      <c r="DH4983" s="1"/>
      <c r="DI4983" s="1"/>
      <c r="DJ4983" s="1"/>
      <c r="DK4983" s="1"/>
      <c r="DL4983" s="1"/>
      <c r="DM4983" s="1"/>
      <c r="DN4983" s="1"/>
      <c r="DO4983" s="1"/>
      <c r="DP4983" s="1"/>
      <c r="DQ4983" s="1"/>
    </row>
    <row r="4984" spans="1:121">
      <c r="A4984" s="172" t="s">
        <v>2181</v>
      </c>
      <c r="B4984" s="30" t="s">
        <v>2182</v>
      </c>
      <c r="C4984" s="378">
        <v>198605362</v>
      </c>
      <c r="D4984" s="88"/>
      <c r="F4984" s="29" t="s">
        <v>133</v>
      </c>
      <c r="G4984" s="3" t="s">
        <v>145</v>
      </c>
      <c r="H4984" s="3" t="s">
        <v>134</v>
      </c>
      <c r="I4984" s="55">
        <v>46220</v>
      </c>
      <c r="J4984" s="55">
        <v>46223</v>
      </c>
      <c r="K4984" s="55">
        <v>46251</v>
      </c>
      <c r="L4984" s="3"/>
      <c r="M4984" s="3"/>
      <c r="N4984" s="3"/>
      <c r="O4984" s="3" t="s">
        <v>105</v>
      </c>
      <c r="P4984" s="3"/>
      <c r="Q4984" s="167"/>
      <c r="R4984" s="176"/>
      <c r="S4984" s="1"/>
      <c r="T4984" s="1"/>
      <c r="U4984" s="1"/>
      <c r="V4984" s="1"/>
      <c r="W4984" s="1"/>
      <c r="X4984" s="1"/>
      <c r="Y4984" s="1"/>
      <c r="Z4984" s="1"/>
      <c r="AA4984" s="1"/>
      <c r="AB4984" s="1"/>
      <c r="AC4984" s="1"/>
      <c r="AD4984" s="1"/>
      <c r="AE4984" s="1"/>
      <c r="AF4984" s="1"/>
      <c r="AG4984" s="1"/>
      <c r="AH4984" s="1"/>
      <c r="AI4984" s="1"/>
      <c r="AJ4984" s="1"/>
      <c r="AK4984" s="1"/>
      <c r="AL4984" s="1"/>
      <c r="AM4984" s="1"/>
      <c r="AN4984" s="1"/>
      <c r="AO4984" s="1"/>
      <c r="AP4984" s="1"/>
      <c r="AQ4984" s="1"/>
      <c r="AR4984" s="1"/>
      <c r="AS4984" s="1"/>
      <c r="AT4984" s="1"/>
      <c r="AU4984" s="1"/>
      <c r="AV4984" s="1"/>
      <c r="AW4984" s="1"/>
      <c r="AX4984" s="1"/>
      <c r="AY4984" s="1"/>
      <c r="AZ4984" s="1"/>
      <c r="BA4984" s="1"/>
      <c r="BB4984" s="1"/>
      <c r="BC4984" s="1"/>
      <c r="BD4984" s="1"/>
      <c r="BE4984" s="1"/>
      <c r="BF4984" s="1"/>
      <c r="BG4984" s="1"/>
      <c r="BH4984" s="1"/>
      <c r="BI4984" s="1"/>
      <c r="BJ4984" s="1"/>
      <c r="BK4984" s="1"/>
      <c r="BL4984" s="1"/>
      <c r="BM4984" s="1"/>
      <c r="BN4984" s="1"/>
      <c r="BO4984" s="1"/>
      <c r="BP4984" s="1"/>
      <c r="BQ4984" s="1"/>
      <c r="BR4984" s="1"/>
      <c r="BS4984" s="1"/>
      <c r="BT4984" s="1"/>
      <c r="BU4984" s="1"/>
      <c r="BV4984" s="1"/>
      <c r="BW4984" s="1"/>
      <c r="BX4984" s="1"/>
      <c r="BY4984" s="1"/>
      <c r="BZ4984" s="1"/>
      <c r="CA4984" s="1"/>
      <c r="CB4984" s="1"/>
      <c r="CC4984" s="1"/>
      <c r="CD4984" s="1"/>
      <c r="CE4984" s="1"/>
      <c r="CF4984" s="1"/>
      <c r="CG4984" s="1"/>
      <c r="CH4984" s="1"/>
      <c r="CI4984" s="1"/>
      <c r="CJ4984" s="1"/>
      <c r="CK4984" s="1"/>
      <c r="CL4984" s="1"/>
      <c r="CM4984" s="1"/>
      <c r="CN4984" s="1"/>
      <c r="CO4984" s="1"/>
      <c r="CP4984" s="1"/>
      <c r="CQ4984" s="1"/>
      <c r="CR4984" s="1"/>
      <c r="CS4984" s="1"/>
      <c r="CT4984" s="1"/>
      <c r="CU4984" s="1"/>
      <c r="CV4984" s="1"/>
      <c r="CW4984" s="1"/>
      <c r="CX4984" s="1"/>
      <c r="CY4984" s="1"/>
      <c r="CZ4984" s="1"/>
      <c r="DA4984" s="1"/>
      <c r="DB4984" s="1"/>
      <c r="DC4984" s="1"/>
      <c r="DD4984" s="1"/>
      <c r="DE4984" s="1"/>
      <c r="DF4984" s="1"/>
      <c r="DG4984" s="1"/>
      <c r="DH4984" s="1"/>
      <c r="DI4984" s="1"/>
      <c r="DJ4984" s="1"/>
      <c r="DK4984" s="1"/>
      <c r="DL4984" s="1"/>
      <c r="DM4984" s="1"/>
      <c r="DN4984" s="1"/>
      <c r="DO4984" s="1"/>
      <c r="DP4984" s="1"/>
      <c r="DQ4984" s="1"/>
    </row>
    <row r="4985" spans="1:121">
      <c r="A4985" s="172" t="s">
        <v>2181</v>
      </c>
      <c r="B4985" s="30" t="s">
        <v>2182</v>
      </c>
      <c r="C4985" s="378">
        <v>198605456</v>
      </c>
      <c r="D4985" s="88"/>
      <c r="F4985" s="29" t="s">
        <v>133</v>
      </c>
      <c r="G4985" s="3" t="s">
        <v>145</v>
      </c>
      <c r="H4985" s="3" t="s">
        <v>134</v>
      </c>
      <c r="I4985" s="55">
        <v>46220</v>
      </c>
      <c r="J4985" s="55">
        <v>46223</v>
      </c>
      <c r="K4985" s="55">
        <v>46251</v>
      </c>
      <c r="L4985" s="3"/>
      <c r="M4985" s="3"/>
      <c r="N4985" s="3"/>
      <c r="O4985" s="3" t="s">
        <v>105</v>
      </c>
      <c r="P4985" s="3"/>
      <c r="Q4985" s="167"/>
      <c r="R4985" s="176"/>
      <c r="S4985" s="1"/>
      <c r="T4985" s="1"/>
      <c r="U4985" s="1"/>
      <c r="V4985" s="1"/>
      <c r="W4985" s="1"/>
      <c r="X4985" s="1"/>
      <c r="Y4985" s="1"/>
      <c r="Z4985" s="1"/>
      <c r="AA4985" s="1"/>
      <c r="AB4985" s="1"/>
      <c r="AC4985" s="1"/>
      <c r="AD4985" s="1"/>
      <c r="AE4985" s="1"/>
      <c r="AF4985" s="1"/>
      <c r="AG4985" s="1"/>
      <c r="AH4985" s="1"/>
      <c r="AI4985" s="1"/>
      <c r="AJ4985" s="1"/>
      <c r="AK4985" s="1"/>
      <c r="AL4985" s="1"/>
      <c r="AM4985" s="1"/>
      <c r="AN4985" s="1"/>
      <c r="AO4985" s="1"/>
      <c r="AP4985" s="1"/>
      <c r="AQ4985" s="1"/>
      <c r="AR4985" s="1"/>
      <c r="AS4985" s="1"/>
      <c r="AT4985" s="1"/>
      <c r="AU4985" s="1"/>
      <c r="AV4985" s="1"/>
      <c r="AW4985" s="1"/>
      <c r="AX4985" s="1"/>
      <c r="AY4985" s="1"/>
      <c r="AZ4985" s="1"/>
      <c r="BA4985" s="1"/>
      <c r="BB4985" s="1"/>
      <c r="BC4985" s="1"/>
      <c r="BD4985" s="1"/>
      <c r="BE4985" s="1"/>
      <c r="BF4985" s="1"/>
      <c r="BG4985" s="1"/>
      <c r="BH4985" s="1"/>
      <c r="BI4985" s="1"/>
      <c r="BJ4985" s="1"/>
      <c r="BK4985" s="1"/>
      <c r="BL4985" s="1"/>
      <c r="BM4985" s="1"/>
      <c r="BN4985" s="1"/>
      <c r="BO4985" s="1"/>
      <c r="BP4985" s="1"/>
      <c r="BQ4985" s="1"/>
      <c r="BR4985" s="1"/>
      <c r="BS4985" s="1"/>
      <c r="BT4985" s="1"/>
      <c r="BU4985" s="1"/>
      <c r="BV4985" s="1"/>
      <c r="BW4985" s="1"/>
      <c r="BX4985" s="1"/>
      <c r="BY4985" s="1"/>
      <c r="BZ4985" s="1"/>
      <c r="CA4985" s="1"/>
      <c r="CB4985" s="1"/>
      <c r="CC4985" s="1"/>
      <c r="CD4985" s="1"/>
      <c r="CE4985" s="1"/>
      <c r="CF4985" s="1"/>
      <c r="CG4985" s="1"/>
      <c r="CH4985" s="1"/>
      <c r="CI4985" s="1"/>
      <c r="CJ4985" s="1"/>
      <c r="CK4985" s="1"/>
      <c r="CL4985" s="1"/>
      <c r="CM4985" s="1"/>
      <c r="CN4985" s="1"/>
      <c r="CO4985" s="1"/>
      <c r="CP4985" s="1"/>
      <c r="CQ4985" s="1"/>
      <c r="CR4985" s="1"/>
      <c r="CS4985" s="1"/>
      <c r="CT4985" s="1"/>
      <c r="CU4985" s="1"/>
      <c r="CV4985" s="1"/>
      <c r="CW4985" s="1"/>
      <c r="CX4985" s="1"/>
      <c r="CY4985" s="1"/>
      <c r="CZ4985" s="1"/>
      <c r="DA4985" s="1"/>
      <c r="DB4985" s="1"/>
      <c r="DC4985" s="1"/>
      <c r="DD4985" s="1"/>
      <c r="DE4985" s="1"/>
      <c r="DF4985" s="1"/>
      <c r="DG4985" s="1"/>
      <c r="DH4985" s="1"/>
      <c r="DI4985" s="1"/>
      <c r="DJ4985" s="1"/>
      <c r="DK4985" s="1"/>
      <c r="DL4985" s="1"/>
      <c r="DM4985" s="1"/>
      <c r="DN4985" s="1"/>
      <c r="DO4985" s="1"/>
      <c r="DP4985" s="1"/>
      <c r="DQ4985" s="1"/>
    </row>
    <row r="4986" spans="1:121">
      <c r="A4986" s="172" t="s">
        <v>2181</v>
      </c>
      <c r="B4986" s="30" t="s">
        <v>2182</v>
      </c>
      <c r="C4986" s="378">
        <v>198605549</v>
      </c>
      <c r="D4986" s="88"/>
      <c r="F4986" s="29" t="s">
        <v>133</v>
      </c>
      <c r="G4986" s="3" t="s">
        <v>145</v>
      </c>
      <c r="H4986" s="3" t="s">
        <v>134</v>
      </c>
      <c r="I4986" s="55">
        <v>46220</v>
      </c>
      <c r="J4986" s="55">
        <v>46223</v>
      </c>
      <c r="K4986" s="55">
        <v>46251</v>
      </c>
      <c r="L4986" s="3"/>
      <c r="M4986" s="3"/>
      <c r="N4986" s="3"/>
      <c r="O4986" s="3" t="s">
        <v>105</v>
      </c>
      <c r="P4986" s="3"/>
      <c r="Q4986" s="167"/>
      <c r="R4986" s="176"/>
      <c r="S4986" s="1"/>
      <c r="T4986" s="1"/>
      <c r="U4986" s="1"/>
      <c r="V4986" s="1"/>
      <c r="W4986" s="1"/>
      <c r="X4986" s="1"/>
      <c r="Y4986" s="1"/>
      <c r="Z4986" s="1"/>
      <c r="AA4986" s="1"/>
      <c r="AB4986" s="1"/>
      <c r="AC4986" s="1"/>
      <c r="AD4986" s="1"/>
      <c r="AE4986" s="1"/>
      <c r="AF4986" s="1"/>
      <c r="AG4986" s="1"/>
      <c r="AH4986" s="1"/>
      <c r="AI4986" s="1"/>
      <c r="AJ4986" s="1"/>
      <c r="AK4986" s="1"/>
      <c r="AL4986" s="1"/>
      <c r="AM4986" s="1"/>
      <c r="AN4986" s="1"/>
      <c r="AO4986" s="1"/>
      <c r="AP4986" s="1"/>
      <c r="AQ4986" s="1"/>
      <c r="AR4986" s="1"/>
      <c r="AS4986" s="1"/>
      <c r="AT4986" s="1"/>
      <c r="AU4986" s="1"/>
      <c r="AV4986" s="1"/>
      <c r="AW4986" s="1"/>
      <c r="AX4986" s="1"/>
      <c r="AY4986" s="1"/>
      <c r="AZ4986" s="1"/>
      <c r="BA4986" s="1"/>
      <c r="BB4986" s="1"/>
      <c r="BC4986" s="1"/>
      <c r="BD4986" s="1"/>
      <c r="BE4986" s="1"/>
      <c r="BF4986" s="1"/>
      <c r="BG4986" s="1"/>
      <c r="BH4986" s="1"/>
      <c r="BI4986" s="1"/>
      <c r="BJ4986" s="1"/>
      <c r="BK4986" s="1"/>
      <c r="BL4986" s="1"/>
      <c r="BM4986" s="1"/>
      <c r="BN4986" s="1"/>
      <c r="BO4986" s="1"/>
      <c r="BP4986" s="1"/>
      <c r="BQ4986" s="1"/>
      <c r="BR4986" s="1"/>
      <c r="BS4986" s="1"/>
      <c r="BT4986" s="1"/>
      <c r="BU4986" s="1"/>
      <c r="BV4986" s="1"/>
      <c r="BW4986" s="1"/>
      <c r="BX4986" s="1"/>
      <c r="BY4986" s="1"/>
      <c r="BZ4986" s="1"/>
      <c r="CA4986" s="1"/>
      <c r="CB4986" s="1"/>
      <c r="CC4986" s="1"/>
      <c r="CD4986" s="1"/>
      <c r="CE4986" s="1"/>
      <c r="CF4986" s="1"/>
      <c r="CG4986" s="1"/>
      <c r="CH4986" s="1"/>
      <c r="CI4986" s="1"/>
      <c r="CJ4986" s="1"/>
      <c r="CK4986" s="1"/>
      <c r="CL4986" s="1"/>
      <c r="CM4986" s="1"/>
      <c r="CN4986" s="1"/>
      <c r="CO4986" s="1"/>
      <c r="CP4986" s="1"/>
      <c r="CQ4986" s="1"/>
      <c r="CR4986" s="1"/>
      <c r="CS4986" s="1"/>
      <c r="CT4986" s="1"/>
      <c r="CU4986" s="1"/>
      <c r="CV4986" s="1"/>
      <c r="CW4986" s="1"/>
      <c r="CX4986" s="1"/>
      <c r="CY4986" s="1"/>
      <c r="CZ4986" s="1"/>
      <c r="DA4986" s="1"/>
      <c r="DB4986" s="1"/>
      <c r="DC4986" s="1"/>
      <c r="DD4986" s="1"/>
      <c r="DE4986" s="1"/>
      <c r="DF4986" s="1"/>
      <c r="DG4986" s="1"/>
      <c r="DH4986" s="1"/>
      <c r="DI4986" s="1"/>
      <c r="DJ4986" s="1"/>
      <c r="DK4986" s="1"/>
      <c r="DL4986" s="1"/>
      <c r="DM4986" s="1"/>
      <c r="DN4986" s="1"/>
      <c r="DO4986" s="1"/>
      <c r="DP4986" s="1"/>
      <c r="DQ4986" s="1"/>
    </row>
    <row r="4987" spans="1:121">
      <c r="A4987" s="172" t="s">
        <v>61</v>
      </c>
      <c r="B4987" s="30" t="s">
        <v>62</v>
      </c>
      <c r="C4987" s="378">
        <v>201601954</v>
      </c>
      <c r="D4987" s="88"/>
      <c r="F4987" s="29" t="s">
        <v>59</v>
      </c>
      <c r="G4987" s="3" t="s">
        <v>60</v>
      </c>
      <c r="H4987" s="3" t="s">
        <v>22</v>
      </c>
      <c r="I4987" s="55">
        <v>46223</v>
      </c>
      <c r="J4987" s="55">
        <v>46226</v>
      </c>
      <c r="K4987" s="55">
        <v>46254</v>
      </c>
      <c r="L4987" s="3"/>
      <c r="M4987" s="3"/>
      <c r="N4987" s="3"/>
      <c r="O4987" s="3" t="s">
        <v>105</v>
      </c>
      <c r="P4987" s="3"/>
      <c r="Q4987" s="167"/>
      <c r="R4987" s="176"/>
      <c r="S4987" s="1"/>
      <c r="T4987" s="1"/>
      <c r="U4987" s="1"/>
      <c r="V4987" s="1"/>
      <c r="W4987" s="1"/>
      <c r="X4987" s="1"/>
      <c r="Y4987" s="1"/>
      <c r="Z4987" s="1"/>
      <c r="AA4987" s="1"/>
      <c r="AB4987" s="1"/>
      <c r="AC4987" s="1"/>
      <c r="AD4987" s="1"/>
      <c r="AE4987" s="1"/>
      <c r="AF4987" s="1"/>
      <c r="AG4987" s="1"/>
      <c r="AH4987" s="1"/>
      <c r="AI4987" s="1"/>
      <c r="AJ4987" s="1"/>
      <c r="AK4987" s="1"/>
      <c r="AL4987" s="1"/>
      <c r="AM4987" s="1"/>
      <c r="AN4987" s="1"/>
      <c r="AO4987" s="1"/>
      <c r="AP4987" s="1"/>
      <c r="AQ4987" s="1"/>
      <c r="AR4987" s="1"/>
      <c r="AS4987" s="1"/>
      <c r="AT4987" s="1"/>
      <c r="AU4987" s="1"/>
      <c r="AV4987" s="1"/>
      <c r="AW4987" s="1"/>
      <c r="AX4987" s="1"/>
      <c r="AY4987" s="1"/>
      <c r="AZ4987" s="1"/>
      <c r="BA4987" s="1"/>
      <c r="BB4987" s="1"/>
      <c r="BC4987" s="1"/>
      <c r="BD4987" s="1"/>
      <c r="BE4987" s="1"/>
      <c r="BF4987" s="1"/>
      <c r="BG4987" s="1"/>
      <c r="BH4987" s="1"/>
      <c r="BI4987" s="1"/>
      <c r="BJ4987" s="1"/>
      <c r="BK4987" s="1"/>
      <c r="BL4987" s="1"/>
      <c r="BM4987" s="1"/>
      <c r="BN4987" s="1"/>
      <c r="BO4987" s="1"/>
      <c r="BP4987" s="1"/>
      <c r="BQ4987" s="1"/>
      <c r="BR4987" s="1"/>
      <c r="BS4987" s="1"/>
      <c r="BT4987" s="1"/>
      <c r="BU4987" s="1"/>
      <c r="BV4987" s="1"/>
      <c r="BW4987" s="1"/>
      <c r="BX4987" s="1"/>
      <c r="BY4987" s="1"/>
      <c r="BZ4987" s="1"/>
      <c r="CA4987" s="1"/>
      <c r="CB4987" s="1"/>
      <c r="CC4987" s="1"/>
      <c r="CD4987" s="1"/>
      <c r="CE4987" s="1"/>
      <c r="CF4987" s="1"/>
      <c r="CG4987" s="1"/>
      <c r="CH4987" s="1"/>
      <c r="CI4987" s="1"/>
      <c r="CJ4987" s="1"/>
      <c r="CK4987" s="1"/>
      <c r="CL4987" s="1"/>
      <c r="CM4987" s="1"/>
      <c r="CN4987" s="1"/>
      <c r="CO4987" s="1"/>
      <c r="CP4987" s="1"/>
      <c r="CQ4987" s="1"/>
      <c r="CR4987" s="1"/>
      <c r="CS4987" s="1"/>
      <c r="CT4987" s="1"/>
      <c r="CU4987" s="1"/>
      <c r="CV4987" s="1"/>
      <c r="CW4987" s="1"/>
      <c r="CX4987" s="1"/>
      <c r="CY4987" s="1"/>
      <c r="CZ4987" s="1"/>
      <c r="DA4987" s="1"/>
      <c r="DB4987" s="1"/>
      <c r="DC4987" s="1"/>
      <c r="DD4987" s="1"/>
      <c r="DE4987" s="1"/>
      <c r="DF4987" s="1"/>
      <c r="DG4987" s="1"/>
      <c r="DH4987" s="1"/>
      <c r="DI4987" s="1"/>
      <c r="DJ4987" s="1"/>
      <c r="DK4987" s="1"/>
      <c r="DL4987" s="1"/>
      <c r="DM4987" s="1"/>
      <c r="DN4987" s="1"/>
      <c r="DO4987" s="1"/>
      <c r="DP4987" s="1"/>
      <c r="DQ4987" s="1"/>
    </row>
    <row r="4988" spans="1:121">
      <c r="A4988" s="172" t="s">
        <v>61</v>
      </c>
      <c r="B4988" s="30" t="s">
        <v>62</v>
      </c>
      <c r="C4988" s="378">
        <v>201602003</v>
      </c>
      <c r="D4988" s="88"/>
      <c r="F4988" s="29" t="s">
        <v>59</v>
      </c>
      <c r="G4988" s="3" t="s">
        <v>60</v>
      </c>
      <c r="H4988" s="3" t="s">
        <v>22</v>
      </c>
      <c r="I4988" s="55">
        <v>46223</v>
      </c>
      <c r="J4988" s="55">
        <v>46226</v>
      </c>
      <c r="K4988" s="55">
        <v>46254</v>
      </c>
      <c r="L4988" s="3"/>
      <c r="M4988" s="3"/>
      <c r="N4988" s="3"/>
      <c r="O4988" s="3" t="s">
        <v>105</v>
      </c>
      <c r="P4988" s="3"/>
      <c r="Q4988" s="167"/>
      <c r="R4988" s="176"/>
      <c r="S4988" s="1"/>
      <c r="T4988" s="1"/>
      <c r="U4988" s="1"/>
      <c r="V4988" s="1"/>
      <c r="W4988" s="1"/>
      <c r="X4988" s="1"/>
      <c r="Y4988" s="1"/>
      <c r="Z4988" s="1"/>
      <c r="AA4988" s="1"/>
      <c r="AB4988" s="1"/>
      <c r="AC4988" s="1"/>
      <c r="AD4988" s="1"/>
      <c r="AE4988" s="1"/>
      <c r="AF4988" s="1"/>
      <c r="AG4988" s="1"/>
      <c r="AH4988" s="1"/>
      <c r="AI4988" s="1"/>
      <c r="AJ4988" s="1"/>
      <c r="AK4988" s="1"/>
      <c r="AL4988" s="1"/>
      <c r="AM4988" s="1"/>
      <c r="AN4988" s="1"/>
      <c r="AO4988" s="1"/>
      <c r="AP4988" s="1"/>
      <c r="AQ4988" s="1"/>
      <c r="AR4988" s="1"/>
      <c r="AS4988" s="1"/>
      <c r="AT4988" s="1"/>
      <c r="AU4988" s="1"/>
      <c r="AV4988" s="1"/>
      <c r="AW4988" s="1"/>
      <c r="AX4988" s="1"/>
      <c r="AY4988" s="1"/>
      <c r="AZ4988" s="1"/>
      <c r="BA4988" s="1"/>
      <c r="BB4988" s="1"/>
      <c r="BC4988" s="1"/>
      <c r="BD4988" s="1"/>
      <c r="BE4988" s="1"/>
      <c r="BF4988" s="1"/>
      <c r="BG4988" s="1"/>
      <c r="BH4988" s="1"/>
      <c r="BI4988" s="1"/>
      <c r="BJ4988" s="1"/>
      <c r="BK4988" s="1"/>
      <c r="BL4988" s="1"/>
      <c r="BM4988" s="1"/>
      <c r="BN4988" s="1"/>
      <c r="BO4988" s="1"/>
      <c r="BP4988" s="1"/>
      <c r="BQ4988" s="1"/>
      <c r="BR4988" s="1"/>
      <c r="BS4988" s="1"/>
      <c r="BT4988" s="1"/>
      <c r="BU4988" s="1"/>
      <c r="BV4988" s="1"/>
      <c r="BW4988" s="1"/>
      <c r="BX4988" s="1"/>
      <c r="BY4988" s="1"/>
      <c r="BZ4988" s="1"/>
      <c r="CA4988" s="1"/>
      <c r="CB4988" s="1"/>
      <c r="CC4988" s="1"/>
      <c r="CD4988" s="1"/>
      <c r="CE4988" s="1"/>
      <c r="CF4988" s="1"/>
      <c r="CG4988" s="1"/>
      <c r="CH4988" s="1"/>
      <c r="CI4988" s="1"/>
      <c r="CJ4988" s="1"/>
      <c r="CK4988" s="1"/>
      <c r="CL4988" s="1"/>
      <c r="CM4988" s="1"/>
      <c r="CN4988" s="1"/>
      <c r="CO4988" s="1"/>
      <c r="CP4988" s="1"/>
      <c r="CQ4988" s="1"/>
      <c r="CR4988" s="1"/>
      <c r="CS4988" s="1"/>
      <c r="CT4988" s="1"/>
      <c r="CU4988" s="1"/>
      <c r="CV4988" s="1"/>
      <c r="CW4988" s="1"/>
      <c r="CX4988" s="1"/>
      <c r="CY4988" s="1"/>
      <c r="CZ4988" s="1"/>
      <c r="DA4988" s="1"/>
      <c r="DB4988" s="1"/>
      <c r="DC4988" s="1"/>
      <c r="DD4988" s="1"/>
      <c r="DE4988" s="1"/>
      <c r="DF4988" s="1"/>
      <c r="DG4988" s="1"/>
      <c r="DH4988" s="1"/>
      <c r="DI4988" s="1"/>
      <c r="DJ4988" s="1"/>
      <c r="DK4988" s="1"/>
      <c r="DL4988" s="1"/>
      <c r="DM4988" s="1"/>
      <c r="DN4988" s="1"/>
      <c r="DO4988" s="1"/>
      <c r="DP4988" s="1"/>
      <c r="DQ4988" s="1"/>
    </row>
    <row r="4989" spans="1:121">
      <c r="A4989" s="172" t="s">
        <v>61</v>
      </c>
      <c r="B4989" s="30" t="s">
        <v>62</v>
      </c>
      <c r="C4989" s="378">
        <v>201602086</v>
      </c>
      <c r="D4989" s="88"/>
      <c r="F4989" s="29" t="s">
        <v>59</v>
      </c>
      <c r="G4989" s="3" t="s">
        <v>60</v>
      </c>
      <c r="H4989" s="3" t="s">
        <v>22</v>
      </c>
      <c r="I4989" s="55">
        <v>46223</v>
      </c>
      <c r="J4989" s="55">
        <v>46226</v>
      </c>
      <c r="K4989" s="55">
        <v>46254</v>
      </c>
      <c r="L4989" s="3"/>
      <c r="M4989" s="3"/>
      <c r="N4989" s="3"/>
      <c r="O4989" s="3" t="s">
        <v>105</v>
      </c>
      <c r="P4989" s="3"/>
      <c r="Q4989" s="167"/>
      <c r="R4989" s="176"/>
      <c r="S4989" s="1"/>
      <c r="T4989" s="1"/>
      <c r="U4989" s="1"/>
      <c r="V4989" s="1"/>
      <c r="W4989" s="1"/>
      <c r="X4989" s="1"/>
      <c r="Y4989" s="1"/>
      <c r="Z4989" s="1"/>
      <c r="AA4989" s="1"/>
      <c r="AB4989" s="1"/>
      <c r="AC4989" s="1"/>
      <c r="AD4989" s="1"/>
      <c r="AE4989" s="1"/>
      <c r="AF4989" s="1"/>
      <c r="AG4989" s="1"/>
      <c r="AH4989" s="1"/>
      <c r="AI4989" s="1"/>
      <c r="AJ4989" s="1"/>
      <c r="AK4989" s="1"/>
      <c r="AL4989" s="1"/>
      <c r="AM4989" s="1"/>
      <c r="AN4989" s="1"/>
      <c r="AO4989" s="1"/>
      <c r="AP4989" s="1"/>
      <c r="AQ4989" s="1"/>
      <c r="AR4989" s="1"/>
      <c r="AS4989" s="1"/>
      <c r="AT4989" s="1"/>
      <c r="AU4989" s="1"/>
      <c r="AV4989" s="1"/>
      <c r="AW4989" s="1"/>
      <c r="AX4989" s="1"/>
      <c r="AY4989" s="1"/>
      <c r="AZ4989" s="1"/>
      <c r="BA4989" s="1"/>
      <c r="BB4989" s="1"/>
      <c r="BC4989" s="1"/>
      <c r="BD4989" s="1"/>
      <c r="BE4989" s="1"/>
      <c r="BF4989" s="1"/>
      <c r="BG4989" s="1"/>
      <c r="BH4989" s="1"/>
      <c r="BI4989" s="1"/>
      <c r="BJ4989" s="1"/>
      <c r="BK4989" s="1"/>
      <c r="BL4989" s="1"/>
      <c r="BM4989" s="1"/>
      <c r="BN4989" s="1"/>
      <c r="BO4989" s="1"/>
      <c r="BP4989" s="1"/>
      <c r="BQ4989" s="1"/>
      <c r="BR4989" s="1"/>
      <c r="BS4989" s="1"/>
      <c r="BT4989" s="1"/>
      <c r="BU4989" s="1"/>
      <c r="BV4989" s="1"/>
      <c r="BW4989" s="1"/>
      <c r="BX4989" s="1"/>
      <c r="BY4989" s="1"/>
      <c r="BZ4989" s="1"/>
      <c r="CA4989" s="1"/>
      <c r="CB4989" s="1"/>
      <c r="CC4989" s="1"/>
      <c r="CD4989" s="1"/>
      <c r="CE4989" s="1"/>
      <c r="CF4989" s="1"/>
      <c r="CG4989" s="1"/>
      <c r="CH4989" s="1"/>
      <c r="CI4989" s="1"/>
      <c r="CJ4989" s="1"/>
      <c r="CK4989" s="1"/>
      <c r="CL4989" s="1"/>
      <c r="CM4989" s="1"/>
      <c r="CN4989" s="1"/>
      <c r="CO4989" s="1"/>
      <c r="CP4989" s="1"/>
      <c r="CQ4989" s="1"/>
      <c r="CR4989" s="1"/>
      <c r="CS4989" s="1"/>
      <c r="CT4989" s="1"/>
      <c r="CU4989" s="1"/>
      <c r="CV4989" s="1"/>
      <c r="CW4989" s="1"/>
      <c r="CX4989" s="1"/>
      <c r="CY4989" s="1"/>
      <c r="CZ4989" s="1"/>
      <c r="DA4989" s="1"/>
      <c r="DB4989" s="1"/>
      <c r="DC4989" s="1"/>
      <c r="DD4989" s="1"/>
      <c r="DE4989" s="1"/>
      <c r="DF4989" s="1"/>
      <c r="DG4989" s="1"/>
      <c r="DH4989" s="1"/>
      <c r="DI4989" s="1"/>
      <c r="DJ4989" s="1"/>
      <c r="DK4989" s="1"/>
      <c r="DL4989" s="1"/>
      <c r="DM4989" s="1"/>
      <c r="DN4989" s="1"/>
      <c r="DO4989" s="1"/>
      <c r="DP4989" s="1"/>
      <c r="DQ4989" s="1"/>
    </row>
    <row r="4990" spans="1:121">
      <c r="A4990" s="172" t="s">
        <v>61</v>
      </c>
      <c r="B4990" s="30" t="s">
        <v>62</v>
      </c>
      <c r="C4990" s="378">
        <v>201602108</v>
      </c>
      <c r="D4990" s="88"/>
      <c r="F4990" s="29" t="s">
        <v>59</v>
      </c>
      <c r="G4990" s="3" t="s">
        <v>60</v>
      </c>
      <c r="H4990" s="3" t="s">
        <v>22</v>
      </c>
      <c r="I4990" s="55">
        <v>46223</v>
      </c>
      <c r="J4990" s="55">
        <v>46226</v>
      </c>
      <c r="K4990" s="55">
        <v>46254</v>
      </c>
      <c r="L4990" s="3"/>
      <c r="M4990" s="3"/>
      <c r="N4990" s="3"/>
      <c r="O4990" s="3" t="s">
        <v>105</v>
      </c>
      <c r="P4990" s="3"/>
      <c r="Q4990" s="167"/>
      <c r="R4990" s="176"/>
      <c r="S4990" s="1"/>
      <c r="T4990" s="1"/>
      <c r="U4990" s="1"/>
      <c r="V4990" s="1"/>
      <c r="W4990" s="1"/>
      <c r="X4990" s="1"/>
      <c r="Y4990" s="1"/>
      <c r="Z4990" s="1"/>
      <c r="AA4990" s="1"/>
      <c r="AB4990" s="1"/>
      <c r="AC4990" s="1"/>
      <c r="AD4990" s="1"/>
      <c r="AE4990" s="1"/>
      <c r="AF4990" s="1"/>
      <c r="AG4990" s="1"/>
      <c r="AH4990" s="1"/>
      <c r="AI4990" s="1"/>
      <c r="AJ4990" s="1"/>
      <c r="AK4990" s="1"/>
      <c r="AL4990" s="1"/>
      <c r="AM4990" s="1"/>
      <c r="AN4990" s="1"/>
      <c r="AO4990" s="1"/>
      <c r="AP4990" s="1"/>
      <c r="AQ4990" s="1"/>
      <c r="AR4990" s="1"/>
      <c r="AS4990" s="1"/>
      <c r="AT4990" s="1"/>
      <c r="AU4990" s="1"/>
      <c r="AV4990" s="1"/>
      <c r="AW4990" s="1"/>
      <c r="AX4990" s="1"/>
      <c r="AY4990" s="1"/>
      <c r="AZ4990" s="1"/>
      <c r="BA4990" s="1"/>
      <c r="BB4990" s="1"/>
      <c r="BC4990" s="1"/>
      <c r="BD4990" s="1"/>
      <c r="BE4990" s="1"/>
      <c r="BF4990" s="1"/>
      <c r="BG4990" s="1"/>
      <c r="BH4990" s="1"/>
      <c r="BI4990" s="1"/>
      <c r="BJ4990" s="1"/>
      <c r="BK4990" s="1"/>
      <c r="BL4990" s="1"/>
      <c r="BM4990" s="1"/>
      <c r="BN4990" s="1"/>
      <c r="BO4990" s="1"/>
      <c r="BP4990" s="1"/>
      <c r="BQ4990" s="1"/>
      <c r="BR4990" s="1"/>
      <c r="BS4990" s="1"/>
      <c r="BT4990" s="1"/>
      <c r="BU4990" s="1"/>
      <c r="BV4990" s="1"/>
      <c r="BW4990" s="1"/>
      <c r="BX4990" s="1"/>
      <c r="BY4990" s="1"/>
      <c r="BZ4990" s="1"/>
      <c r="CA4990" s="1"/>
      <c r="CB4990" s="1"/>
      <c r="CC4990" s="1"/>
      <c r="CD4990" s="1"/>
      <c r="CE4990" s="1"/>
      <c r="CF4990" s="1"/>
      <c r="CG4990" s="1"/>
      <c r="CH4990" s="1"/>
      <c r="CI4990" s="1"/>
      <c r="CJ4990" s="1"/>
      <c r="CK4990" s="1"/>
      <c r="CL4990" s="1"/>
      <c r="CM4990" s="1"/>
      <c r="CN4990" s="1"/>
      <c r="CO4990" s="1"/>
      <c r="CP4990" s="1"/>
      <c r="CQ4990" s="1"/>
      <c r="CR4990" s="1"/>
      <c r="CS4990" s="1"/>
      <c r="CT4990" s="1"/>
      <c r="CU4990" s="1"/>
      <c r="CV4990" s="1"/>
      <c r="CW4990" s="1"/>
      <c r="CX4990" s="1"/>
      <c r="CY4990" s="1"/>
      <c r="CZ4990" s="1"/>
      <c r="DA4990" s="1"/>
      <c r="DB4990" s="1"/>
      <c r="DC4990" s="1"/>
      <c r="DD4990" s="1"/>
      <c r="DE4990" s="1"/>
      <c r="DF4990" s="1"/>
      <c r="DG4990" s="1"/>
      <c r="DH4990" s="1"/>
      <c r="DI4990" s="1"/>
      <c r="DJ4990" s="1"/>
      <c r="DK4990" s="1"/>
      <c r="DL4990" s="1"/>
      <c r="DM4990" s="1"/>
      <c r="DN4990" s="1"/>
      <c r="DO4990" s="1"/>
      <c r="DP4990" s="1"/>
      <c r="DQ4990" s="1"/>
    </row>
    <row r="4991" spans="1:121">
      <c r="A4991" s="172" t="s">
        <v>61</v>
      </c>
      <c r="B4991" s="30" t="s">
        <v>62</v>
      </c>
      <c r="C4991" s="378">
        <v>201602129</v>
      </c>
      <c r="D4991" s="88"/>
      <c r="F4991" s="29" t="s">
        <v>59</v>
      </c>
      <c r="G4991" s="3" t="s">
        <v>60</v>
      </c>
      <c r="H4991" s="3" t="s">
        <v>22</v>
      </c>
      <c r="I4991" s="55">
        <v>46223</v>
      </c>
      <c r="J4991" s="55">
        <v>46226</v>
      </c>
      <c r="K4991" s="55">
        <v>46254</v>
      </c>
      <c r="L4991" s="3"/>
      <c r="M4991" s="3"/>
      <c r="N4991" s="3"/>
      <c r="O4991" s="3" t="s">
        <v>105</v>
      </c>
      <c r="P4991" s="3"/>
      <c r="Q4991" s="167"/>
      <c r="R4991" s="176"/>
      <c r="S4991" s="1"/>
      <c r="T4991" s="1"/>
      <c r="U4991" s="1"/>
      <c r="V4991" s="1"/>
      <c r="W4991" s="1"/>
      <c r="X4991" s="1"/>
      <c r="Y4991" s="1"/>
      <c r="Z4991" s="1"/>
      <c r="AA4991" s="1"/>
      <c r="AB4991" s="1"/>
      <c r="AC4991" s="1"/>
      <c r="AD4991" s="1"/>
      <c r="AE4991" s="1"/>
      <c r="AF4991" s="1"/>
      <c r="AG4991" s="1"/>
      <c r="AH4991" s="1"/>
      <c r="AI4991" s="1"/>
      <c r="AJ4991" s="1"/>
      <c r="AK4991" s="1"/>
      <c r="AL4991" s="1"/>
      <c r="AM4991" s="1"/>
      <c r="AN4991" s="1"/>
      <c r="AO4991" s="1"/>
      <c r="AP4991" s="1"/>
      <c r="AQ4991" s="1"/>
      <c r="AR4991" s="1"/>
      <c r="AS4991" s="1"/>
      <c r="AT4991" s="1"/>
      <c r="AU4991" s="1"/>
      <c r="AV4991" s="1"/>
      <c r="AW4991" s="1"/>
      <c r="AX4991" s="1"/>
      <c r="AY4991" s="1"/>
      <c r="AZ4991" s="1"/>
      <c r="BA4991" s="1"/>
      <c r="BB4991" s="1"/>
      <c r="BC4991" s="1"/>
      <c r="BD4991" s="1"/>
      <c r="BE4991" s="1"/>
      <c r="BF4991" s="1"/>
      <c r="BG4991" s="1"/>
      <c r="BH4991" s="1"/>
      <c r="BI4991" s="1"/>
      <c r="BJ4991" s="1"/>
      <c r="BK4991" s="1"/>
      <c r="BL4991" s="1"/>
      <c r="BM4991" s="1"/>
      <c r="BN4991" s="1"/>
      <c r="BO4991" s="1"/>
      <c r="BP4991" s="1"/>
      <c r="BQ4991" s="1"/>
      <c r="BR4991" s="1"/>
      <c r="BS4991" s="1"/>
      <c r="BT4991" s="1"/>
      <c r="BU4991" s="1"/>
      <c r="BV4991" s="1"/>
      <c r="BW4991" s="1"/>
      <c r="BX4991" s="1"/>
      <c r="BY4991" s="1"/>
      <c r="BZ4991" s="1"/>
      <c r="CA4991" s="1"/>
      <c r="CB4991" s="1"/>
      <c r="CC4991" s="1"/>
      <c r="CD4991" s="1"/>
      <c r="CE4991" s="1"/>
      <c r="CF4991" s="1"/>
      <c r="CG4991" s="1"/>
      <c r="CH4991" s="1"/>
      <c r="CI4991" s="1"/>
      <c r="CJ4991" s="1"/>
      <c r="CK4991" s="1"/>
      <c r="CL4991" s="1"/>
      <c r="CM4991" s="1"/>
      <c r="CN4991" s="1"/>
      <c r="CO4991" s="1"/>
      <c r="CP4991" s="1"/>
      <c r="CQ4991" s="1"/>
      <c r="CR4991" s="1"/>
      <c r="CS4991" s="1"/>
      <c r="CT4991" s="1"/>
      <c r="CU4991" s="1"/>
      <c r="CV4991" s="1"/>
      <c r="CW4991" s="1"/>
      <c r="CX4991" s="1"/>
      <c r="CY4991" s="1"/>
      <c r="CZ4991" s="1"/>
      <c r="DA4991" s="1"/>
      <c r="DB4991" s="1"/>
      <c r="DC4991" s="1"/>
      <c r="DD4991" s="1"/>
      <c r="DE4991" s="1"/>
      <c r="DF4991" s="1"/>
      <c r="DG4991" s="1"/>
      <c r="DH4991" s="1"/>
      <c r="DI4991" s="1"/>
      <c r="DJ4991" s="1"/>
      <c r="DK4991" s="1"/>
      <c r="DL4991" s="1"/>
      <c r="DM4991" s="1"/>
      <c r="DN4991" s="1"/>
      <c r="DO4991" s="1"/>
      <c r="DP4991" s="1"/>
      <c r="DQ4991" s="1"/>
    </row>
    <row r="4992" spans="1:121">
      <c r="A4992" s="172" t="s">
        <v>61</v>
      </c>
      <c r="B4992" s="30" t="s">
        <v>62</v>
      </c>
      <c r="C4992" s="378">
        <v>201602142</v>
      </c>
      <c r="D4992" s="88"/>
      <c r="F4992" s="29" t="s">
        <v>59</v>
      </c>
      <c r="G4992" s="3" t="s">
        <v>60</v>
      </c>
      <c r="H4992" s="3" t="s">
        <v>22</v>
      </c>
      <c r="I4992" s="55">
        <v>46223</v>
      </c>
      <c r="J4992" s="55">
        <v>46226</v>
      </c>
      <c r="K4992" s="55">
        <v>46254</v>
      </c>
      <c r="L4992" s="3"/>
      <c r="M4992" s="3"/>
      <c r="N4992" s="3"/>
      <c r="O4992" s="3" t="s">
        <v>105</v>
      </c>
      <c r="P4992" s="3"/>
      <c r="Q4992" s="167"/>
      <c r="R4992" s="176"/>
      <c r="S4992" s="1"/>
      <c r="T4992" s="1"/>
      <c r="U4992" s="1"/>
      <c r="V4992" s="1"/>
      <c r="W4992" s="1"/>
      <c r="X4992" s="1"/>
      <c r="Y4992" s="1"/>
      <c r="Z4992" s="1"/>
      <c r="AA4992" s="1"/>
      <c r="AB4992" s="1"/>
      <c r="AC4992" s="1"/>
      <c r="AD4992" s="1"/>
      <c r="AE4992" s="1"/>
      <c r="AF4992" s="1"/>
      <c r="AG4992" s="1"/>
      <c r="AH4992" s="1"/>
      <c r="AI4992" s="1"/>
      <c r="AJ4992" s="1"/>
      <c r="AK4992" s="1"/>
      <c r="AL4992" s="1"/>
      <c r="AM4992" s="1"/>
      <c r="AN4992" s="1"/>
      <c r="AO4992" s="1"/>
      <c r="AP4992" s="1"/>
      <c r="AQ4992" s="1"/>
      <c r="AR4992" s="1"/>
      <c r="AS4992" s="1"/>
      <c r="AT4992" s="1"/>
      <c r="AU4992" s="1"/>
      <c r="AV4992" s="1"/>
      <c r="AW4992" s="1"/>
      <c r="AX4992" s="1"/>
      <c r="AY4992" s="1"/>
      <c r="AZ4992" s="1"/>
      <c r="BA4992" s="1"/>
      <c r="BB4992" s="1"/>
      <c r="BC4992" s="1"/>
      <c r="BD4992" s="1"/>
      <c r="BE4992" s="1"/>
      <c r="BF4992" s="1"/>
      <c r="BG4992" s="1"/>
      <c r="BH4992" s="1"/>
      <c r="BI4992" s="1"/>
      <c r="BJ4992" s="1"/>
      <c r="BK4992" s="1"/>
      <c r="BL4992" s="1"/>
      <c r="BM4992" s="1"/>
      <c r="BN4992" s="1"/>
      <c r="BO4992" s="1"/>
      <c r="BP4992" s="1"/>
      <c r="BQ4992" s="1"/>
      <c r="BR4992" s="1"/>
      <c r="BS4992" s="1"/>
      <c r="BT4992" s="1"/>
      <c r="BU4992" s="1"/>
      <c r="BV4992" s="1"/>
      <c r="BW4992" s="1"/>
      <c r="BX4992" s="1"/>
      <c r="BY4992" s="1"/>
      <c r="BZ4992" s="1"/>
      <c r="CA4992" s="1"/>
      <c r="CB4992" s="1"/>
      <c r="CC4992" s="1"/>
      <c r="CD4992" s="1"/>
      <c r="CE4992" s="1"/>
      <c r="CF4992" s="1"/>
      <c r="CG4992" s="1"/>
      <c r="CH4992" s="1"/>
      <c r="CI4992" s="1"/>
      <c r="CJ4992" s="1"/>
      <c r="CK4992" s="1"/>
      <c r="CL4992" s="1"/>
      <c r="CM4992" s="1"/>
      <c r="CN4992" s="1"/>
      <c r="CO4992" s="1"/>
      <c r="CP4992" s="1"/>
      <c r="CQ4992" s="1"/>
      <c r="CR4992" s="1"/>
      <c r="CS4992" s="1"/>
      <c r="CT4992" s="1"/>
      <c r="CU4992" s="1"/>
      <c r="CV4992" s="1"/>
      <c r="CW4992" s="1"/>
      <c r="CX4992" s="1"/>
      <c r="CY4992" s="1"/>
      <c r="CZ4992" s="1"/>
      <c r="DA4992" s="1"/>
      <c r="DB4992" s="1"/>
      <c r="DC4992" s="1"/>
      <c r="DD4992" s="1"/>
      <c r="DE4992" s="1"/>
      <c r="DF4992" s="1"/>
      <c r="DG4992" s="1"/>
      <c r="DH4992" s="1"/>
      <c r="DI4992" s="1"/>
      <c r="DJ4992" s="1"/>
      <c r="DK4992" s="1"/>
      <c r="DL4992" s="1"/>
      <c r="DM4992" s="1"/>
      <c r="DN4992" s="1"/>
      <c r="DO4992" s="1"/>
      <c r="DP4992" s="1"/>
      <c r="DQ4992" s="1"/>
    </row>
    <row r="4993" spans="1:121">
      <c r="A4993" s="172" t="s">
        <v>61</v>
      </c>
      <c r="B4993" s="30" t="s">
        <v>62</v>
      </c>
      <c r="C4993" s="378">
        <v>201602165</v>
      </c>
      <c r="D4993" s="88"/>
      <c r="F4993" s="29" t="s">
        <v>59</v>
      </c>
      <c r="G4993" s="3" t="s">
        <v>60</v>
      </c>
      <c r="H4993" s="3" t="s">
        <v>22</v>
      </c>
      <c r="I4993" s="55">
        <v>46223</v>
      </c>
      <c r="J4993" s="55">
        <v>46226</v>
      </c>
      <c r="K4993" s="55">
        <v>46254</v>
      </c>
      <c r="L4993" s="3"/>
      <c r="M4993" s="3"/>
      <c r="N4993" s="3"/>
      <c r="O4993" s="3" t="s">
        <v>105</v>
      </c>
      <c r="P4993" s="3"/>
      <c r="Q4993" s="167"/>
      <c r="R4993" s="176"/>
      <c r="S4993" s="1"/>
      <c r="T4993" s="1"/>
      <c r="U4993" s="1"/>
      <c r="V4993" s="1"/>
      <c r="W4993" s="1"/>
      <c r="X4993" s="1"/>
      <c r="Y4993" s="1"/>
      <c r="Z4993" s="1"/>
      <c r="AA4993" s="1"/>
      <c r="AB4993" s="1"/>
      <c r="AC4993" s="1"/>
      <c r="AD4993" s="1"/>
      <c r="AE4993" s="1"/>
      <c r="AF4993" s="1"/>
      <c r="AG4993" s="1"/>
      <c r="AH4993" s="1"/>
      <c r="AI4993" s="1"/>
      <c r="AJ4993" s="1"/>
      <c r="AK4993" s="1"/>
      <c r="AL4993" s="1"/>
      <c r="AM4993" s="1"/>
      <c r="AN4993" s="1"/>
      <c r="AO4993" s="1"/>
      <c r="AP4993" s="1"/>
      <c r="AQ4993" s="1"/>
      <c r="AR4993" s="1"/>
      <c r="AS4993" s="1"/>
      <c r="AT4993" s="1"/>
      <c r="AU4993" s="1"/>
      <c r="AV4993" s="1"/>
      <c r="AW4993" s="1"/>
      <c r="AX4993" s="1"/>
      <c r="AY4993" s="1"/>
      <c r="AZ4993" s="1"/>
      <c r="BA4993" s="1"/>
      <c r="BB4993" s="1"/>
      <c r="BC4993" s="1"/>
      <c r="BD4993" s="1"/>
      <c r="BE4993" s="1"/>
      <c r="BF4993" s="1"/>
      <c r="BG4993" s="1"/>
      <c r="BH4993" s="1"/>
      <c r="BI4993" s="1"/>
      <c r="BJ4993" s="1"/>
      <c r="BK4993" s="1"/>
      <c r="BL4993" s="1"/>
      <c r="BM4993" s="1"/>
      <c r="BN4993" s="1"/>
      <c r="BO4993" s="1"/>
      <c r="BP4993" s="1"/>
      <c r="BQ4993" s="1"/>
      <c r="BR4993" s="1"/>
      <c r="BS4993" s="1"/>
      <c r="BT4993" s="1"/>
      <c r="BU4993" s="1"/>
      <c r="BV4993" s="1"/>
      <c r="BW4993" s="1"/>
      <c r="BX4993" s="1"/>
      <c r="BY4993" s="1"/>
      <c r="BZ4993" s="1"/>
      <c r="CA4993" s="1"/>
      <c r="CB4993" s="1"/>
      <c r="CC4993" s="1"/>
      <c r="CD4993" s="1"/>
      <c r="CE4993" s="1"/>
      <c r="CF4993" s="1"/>
      <c r="CG4993" s="1"/>
      <c r="CH4993" s="1"/>
      <c r="CI4993" s="1"/>
      <c r="CJ4993" s="1"/>
      <c r="CK4993" s="1"/>
      <c r="CL4993" s="1"/>
      <c r="CM4993" s="1"/>
      <c r="CN4993" s="1"/>
      <c r="CO4993" s="1"/>
      <c r="CP4993" s="1"/>
      <c r="CQ4993" s="1"/>
      <c r="CR4993" s="1"/>
      <c r="CS4993" s="1"/>
      <c r="CT4993" s="1"/>
      <c r="CU4993" s="1"/>
      <c r="CV4993" s="1"/>
      <c r="CW4993" s="1"/>
      <c r="CX4993" s="1"/>
      <c r="CY4993" s="1"/>
      <c r="CZ4993" s="1"/>
      <c r="DA4993" s="1"/>
      <c r="DB4993" s="1"/>
      <c r="DC4993" s="1"/>
      <c r="DD4993" s="1"/>
      <c r="DE4993" s="1"/>
      <c r="DF4993" s="1"/>
      <c r="DG4993" s="1"/>
      <c r="DH4993" s="1"/>
      <c r="DI4993" s="1"/>
      <c r="DJ4993" s="1"/>
      <c r="DK4993" s="1"/>
      <c r="DL4993" s="1"/>
      <c r="DM4993" s="1"/>
      <c r="DN4993" s="1"/>
      <c r="DO4993" s="1"/>
      <c r="DP4993" s="1"/>
      <c r="DQ4993" s="1"/>
    </row>
    <row r="4994" spans="1:121">
      <c r="A4994" s="172" t="s">
        <v>61</v>
      </c>
      <c r="B4994" s="30" t="s">
        <v>62</v>
      </c>
      <c r="C4994" s="378">
        <v>201602180</v>
      </c>
      <c r="D4994" s="88"/>
      <c r="F4994" s="29" t="s">
        <v>59</v>
      </c>
      <c r="G4994" s="3" t="s">
        <v>60</v>
      </c>
      <c r="H4994" s="3" t="s">
        <v>22</v>
      </c>
      <c r="I4994" s="55">
        <v>46223</v>
      </c>
      <c r="J4994" s="55">
        <v>46226</v>
      </c>
      <c r="K4994" s="55">
        <v>46254</v>
      </c>
      <c r="L4994" s="3"/>
      <c r="M4994" s="3"/>
      <c r="N4994" s="3"/>
      <c r="O4994" s="3" t="s">
        <v>105</v>
      </c>
      <c r="P4994" s="3"/>
      <c r="Q4994" s="167"/>
      <c r="R4994" s="176"/>
      <c r="S4994" s="1"/>
      <c r="T4994" s="1"/>
      <c r="U4994" s="1"/>
      <c r="V4994" s="1"/>
      <c r="W4994" s="1"/>
      <c r="X4994" s="1"/>
      <c r="Y4994" s="1"/>
      <c r="Z4994" s="1"/>
      <c r="AA4994" s="1"/>
      <c r="AB4994" s="1"/>
      <c r="AC4994" s="1"/>
      <c r="AD4994" s="1"/>
      <c r="AE4994" s="1"/>
      <c r="AF4994" s="1"/>
      <c r="AG4994" s="1"/>
      <c r="AH4994" s="1"/>
      <c r="AI4994" s="1"/>
      <c r="AJ4994" s="1"/>
      <c r="AK4994" s="1"/>
      <c r="AL4994" s="1"/>
      <c r="AM4994" s="1"/>
      <c r="AN4994" s="1"/>
      <c r="AO4994" s="1"/>
      <c r="AP4994" s="1"/>
      <c r="AQ4994" s="1"/>
      <c r="AR4994" s="1"/>
      <c r="AS4994" s="1"/>
      <c r="AT4994" s="1"/>
      <c r="AU4994" s="1"/>
      <c r="AV4994" s="1"/>
      <c r="AW4994" s="1"/>
      <c r="AX4994" s="1"/>
      <c r="AY4994" s="1"/>
      <c r="AZ4994" s="1"/>
      <c r="BA4994" s="1"/>
      <c r="BB4994" s="1"/>
      <c r="BC4994" s="1"/>
      <c r="BD4994" s="1"/>
      <c r="BE4994" s="1"/>
      <c r="BF4994" s="1"/>
      <c r="BG4994" s="1"/>
      <c r="BH4994" s="1"/>
      <c r="BI4994" s="1"/>
      <c r="BJ4994" s="1"/>
      <c r="BK4994" s="1"/>
      <c r="BL4994" s="1"/>
      <c r="BM4994" s="1"/>
      <c r="BN4994" s="1"/>
      <c r="BO4994" s="1"/>
      <c r="BP4994" s="1"/>
      <c r="BQ4994" s="1"/>
      <c r="BR4994" s="1"/>
      <c r="BS4994" s="1"/>
      <c r="BT4994" s="1"/>
      <c r="BU4994" s="1"/>
      <c r="BV4994" s="1"/>
      <c r="BW4994" s="1"/>
      <c r="BX4994" s="1"/>
      <c r="BY4994" s="1"/>
      <c r="BZ4994" s="1"/>
      <c r="CA4994" s="1"/>
      <c r="CB4994" s="1"/>
      <c r="CC4994" s="1"/>
      <c r="CD4994" s="1"/>
      <c r="CE4994" s="1"/>
      <c r="CF4994" s="1"/>
      <c r="CG4994" s="1"/>
      <c r="CH4994" s="1"/>
      <c r="CI4994" s="1"/>
      <c r="CJ4994" s="1"/>
      <c r="CK4994" s="1"/>
      <c r="CL4994" s="1"/>
      <c r="CM4994" s="1"/>
      <c r="CN4994" s="1"/>
      <c r="CO4994" s="1"/>
      <c r="CP4994" s="1"/>
      <c r="CQ4994" s="1"/>
      <c r="CR4994" s="1"/>
      <c r="CS4994" s="1"/>
      <c r="CT4994" s="1"/>
      <c r="CU4994" s="1"/>
      <c r="CV4994" s="1"/>
      <c r="CW4994" s="1"/>
      <c r="CX4994" s="1"/>
      <c r="CY4994" s="1"/>
      <c r="CZ4994" s="1"/>
      <c r="DA4994" s="1"/>
      <c r="DB4994" s="1"/>
      <c r="DC4994" s="1"/>
      <c r="DD4994" s="1"/>
      <c r="DE4994" s="1"/>
      <c r="DF4994" s="1"/>
      <c r="DG4994" s="1"/>
      <c r="DH4994" s="1"/>
      <c r="DI4994" s="1"/>
      <c r="DJ4994" s="1"/>
      <c r="DK4994" s="1"/>
      <c r="DL4994" s="1"/>
      <c r="DM4994" s="1"/>
      <c r="DN4994" s="1"/>
      <c r="DO4994" s="1"/>
      <c r="DP4994" s="1"/>
      <c r="DQ4994" s="1"/>
    </row>
    <row r="4995" spans="1:121">
      <c r="A4995" s="172" t="s">
        <v>2183</v>
      </c>
      <c r="B4995" s="30" t="s">
        <v>2184</v>
      </c>
      <c r="C4995" s="378">
        <v>198605895</v>
      </c>
      <c r="D4995" s="88"/>
      <c r="F4995" s="29" t="s">
        <v>228</v>
      </c>
      <c r="G4995" s="3" t="s">
        <v>80</v>
      </c>
      <c r="H4995" s="3" t="s">
        <v>2185</v>
      </c>
      <c r="I4995" s="55">
        <v>46223</v>
      </c>
      <c r="J4995" s="55">
        <v>46226</v>
      </c>
      <c r="K4995" s="55">
        <v>46254</v>
      </c>
      <c r="L4995" s="3"/>
      <c r="M4995" s="3"/>
      <c r="N4995" s="3"/>
      <c r="O4995" s="3" t="s">
        <v>105</v>
      </c>
      <c r="P4995" s="3"/>
      <c r="Q4995" s="167"/>
      <c r="R4995" s="176"/>
      <c r="S4995" s="1"/>
      <c r="T4995" s="1"/>
      <c r="U4995" s="1"/>
      <c r="V4995" s="1"/>
      <c r="W4995" s="1"/>
      <c r="X4995" s="1"/>
      <c r="Y4995" s="1"/>
      <c r="Z4995" s="1"/>
      <c r="AA4995" s="1"/>
      <c r="AB4995" s="1"/>
      <c r="AC4995" s="1"/>
      <c r="AD4995" s="1"/>
      <c r="AE4995" s="1"/>
      <c r="AF4995" s="1"/>
      <c r="AG4995" s="1"/>
      <c r="AH4995" s="1"/>
      <c r="AI4995" s="1"/>
      <c r="AJ4995" s="1"/>
      <c r="AK4995" s="1"/>
      <c r="AL4995" s="1"/>
      <c r="AM4995" s="1"/>
      <c r="AN4995" s="1"/>
      <c r="AO4995" s="1"/>
      <c r="AP4995" s="1"/>
      <c r="AQ4995" s="1"/>
      <c r="AR4995" s="1"/>
      <c r="AS4995" s="1"/>
      <c r="AT4995" s="1"/>
      <c r="AU4995" s="1"/>
      <c r="AV4995" s="1"/>
      <c r="AW4995" s="1"/>
      <c r="AX4995" s="1"/>
      <c r="AY4995" s="1"/>
      <c r="AZ4995" s="1"/>
      <c r="BA4995" s="1"/>
      <c r="BB4995" s="1"/>
      <c r="BC4995" s="1"/>
      <c r="BD4995" s="1"/>
      <c r="BE4995" s="1"/>
      <c r="BF4995" s="1"/>
      <c r="BG4995" s="1"/>
      <c r="BH4995" s="1"/>
      <c r="BI4995" s="1"/>
      <c r="BJ4995" s="1"/>
      <c r="BK4995" s="1"/>
      <c r="BL4995" s="1"/>
      <c r="BM4995" s="1"/>
      <c r="BN4995" s="1"/>
      <c r="BO4995" s="1"/>
      <c r="BP4995" s="1"/>
      <c r="BQ4995" s="1"/>
      <c r="BR4995" s="1"/>
      <c r="BS4995" s="1"/>
      <c r="BT4995" s="1"/>
      <c r="BU4995" s="1"/>
      <c r="BV4995" s="1"/>
      <c r="BW4995" s="1"/>
      <c r="BX4995" s="1"/>
      <c r="BY4995" s="1"/>
      <c r="BZ4995" s="1"/>
      <c r="CA4995" s="1"/>
      <c r="CB4995" s="1"/>
      <c r="CC4995" s="1"/>
      <c r="CD4995" s="1"/>
      <c r="CE4995" s="1"/>
      <c r="CF4995" s="1"/>
      <c r="CG4995" s="1"/>
      <c r="CH4995" s="1"/>
      <c r="CI4995" s="1"/>
      <c r="CJ4995" s="1"/>
      <c r="CK4995" s="1"/>
      <c r="CL4995" s="1"/>
      <c r="CM4995" s="1"/>
      <c r="CN4995" s="1"/>
      <c r="CO4995" s="1"/>
      <c r="CP4995" s="1"/>
      <c r="CQ4995" s="1"/>
      <c r="CR4995" s="1"/>
      <c r="CS4995" s="1"/>
      <c r="CT4995" s="1"/>
      <c r="CU4995" s="1"/>
      <c r="CV4995" s="1"/>
      <c r="CW4995" s="1"/>
      <c r="CX4995" s="1"/>
      <c r="CY4995" s="1"/>
      <c r="CZ4995" s="1"/>
      <c r="DA4995" s="1"/>
      <c r="DB4995" s="1"/>
      <c r="DC4995" s="1"/>
      <c r="DD4995" s="1"/>
      <c r="DE4995" s="1"/>
      <c r="DF4995" s="1"/>
      <c r="DG4995" s="1"/>
      <c r="DH4995" s="1"/>
      <c r="DI4995" s="1"/>
      <c r="DJ4995" s="1"/>
      <c r="DK4995" s="1"/>
      <c r="DL4995" s="1"/>
      <c r="DM4995" s="1"/>
      <c r="DN4995" s="1"/>
      <c r="DO4995" s="1"/>
      <c r="DP4995" s="1"/>
      <c r="DQ4995" s="1"/>
    </row>
    <row r="4996" spans="1:121">
      <c r="A4996" s="172" t="s">
        <v>2183</v>
      </c>
      <c r="B4996" s="30" t="s">
        <v>62</v>
      </c>
      <c r="C4996" s="378">
        <v>198605985</v>
      </c>
      <c r="D4996" s="88"/>
      <c r="F4996" s="29" t="s">
        <v>228</v>
      </c>
      <c r="G4996" s="3" t="s">
        <v>80</v>
      </c>
      <c r="H4996" s="3" t="s">
        <v>2185</v>
      </c>
      <c r="I4996" s="55">
        <v>46223</v>
      </c>
      <c r="J4996" s="55">
        <v>46226</v>
      </c>
      <c r="K4996" s="55">
        <v>46254</v>
      </c>
      <c r="L4996" s="3"/>
      <c r="M4996" s="3"/>
      <c r="N4996" s="3"/>
      <c r="O4996" s="3" t="s">
        <v>105</v>
      </c>
      <c r="P4996" s="3"/>
      <c r="Q4996" s="167"/>
      <c r="R4996" s="176"/>
      <c r="S4996" s="1"/>
      <c r="T4996" s="1"/>
      <c r="U4996" s="1"/>
      <c r="V4996" s="1"/>
      <c r="W4996" s="1"/>
      <c r="X4996" s="1"/>
      <c r="Y4996" s="1"/>
      <c r="Z4996" s="1"/>
      <c r="AA4996" s="1"/>
      <c r="AB4996" s="1"/>
      <c r="AC4996" s="1"/>
      <c r="AD4996" s="1"/>
      <c r="AE4996" s="1"/>
      <c r="AF4996" s="1"/>
      <c r="AG4996" s="1"/>
      <c r="AH4996" s="1"/>
      <c r="AI4996" s="1"/>
      <c r="AJ4996" s="1"/>
      <c r="AK4996" s="1"/>
      <c r="AL4996" s="1"/>
      <c r="AM4996" s="1"/>
      <c r="AN4996" s="1"/>
      <c r="AO4996" s="1"/>
      <c r="AP4996" s="1"/>
      <c r="AQ4996" s="1"/>
      <c r="AR4996" s="1"/>
      <c r="AS4996" s="1"/>
      <c r="AT4996" s="1"/>
      <c r="AU4996" s="1"/>
      <c r="AV4996" s="1"/>
      <c r="AW4996" s="1"/>
      <c r="AX4996" s="1"/>
      <c r="AY4996" s="1"/>
      <c r="AZ4996" s="1"/>
      <c r="BA4996" s="1"/>
      <c r="BB4996" s="1"/>
      <c r="BC4996" s="1"/>
      <c r="BD4996" s="1"/>
      <c r="BE4996" s="1"/>
      <c r="BF4996" s="1"/>
      <c r="BG4996" s="1"/>
      <c r="BH4996" s="1"/>
      <c r="BI4996" s="1"/>
      <c r="BJ4996" s="1"/>
      <c r="BK4996" s="1"/>
      <c r="BL4996" s="1"/>
      <c r="BM4996" s="1"/>
      <c r="BN4996" s="1"/>
      <c r="BO4996" s="1"/>
      <c r="BP4996" s="1"/>
      <c r="BQ4996" s="1"/>
      <c r="BR4996" s="1"/>
      <c r="BS4996" s="1"/>
      <c r="BT4996" s="1"/>
      <c r="BU4996" s="1"/>
      <c r="BV4996" s="1"/>
      <c r="BW4996" s="1"/>
      <c r="BX4996" s="1"/>
      <c r="BY4996" s="1"/>
      <c r="BZ4996" s="1"/>
      <c r="CA4996" s="1"/>
      <c r="CB4996" s="1"/>
      <c r="CC4996" s="1"/>
      <c r="CD4996" s="1"/>
      <c r="CE4996" s="1"/>
      <c r="CF4996" s="1"/>
      <c r="CG4996" s="1"/>
      <c r="CH4996" s="1"/>
      <c r="CI4996" s="1"/>
      <c r="CJ4996" s="1"/>
      <c r="CK4996" s="1"/>
      <c r="CL4996" s="1"/>
      <c r="CM4996" s="1"/>
      <c r="CN4996" s="1"/>
      <c r="CO4996" s="1"/>
      <c r="CP4996" s="1"/>
      <c r="CQ4996" s="1"/>
      <c r="CR4996" s="1"/>
      <c r="CS4996" s="1"/>
      <c r="CT4996" s="1"/>
      <c r="CU4996" s="1"/>
      <c r="CV4996" s="1"/>
      <c r="CW4996" s="1"/>
      <c r="CX4996" s="1"/>
      <c r="CY4996" s="1"/>
      <c r="CZ4996" s="1"/>
      <c r="DA4996" s="1"/>
      <c r="DB4996" s="1"/>
      <c r="DC4996" s="1"/>
      <c r="DD4996" s="1"/>
      <c r="DE4996" s="1"/>
      <c r="DF4996" s="1"/>
      <c r="DG4996" s="1"/>
      <c r="DH4996" s="1"/>
      <c r="DI4996" s="1"/>
      <c r="DJ4996" s="1"/>
      <c r="DK4996" s="1"/>
      <c r="DL4996" s="1"/>
      <c r="DM4996" s="1"/>
      <c r="DN4996" s="1"/>
      <c r="DO4996" s="1"/>
      <c r="DP4996" s="1"/>
      <c r="DQ4996" s="1"/>
    </row>
    <row r="4997" spans="1:121">
      <c r="A4997" s="172" t="s">
        <v>2183</v>
      </c>
      <c r="B4997" s="30" t="s">
        <v>62</v>
      </c>
      <c r="C4997" s="378">
        <v>198606021</v>
      </c>
      <c r="D4997" s="88"/>
      <c r="F4997" s="29" t="s">
        <v>228</v>
      </c>
      <c r="G4997" s="3" t="s">
        <v>80</v>
      </c>
      <c r="H4997" s="3" t="s">
        <v>2185</v>
      </c>
      <c r="I4997" s="55">
        <v>46223</v>
      </c>
      <c r="J4997" s="55">
        <v>46226</v>
      </c>
      <c r="K4997" s="55">
        <v>46254</v>
      </c>
      <c r="L4997" s="3"/>
      <c r="M4997" s="3"/>
      <c r="N4997" s="3"/>
      <c r="O4997" s="3" t="s">
        <v>105</v>
      </c>
      <c r="P4997" s="3"/>
      <c r="Q4997" s="167"/>
      <c r="R4997" s="176"/>
      <c r="S4997" s="1"/>
      <c r="T4997" s="1"/>
      <c r="U4997" s="1"/>
      <c r="V4997" s="1"/>
      <c r="W4997" s="1"/>
      <c r="X4997" s="1"/>
      <c r="Y4997" s="1"/>
      <c r="Z4997" s="1"/>
      <c r="AA4997" s="1"/>
      <c r="AB4997" s="1"/>
      <c r="AC4997" s="1"/>
      <c r="AD4997" s="1"/>
      <c r="AE4997" s="1"/>
      <c r="AF4997" s="1"/>
      <c r="AG4997" s="1"/>
      <c r="AH4997" s="1"/>
      <c r="AI4997" s="1"/>
      <c r="AJ4997" s="1"/>
      <c r="AK4997" s="1"/>
      <c r="AL4997" s="1"/>
      <c r="AM4997" s="1"/>
      <c r="AN4997" s="1"/>
      <c r="AO4997" s="1"/>
      <c r="AP4997" s="1"/>
      <c r="AQ4997" s="1"/>
      <c r="AR4997" s="1"/>
      <c r="AS4997" s="1"/>
      <c r="AT4997" s="1"/>
      <c r="AU4997" s="1"/>
      <c r="AV4997" s="1"/>
      <c r="AW4997" s="1"/>
      <c r="AX4997" s="1"/>
      <c r="AY4997" s="1"/>
      <c r="AZ4997" s="1"/>
      <c r="BA4997" s="1"/>
      <c r="BB4997" s="1"/>
      <c r="BC4997" s="1"/>
      <c r="BD4997" s="1"/>
      <c r="BE4997" s="1"/>
      <c r="BF4997" s="1"/>
      <c r="BG4997" s="1"/>
      <c r="BH4997" s="1"/>
      <c r="BI4997" s="1"/>
      <c r="BJ4997" s="1"/>
      <c r="BK4997" s="1"/>
      <c r="BL4997" s="1"/>
      <c r="BM4997" s="1"/>
      <c r="BN4997" s="1"/>
      <c r="BO4997" s="1"/>
      <c r="BP4997" s="1"/>
      <c r="BQ4997" s="1"/>
      <c r="BR4997" s="1"/>
      <c r="BS4997" s="1"/>
      <c r="BT4997" s="1"/>
      <c r="BU4997" s="1"/>
      <c r="BV4997" s="1"/>
      <c r="BW4997" s="1"/>
      <c r="BX4997" s="1"/>
      <c r="BY4997" s="1"/>
      <c r="BZ4997" s="1"/>
      <c r="CA4997" s="1"/>
      <c r="CB4997" s="1"/>
      <c r="CC4997" s="1"/>
      <c r="CD4997" s="1"/>
      <c r="CE4997" s="1"/>
      <c r="CF4997" s="1"/>
      <c r="CG4997" s="1"/>
      <c r="CH4997" s="1"/>
      <c r="CI4997" s="1"/>
      <c r="CJ4997" s="1"/>
      <c r="CK4997" s="1"/>
      <c r="CL4997" s="1"/>
      <c r="CM4997" s="1"/>
      <c r="CN4997" s="1"/>
      <c r="CO4997" s="1"/>
      <c r="CP4997" s="1"/>
      <c r="CQ4997" s="1"/>
      <c r="CR4997" s="1"/>
      <c r="CS4997" s="1"/>
      <c r="CT4997" s="1"/>
      <c r="CU4997" s="1"/>
      <c r="CV4997" s="1"/>
      <c r="CW4997" s="1"/>
      <c r="CX4997" s="1"/>
      <c r="CY4997" s="1"/>
      <c r="CZ4997" s="1"/>
      <c r="DA4997" s="1"/>
      <c r="DB4997" s="1"/>
      <c r="DC4997" s="1"/>
      <c r="DD4997" s="1"/>
      <c r="DE4997" s="1"/>
      <c r="DF4997" s="1"/>
      <c r="DG4997" s="1"/>
      <c r="DH4997" s="1"/>
      <c r="DI4997" s="1"/>
      <c r="DJ4997" s="1"/>
      <c r="DK4997" s="1"/>
      <c r="DL4997" s="1"/>
      <c r="DM4997" s="1"/>
      <c r="DN4997" s="1"/>
      <c r="DO4997" s="1"/>
      <c r="DP4997" s="1"/>
      <c r="DQ4997" s="1"/>
    </row>
    <row r="4998" spans="1:121">
      <c r="A4998" s="172" t="s">
        <v>2183</v>
      </c>
      <c r="B4998" s="30" t="s">
        <v>62</v>
      </c>
      <c r="C4998" s="378">
        <v>198606053</v>
      </c>
      <c r="D4998" s="88"/>
      <c r="F4998" s="29" t="s">
        <v>228</v>
      </c>
      <c r="G4998" s="3" t="s">
        <v>80</v>
      </c>
      <c r="H4998" s="3" t="s">
        <v>2185</v>
      </c>
      <c r="I4998" s="55">
        <v>46223</v>
      </c>
      <c r="J4998" s="55">
        <v>46226</v>
      </c>
      <c r="K4998" s="55">
        <v>46254</v>
      </c>
      <c r="L4998" s="3"/>
      <c r="M4998" s="3"/>
      <c r="N4998" s="3"/>
      <c r="O4998" s="3" t="s">
        <v>105</v>
      </c>
      <c r="P4998" s="3"/>
      <c r="Q4998" s="167"/>
      <c r="R4998" s="176"/>
      <c r="S4998" s="1"/>
      <c r="T4998" s="1"/>
      <c r="U4998" s="1"/>
      <c r="V4998" s="1"/>
      <c r="W4998" s="1"/>
      <c r="X4998" s="1"/>
      <c r="Y4998" s="1"/>
      <c r="Z4998" s="1"/>
      <c r="AA4998" s="1"/>
      <c r="AB4998" s="1"/>
      <c r="AC4998" s="1"/>
      <c r="AD4998" s="1"/>
      <c r="AE4998" s="1"/>
      <c r="AF4998" s="1"/>
      <c r="AG4998" s="1"/>
      <c r="AH4998" s="1"/>
      <c r="AI4998" s="1"/>
      <c r="AJ4998" s="1"/>
      <c r="AK4998" s="1"/>
      <c r="AL4998" s="1"/>
      <c r="AM4998" s="1"/>
      <c r="AN4998" s="1"/>
      <c r="AO4998" s="1"/>
      <c r="AP4998" s="1"/>
      <c r="AQ4998" s="1"/>
      <c r="AR4998" s="1"/>
      <c r="AS4998" s="1"/>
      <c r="AT4998" s="1"/>
      <c r="AU4998" s="1"/>
      <c r="AV4998" s="1"/>
      <c r="AW4998" s="1"/>
      <c r="AX4998" s="1"/>
      <c r="AY4998" s="1"/>
      <c r="AZ4998" s="1"/>
      <c r="BA4998" s="1"/>
      <c r="BB4998" s="1"/>
      <c r="BC4998" s="1"/>
      <c r="BD4998" s="1"/>
      <c r="BE4998" s="1"/>
      <c r="BF4998" s="1"/>
      <c r="BG4998" s="1"/>
      <c r="BH4998" s="1"/>
      <c r="BI4998" s="1"/>
      <c r="BJ4998" s="1"/>
      <c r="BK4998" s="1"/>
      <c r="BL4998" s="1"/>
      <c r="BM4998" s="1"/>
      <c r="BN4998" s="1"/>
      <c r="BO4998" s="1"/>
      <c r="BP4998" s="1"/>
      <c r="BQ4998" s="1"/>
      <c r="BR4998" s="1"/>
      <c r="BS4998" s="1"/>
      <c r="BT4998" s="1"/>
      <c r="BU4998" s="1"/>
      <c r="BV4998" s="1"/>
      <c r="BW4998" s="1"/>
      <c r="BX4998" s="1"/>
      <c r="BY4998" s="1"/>
      <c r="BZ4998" s="1"/>
      <c r="CA4998" s="1"/>
      <c r="CB4998" s="1"/>
      <c r="CC4998" s="1"/>
      <c r="CD4998" s="1"/>
      <c r="CE4998" s="1"/>
      <c r="CF4998" s="1"/>
      <c r="CG4998" s="1"/>
      <c r="CH4998" s="1"/>
      <c r="CI4998" s="1"/>
      <c r="CJ4998" s="1"/>
      <c r="CK4998" s="1"/>
      <c r="CL4998" s="1"/>
      <c r="CM4998" s="1"/>
      <c r="CN4998" s="1"/>
      <c r="CO4998" s="1"/>
      <c r="CP4998" s="1"/>
      <c r="CQ4998" s="1"/>
      <c r="CR4998" s="1"/>
      <c r="CS4998" s="1"/>
      <c r="CT4998" s="1"/>
      <c r="CU4998" s="1"/>
      <c r="CV4998" s="1"/>
      <c r="CW4998" s="1"/>
      <c r="CX4998" s="1"/>
      <c r="CY4998" s="1"/>
      <c r="CZ4998" s="1"/>
      <c r="DA4998" s="1"/>
      <c r="DB4998" s="1"/>
      <c r="DC4998" s="1"/>
      <c r="DD4998" s="1"/>
      <c r="DE4998" s="1"/>
      <c r="DF4998" s="1"/>
      <c r="DG4998" s="1"/>
      <c r="DH4998" s="1"/>
      <c r="DI4998" s="1"/>
      <c r="DJ4998" s="1"/>
      <c r="DK4998" s="1"/>
      <c r="DL4998" s="1"/>
      <c r="DM4998" s="1"/>
      <c r="DN4998" s="1"/>
      <c r="DO4998" s="1"/>
      <c r="DP4998" s="1"/>
      <c r="DQ4998" s="1"/>
    </row>
    <row r="4999" spans="1:121">
      <c r="A4999" s="172" t="s">
        <v>2183</v>
      </c>
      <c r="B4999" s="30" t="s">
        <v>62</v>
      </c>
      <c r="C4999" s="378">
        <v>198606078</v>
      </c>
      <c r="D4999" s="88"/>
      <c r="F4999" s="29" t="s">
        <v>228</v>
      </c>
      <c r="G4999" s="3" t="s">
        <v>80</v>
      </c>
      <c r="H4999" s="3" t="s">
        <v>2185</v>
      </c>
      <c r="I4999" s="55">
        <v>46223</v>
      </c>
      <c r="J4999" s="55">
        <v>46226</v>
      </c>
      <c r="K4999" s="55">
        <v>46254</v>
      </c>
      <c r="L4999" s="3"/>
      <c r="M4999" s="3"/>
      <c r="N4999" s="3"/>
      <c r="O4999" s="3" t="s">
        <v>105</v>
      </c>
      <c r="P4999" s="3"/>
      <c r="Q4999" s="167"/>
      <c r="R4999" s="176"/>
      <c r="S4999" s="1"/>
      <c r="T4999" s="1"/>
      <c r="U4999" s="1"/>
      <c r="V4999" s="1"/>
      <c r="W4999" s="1"/>
      <c r="X4999" s="1"/>
      <c r="Y4999" s="1"/>
      <c r="Z4999" s="1"/>
      <c r="AA4999" s="1"/>
      <c r="AB4999" s="1"/>
      <c r="AC4999" s="1"/>
      <c r="AD4999" s="1"/>
      <c r="AE4999" s="1"/>
      <c r="AF4999" s="1"/>
      <c r="AG4999" s="1"/>
      <c r="AH4999" s="1"/>
      <c r="AI4999" s="1"/>
      <c r="AJ4999" s="1"/>
      <c r="AK4999" s="1"/>
      <c r="AL4999" s="1"/>
      <c r="AM4999" s="1"/>
      <c r="AN4999" s="1"/>
      <c r="AO4999" s="1"/>
      <c r="AP4999" s="1"/>
      <c r="AQ4999" s="1"/>
      <c r="AR4999" s="1"/>
      <c r="AS4999" s="1"/>
      <c r="AT4999" s="1"/>
      <c r="AU4999" s="1"/>
      <c r="AV4999" s="1"/>
      <c r="AW4999" s="1"/>
      <c r="AX4999" s="1"/>
      <c r="AY4999" s="1"/>
      <c r="AZ4999" s="1"/>
      <c r="BA4999" s="1"/>
      <c r="BB4999" s="1"/>
      <c r="BC4999" s="1"/>
      <c r="BD4999" s="1"/>
      <c r="BE4999" s="1"/>
      <c r="BF4999" s="1"/>
      <c r="BG4999" s="1"/>
      <c r="BH4999" s="1"/>
      <c r="BI4999" s="1"/>
      <c r="BJ4999" s="1"/>
      <c r="BK4999" s="1"/>
      <c r="BL4999" s="1"/>
      <c r="BM4999" s="1"/>
      <c r="BN4999" s="1"/>
      <c r="BO4999" s="1"/>
      <c r="BP4999" s="1"/>
      <c r="BQ4999" s="1"/>
      <c r="BR4999" s="1"/>
      <c r="BS4999" s="1"/>
      <c r="BT4999" s="1"/>
      <c r="BU4999" s="1"/>
      <c r="BV4999" s="1"/>
      <c r="BW4999" s="1"/>
      <c r="BX4999" s="1"/>
      <c r="BY4999" s="1"/>
      <c r="BZ4999" s="1"/>
      <c r="CA4999" s="1"/>
      <c r="CB4999" s="1"/>
      <c r="CC4999" s="1"/>
      <c r="CD4999" s="1"/>
      <c r="CE4999" s="1"/>
      <c r="CF4999" s="1"/>
      <c r="CG4999" s="1"/>
      <c r="CH4999" s="1"/>
      <c r="CI4999" s="1"/>
      <c r="CJ4999" s="1"/>
      <c r="CK4999" s="1"/>
      <c r="CL4999" s="1"/>
      <c r="CM4999" s="1"/>
      <c r="CN4999" s="1"/>
      <c r="CO4999" s="1"/>
      <c r="CP4999" s="1"/>
      <c r="CQ4999" s="1"/>
      <c r="CR4999" s="1"/>
      <c r="CS4999" s="1"/>
      <c r="CT4999" s="1"/>
      <c r="CU4999" s="1"/>
      <c r="CV4999" s="1"/>
      <c r="CW4999" s="1"/>
      <c r="CX4999" s="1"/>
      <c r="CY4999" s="1"/>
      <c r="CZ4999" s="1"/>
      <c r="DA4999" s="1"/>
      <c r="DB4999" s="1"/>
      <c r="DC4999" s="1"/>
      <c r="DD4999" s="1"/>
      <c r="DE4999" s="1"/>
      <c r="DF4999" s="1"/>
      <c r="DG4999" s="1"/>
      <c r="DH4999" s="1"/>
      <c r="DI4999" s="1"/>
      <c r="DJ4999" s="1"/>
      <c r="DK4999" s="1"/>
      <c r="DL4999" s="1"/>
      <c r="DM4999" s="1"/>
      <c r="DN4999" s="1"/>
      <c r="DO4999" s="1"/>
      <c r="DP4999" s="1"/>
      <c r="DQ4999" s="1"/>
    </row>
    <row r="5000" spans="1:121">
      <c r="A5000" s="172" t="s">
        <v>2041</v>
      </c>
      <c r="B5000" s="30" t="s">
        <v>2042</v>
      </c>
      <c r="C5000" s="378">
        <v>194604459</v>
      </c>
      <c r="D5000" s="88"/>
      <c r="F5000" s="29" t="s">
        <v>174</v>
      </c>
      <c r="G5000" s="3" t="s">
        <v>145</v>
      </c>
      <c r="H5000" s="3" t="s">
        <v>30</v>
      </c>
      <c r="I5000" s="55">
        <v>46216</v>
      </c>
      <c r="J5000" s="55">
        <v>46219</v>
      </c>
      <c r="K5000" s="55">
        <v>46247</v>
      </c>
      <c r="L5000" s="3"/>
      <c r="M5000" s="3"/>
      <c r="N5000" s="3"/>
      <c r="O5000" s="3" t="s">
        <v>105</v>
      </c>
      <c r="P5000" s="3"/>
      <c r="Q5000" s="167"/>
      <c r="R5000" s="176"/>
      <c r="S5000" s="1"/>
      <c r="T5000" s="1"/>
      <c r="U5000" s="1"/>
      <c r="V5000" s="1"/>
      <c r="W5000" s="1"/>
      <c r="X5000" s="1"/>
      <c r="Y5000" s="1"/>
      <c r="Z5000" s="1"/>
      <c r="AA5000" s="1"/>
      <c r="AB5000" s="1"/>
      <c r="AC5000" s="1"/>
      <c r="AD5000" s="1"/>
      <c r="AE5000" s="1"/>
      <c r="AF5000" s="1"/>
      <c r="AG5000" s="1"/>
      <c r="AH5000" s="1"/>
      <c r="AI5000" s="1"/>
      <c r="AJ5000" s="1"/>
      <c r="AK5000" s="1"/>
      <c r="AL5000" s="1"/>
      <c r="AM5000" s="1"/>
      <c r="AN5000" s="1"/>
      <c r="AO5000" s="1"/>
      <c r="AP5000" s="1"/>
      <c r="AQ5000" s="1"/>
      <c r="AR5000" s="1"/>
      <c r="AS5000" s="1"/>
      <c r="AT5000" s="1"/>
      <c r="AU5000" s="1"/>
      <c r="AV5000" s="1"/>
      <c r="AW5000" s="1"/>
      <c r="AX5000" s="1"/>
      <c r="AY5000" s="1"/>
      <c r="AZ5000" s="1"/>
      <c r="BA5000" s="1"/>
      <c r="BB5000" s="1"/>
      <c r="BC5000" s="1"/>
      <c r="BD5000" s="1"/>
      <c r="BE5000" s="1"/>
      <c r="BF5000" s="1"/>
      <c r="BG5000" s="1"/>
      <c r="BH5000" s="1"/>
      <c r="BI5000" s="1"/>
      <c r="BJ5000" s="1"/>
      <c r="BK5000" s="1"/>
      <c r="BL5000" s="1"/>
      <c r="BM5000" s="1"/>
      <c r="BN5000" s="1"/>
      <c r="BO5000" s="1"/>
      <c r="BP5000" s="1"/>
      <c r="BQ5000" s="1"/>
      <c r="BR5000" s="1"/>
      <c r="BS5000" s="1"/>
      <c r="BT5000" s="1"/>
      <c r="BU5000" s="1"/>
      <c r="BV5000" s="1"/>
      <c r="BW5000" s="1"/>
      <c r="BX5000" s="1"/>
      <c r="BY5000" s="1"/>
      <c r="BZ5000" s="1"/>
      <c r="CA5000" s="1"/>
      <c r="CB5000" s="1"/>
      <c r="CC5000" s="1"/>
      <c r="CD5000" s="1"/>
      <c r="CE5000" s="1"/>
      <c r="CF5000" s="1"/>
      <c r="CG5000" s="1"/>
      <c r="CH5000" s="1"/>
      <c r="CI5000" s="1"/>
      <c r="CJ5000" s="1"/>
      <c r="CK5000" s="1"/>
      <c r="CL5000" s="1"/>
      <c r="CM5000" s="1"/>
      <c r="CN5000" s="1"/>
      <c r="CO5000" s="1"/>
      <c r="CP5000" s="1"/>
      <c r="CQ5000" s="1"/>
      <c r="CR5000" s="1"/>
      <c r="CS5000" s="1"/>
      <c r="CT5000" s="1"/>
      <c r="CU5000" s="1"/>
      <c r="CV5000" s="1"/>
      <c r="CW5000" s="1"/>
      <c r="CX5000" s="1"/>
      <c r="CY5000" s="1"/>
      <c r="CZ5000" s="1"/>
      <c r="DA5000" s="1"/>
      <c r="DB5000" s="1"/>
      <c r="DC5000" s="1"/>
      <c r="DD5000" s="1"/>
      <c r="DE5000" s="1"/>
      <c r="DF5000" s="1"/>
      <c r="DG5000" s="1"/>
      <c r="DH5000" s="1"/>
      <c r="DI5000" s="1"/>
      <c r="DJ5000" s="1"/>
      <c r="DK5000" s="1"/>
      <c r="DL5000" s="1"/>
      <c r="DM5000" s="1"/>
      <c r="DN5000" s="1"/>
      <c r="DO5000" s="1"/>
      <c r="DP5000" s="1"/>
      <c r="DQ5000" s="1"/>
    </row>
    <row r="5001" spans="1:121">
      <c r="A5001" s="172" t="s">
        <v>2186</v>
      </c>
      <c r="B5001" s="30" t="s">
        <v>2187</v>
      </c>
      <c r="C5001" s="378">
        <v>201606826</v>
      </c>
      <c r="D5001" s="88"/>
      <c r="F5001" s="29" t="s">
        <v>221</v>
      </c>
      <c r="G5001" s="3" t="s">
        <v>145</v>
      </c>
      <c r="H5001" s="3" t="s">
        <v>140</v>
      </c>
      <c r="I5001" s="55">
        <v>46223</v>
      </c>
      <c r="J5001" s="55">
        <v>46226</v>
      </c>
      <c r="K5001" s="55">
        <v>46254</v>
      </c>
      <c r="L5001" s="3"/>
      <c r="M5001" s="3"/>
      <c r="N5001" s="3"/>
      <c r="O5001" s="3" t="s">
        <v>105</v>
      </c>
      <c r="P5001" s="3"/>
      <c r="Q5001" s="167"/>
      <c r="R5001" s="176"/>
      <c r="S5001" s="1"/>
      <c r="T5001" s="1"/>
      <c r="U5001" s="1"/>
      <c r="V5001" s="1"/>
      <c r="W5001" s="1"/>
      <c r="X5001" s="1"/>
      <c r="Y5001" s="1"/>
      <c r="Z5001" s="1"/>
      <c r="AA5001" s="1"/>
      <c r="AB5001" s="1"/>
      <c r="AC5001" s="1"/>
      <c r="AD5001" s="1"/>
      <c r="AE5001" s="1"/>
      <c r="AF5001" s="1"/>
      <c r="AG5001" s="1"/>
      <c r="AH5001" s="1"/>
      <c r="AI5001" s="1"/>
      <c r="AJ5001" s="1"/>
      <c r="AK5001" s="1"/>
      <c r="AL5001" s="1"/>
      <c r="AM5001" s="1"/>
      <c r="AN5001" s="1"/>
      <c r="AO5001" s="1"/>
      <c r="AP5001" s="1"/>
      <c r="AQ5001" s="1"/>
      <c r="AR5001" s="1"/>
      <c r="AS5001" s="1"/>
      <c r="AT5001" s="1"/>
      <c r="AU5001" s="1"/>
      <c r="AV5001" s="1"/>
      <c r="AW5001" s="1"/>
      <c r="AX5001" s="1"/>
      <c r="AY5001" s="1"/>
      <c r="AZ5001" s="1"/>
      <c r="BA5001" s="1"/>
      <c r="BB5001" s="1"/>
      <c r="BC5001" s="1"/>
      <c r="BD5001" s="1"/>
      <c r="BE5001" s="1"/>
      <c r="BF5001" s="1"/>
      <c r="BG5001" s="1"/>
      <c r="BH5001" s="1"/>
      <c r="BI5001" s="1"/>
      <c r="BJ5001" s="1"/>
      <c r="BK5001" s="1"/>
      <c r="BL5001" s="1"/>
      <c r="BM5001" s="1"/>
      <c r="BN5001" s="1"/>
      <c r="BO5001" s="1"/>
      <c r="BP5001" s="1"/>
      <c r="BQ5001" s="1"/>
      <c r="BR5001" s="1"/>
      <c r="BS5001" s="1"/>
      <c r="BT5001" s="1"/>
      <c r="BU5001" s="1"/>
      <c r="BV5001" s="1"/>
      <c r="BW5001" s="1"/>
      <c r="BX5001" s="1"/>
      <c r="BY5001" s="1"/>
      <c r="BZ5001" s="1"/>
      <c r="CA5001" s="1"/>
      <c r="CB5001" s="1"/>
      <c r="CC5001" s="1"/>
      <c r="CD5001" s="1"/>
      <c r="CE5001" s="1"/>
      <c r="CF5001" s="1"/>
      <c r="CG5001" s="1"/>
      <c r="CH5001" s="1"/>
      <c r="CI5001" s="1"/>
      <c r="CJ5001" s="1"/>
      <c r="CK5001" s="1"/>
      <c r="CL5001" s="1"/>
      <c r="CM5001" s="1"/>
      <c r="CN5001" s="1"/>
      <c r="CO5001" s="1"/>
      <c r="CP5001" s="1"/>
      <c r="CQ5001" s="1"/>
      <c r="CR5001" s="1"/>
      <c r="CS5001" s="1"/>
      <c r="CT5001" s="1"/>
      <c r="CU5001" s="1"/>
      <c r="CV5001" s="1"/>
      <c r="CW5001" s="1"/>
      <c r="CX5001" s="1"/>
      <c r="CY5001" s="1"/>
      <c r="CZ5001" s="1"/>
      <c r="DA5001" s="1"/>
      <c r="DB5001" s="1"/>
      <c r="DC5001" s="1"/>
      <c r="DD5001" s="1"/>
      <c r="DE5001" s="1"/>
      <c r="DF5001" s="1"/>
      <c r="DG5001" s="1"/>
      <c r="DH5001" s="1"/>
      <c r="DI5001" s="1"/>
      <c r="DJ5001" s="1"/>
      <c r="DK5001" s="1"/>
      <c r="DL5001" s="1"/>
      <c r="DM5001" s="1"/>
      <c r="DN5001" s="1"/>
      <c r="DO5001" s="1"/>
      <c r="DP5001" s="1"/>
      <c r="DQ5001" s="1"/>
    </row>
    <row r="5002" spans="1:121">
      <c r="A5002" s="172" t="s">
        <v>2186</v>
      </c>
      <c r="B5002" s="30" t="s">
        <v>2187</v>
      </c>
      <c r="C5002" s="378">
        <v>201606918</v>
      </c>
      <c r="D5002" s="88"/>
      <c r="F5002" s="29" t="s">
        <v>221</v>
      </c>
      <c r="G5002" s="3" t="s">
        <v>145</v>
      </c>
      <c r="H5002" s="3" t="s">
        <v>140</v>
      </c>
      <c r="I5002" s="55">
        <v>46223</v>
      </c>
      <c r="J5002" s="55">
        <v>46226</v>
      </c>
      <c r="K5002" s="55">
        <v>46254</v>
      </c>
      <c r="L5002" s="3"/>
      <c r="M5002" s="3"/>
      <c r="N5002" s="3"/>
      <c r="O5002" s="3" t="s">
        <v>105</v>
      </c>
      <c r="P5002" s="3"/>
      <c r="Q5002" s="167"/>
      <c r="R5002" s="176"/>
      <c r="S5002" s="1"/>
      <c r="T5002" s="1"/>
      <c r="U5002" s="1"/>
      <c r="V5002" s="1"/>
      <c r="W5002" s="1"/>
      <c r="X5002" s="1"/>
      <c r="Y5002" s="1"/>
      <c r="Z5002" s="1"/>
      <c r="AA5002" s="1"/>
      <c r="AB5002" s="1"/>
      <c r="AC5002" s="1"/>
      <c r="AD5002" s="1"/>
      <c r="AE5002" s="1"/>
      <c r="AF5002" s="1"/>
      <c r="AG5002" s="1"/>
      <c r="AH5002" s="1"/>
      <c r="AI5002" s="1"/>
      <c r="AJ5002" s="1"/>
      <c r="AK5002" s="1"/>
      <c r="AL5002" s="1"/>
      <c r="AM5002" s="1"/>
      <c r="AN5002" s="1"/>
      <c r="AO5002" s="1"/>
      <c r="AP5002" s="1"/>
      <c r="AQ5002" s="1"/>
      <c r="AR5002" s="1"/>
      <c r="AS5002" s="1"/>
      <c r="AT5002" s="1"/>
      <c r="AU5002" s="1"/>
      <c r="AV5002" s="1"/>
      <c r="AW5002" s="1"/>
      <c r="AX5002" s="1"/>
      <c r="AY5002" s="1"/>
      <c r="AZ5002" s="1"/>
      <c r="BA5002" s="1"/>
      <c r="BB5002" s="1"/>
      <c r="BC5002" s="1"/>
      <c r="BD5002" s="1"/>
      <c r="BE5002" s="1"/>
      <c r="BF5002" s="1"/>
      <c r="BG5002" s="1"/>
      <c r="BH5002" s="1"/>
      <c r="BI5002" s="1"/>
      <c r="BJ5002" s="1"/>
      <c r="BK5002" s="1"/>
      <c r="BL5002" s="1"/>
      <c r="BM5002" s="1"/>
      <c r="BN5002" s="1"/>
      <c r="BO5002" s="1"/>
      <c r="BP5002" s="1"/>
      <c r="BQ5002" s="1"/>
      <c r="BR5002" s="1"/>
      <c r="BS5002" s="1"/>
      <c r="BT5002" s="1"/>
      <c r="BU5002" s="1"/>
      <c r="BV5002" s="1"/>
      <c r="BW5002" s="1"/>
      <c r="BX5002" s="1"/>
      <c r="BY5002" s="1"/>
      <c r="BZ5002" s="1"/>
      <c r="CA5002" s="1"/>
      <c r="CB5002" s="1"/>
      <c r="CC5002" s="1"/>
      <c r="CD5002" s="1"/>
      <c r="CE5002" s="1"/>
      <c r="CF5002" s="1"/>
      <c r="CG5002" s="1"/>
      <c r="CH5002" s="1"/>
      <c r="CI5002" s="1"/>
      <c r="CJ5002" s="1"/>
      <c r="CK5002" s="1"/>
      <c r="CL5002" s="1"/>
      <c r="CM5002" s="1"/>
      <c r="CN5002" s="1"/>
      <c r="CO5002" s="1"/>
      <c r="CP5002" s="1"/>
      <c r="CQ5002" s="1"/>
      <c r="CR5002" s="1"/>
      <c r="CS5002" s="1"/>
      <c r="CT5002" s="1"/>
      <c r="CU5002" s="1"/>
      <c r="CV5002" s="1"/>
      <c r="CW5002" s="1"/>
      <c r="CX5002" s="1"/>
      <c r="CY5002" s="1"/>
      <c r="CZ5002" s="1"/>
      <c r="DA5002" s="1"/>
      <c r="DB5002" s="1"/>
      <c r="DC5002" s="1"/>
      <c r="DD5002" s="1"/>
      <c r="DE5002" s="1"/>
      <c r="DF5002" s="1"/>
      <c r="DG5002" s="1"/>
      <c r="DH5002" s="1"/>
      <c r="DI5002" s="1"/>
      <c r="DJ5002" s="1"/>
      <c r="DK5002" s="1"/>
      <c r="DL5002" s="1"/>
      <c r="DM5002" s="1"/>
      <c r="DN5002" s="1"/>
      <c r="DO5002" s="1"/>
      <c r="DP5002" s="1"/>
      <c r="DQ5002" s="1"/>
    </row>
    <row r="5003" spans="1:121">
      <c r="A5003" s="172" t="s">
        <v>2186</v>
      </c>
      <c r="B5003" s="30" t="s">
        <v>2187</v>
      </c>
      <c r="C5003" s="378">
        <v>201607349</v>
      </c>
      <c r="D5003" s="88"/>
      <c r="F5003" s="29" t="s">
        <v>221</v>
      </c>
      <c r="G5003" s="3" t="s">
        <v>145</v>
      </c>
      <c r="H5003" s="3" t="s">
        <v>140</v>
      </c>
      <c r="I5003" s="55">
        <v>46223</v>
      </c>
      <c r="J5003" s="55">
        <v>46226</v>
      </c>
      <c r="K5003" s="55">
        <v>46254</v>
      </c>
      <c r="L5003" s="3"/>
      <c r="M5003" s="3"/>
      <c r="N5003" s="3"/>
      <c r="O5003" s="3" t="s">
        <v>105</v>
      </c>
      <c r="P5003" s="3"/>
      <c r="Q5003" s="167"/>
      <c r="R5003" s="176"/>
      <c r="S5003" s="1"/>
      <c r="T5003" s="1"/>
      <c r="U5003" s="1"/>
      <c r="V5003" s="1"/>
      <c r="W5003" s="1"/>
      <c r="X5003" s="1"/>
      <c r="Y5003" s="1"/>
      <c r="Z5003" s="1"/>
      <c r="AA5003" s="1"/>
      <c r="AB5003" s="1"/>
      <c r="AC5003" s="1"/>
      <c r="AD5003" s="1"/>
      <c r="AE5003" s="1"/>
      <c r="AF5003" s="1"/>
      <c r="AG5003" s="1"/>
      <c r="AH5003" s="1"/>
      <c r="AI5003" s="1"/>
      <c r="AJ5003" s="1"/>
      <c r="AK5003" s="1"/>
      <c r="AL5003" s="1"/>
      <c r="AM5003" s="1"/>
      <c r="AN5003" s="1"/>
      <c r="AO5003" s="1"/>
      <c r="AP5003" s="1"/>
      <c r="AQ5003" s="1"/>
      <c r="AR5003" s="1"/>
      <c r="AS5003" s="1"/>
      <c r="AT5003" s="1"/>
      <c r="AU5003" s="1"/>
      <c r="AV5003" s="1"/>
      <c r="AW5003" s="1"/>
      <c r="AX5003" s="1"/>
      <c r="AY5003" s="1"/>
      <c r="AZ5003" s="1"/>
      <c r="BA5003" s="1"/>
      <c r="BB5003" s="1"/>
      <c r="BC5003" s="1"/>
      <c r="BD5003" s="1"/>
      <c r="BE5003" s="1"/>
      <c r="BF5003" s="1"/>
      <c r="BG5003" s="1"/>
      <c r="BH5003" s="1"/>
      <c r="BI5003" s="1"/>
      <c r="BJ5003" s="1"/>
      <c r="BK5003" s="1"/>
      <c r="BL5003" s="1"/>
      <c r="BM5003" s="1"/>
      <c r="BN5003" s="1"/>
      <c r="BO5003" s="1"/>
      <c r="BP5003" s="1"/>
      <c r="BQ5003" s="1"/>
      <c r="BR5003" s="1"/>
      <c r="BS5003" s="1"/>
      <c r="BT5003" s="1"/>
      <c r="BU5003" s="1"/>
      <c r="BV5003" s="1"/>
      <c r="BW5003" s="1"/>
      <c r="BX5003" s="1"/>
      <c r="BY5003" s="1"/>
      <c r="BZ5003" s="1"/>
      <c r="CA5003" s="1"/>
      <c r="CB5003" s="1"/>
      <c r="CC5003" s="1"/>
      <c r="CD5003" s="1"/>
      <c r="CE5003" s="1"/>
      <c r="CF5003" s="1"/>
      <c r="CG5003" s="1"/>
      <c r="CH5003" s="1"/>
      <c r="CI5003" s="1"/>
      <c r="CJ5003" s="1"/>
      <c r="CK5003" s="1"/>
      <c r="CL5003" s="1"/>
      <c r="CM5003" s="1"/>
      <c r="CN5003" s="1"/>
      <c r="CO5003" s="1"/>
      <c r="CP5003" s="1"/>
      <c r="CQ5003" s="1"/>
      <c r="CR5003" s="1"/>
      <c r="CS5003" s="1"/>
      <c r="CT5003" s="1"/>
      <c r="CU5003" s="1"/>
      <c r="CV5003" s="1"/>
      <c r="CW5003" s="1"/>
      <c r="CX5003" s="1"/>
      <c r="CY5003" s="1"/>
      <c r="CZ5003" s="1"/>
      <c r="DA5003" s="1"/>
      <c r="DB5003" s="1"/>
      <c r="DC5003" s="1"/>
      <c r="DD5003" s="1"/>
      <c r="DE5003" s="1"/>
      <c r="DF5003" s="1"/>
      <c r="DG5003" s="1"/>
      <c r="DH5003" s="1"/>
      <c r="DI5003" s="1"/>
      <c r="DJ5003" s="1"/>
      <c r="DK5003" s="1"/>
      <c r="DL5003" s="1"/>
      <c r="DM5003" s="1"/>
      <c r="DN5003" s="1"/>
      <c r="DO5003" s="1"/>
      <c r="DP5003" s="1"/>
      <c r="DQ5003" s="1"/>
    </row>
    <row r="5004" spans="1:121">
      <c r="A5004" s="172" t="s">
        <v>2186</v>
      </c>
      <c r="B5004" s="30" t="s">
        <v>2187</v>
      </c>
      <c r="C5004" s="378">
        <v>201607396</v>
      </c>
      <c r="D5004" s="88"/>
      <c r="F5004" s="29" t="s">
        <v>221</v>
      </c>
      <c r="G5004" s="3" t="s">
        <v>145</v>
      </c>
      <c r="H5004" s="3" t="s">
        <v>140</v>
      </c>
      <c r="I5004" s="55">
        <v>46223</v>
      </c>
      <c r="J5004" s="55">
        <v>46226</v>
      </c>
      <c r="K5004" s="55">
        <v>46254</v>
      </c>
      <c r="L5004" s="3"/>
      <c r="M5004" s="3"/>
      <c r="N5004" s="3"/>
      <c r="O5004" s="3" t="s">
        <v>105</v>
      </c>
      <c r="P5004" s="3"/>
      <c r="Q5004" s="167"/>
      <c r="R5004" s="176"/>
      <c r="S5004" s="1"/>
      <c r="T5004" s="1"/>
      <c r="U5004" s="1"/>
      <c r="V5004" s="1"/>
      <c r="W5004" s="1"/>
      <c r="X5004" s="1"/>
      <c r="Y5004" s="1"/>
      <c r="Z5004" s="1"/>
      <c r="AA5004" s="1"/>
      <c r="AB5004" s="1"/>
      <c r="AC5004" s="1"/>
      <c r="AD5004" s="1"/>
      <c r="AE5004" s="1"/>
      <c r="AF5004" s="1"/>
      <c r="AG5004" s="1"/>
      <c r="AH5004" s="1"/>
      <c r="AI5004" s="1"/>
      <c r="AJ5004" s="1"/>
      <c r="AK5004" s="1"/>
      <c r="AL5004" s="1"/>
      <c r="AM5004" s="1"/>
      <c r="AN5004" s="1"/>
      <c r="AO5004" s="1"/>
      <c r="AP5004" s="1"/>
      <c r="AQ5004" s="1"/>
      <c r="AR5004" s="1"/>
      <c r="AS5004" s="1"/>
      <c r="AT5004" s="1"/>
      <c r="AU5004" s="1"/>
      <c r="AV5004" s="1"/>
      <c r="AW5004" s="1"/>
      <c r="AX5004" s="1"/>
      <c r="AY5004" s="1"/>
      <c r="AZ5004" s="1"/>
      <c r="BA5004" s="1"/>
      <c r="BB5004" s="1"/>
      <c r="BC5004" s="1"/>
      <c r="BD5004" s="1"/>
      <c r="BE5004" s="1"/>
      <c r="BF5004" s="1"/>
      <c r="BG5004" s="1"/>
      <c r="BH5004" s="1"/>
      <c r="BI5004" s="1"/>
      <c r="BJ5004" s="1"/>
      <c r="BK5004" s="1"/>
      <c r="BL5004" s="1"/>
      <c r="BM5004" s="1"/>
      <c r="BN5004" s="1"/>
      <c r="BO5004" s="1"/>
      <c r="BP5004" s="1"/>
      <c r="BQ5004" s="1"/>
      <c r="BR5004" s="1"/>
      <c r="BS5004" s="1"/>
      <c r="BT5004" s="1"/>
      <c r="BU5004" s="1"/>
      <c r="BV5004" s="1"/>
      <c r="BW5004" s="1"/>
      <c r="BX5004" s="1"/>
      <c r="BY5004" s="1"/>
      <c r="BZ5004" s="1"/>
      <c r="CA5004" s="1"/>
      <c r="CB5004" s="1"/>
      <c r="CC5004" s="1"/>
      <c r="CD5004" s="1"/>
      <c r="CE5004" s="1"/>
      <c r="CF5004" s="1"/>
      <c r="CG5004" s="1"/>
      <c r="CH5004" s="1"/>
      <c r="CI5004" s="1"/>
      <c r="CJ5004" s="1"/>
      <c r="CK5004" s="1"/>
      <c r="CL5004" s="1"/>
      <c r="CM5004" s="1"/>
      <c r="CN5004" s="1"/>
      <c r="CO5004" s="1"/>
      <c r="CP5004" s="1"/>
      <c r="CQ5004" s="1"/>
      <c r="CR5004" s="1"/>
      <c r="CS5004" s="1"/>
      <c r="CT5004" s="1"/>
      <c r="CU5004" s="1"/>
      <c r="CV5004" s="1"/>
      <c r="CW5004" s="1"/>
      <c r="CX5004" s="1"/>
      <c r="CY5004" s="1"/>
      <c r="CZ5004" s="1"/>
      <c r="DA5004" s="1"/>
      <c r="DB5004" s="1"/>
      <c r="DC5004" s="1"/>
      <c r="DD5004" s="1"/>
      <c r="DE5004" s="1"/>
      <c r="DF5004" s="1"/>
      <c r="DG5004" s="1"/>
      <c r="DH5004" s="1"/>
      <c r="DI5004" s="1"/>
      <c r="DJ5004" s="1"/>
      <c r="DK5004" s="1"/>
      <c r="DL5004" s="1"/>
      <c r="DM5004" s="1"/>
      <c r="DN5004" s="1"/>
      <c r="DO5004" s="1"/>
      <c r="DP5004" s="1"/>
      <c r="DQ5004" s="1"/>
    </row>
    <row r="5005" spans="1:121">
      <c r="A5005" s="172" t="s">
        <v>2186</v>
      </c>
      <c r="B5005" s="30" t="s">
        <v>2187</v>
      </c>
      <c r="C5005" s="378">
        <v>201607451</v>
      </c>
      <c r="D5005" s="88"/>
      <c r="F5005" s="29" t="s">
        <v>221</v>
      </c>
      <c r="G5005" s="3" t="s">
        <v>145</v>
      </c>
      <c r="H5005" s="3" t="s">
        <v>140</v>
      </c>
      <c r="I5005" s="55">
        <v>46223</v>
      </c>
      <c r="J5005" s="55">
        <v>46226</v>
      </c>
      <c r="K5005" s="55">
        <v>46254</v>
      </c>
      <c r="L5005" s="3"/>
      <c r="M5005" s="3"/>
      <c r="N5005" s="3"/>
      <c r="O5005" s="3" t="s">
        <v>105</v>
      </c>
      <c r="P5005" s="3"/>
      <c r="Q5005" s="167"/>
      <c r="R5005" s="176"/>
      <c r="S5005" s="1"/>
      <c r="T5005" s="1"/>
      <c r="U5005" s="1"/>
      <c r="V5005" s="1"/>
      <c r="W5005" s="1"/>
      <c r="X5005" s="1"/>
      <c r="Y5005" s="1"/>
      <c r="Z5005" s="1"/>
      <c r="AA5005" s="1"/>
      <c r="AB5005" s="1"/>
      <c r="AC5005" s="1"/>
      <c r="AD5005" s="1"/>
      <c r="AE5005" s="1"/>
      <c r="AF5005" s="1"/>
      <c r="AG5005" s="1"/>
      <c r="AH5005" s="1"/>
      <c r="AI5005" s="1"/>
      <c r="AJ5005" s="1"/>
      <c r="AK5005" s="1"/>
      <c r="AL5005" s="1"/>
      <c r="AM5005" s="1"/>
      <c r="AN5005" s="1"/>
      <c r="AO5005" s="1"/>
      <c r="AP5005" s="1"/>
      <c r="AQ5005" s="1"/>
      <c r="AR5005" s="1"/>
      <c r="AS5005" s="1"/>
      <c r="AT5005" s="1"/>
      <c r="AU5005" s="1"/>
      <c r="AV5005" s="1"/>
      <c r="AW5005" s="1"/>
      <c r="AX5005" s="1"/>
      <c r="AY5005" s="1"/>
      <c r="AZ5005" s="1"/>
      <c r="BA5005" s="1"/>
      <c r="BB5005" s="1"/>
      <c r="BC5005" s="1"/>
      <c r="BD5005" s="1"/>
      <c r="BE5005" s="1"/>
      <c r="BF5005" s="1"/>
      <c r="BG5005" s="1"/>
      <c r="BH5005" s="1"/>
      <c r="BI5005" s="1"/>
      <c r="BJ5005" s="1"/>
      <c r="BK5005" s="1"/>
      <c r="BL5005" s="1"/>
      <c r="BM5005" s="1"/>
      <c r="BN5005" s="1"/>
      <c r="BO5005" s="1"/>
      <c r="BP5005" s="1"/>
      <c r="BQ5005" s="1"/>
      <c r="BR5005" s="1"/>
      <c r="BS5005" s="1"/>
      <c r="BT5005" s="1"/>
      <c r="BU5005" s="1"/>
      <c r="BV5005" s="1"/>
      <c r="BW5005" s="1"/>
      <c r="BX5005" s="1"/>
      <c r="BY5005" s="1"/>
      <c r="BZ5005" s="1"/>
      <c r="CA5005" s="1"/>
      <c r="CB5005" s="1"/>
      <c r="CC5005" s="1"/>
      <c r="CD5005" s="1"/>
      <c r="CE5005" s="1"/>
      <c r="CF5005" s="1"/>
      <c r="CG5005" s="1"/>
      <c r="CH5005" s="1"/>
      <c r="CI5005" s="1"/>
      <c r="CJ5005" s="1"/>
      <c r="CK5005" s="1"/>
      <c r="CL5005" s="1"/>
      <c r="CM5005" s="1"/>
      <c r="CN5005" s="1"/>
      <c r="CO5005" s="1"/>
      <c r="CP5005" s="1"/>
      <c r="CQ5005" s="1"/>
      <c r="CR5005" s="1"/>
      <c r="CS5005" s="1"/>
      <c r="CT5005" s="1"/>
      <c r="CU5005" s="1"/>
      <c r="CV5005" s="1"/>
      <c r="CW5005" s="1"/>
      <c r="CX5005" s="1"/>
      <c r="CY5005" s="1"/>
      <c r="CZ5005" s="1"/>
      <c r="DA5005" s="1"/>
      <c r="DB5005" s="1"/>
      <c r="DC5005" s="1"/>
      <c r="DD5005" s="1"/>
      <c r="DE5005" s="1"/>
      <c r="DF5005" s="1"/>
      <c r="DG5005" s="1"/>
      <c r="DH5005" s="1"/>
      <c r="DI5005" s="1"/>
      <c r="DJ5005" s="1"/>
      <c r="DK5005" s="1"/>
      <c r="DL5005" s="1"/>
      <c r="DM5005" s="1"/>
      <c r="DN5005" s="1"/>
      <c r="DO5005" s="1"/>
      <c r="DP5005" s="1"/>
      <c r="DQ5005" s="1"/>
    </row>
    <row r="5006" spans="1:121">
      <c r="A5006" s="172" t="s">
        <v>2186</v>
      </c>
      <c r="B5006" s="30" t="s">
        <v>2187</v>
      </c>
      <c r="C5006" s="378">
        <v>201607492</v>
      </c>
      <c r="D5006" s="88"/>
      <c r="F5006" s="29" t="s">
        <v>221</v>
      </c>
      <c r="G5006" s="3" t="s">
        <v>145</v>
      </c>
      <c r="H5006" s="3" t="s">
        <v>140</v>
      </c>
      <c r="I5006" s="55">
        <v>46223</v>
      </c>
      <c r="J5006" s="55">
        <v>46226</v>
      </c>
      <c r="K5006" s="55">
        <v>46254</v>
      </c>
      <c r="L5006" s="3"/>
      <c r="M5006" s="3"/>
      <c r="N5006" s="3"/>
      <c r="O5006" s="3" t="s">
        <v>105</v>
      </c>
      <c r="P5006" s="3"/>
      <c r="Q5006" s="167"/>
      <c r="R5006" s="176"/>
      <c r="S5006" s="1"/>
      <c r="T5006" s="1"/>
      <c r="U5006" s="1"/>
      <c r="V5006" s="1"/>
      <c r="W5006" s="1"/>
      <c r="X5006" s="1"/>
      <c r="Y5006" s="1"/>
      <c r="Z5006" s="1"/>
      <c r="AA5006" s="1"/>
      <c r="AB5006" s="1"/>
      <c r="AC5006" s="1"/>
      <c r="AD5006" s="1"/>
      <c r="AE5006" s="1"/>
      <c r="AF5006" s="1"/>
      <c r="AG5006" s="1"/>
      <c r="AH5006" s="1"/>
      <c r="AI5006" s="1"/>
      <c r="AJ5006" s="1"/>
      <c r="AK5006" s="1"/>
      <c r="AL5006" s="1"/>
      <c r="AM5006" s="1"/>
      <c r="AN5006" s="1"/>
      <c r="AO5006" s="1"/>
      <c r="AP5006" s="1"/>
      <c r="AQ5006" s="1"/>
      <c r="AR5006" s="1"/>
      <c r="AS5006" s="1"/>
      <c r="AT5006" s="1"/>
      <c r="AU5006" s="1"/>
      <c r="AV5006" s="1"/>
      <c r="AW5006" s="1"/>
      <c r="AX5006" s="1"/>
      <c r="AY5006" s="1"/>
      <c r="AZ5006" s="1"/>
      <c r="BA5006" s="1"/>
      <c r="BB5006" s="1"/>
      <c r="BC5006" s="1"/>
      <c r="BD5006" s="1"/>
      <c r="BE5006" s="1"/>
      <c r="BF5006" s="1"/>
      <c r="BG5006" s="1"/>
      <c r="BH5006" s="1"/>
      <c r="BI5006" s="1"/>
      <c r="BJ5006" s="1"/>
      <c r="BK5006" s="1"/>
      <c r="BL5006" s="1"/>
      <c r="BM5006" s="1"/>
      <c r="BN5006" s="1"/>
      <c r="BO5006" s="1"/>
      <c r="BP5006" s="1"/>
      <c r="BQ5006" s="1"/>
      <c r="BR5006" s="1"/>
      <c r="BS5006" s="1"/>
      <c r="BT5006" s="1"/>
      <c r="BU5006" s="1"/>
      <c r="BV5006" s="1"/>
      <c r="BW5006" s="1"/>
      <c r="BX5006" s="1"/>
      <c r="BY5006" s="1"/>
      <c r="BZ5006" s="1"/>
      <c r="CA5006" s="1"/>
      <c r="CB5006" s="1"/>
      <c r="CC5006" s="1"/>
      <c r="CD5006" s="1"/>
      <c r="CE5006" s="1"/>
      <c r="CF5006" s="1"/>
      <c r="CG5006" s="1"/>
      <c r="CH5006" s="1"/>
      <c r="CI5006" s="1"/>
      <c r="CJ5006" s="1"/>
      <c r="CK5006" s="1"/>
      <c r="CL5006" s="1"/>
      <c r="CM5006" s="1"/>
      <c r="CN5006" s="1"/>
      <c r="CO5006" s="1"/>
      <c r="CP5006" s="1"/>
      <c r="CQ5006" s="1"/>
      <c r="CR5006" s="1"/>
      <c r="CS5006" s="1"/>
      <c r="CT5006" s="1"/>
      <c r="CU5006" s="1"/>
      <c r="CV5006" s="1"/>
      <c r="CW5006" s="1"/>
      <c r="CX5006" s="1"/>
      <c r="CY5006" s="1"/>
      <c r="CZ5006" s="1"/>
      <c r="DA5006" s="1"/>
      <c r="DB5006" s="1"/>
      <c r="DC5006" s="1"/>
      <c r="DD5006" s="1"/>
      <c r="DE5006" s="1"/>
      <c r="DF5006" s="1"/>
      <c r="DG5006" s="1"/>
      <c r="DH5006" s="1"/>
      <c r="DI5006" s="1"/>
      <c r="DJ5006" s="1"/>
      <c r="DK5006" s="1"/>
      <c r="DL5006" s="1"/>
      <c r="DM5006" s="1"/>
      <c r="DN5006" s="1"/>
      <c r="DO5006" s="1"/>
      <c r="DP5006" s="1"/>
      <c r="DQ5006" s="1"/>
    </row>
    <row r="5007" spans="1:121">
      <c r="A5007" s="172" t="s">
        <v>2186</v>
      </c>
      <c r="B5007" s="30" t="s">
        <v>2187</v>
      </c>
      <c r="C5007" s="378">
        <v>201607532</v>
      </c>
      <c r="D5007" s="88"/>
      <c r="F5007" s="29" t="s">
        <v>221</v>
      </c>
      <c r="G5007" s="3" t="s">
        <v>145</v>
      </c>
      <c r="H5007" s="3" t="s">
        <v>140</v>
      </c>
      <c r="I5007" s="55">
        <v>46223</v>
      </c>
      <c r="J5007" s="55">
        <v>46226</v>
      </c>
      <c r="K5007" s="55">
        <v>46254</v>
      </c>
      <c r="L5007" s="3"/>
      <c r="M5007" s="3"/>
      <c r="N5007" s="3"/>
      <c r="O5007" s="3" t="s">
        <v>105</v>
      </c>
      <c r="P5007" s="3"/>
      <c r="Q5007" s="167"/>
      <c r="R5007" s="176"/>
      <c r="S5007" s="1"/>
      <c r="T5007" s="1"/>
      <c r="U5007" s="1"/>
      <c r="V5007" s="1"/>
      <c r="W5007" s="1"/>
      <c r="X5007" s="1"/>
      <c r="Y5007" s="1"/>
      <c r="Z5007" s="1"/>
      <c r="AA5007" s="1"/>
      <c r="AB5007" s="1"/>
      <c r="AC5007" s="1"/>
      <c r="AD5007" s="1"/>
      <c r="AE5007" s="1"/>
      <c r="AF5007" s="1"/>
      <c r="AG5007" s="1"/>
      <c r="AH5007" s="1"/>
      <c r="AI5007" s="1"/>
      <c r="AJ5007" s="1"/>
      <c r="AK5007" s="1"/>
      <c r="AL5007" s="1"/>
      <c r="AM5007" s="1"/>
      <c r="AN5007" s="1"/>
      <c r="AO5007" s="1"/>
      <c r="AP5007" s="1"/>
      <c r="AQ5007" s="1"/>
      <c r="AR5007" s="1"/>
      <c r="AS5007" s="1"/>
      <c r="AT5007" s="1"/>
      <c r="AU5007" s="1"/>
      <c r="AV5007" s="1"/>
      <c r="AW5007" s="1"/>
      <c r="AX5007" s="1"/>
      <c r="AY5007" s="1"/>
      <c r="AZ5007" s="1"/>
      <c r="BA5007" s="1"/>
      <c r="BB5007" s="1"/>
      <c r="BC5007" s="1"/>
      <c r="BD5007" s="1"/>
      <c r="BE5007" s="1"/>
      <c r="BF5007" s="1"/>
      <c r="BG5007" s="1"/>
      <c r="BH5007" s="1"/>
      <c r="BI5007" s="1"/>
      <c r="BJ5007" s="1"/>
      <c r="BK5007" s="1"/>
      <c r="BL5007" s="1"/>
      <c r="BM5007" s="1"/>
      <c r="BN5007" s="1"/>
      <c r="BO5007" s="1"/>
      <c r="BP5007" s="1"/>
      <c r="BQ5007" s="1"/>
      <c r="BR5007" s="1"/>
      <c r="BS5007" s="1"/>
      <c r="BT5007" s="1"/>
      <c r="BU5007" s="1"/>
      <c r="BV5007" s="1"/>
      <c r="BW5007" s="1"/>
      <c r="BX5007" s="1"/>
      <c r="BY5007" s="1"/>
      <c r="BZ5007" s="1"/>
      <c r="CA5007" s="1"/>
      <c r="CB5007" s="1"/>
      <c r="CC5007" s="1"/>
      <c r="CD5007" s="1"/>
      <c r="CE5007" s="1"/>
      <c r="CF5007" s="1"/>
      <c r="CG5007" s="1"/>
      <c r="CH5007" s="1"/>
      <c r="CI5007" s="1"/>
      <c r="CJ5007" s="1"/>
      <c r="CK5007" s="1"/>
      <c r="CL5007" s="1"/>
      <c r="CM5007" s="1"/>
      <c r="CN5007" s="1"/>
      <c r="CO5007" s="1"/>
      <c r="CP5007" s="1"/>
      <c r="CQ5007" s="1"/>
      <c r="CR5007" s="1"/>
      <c r="CS5007" s="1"/>
      <c r="CT5007" s="1"/>
      <c r="CU5007" s="1"/>
      <c r="CV5007" s="1"/>
      <c r="CW5007" s="1"/>
      <c r="CX5007" s="1"/>
      <c r="CY5007" s="1"/>
      <c r="CZ5007" s="1"/>
      <c r="DA5007" s="1"/>
      <c r="DB5007" s="1"/>
      <c r="DC5007" s="1"/>
      <c r="DD5007" s="1"/>
      <c r="DE5007" s="1"/>
      <c r="DF5007" s="1"/>
      <c r="DG5007" s="1"/>
      <c r="DH5007" s="1"/>
      <c r="DI5007" s="1"/>
      <c r="DJ5007" s="1"/>
      <c r="DK5007" s="1"/>
      <c r="DL5007" s="1"/>
      <c r="DM5007" s="1"/>
      <c r="DN5007" s="1"/>
      <c r="DO5007" s="1"/>
      <c r="DP5007" s="1"/>
      <c r="DQ5007" s="1"/>
    </row>
    <row r="5008" spans="1:121">
      <c r="A5008" s="178" t="s">
        <v>164</v>
      </c>
      <c r="B5008" s="30" t="s">
        <v>2017</v>
      </c>
      <c r="C5008" s="385">
        <v>203610034</v>
      </c>
      <c r="D5008" s="200"/>
      <c r="E5008" s="179"/>
      <c r="F5008" s="179" t="s">
        <v>278</v>
      </c>
      <c r="G5008" s="3" t="s">
        <v>80</v>
      </c>
      <c r="H5008" s="45" t="s">
        <v>2172</v>
      </c>
      <c r="I5008" s="59">
        <v>46224</v>
      </c>
      <c r="J5008" s="59">
        <v>46227</v>
      </c>
      <c r="K5008" s="59">
        <v>46255</v>
      </c>
      <c r="L5008" s="45"/>
      <c r="M5008" s="45"/>
      <c r="N5008" s="45"/>
      <c r="O5008" s="45" t="s">
        <v>15</v>
      </c>
      <c r="P5008" s="45"/>
      <c r="Q5008" s="180"/>
      <c r="R5008" s="181"/>
      <c r="S5008" s="1"/>
      <c r="T5008" s="1"/>
      <c r="U5008" s="1"/>
      <c r="V5008" s="1"/>
      <c r="W5008" s="1"/>
      <c r="X5008" s="1"/>
      <c r="Y5008" s="1"/>
      <c r="Z5008" s="1"/>
      <c r="AA5008" s="1"/>
      <c r="AB5008" s="1"/>
      <c r="AC5008" s="1"/>
      <c r="AD5008" s="1"/>
      <c r="AE5008" s="1"/>
      <c r="AF5008" s="1"/>
      <c r="AG5008" s="1"/>
      <c r="AH5008" s="1"/>
      <c r="AI5008" s="1"/>
      <c r="AJ5008" s="1"/>
      <c r="AK5008" s="1"/>
      <c r="AL5008" s="1"/>
      <c r="AM5008" s="1"/>
      <c r="AN5008" s="1"/>
      <c r="AO5008" s="1"/>
      <c r="AP5008" s="1"/>
      <c r="AQ5008" s="1"/>
      <c r="AR5008" s="1"/>
      <c r="AS5008" s="1"/>
      <c r="AT5008" s="1"/>
      <c r="AU5008" s="1"/>
      <c r="AV5008" s="1"/>
      <c r="AW5008" s="1"/>
      <c r="AX5008" s="1"/>
      <c r="AY5008" s="1"/>
      <c r="AZ5008" s="1"/>
      <c r="BA5008" s="1"/>
      <c r="BB5008" s="1"/>
      <c r="BC5008" s="1"/>
      <c r="BD5008" s="1"/>
      <c r="BE5008" s="1"/>
      <c r="BF5008" s="1"/>
      <c r="BG5008" s="1"/>
      <c r="BH5008" s="1"/>
      <c r="BI5008" s="1"/>
      <c r="BJ5008" s="1"/>
      <c r="BK5008" s="1"/>
      <c r="BL5008" s="1"/>
      <c r="BM5008" s="1"/>
      <c r="BN5008" s="1"/>
      <c r="BO5008" s="1"/>
      <c r="BP5008" s="1"/>
      <c r="BQ5008" s="1"/>
      <c r="BR5008" s="1"/>
      <c r="BS5008" s="1"/>
      <c r="BT5008" s="1"/>
      <c r="BU5008" s="1"/>
      <c r="BV5008" s="1"/>
      <c r="BW5008" s="1"/>
      <c r="BX5008" s="1"/>
      <c r="BY5008" s="1"/>
      <c r="BZ5008" s="1"/>
      <c r="CA5008" s="1"/>
      <c r="CB5008" s="1"/>
      <c r="CC5008" s="1"/>
      <c r="CD5008" s="1"/>
      <c r="CE5008" s="1"/>
      <c r="CF5008" s="1"/>
      <c r="CG5008" s="1"/>
      <c r="CH5008" s="1"/>
      <c r="CI5008" s="1"/>
      <c r="CJ5008" s="1"/>
      <c r="CK5008" s="1"/>
      <c r="CL5008" s="1"/>
      <c r="CM5008" s="1"/>
      <c r="CN5008" s="1"/>
      <c r="CO5008" s="1"/>
      <c r="CP5008" s="1"/>
      <c r="CQ5008" s="1"/>
      <c r="CR5008" s="1"/>
      <c r="CS5008" s="1"/>
      <c r="CT5008" s="1"/>
      <c r="CU5008" s="1"/>
      <c r="CV5008" s="1"/>
      <c r="CW5008" s="1"/>
      <c r="CX5008" s="1"/>
      <c r="CY5008" s="1"/>
      <c r="CZ5008" s="1"/>
      <c r="DA5008" s="1"/>
      <c r="DB5008" s="1"/>
      <c r="DC5008" s="1"/>
      <c r="DD5008" s="1"/>
      <c r="DE5008" s="1"/>
      <c r="DF5008" s="1"/>
      <c r="DG5008" s="1"/>
      <c r="DH5008" s="1"/>
      <c r="DI5008" s="1"/>
      <c r="DJ5008" s="1"/>
      <c r="DK5008" s="1"/>
      <c r="DL5008" s="1"/>
      <c r="DM5008" s="1"/>
      <c r="DN5008" s="1"/>
      <c r="DO5008" s="1"/>
      <c r="DP5008" s="1"/>
      <c r="DQ5008" s="1"/>
    </row>
    <row r="5009" spans="1:121">
      <c r="A5009" s="178" t="s">
        <v>164</v>
      </c>
      <c r="B5009" s="30" t="s">
        <v>2017</v>
      </c>
      <c r="C5009" s="385">
        <v>203610006</v>
      </c>
      <c r="D5009" s="200"/>
      <c r="E5009" s="179"/>
      <c r="F5009" s="179" t="s">
        <v>278</v>
      </c>
      <c r="G5009" s="3" t="s">
        <v>80</v>
      </c>
      <c r="H5009" s="45" t="s">
        <v>2172</v>
      </c>
      <c r="I5009" s="59">
        <v>46224</v>
      </c>
      <c r="J5009" s="59">
        <v>46227</v>
      </c>
      <c r="K5009" s="59">
        <v>46255</v>
      </c>
      <c r="L5009" s="45"/>
      <c r="M5009" s="45"/>
      <c r="N5009" s="45"/>
      <c r="O5009" s="45" t="s">
        <v>15</v>
      </c>
      <c r="P5009" s="45"/>
      <c r="Q5009" s="180"/>
      <c r="R5009" s="181"/>
      <c r="S5009" s="1"/>
      <c r="T5009" s="1"/>
      <c r="U5009" s="1"/>
      <c r="V5009" s="1"/>
      <c r="W5009" s="1"/>
      <c r="X5009" s="1"/>
      <c r="Y5009" s="1"/>
      <c r="Z5009" s="1"/>
      <c r="AA5009" s="1"/>
      <c r="AB5009" s="1"/>
      <c r="AC5009" s="1"/>
      <c r="AD5009" s="1"/>
      <c r="AE5009" s="1"/>
      <c r="AF5009" s="1"/>
      <c r="AG5009" s="1"/>
      <c r="AH5009" s="1"/>
      <c r="AI5009" s="1"/>
      <c r="AJ5009" s="1"/>
      <c r="AK5009" s="1"/>
      <c r="AL5009" s="1"/>
      <c r="AM5009" s="1"/>
      <c r="AN5009" s="1"/>
      <c r="AO5009" s="1"/>
      <c r="AP5009" s="1"/>
      <c r="AQ5009" s="1"/>
      <c r="AR5009" s="1"/>
      <c r="AS5009" s="1"/>
      <c r="AT5009" s="1"/>
      <c r="AU5009" s="1"/>
      <c r="AV5009" s="1"/>
      <c r="AW5009" s="1"/>
      <c r="AX5009" s="1"/>
      <c r="AY5009" s="1"/>
      <c r="AZ5009" s="1"/>
      <c r="BA5009" s="1"/>
      <c r="BB5009" s="1"/>
      <c r="BC5009" s="1"/>
      <c r="BD5009" s="1"/>
      <c r="BE5009" s="1"/>
      <c r="BF5009" s="1"/>
      <c r="BG5009" s="1"/>
      <c r="BH5009" s="1"/>
      <c r="BI5009" s="1"/>
      <c r="BJ5009" s="1"/>
      <c r="BK5009" s="1"/>
      <c r="BL5009" s="1"/>
      <c r="BM5009" s="1"/>
      <c r="BN5009" s="1"/>
      <c r="BO5009" s="1"/>
      <c r="BP5009" s="1"/>
      <c r="BQ5009" s="1"/>
      <c r="BR5009" s="1"/>
      <c r="BS5009" s="1"/>
      <c r="BT5009" s="1"/>
      <c r="BU5009" s="1"/>
      <c r="BV5009" s="1"/>
      <c r="BW5009" s="1"/>
      <c r="BX5009" s="1"/>
      <c r="BY5009" s="1"/>
      <c r="BZ5009" s="1"/>
      <c r="CA5009" s="1"/>
      <c r="CB5009" s="1"/>
      <c r="CC5009" s="1"/>
      <c r="CD5009" s="1"/>
      <c r="CE5009" s="1"/>
      <c r="CF5009" s="1"/>
      <c r="CG5009" s="1"/>
      <c r="CH5009" s="1"/>
      <c r="CI5009" s="1"/>
      <c r="CJ5009" s="1"/>
      <c r="CK5009" s="1"/>
      <c r="CL5009" s="1"/>
      <c r="CM5009" s="1"/>
      <c r="CN5009" s="1"/>
      <c r="CO5009" s="1"/>
      <c r="CP5009" s="1"/>
      <c r="CQ5009" s="1"/>
      <c r="CR5009" s="1"/>
      <c r="CS5009" s="1"/>
      <c r="CT5009" s="1"/>
      <c r="CU5009" s="1"/>
      <c r="CV5009" s="1"/>
      <c r="CW5009" s="1"/>
      <c r="CX5009" s="1"/>
      <c r="CY5009" s="1"/>
      <c r="CZ5009" s="1"/>
      <c r="DA5009" s="1"/>
      <c r="DB5009" s="1"/>
      <c r="DC5009" s="1"/>
      <c r="DD5009" s="1"/>
      <c r="DE5009" s="1"/>
      <c r="DF5009" s="1"/>
      <c r="DG5009" s="1"/>
      <c r="DH5009" s="1"/>
      <c r="DI5009" s="1"/>
      <c r="DJ5009" s="1"/>
      <c r="DK5009" s="1"/>
      <c r="DL5009" s="1"/>
      <c r="DM5009" s="1"/>
      <c r="DN5009" s="1"/>
      <c r="DO5009" s="1"/>
      <c r="DP5009" s="1"/>
      <c r="DQ5009" s="1"/>
    </row>
    <row r="5010" spans="1:121">
      <c r="A5010" s="178" t="s">
        <v>164</v>
      </c>
      <c r="B5010" s="30" t="s">
        <v>2017</v>
      </c>
      <c r="C5010" s="385">
        <v>198605648</v>
      </c>
      <c r="D5010" s="88"/>
      <c r="F5010" s="179" t="s">
        <v>278</v>
      </c>
      <c r="G5010" s="3" t="s">
        <v>80</v>
      </c>
      <c r="H5010" s="45" t="s">
        <v>2172</v>
      </c>
      <c r="I5010" s="59">
        <v>46224</v>
      </c>
      <c r="J5010" s="59">
        <v>46227</v>
      </c>
      <c r="K5010" s="59">
        <v>46255</v>
      </c>
      <c r="L5010" s="3"/>
      <c r="M5010" s="3"/>
      <c r="N5010" s="3"/>
      <c r="O5010" s="45" t="s">
        <v>15</v>
      </c>
      <c r="P5010" s="3"/>
      <c r="Q5010" s="167"/>
      <c r="R5010" s="176"/>
      <c r="S5010" s="1"/>
      <c r="T5010" s="1"/>
      <c r="U5010" s="1"/>
      <c r="V5010" s="1"/>
      <c r="W5010" s="1"/>
      <c r="X5010" s="1"/>
      <c r="Y5010" s="1"/>
      <c r="Z5010" s="1"/>
      <c r="AA5010" s="1"/>
      <c r="AB5010" s="1"/>
      <c r="AC5010" s="1"/>
      <c r="AD5010" s="1"/>
      <c r="AE5010" s="1"/>
      <c r="AF5010" s="1"/>
      <c r="AG5010" s="1"/>
      <c r="AH5010" s="1"/>
      <c r="AI5010" s="1"/>
      <c r="AJ5010" s="1"/>
      <c r="AK5010" s="1"/>
      <c r="AL5010" s="1"/>
      <c r="AM5010" s="1"/>
      <c r="AN5010" s="1"/>
      <c r="AO5010" s="1"/>
      <c r="AP5010" s="1"/>
      <c r="AQ5010" s="1"/>
      <c r="AR5010" s="1"/>
      <c r="AS5010" s="1"/>
      <c r="AT5010" s="1"/>
      <c r="AU5010" s="1"/>
      <c r="AV5010" s="1"/>
      <c r="AW5010" s="1"/>
      <c r="AX5010" s="1"/>
      <c r="AY5010" s="1"/>
      <c r="AZ5010" s="1"/>
      <c r="BA5010" s="1"/>
      <c r="BB5010" s="1"/>
      <c r="BC5010" s="1"/>
      <c r="BD5010" s="1"/>
      <c r="BE5010" s="1"/>
      <c r="BF5010" s="1"/>
      <c r="BG5010" s="1"/>
      <c r="BH5010" s="1"/>
      <c r="BI5010" s="1"/>
      <c r="BJ5010" s="1"/>
      <c r="BK5010" s="1"/>
      <c r="BL5010" s="1"/>
      <c r="BM5010" s="1"/>
      <c r="BN5010" s="1"/>
      <c r="BO5010" s="1"/>
      <c r="BP5010" s="1"/>
      <c r="BQ5010" s="1"/>
      <c r="BR5010" s="1"/>
      <c r="BS5010" s="1"/>
      <c r="BT5010" s="1"/>
      <c r="BU5010" s="1"/>
      <c r="BV5010" s="1"/>
      <c r="BW5010" s="1"/>
      <c r="BX5010" s="1"/>
      <c r="BY5010" s="1"/>
      <c r="BZ5010" s="1"/>
      <c r="CA5010" s="1"/>
      <c r="CB5010" s="1"/>
      <c r="CC5010" s="1"/>
      <c r="CD5010" s="1"/>
      <c r="CE5010" s="1"/>
      <c r="CF5010" s="1"/>
      <c r="CG5010" s="1"/>
      <c r="CH5010" s="1"/>
      <c r="CI5010" s="1"/>
      <c r="CJ5010" s="1"/>
      <c r="CK5010" s="1"/>
      <c r="CL5010" s="1"/>
      <c r="CM5010" s="1"/>
      <c r="CN5010" s="1"/>
      <c r="CO5010" s="1"/>
      <c r="CP5010" s="1"/>
      <c r="CQ5010" s="1"/>
      <c r="CR5010" s="1"/>
      <c r="CS5010" s="1"/>
      <c r="CT5010" s="1"/>
      <c r="CU5010" s="1"/>
      <c r="CV5010" s="1"/>
      <c r="CW5010" s="1"/>
      <c r="CX5010" s="1"/>
      <c r="CY5010" s="1"/>
      <c r="CZ5010" s="1"/>
      <c r="DA5010" s="1"/>
      <c r="DB5010" s="1"/>
      <c r="DC5010" s="1"/>
      <c r="DD5010" s="1"/>
      <c r="DE5010" s="1"/>
      <c r="DF5010" s="1"/>
      <c r="DG5010" s="1"/>
      <c r="DH5010" s="1"/>
      <c r="DI5010" s="1"/>
      <c r="DJ5010" s="1"/>
      <c r="DK5010" s="1"/>
      <c r="DL5010" s="1"/>
      <c r="DM5010" s="1"/>
      <c r="DN5010" s="1"/>
      <c r="DO5010" s="1"/>
      <c r="DP5010" s="1"/>
      <c r="DQ5010" s="1"/>
    </row>
    <row r="5011" spans="1:121">
      <c r="A5011" s="178" t="s">
        <v>164</v>
      </c>
      <c r="B5011" s="30" t="s">
        <v>2017</v>
      </c>
      <c r="C5011" s="385">
        <v>203610028</v>
      </c>
      <c r="D5011" s="88"/>
      <c r="F5011" s="179" t="s">
        <v>278</v>
      </c>
      <c r="G5011" s="3" t="s">
        <v>80</v>
      </c>
      <c r="H5011" s="45" t="s">
        <v>2172</v>
      </c>
      <c r="I5011" s="59">
        <v>46224</v>
      </c>
      <c r="J5011" s="59">
        <v>46227</v>
      </c>
      <c r="K5011" s="59">
        <v>46255</v>
      </c>
      <c r="L5011" s="3"/>
      <c r="M5011" s="3"/>
      <c r="N5011" s="3"/>
      <c r="O5011" s="45" t="s">
        <v>15</v>
      </c>
      <c r="P5011" s="3"/>
      <c r="Q5011" s="167"/>
      <c r="R5011" s="176"/>
      <c r="S5011" s="1"/>
      <c r="T5011" s="1"/>
      <c r="U5011" s="1"/>
      <c r="V5011" s="1"/>
      <c r="W5011" s="1"/>
      <c r="X5011" s="1"/>
      <c r="Y5011" s="1"/>
      <c r="Z5011" s="1"/>
      <c r="AA5011" s="1"/>
      <c r="AB5011" s="1"/>
      <c r="AC5011" s="1"/>
      <c r="AD5011" s="1"/>
      <c r="AE5011" s="1"/>
      <c r="AF5011" s="1"/>
      <c r="AG5011" s="1"/>
      <c r="AH5011" s="1"/>
      <c r="AI5011" s="1"/>
      <c r="AJ5011" s="1"/>
      <c r="AK5011" s="1"/>
      <c r="AL5011" s="1"/>
      <c r="AM5011" s="1"/>
      <c r="AN5011" s="1"/>
      <c r="AO5011" s="1"/>
      <c r="AP5011" s="1"/>
      <c r="AQ5011" s="1"/>
      <c r="AR5011" s="1"/>
      <c r="AS5011" s="1"/>
      <c r="AT5011" s="1"/>
      <c r="AU5011" s="1"/>
      <c r="AV5011" s="1"/>
      <c r="AW5011" s="1"/>
      <c r="AX5011" s="1"/>
      <c r="AY5011" s="1"/>
      <c r="AZ5011" s="1"/>
      <c r="BA5011" s="1"/>
      <c r="BB5011" s="1"/>
      <c r="BC5011" s="1"/>
      <c r="BD5011" s="1"/>
      <c r="BE5011" s="1"/>
      <c r="BF5011" s="1"/>
      <c r="BG5011" s="1"/>
      <c r="BH5011" s="1"/>
      <c r="BI5011" s="1"/>
      <c r="BJ5011" s="1"/>
      <c r="BK5011" s="1"/>
      <c r="BL5011" s="1"/>
      <c r="BM5011" s="1"/>
      <c r="BN5011" s="1"/>
      <c r="BO5011" s="1"/>
      <c r="BP5011" s="1"/>
      <c r="BQ5011" s="1"/>
      <c r="BR5011" s="1"/>
      <c r="BS5011" s="1"/>
      <c r="BT5011" s="1"/>
      <c r="BU5011" s="1"/>
      <c r="BV5011" s="1"/>
      <c r="BW5011" s="1"/>
      <c r="BX5011" s="1"/>
      <c r="BY5011" s="1"/>
      <c r="BZ5011" s="1"/>
      <c r="CA5011" s="1"/>
      <c r="CB5011" s="1"/>
      <c r="CC5011" s="1"/>
      <c r="CD5011" s="1"/>
      <c r="CE5011" s="1"/>
      <c r="CF5011" s="1"/>
      <c r="CG5011" s="1"/>
      <c r="CH5011" s="1"/>
      <c r="CI5011" s="1"/>
      <c r="CJ5011" s="1"/>
      <c r="CK5011" s="1"/>
      <c r="CL5011" s="1"/>
      <c r="CM5011" s="1"/>
      <c r="CN5011" s="1"/>
      <c r="CO5011" s="1"/>
      <c r="CP5011" s="1"/>
      <c r="CQ5011" s="1"/>
      <c r="CR5011" s="1"/>
      <c r="CS5011" s="1"/>
      <c r="CT5011" s="1"/>
      <c r="CU5011" s="1"/>
      <c r="CV5011" s="1"/>
      <c r="CW5011" s="1"/>
      <c r="CX5011" s="1"/>
      <c r="CY5011" s="1"/>
      <c r="CZ5011" s="1"/>
      <c r="DA5011" s="1"/>
      <c r="DB5011" s="1"/>
      <c r="DC5011" s="1"/>
      <c r="DD5011" s="1"/>
      <c r="DE5011" s="1"/>
      <c r="DF5011" s="1"/>
      <c r="DG5011" s="1"/>
      <c r="DH5011" s="1"/>
      <c r="DI5011" s="1"/>
      <c r="DJ5011" s="1"/>
      <c r="DK5011" s="1"/>
      <c r="DL5011" s="1"/>
      <c r="DM5011" s="1"/>
      <c r="DN5011" s="1"/>
      <c r="DO5011" s="1"/>
      <c r="DP5011" s="1"/>
      <c r="DQ5011" s="1"/>
    </row>
    <row r="5012" spans="1:121">
      <c r="A5012" s="178" t="s">
        <v>164</v>
      </c>
      <c r="B5012" s="30" t="s">
        <v>2017</v>
      </c>
      <c r="C5012" s="386">
        <v>203610025</v>
      </c>
      <c r="D5012" s="88"/>
      <c r="F5012" s="179" t="s">
        <v>278</v>
      </c>
      <c r="G5012" s="3" t="s">
        <v>80</v>
      </c>
      <c r="H5012" s="45" t="s">
        <v>2172</v>
      </c>
      <c r="I5012" s="59">
        <v>46224</v>
      </c>
      <c r="J5012" s="59">
        <v>46227</v>
      </c>
      <c r="K5012" s="59">
        <v>46255</v>
      </c>
      <c r="L5012" s="3"/>
      <c r="M5012" s="3"/>
      <c r="N5012" s="3"/>
      <c r="O5012" s="45" t="s">
        <v>15</v>
      </c>
      <c r="P5012" s="3"/>
      <c r="Q5012" s="167"/>
      <c r="R5012" s="176"/>
      <c r="S5012" s="1"/>
      <c r="T5012" s="1"/>
      <c r="U5012" s="1"/>
      <c r="V5012" s="1"/>
      <c r="W5012" s="1"/>
      <c r="X5012" s="1"/>
      <c r="Y5012" s="1"/>
      <c r="Z5012" s="1"/>
      <c r="AA5012" s="1"/>
      <c r="AB5012" s="1"/>
      <c r="AC5012" s="1"/>
      <c r="AD5012" s="1"/>
      <c r="AE5012" s="1"/>
      <c r="AF5012" s="1"/>
      <c r="AG5012" s="1"/>
      <c r="AH5012" s="1"/>
      <c r="AI5012" s="1"/>
      <c r="AJ5012" s="1"/>
      <c r="AK5012" s="1"/>
      <c r="AL5012" s="1"/>
      <c r="AM5012" s="1"/>
      <c r="AN5012" s="1"/>
      <c r="AO5012" s="1"/>
      <c r="AP5012" s="1"/>
      <c r="AQ5012" s="1"/>
      <c r="AR5012" s="1"/>
      <c r="AS5012" s="1"/>
      <c r="AT5012" s="1"/>
      <c r="AU5012" s="1"/>
      <c r="AV5012" s="1"/>
      <c r="AW5012" s="1"/>
      <c r="AX5012" s="1"/>
      <c r="AY5012" s="1"/>
      <c r="AZ5012" s="1"/>
      <c r="BA5012" s="1"/>
      <c r="BB5012" s="1"/>
      <c r="BC5012" s="1"/>
      <c r="BD5012" s="1"/>
      <c r="BE5012" s="1"/>
      <c r="BF5012" s="1"/>
      <c r="BG5012" s="1"/>
      <c r="BH5012" s="1"/>
      <c r="BI5012" s="1"/>
      <c r="BJ5012" s="1"/>
      <c r="BK5012" s="1"/>
      <c r="BL5012" s="1"/>
      <c r="BM5012" s="1"/>
      <c r="BN5012" s="1"/>
      <c r="BO5012" s="1"/>
      <c r="BP5012" s="1"/>
      <c r="BQ5012" s="1"/>
      <c r="BR5012" s="1"/>
      <c r="BS5012" s="1"/>
      <c r="BT5012" s="1"/>
      <c r="BU5012" s="1"/>
      <c r="BV5012" s="1"/>
      <c r="BW5012" s="1"/>
      <c r="BX5012" s="1"/>
      <c r="BY5012" s="1"/>
      <c r="BZ5012" s="1"/>
      <c r="CA5012" s="1"/>
      <c r="CB5012" s="1"/>
      <c r="CC5012" s="1"/>
      <c r="CD5012" s="1"/>
      <c r="CE5012" s="1"/>
      <c r="CF5012" s="1"/>
      <c r="CG5012" s="1"/>
      <c r="CH5012" s="1"/>
      <c r="CI5012" s="1"/>
      <c r="CJ5012" s="1"/>
      <c r="CK5012" s="1"/>
      <c r="CL5012" s="1"/>
      <c r="CM5012" s="1"/>
      <c r="CN5012" s="1"/>
      <c r="CO5012" s="1"/>
      <c r="CP5012" s="1"/>
      <c r="CQ5012" s="1"/>
      <c r="CR5012" s="1"/>
      <c r="CS5012" s="1"/>
      <c r="CT5012" s="1"/>
      <c r="CU5012" s="1"/>
      <c r="CV5012" s="1"/>
      <c r="CW5012" s="1"/>
      <c r="CX5012" s="1"/>
      <c r="CY5012" s="1"/>
      <c r="CZ5012" s="1"/>
      <c r="DA5012" s="1"/>
      <c r="DB5012" s="1"/>
      <c r="DC5012" s="1"/>
      <c r="DD5012" s="1"/>
      <c r="DE5012" s="1"/>
      <c r="DF5012" s="1"/>
      <c r="DG5012" s="1"/>
      <c r="DH5012" s="1"/>
      <c r="DI5012" s="1"/>
      <c r="DJ5012" s="1"/>
      <c r="DK5012" s="1"/>
      <c r="DL5012" s="1"/>
      <c r="DM5012" s="1"/>
      <c r="DN5012" s="1"/>
      <c r="DO5012" s="1"/>
      <c r="DP5012" s="1"/>
      <c r="DQ5012" s="1"/>
    </row>
    <row r="5013" spans="1:121">
      <c r="A5013" s="178" t="s">
        <v>164</v>
      </c>
      <c r="B5013" s="30" t="s">
        <v>2017</v>
      </c>
      <c r="C5013" s="385">
        <v>203610022</v>
      </c>
      <c r="D5013" s="88"/>
      <c r="F5013" s="179" t="s">
        <v>278</v>
      </c>
      <c r="G5013" s="3" t="s">
        <v>80</v>
      </c>
      <c r="H5013" s="45" t="s">
        <v>2172</v>
      </c>
      <c r="I5013" s="59">
        <v>46224</v>
      </c>
      <c r="J5013" s="59">
        <v>46227</v>
      </c>
      <c r="K5013" s="59">
        <v>46255</v>
      </c>
      <c r="L5013" s="3"/>
      <c r="M5013" s="3"/>
      <c r="N5013" s="3"/>
      <c r="O5013" s="45" t="s">
        <v>15</v>
      </c>
      <c r="P5013" s="3"/>
      <c r="Q5013" s="167"/>
      <c r="R5013" s="176"/>
      <c r="S5013" s="1"/>
      <c r="T5013" s="1"/>
      <c r="U5013" s="1"/>
      <c r="V5013" s="1"/>
      <c r="W5013" s="1"/>
      <c r="X5013" s="1"/>
      <c r="Y5013" s="1"/>
      <c r="Z5013" s="1"/>
      <c r="AA5013" s="1"/>
      <c r="AB5013" s="1"/>
      <c r="AC5013" s="1"/>
      <c r="AD5013" s="1"/>
      <c r="AE5013" s="1"/>
      <c r="AF5013" s="1"/>
      <c r="AG5013" s="1"/>
      <c r="AH5013" s="1"/>
      <c r="AI5013" s="1"/>
      <c r="AJ5013" s="1"/>
      <c r="AK5013" s="1"/>
      <c r="AL5013" s="1"/>
      <c r="AM5013" s="1"/>
      <c r="AN5013" s="1"/>
      <c r="AO5013" s="1"/>
      <c r="AP5013" s="1"/>
      <c r="AQ5013" s="1"/>
      <c r="AR5013" s="1"/>
      <c r="AS5013" s="1"/>
      <c r="AT5013" s="1"/>
      <c r="AU5013" s="1"/>
      <c r="AV5013" s="1"/>
      <c r="AW5013" s="1"/>
      <c r="AX5013" s="1"/>
      <c r="AY5013" s="1"/>
      <c r="AZ5013" s="1"/>
      <c r="BA5013" s="1"/>
      <c r="BB5013" s="1"/>
      <c r="BC5013" s="1"/>
      <c r="BD5013" s="1"/>
      <c r="BE5013" s="1"/>
      <c r="BF5013" s="1"/>
      <c r="BG5013" s="1"/>
      <c r="BH5013" s="1"/>
      <c r="BI5013" s="1"/>
      <c r="BJ5013" s="1"/>
      <c r="BK5013" s="1"/>
      <c r="BL5013" s="1"/>
      <c r="BM5013" s="1"/>
      <c r="BN5013" s="1"/>
      <c r="BO5013" s="1"/>
      <c r="BP5013" s="1"/>
      <c r="BQ5013" s="1"/>
      <c r="BR5013" s="1"/>
      <c r="BS5013" s="1"/>
      <c r="BT5013" s="1"/>
      <c r="BU5013" s="1"/>
      <c r="BV5013" s="1"/>
      <c r="BW5013" s="1"/>
      <c r="BX5013" s="1"/>
      <c r="BY5013" s="1"/>
      <c r="BZ5013" s="1"/>
      <c r="CA5013" s="1"/>
      <c r="CB5013" s="1"/>
      <c r="CC5013" s="1"/>
      <c r="CD5013" s="1"/>
      <c r="CE5013" s="1"/>
      <c r="CF5013" s="1"/>
      <c r="CG5013" s="1"/>
      <c r="CH5013" s="1"/>
      <c r="CI5013" s="1"/>
      <c r="CJ5013" s="1"/>
      <c r="CK5013" s="1"/>
      <c r="CL5013" s="1"/>
      <c r="CM5013" s="1"/>
      <c r="CN5013" s="1"/>
      <c r="CO5013" s="1"/>
      <c r="CP5013" s="1"/>
      <c r="CQ5013" s="1"/>
      <c r="CR5013" s="1"/>
      <c r="CS5013" s="1"/>
      <c r="CT5013" s="1"/>
      <c r="CU5013" s="1"/>
      <c r="CV5013" s="1"/>
      <c r="CW5013" s="1"/>
      <c r="CX5013" s="1"/>
      <c r="CY5013" s="1"/>
      <c r="CZ5013" s="1"/>
      <c r="DA5013" s="1"/>
      <c r="DB5013" s="1"/>
      <c r="DC5013" s="1"/>
      <c r="DD5013" s="1"/>
      <c r="DE5013" s="1"/>
      <c r="DF5013" s="1"/>
      <c r="DG5013" s="1"/>
      <c r="DH5013" s="1"/>
      <c r="DI5013" s="1"/>
      <c r="DJ5013" s="1"/>
      <c r="DK5013" s="1"/>
      <c r="DL5013" s="1"/>
      <c r="DM5013" s="1"/>
      <c r="DN5013" s="1"/>
      <c r="DO5013" s="1"/>
      <c r="DP5013" s="1"/>
      <c r="DQ5013" s="1"/>
    </row>
    <row r="5014" spans="1:121">
      <c r="A5014" s="178" t="s">
        <v>2188</v>
      </c>
      <c r="B5014" s="381"/>
      <c r="C5014" s="387">
        <v>203603545</v>
      </c>
      <c r="D5014" s="88"/>
      <c r="F5014" s="29" t="s">
        <v>99</v>
      </c>
      <c r="G5014" s="3" t="s">
        <v>60</v>
      </c>
      <c r="H5014" s="45" t="s">
        <v>200</v>
      </c>
      <c r="I5014" s="55">
        <v>46225</v>
      </c>
      <c r="J5014" s="55">
        <v>46228</v>
      </c>
      <c r="K5014" s="55">
        <v>46256</v>
      </c>
      <c r="L5014" s="3"/>
      <c r="M5014" s="3"/>
      <c r="N5014" s="3"/>
      <c r="O5014" s="45" t="s">
        <v>15</v>
      </c>
      <c r="P5014" s="3"/>
      <c r="Q5014" s="167"/>
      <c r="R5014" s="176"/>
      <c r="S5014" s="1"/>
      <c r="T5014" s="1"/>
      <c r="U5014" s="1"/>
      <c r="V5014" s="1"/>
      <c r="W5014" s="1"/>
      <c r="X5014" s="1"/>
      <c r="Y5014" s="1"/>
      <c r="Z5014" s="1"/>
      <c r="AA5014" s="1"/>
      <c r="AB5014" s="1"/>
      <c r="AC5014" s="1"/>
      <c r="AD5014" s="1"/>
      <c r="AE5014" s="1"/>
      <c r="AF5014" s="1"/>
      <c r="AG5014" s="1"/>
      <c r="AH5014" s="1"/>
      <c r="AI5014" s="1"/>
      <c r="AJ5014" s="1"/>
      <c r="AK5014" s="1"/>
      <c r="AL5014" s="1"/>
      <c r="AM5014" s="1"/>
      <c r="AN5014" s="1"/>
      <c r="AO5014" s="1"/>
      <c r="AP5014" s="1"/>
      <c r="AQ5014" s="1"/>
      <c r="AR5014" s="1"/>
      <c r="AS5014" s="1"/>
      <c r="AT5014" s="1"/>
      <c r="AU5014" s="1"/>
      <c r="AV5014" s="1"/>
      <c r="AW5014" s="1"/>
      <c r="AX5014" s="1"/>
      <c r="AY5014" s="1"/>
      <c r="AZ5014" s="1"/>
      <c r="BA5014" s="1"/>
      <c r="BB5014" s="1"/>
      <c r="BC5014" s="1"/>
      <c r="BD5014" s="1"/>
      <c r="BE5014" s="1"/>
      <c r="BF5014" s="1"/>
      <c r="BG5014" s="1"/>
      <c r="BH5014" s="1"/>
      <c r="BI5014" s="1"/>
      <c r="BJ5014" s="1"/>
      <c r="BK5014" s="1"/>
      <c r="BL5014" s="1"/>
      <c r="BM5014" s="1"/>
      <c r="BN5014" s="1"/>
      <c r="BO5014" s="1"/>
      <c r="BP5014" s="1"/>
      <c r="BQ5014" s="1"/>
      <c r="BR5014" s="1"/>
      <c r="BS5014" s="1"/>
      <c r="BT5014" s="1"/>
      <c r="BU5014" s="1"/>
      <c r="BV5014" s="1"/>
      <c r="BW5014" s="1"/>
      <c r="BX5014" s="1"/>
      <c r="BY5014" s="1"/>
      <c r="BZ5014" s="1"/>
      <c r="CA5014" s="1"/>
      <c r="CB5014" s="1"/>
      <c r="CC5014" s="1"/>
      <c r="CD5014" s="1"/>
      <c r="CE5014" s="1"/>
      <c r="CF5014" s="1"/>
      <c r="CG5014" s="1"/>
      <c r="CH5014" s="1"/>
      <c r="CI5014" s="1"/>
      <c r="CJ5014" s="1"/>
      <c r="CK5014" s="1"/>
      <c r="CL5014" s="1"/>
      <c r="CM5014" s="1"/>
      <c r="CN5014" s="1"/>
      <c r="CO5014" s="1"/>
      <c r="CP5014" s="1"/>
      <c r="CQ5014" s="1"/>
      <c r="CR5014" s="1"/>
      <c r="CS5014" s="1"/>
      <c r="CT5014" s="1"/>
      <c r="CU5014" s="1"/>
      <c r="CV5014" s="1"/>
      <c r="CW5014" s="1"/>
      <c r="CX5014" s="1"/>
      <c r="CY5014" s="1"/>
      <c r="CZ5014" s="1"/>
      <c r="DA5014" s="1"/>
      <c r="DB5014" s="1"/>
      <c r="DC5014" s="1"/>
      <c r="DD5014" s="1"/>
      <c r="DE5014" s="1"/>
      <c r="DF5014" s="1"/>
      <c r="DG5014" s="1"/>
      <c r="DH5014" s="1"/>
      <c r="DI5014" s="1"/>
      <c r="DJ5014" s="1"/>
      <c r="DK5014" s="1"/>
      <c r="DL5014" s="1"/>
      <c r="DM5014" s="1"/>
      <c r="DN5014" s="1"/>
      <c r="DO5014" s="1"/>
      <c r="DP5014" s="1"/>
      <c r="DQ5014" s="1"/>
    </row>
    <row r="5015" spans="1:121">
      <c r="A5015" s="178" t="s">
        <v>2188</v>
      </c>
      <c r="B5015" s="381"/>
      <c r="C5015" s="387">
        <v>203603590</v>
      </c>
      <c r="D5015" s="88"/>
      <c r="F5015" s="29" t="s">
        <v>99</v>
      </c>
      <c r="G5015" s="3" t="s">
        <v>60</v>
      </c>
      <c r="H5015" s="45" t="s">
        <v>200</v>
      </c>
      <c r="I5015" s="55">
        <v>46225</v>
      </c>
      <c r="J5015" s="55">
        <v>46228</v>
      </c>
      <c r="K5015" s="55">
        <v>46256</v>
      </c>
      <c r="L5015" s="3"/>
      <c r="M5015" s="3"/>
      <c r="N5015" s="3"/>
      <c r="O5015" s="45" t="s">
        <v>15</v>
      </c>
      <c r="P5015" s="3"/>
      <c r="Q5015" s="167"/>
      <c r="R5015" s="176"/>
      <c r="S5015" s="1"/>
      <c r="T5015" s="1"/>
      <c r="U5015" s="1"/>
      <c r="V5015" s="1"/>
      <c r="W5015" s="1"/>
      <c r="X5015" s="1"/>
      <c r="Y5015" s="1"/>
      <c r="Z5015" s="1"/>
      <c r="AA5015" s="1"/>
      <c r="AB5015" s="1"/>
      <c r="AC5015" s="1"/>
      <c r="AD5015" s="1"/>
      <c r="AE5015" s="1"/>
      <c r="AF5015" s="1"/>
      <c r="AG5015" s="1"/>
      <c r="AH5015" s="1"/>
      <c r="AI5015" s="1"/>
      <c r="AJ5015" s="1"/>
      <c r="AK5015" s="1"/>
      <c r="AL5015" s="1"/>
      <c r="AM5015" s="1"/>
      <c r="AN5015" s="1"/>
      <c r="AO5015" s="1"/>
      <c r="AP5015" s="1"/>
      <c r="AQ5015" s="1"/>
      <c r="AR5015" s="1"/>
      <c r="AS5015" s="1"/>
      <c r="AT5015" s="1"/>
      <c r="AU5015" s="1"/>
      <c r="AV5015" s="1"/>
      <c r="AW5015" s="1"/>
      <c r="AX5015" s="1"/>
      <c r="AY5015" s="1"/>
      <c r="AZ5015" s="1"/>
      <c r="BA5015" s="1"/>
      <c r="BB5015" s="1"/>
      <c r="BC5015" s="1"/>
      <c r="BD5015" s="1"/>
      <c r="BE5015" s="1"/>
      <c r="BF5015" s="1"/>
      <c r="BG5015" s="1"/>
      <c r="BH5015" s="1"/>
      <c r="BI5015" s="1"/>
      <c r="BJ5015" s="1"/>
      <c r="BK5015" s="1"/>
      <c r="BL5015" s="1"/>
      <c r="BM5015" s="1"/>
      <c r="BN5015" s="1"/>
      <c r="BO5015" s="1"/>
      <c r="BP5015" s="1"/>
      <c r="BQ5015" s="1"/>
      <c r="BR5015" s="1"/>
      <c r="BS5015" s="1"/>
      <c r="BT5015" s="1"/>
      <c r="BU5015" s="1"/>
      <c r="BV5015" s="1"/>
      <c r="BW5015" s="1"/>
      <c r="BX5015" s="1"/>
      <c r="BY5015" s="1"/>
      <c r="BZ5015" s="1"/>
      <c r="CA5015" s="1"/>
      <c r="CB5015" s="1"/>
      <c r="CC5015" s="1"/>
      <c r="CD5015" s="1"/>
      <c r="CE5015" s="1"/>
      <c r="CF5015" s="1"/>
      <c r="CG5015" s="1"/>
      <c r="CH5015" s="1"/>
      <c r="CI5015" s="1"/>
      <c r="CJ5015" s="1"/>
      <c r="CK5015" s="1"/>
      <c r="CL5015" s="1"/>
      <c r="CM5015" s="1"/>
      <c r="CN5015" s="1"/>
      <c r="CO5015" s="1"/>
      <c r="CP5015" s="1"/>
      <c r="CQ5015" s="1"/>
      <c r="CR5015" s="1"/>
      <c r="CS5015" s="1"/>
      <c r="CT5015" s="1"/>
      <c r="CU5015" s="1"/>
      <c r="CV5015" s="1"/>
      <c r="CW5015" s="1"/>
      <c r="CX5015" s="1"/>
      <c r="CY5015" s="1"/>
      <c r="CZ5015" s="1"/>
      <c r="DA5015" s="1"/>
      <c r="DB5015" s="1"/>
      <c r="DC5015" s="1"/>
      <c r="DD5015" s="1"/>
      <c r="DE5015" s="1"/>
      <c r="DF5015" s="1"/>
      <c r="DG5015" s="1"/>
      <c r="DH5015" s="1"/>
      <c r="DI5015" s="1"/>
      <c r="DJ5015" s="1"/>
      <c r="DK5015" s="1"/>
      <c r="DL5015" s="1"/>
      <c r="DM5015" s="1"/>
      <c r="DN5015" s="1"/>
      <c r="DO5015" s="1"/>
      <c r="DP5015" s="1"/>
      <c r="DQ5015" s="1"/>
    </row>
    <row r="5016" spans="1:121">
      <c r="A5016" s="178" t="s">
        <v>2188</v>
      </c>
      <c r="B5016" s="381"/>
      <c r="C5016" s="387">
        <v>203603649</v>
      </c>
      <c r="D5016" s="200"/>
      <c r="E5016" s="179"/>
      <c r="F5016" s="29" t="s">
        <v>99</v>
      </c>
      <c r="G5016" s="3" t="s">
        <v>60</v>
      </c>
      <c r="H5016" s="45" t="s">
        <v>200</v>
      </c>
      <c r="I5016" s="55">
        <v>46225</v>
      </c>
      <c r="J5016" s="55">
        <v>46228</v>
      </c>
      <c r="K5016" s="55">
        <v>46256</v>
      </c>
      <c r="L5016" s="45"/>
      <c r="M5016" s="45"/>
      <c r="N5016" s="45"/>
      <c r="O5016" s="45" t="s">
        <v>15</v>
      </c>
      <c r="P5016" s="45"/>
      <c r="Q5016" s="180"/>
      <c r="R5016" s="181"/>
      <c r="S5016" s="1"/>
      <c r="T5016" s="1"/>
      <c r="U5016" s="1"/>
      <c r="V5016" s="1"/>
      <c r="W5016" s="1"/>
      <c r="X5016" s="1"/>
      <c r="Y5016" s="1"/>
      <c r="Z5016" s="1"/>
      <c r="AA5016" s="1"/>
      <c r="AB5016" s="1"/>
      <c r="AC5016" s="1"/>
      <c r="AD5016" s="1"/>
      <c r="AE5016" s="1"/>
      <c r="AF5016" s="1"/>
      <c r="AG5016" s="1"/>
      <c r="AH5016" s="1"/>
      <c r="AI5016" s="1"/>
      <c r="AJ5016" s="1"/>
      <c r="AK5016" s="1"/>
      <c r="AL5016" s="1"/>
      <c r="AM5016" s="1"/>
      <c r="AN5016" s="1"/>
      <c r="AO5016" s="1"/>
      <c r="AP5016" s="1"/>
      <c r="AQ5016" s="1"/>
      <c r="AR5016" s="1"/>
      <c r="AS5016" s="1"/>
      <c r="AT5016" s="1"/>
      <c r="AU5016" s="1"/>
      <c r="AV5016" s="1"/>
      <c r="AW5016" s="1"/>
      <c r="AX5016" s="1"/>
      <c r="AY5016" s="1"/>
      <c r="AZ5016" s="1"/>
      <c r="BA5016" s="1"/>
      <c r="BB5016" s="1"/>
      <c r="BC5016" s="1"/>
      <c r="BD5016" s="1"/>
      <c r="BE5016" s="1"/>
      <c r="BF5016" s="1"/>
      <c r="BG5016" s="1"/>
      <c r="BH5016" s="1"/>
      <c r="BI5016" s="1"/>
      <c r="BJ5016" s="1"/>
      <c r="BK5016" s="1"/>
      <c r="BL5016" s="1"/>
      <c r="BM5016" s="1"/>
      <c r="BN5016" s="1"/>
      <c r="BO5016" s="1"/>
      <c r="BP5016" s="1"/>
      <c r="BQ5016" s="1"/>
      <c r="BR5016" s="1"/>
      <c r="BS5016" s="1"/>
      <c r="BT5016" s="1"/>
      <c r="BU5016" s="1"/>
      <c r="BV5016" s="1"/>
      <c r="BW5016" s="1"/>
      <c r="BX5016" s="1"/>
      <c r="BY5016" s="1"/>
      <c r="BZ5016" s="1"/>
      <c r="CA5016" s="1"/>
      <c r="CB5016" s="1"/>
      <c r="CC5016" s="1"/>
      <c r="CD5016" s="1"/>
      <c r="CE5016" s="1"/>
      <c r="CF5016" s="1"/>
      <c r="CG5016" s="1"/>
      <c r="CH5016" s="1"/>
      <c r="CI5016" s="1"/>
      <c r="CJ5016" s="1"/>
      <c r="CK5016" s="1"/>
      <c r="CL5016" s="1"/>
      <c r="CM5016" s="1"/>
      <c r="CN5016" s="1"/>
      <c r="CO5016" s="1"/>
      <c r="CP5016" s="1"/>
      <c r="CQ5016" s="1"/>
      <c r="CR5016" s="1"/>
      <c r="CS5016" s="1"/>
      <c r="CT5016" s="1"/>
      <c r="CU5016" s="1"/>
      <c r="CV5016" s="1"/>
      <c r="CW5016" s="1"/>
      <c r="CX5016" s="1"/>
      <c r="CY5016" s="1"/>
      <c r="CZ5016" s="1"/>
      <c r="DA5016" s="1"/>
      <c r="DB5016" s="1"/>
      <c r="DC5016" s="1"/>
      <c r="DD5016" s="1"/>
      <c r="DE5016" s="1"/>
      <c r="DF5016" s="1"/>
      <c r="DG5016" s="1"/>
      <c r="DH5016" s="1"/>
      <c r="DI5016" s="1"/>
      <c r="DJ5016" s="1"/>
      <c r="DK5016" s="1"/>
      <c r="DL5016" s="1"/>
      <c r="DM5016" s="1"/>
      <c r="DN5016" s="1"/>
      <c r="DO5016" s="1"/>
      <c r="DP5016" s="1"/>
      <c r="DQ5016" s="1"/>
    </row>
    <row r="5017" spans="1:121">
      <c r="A5017" s="178" t="s">
        <v>2188</v>
      </c>
      <c r="B5017" s="381"/>
      <c r="C5017" s="387">
        <v>203603750</v>
      </c>
      <c r="D5017" s="200"/>
      <c r="E5017" s="179"/>
      <c r="F5017" s="29" t="s">
        <v>99</v>
      </c>
      <c r="G5017" s="3" t="s">
        <v>60</v>
      </c>
      <c r="H5017" s="45" t="s">
        <v>200</v>
      </c>
      <c r="I5017" s="55">
        <v>46225</v>
      </c>
      <c r="J5017" s="55">
        <v>46228</v>
      </c>
      <c r="K5017" s="55">
        <v>46256</v>
      </c>
      <c r="L5017" s="45"/>
      <c r="M5017" s="45"/>
      <c r="N5017" s="45"/>
      <c r="O5017" s="45" t="s">
        <v>15</v>
      </c>
      <c r="P5017" s="45"/>
      <c r="Q5017" s="180"/>
      <c r="R5017" s="181"/>
      <c r="S5017" s="1"/>
      <c r="T5017" s="1"/>
      <c r="U5017" s="1"/>
      <c r="V5017" s="1"/>
      <c r="W5017" s="1"/>
      <c r="X5017" s="1"/>
      <c r="Y5017" s="1"/>
      <c r="Z5017" s="1"/>
      <c r="AA5017" s="1"/>
      <c r="AB5017" s="1"/>
      <c r="AC5017" s="1"/>
      <c r="AD5017" s="1"/>
      <c r="AE5017" s="1"/>
      <c r="AF5017" s="1"/>
      <c r="AG5017" s="1"/>
      <c r="AH5017" s="1"/>
      <c r="AI5017" s="1"/>
      <c r="AJ5017" s="1"/>
      <c r="AK5017" s="1"/>
      <c r="AL5017" s="1"/>
      <c r="AM5017" s="1"/>
      <c r="AN5017" s="1"/>
      <c r="AO5017" s="1"/>
      <c r="AP5017" s="1"/>
      <c r="AQ5017" s="1"/>
      <c r="AR5017" s="1"/>
      <c r="AS5017" s="1"/>
      <c r="AT5017" s="1"/>
      <c r="AU5017" s="1"/>
      <c r="AV5017" s="1"/>
      <c r="AW5017" s="1"/>
      <c r="AX5017" s="1"/>
      <c r="AY5017" s="1"/>
      <c r="AZ5017" s="1"/>
      <c r="BA5017" s="1"/>
      <c r="BB5017" s="1"/>
      <c r="BC5017" s="1"/>
      <c r="BD5017" s="1"/>
      <c r="BE5017" s="1"/>
      <c r="BF5017" s="1"/>
      <c r="BG5017" s="1"/>
      <c r="BH5017" s="1"/>
      <c r="BI5017" s="1"/>
      <c r="BJ5017" s="1"/>
      <c r="BK5017" s="1"/>
      <c r="BL5017" s="1"/>
      <c r="BM5017" s="1"/>
      <c r="BN5017" s="1"/>
      <c r="BO5017" s="1"/>
      <c r="BP5017" s="1"/>
      <c r="BQ5017" s="1"/>
      <c r="BR5017" s="1"/>
      <c r="BS5017" s="1"/>
      <c r="BT5017" s="1"/>
      <c r="BU5017" s="1"/>
      <c r="BV5017" s="1"/>
      <c r="BW5017" s="1"/>
      <c r="BX5017" s="1"/>
      <c r="BY5017" s="1"/>
      <c r="BZ5017" s="1"/>
      <c r="CA5017" s="1"/>
      <c r="CB5017" s="1"/>
      <c r="CC5017" s="1"/>
      <c r="CD5017" s="1"/>
      <c r="CE5017" s="1"/>
      <c r="CF5017" s="1"/>
      <c r="CG5017" s="1"/>
      <c r="CH5017" s="1"/>
      <c r="CI5017" s="1"/>
      <c r="CJ5017" s="1"/>
      <c r="CK5017" s="1"/>
      <c r="CL5017" s="1"/>
      <c r="CM5017" s="1"/>
      <c r="CN5017" s="1"/>
      <c r="CO5017" s="1"/>
      <c r="CP5017" s="1"/>
      <c r="CQ5017" s="1"/>
      <c r="CR5017" s="1"/>
      <c r="CS5017" s="1"/>
      <c r="CT5017" s="1"/>
      <c r="CU5017" s="1"/>
      <c r="CV5017" s="1"/>
      <c r="CW5017" s="1"/>
      <c r="CX5017" s="1"/>
      <c r="CY5017" s="1"/>
      <c r="CZ5017" s="1"/>
      <c r="DA5017" s="1"/>
      <c r="DB5017" s="1"/>
      <c r="DC5017" s="1"/>
      <c r="DD5017" s="1"/>
      <c r="DE5017" s="1"/>
      <c r="DF5017" s="1"/>
      <c r="DG5017" s="1"/>
      <c r="DH5017" s="1"/>
      <c r="DI5017" s="1"/>
      <c r="DJ5017" s="1"/>
      <c r="DK5017" s="1"/>
      <c r="DL5017" s="1"/>
      <c r="DM5017" s="1"/>
      <c r="DN5017" s="1"/>
      <c r="DO5017" s="1"/>
      <c r="DP5017" s="1"/>
      <c r="DQ5017" s="1"/>
    </row>
    <row r="5018" spans="1:121">
      <c r="A5018" s="178" t="s">
        <v>2189</v>
      </c>
      <c r="B5018" s="30"/>
      <c r="C5018" s="387">
        <v>203604789</v>
      </c>
      <c r="D5018" s="88"/>
      <c r="F5018" s="29" t="s">
        <v>99</v>
      </c>
      <c r="G5018" s="3" t="s">
        <v>60</v>
      </c>
      <c r="H5018" s="3" t="s">
        <v>200</v>
      </c>
      <c r="I5018" s="55">
        <v>46225</v>
      </c>
      <c r="J5018" s="55">
        <v>46228</v>
      </c>
      <c r="K5018" s="55">
        <v>46256</v>
      </c>
      <c r="L5018" s="3"/>
      <c r="M5018" s="3"/>
      <c r="N5018" s="3"/>
      <c r="O5018" s="45" t="s">
        <v>15</v>
      </c>
      <c r="P5018" s="3"/>
      <c r="Q5018" s="167"/>
      <c r="R5018" s="176"/>
      <c r="S5018" s="1"/>
      <c r="T5018" s="1"/>
      <c r="U5018" s="1"/>
      <c r="V5018" s="1"/>
      <c r="W5018" s="1"/>
      <c r="X5018" s="1"/>
      <c r="Y5018" s="1"/>
      <c r="Z5018" s="1"/>
      <c r="AA5018" s="1"/>
      <c r="AB5018" s="1"/>
      <c r="AC5018" s="1"/>
      <c r="AD5018" s="1"/>
      <c r="AE5018" s="1"/>
      <c r="AF5018" s="1"/>
      <c r="AG5018" s="1"/>
      <c r="AH5018" s="1"/>
      <c r="AI5018" s="1"/>
      <c r="AJ5018" s="1"/>
      <c r="AK5018" s="1"/>
      <c r="AL5018" s="1"/>
      <c r="AM5018" s="1"/>
      <c r="AN5018" s="1"/>
      <c r="AO5018" s="1"/>
      <c r="AP5018" s="1"/>
      <c r="AQ5018" s="1"/>
      <c r="AR5018" s="1"/>
      <c r="AS5018" s="1"/>
      <c r="AT5018" s="1"/>
      <c r="AU5018" s="1"/>
      <c r="AV5018" s="1"/>
      <c r="AW5018" s="1"/>
      <c r="AX5018" s="1"/>
      <c r="AY5018" s="1"/>
      <c r="AZ5018" s="1"/>
      <c r="BA5018" s="1"/>
      <c r="BB5018" s="1"/>
      <c r="BC5018" s="1"/>
      <c r="BD5018" s="1"/>
      <c r="BE5018" s="1"/>
      <c r="BF5018" s="1"/>
      <c r="BG5018" s="1"/>
      <c r="BH5018" s="1"/>
      <c r="BI5018" s="1"/>
      <c r="BJ5018" s="1"/>
      <c r="BK5018" s="1"/>
      <c r="BL5018" s="1"/>
      <c r="BM5018" s="1"/>
      <c r="BN5018" s="1"/>
      <c r="BO5018" s="1"/>
      <c r="BP5018" s="1"/>
      <c r="BQ5018" s="1"/>
      <c r="BR5018" s="1"/>
      <c r="BS5018" s="1"/>
      <c r="BT5018" s="1"/>
      <c r="BU5018" s="1"/>
      <c r="BV5018" s="1"/>
      <c r="BW5018" s="1"/>
      <c r="BX5018" s="1"/>
      <c r="BY5018" s="1"/>
      <c r="BZ5018" s="1"/>
      <c r="CA5018" s="1"/>
      <c r="CB5018" s="1"/>
      <c r="CC5018" s="1"/>
      <c r="CD5018" s="1"/>
      <c r="CE5018" s="1"/>
      <c r="CF5018" s="1"/>
      <c r="CG5018" s="1"/>
      <c r="CH5018" s="1"/>
      <c r="CI5018" s="1"/>
      <c r="CJ5018" s="1"/>
      <c r="CK5018" s="1"/>
      <c r="CL5018" s="1"/>
      <c r="CM5018" s="1"/>
      <c r="CN5018" s="1"/>
      <c r="CO5018" s="1"/>
      <c r="CP5018" s="1"/>
      <c r="CQ5018" s="1"/>
      <c r="CR5018" s="1"/>
      <c r="CS5018" s="1"/>
      <c r="CT5018" s="1"/>
      <c r="CU5018" s="1"/>
      <c r="CV5018" s="1"/>
      <c r="CW5018" s="1"/>
      <c r="CX5018" s="1"/>
      <c r="CY5018" s="1"/>
      <c r="CZ5018" s="1"/>
      <c r="DA5018" s="1"/>
      <c r="DB5018" s="1"/>
      <c r="DC5018" s="1"/>
      <c r="DD5018" s="1"/>
      <c r="DE5018" s="1"/>
      <c r="DF5018" s="1"/>
      <c r="DG5018" s="1"/>
      <c r="DH5018" s="1"/>
      <c r="DI5018" s="1"/>
      <c r="DJ5018" s="1"/>
      <c r="DK5018" s="1"/>
      <c r="DL5018" s="1"/>
      <c r="DM5018" s="1"/>
      <c r="DN5018" s="1"/>
      <c r="DO5018" s="1"/>
      <c r="DP5018" s="1"/>
      <c r="DQ5018" s="1"/>
    </row>
    <row r="5019" spans="1:121">
      <c r="A5019" s="178" t="s">
        <v>2189</v>
      </c>
      <c r="B5019" s="30"/>
      <c r="C5019" s="387">
        <v>203604830</v>
      </c>
      <c r="D5019" s="88"/>
      <c r="F5019" s="29" t="s">
        <v>99</v>
      </c>
      <c r="G5019" s="3" t="s">
        <v>60</v>
      </c>
      <c r="H5019" s="3" t="s">
        <v>200</v>
      </c>
      <c r="I5019" s="55">
        <v>46225</v>
      </c>
      <c r="J5019" s="55">
        <v>46228</v>
      </c>
      <c r="K5019" s="55">
        <v>46256</v>
      </c>
      <c r="L5019" s="3"/>
      <c r="M5019" s="3"/>
      <c r="N5019" s="3"/>
      <c r="O5019" s="45" t="s">
        <v>15</v>
      </c>
      <c r="P5019" s="3"/>
      <c r="Q5019" s="167"/>
      <c r="R5019" s="176"/>
      <c r="S5019" s="1"/>
      <c r="T5019" s="1"/>
      <c r="U5019" s="1"/>
      <c r="V5019" s="1"/>
      <c r="W5019" s="1"/>
      <c r="X5019" s="1"/>
      <c r="Y5019" s="1"/>
      <c r="Z5019" s="1"/>
      <c r="AA5019" s="1"/>
      <c r="AB5019" s="1"/>
      <c r="AC5019" s="1"/>
      <c r="AD5019" s="1"/>
      <c r="AE5019" s="1"/>
      <c r="AF5019" s="1"/>
      <c r="AG5019" s="1"/>
      <c r="AH5019" s="1"/>
      <c r="AI5019" s="1"/>
      <c r="AJ5019" s="1"/>
      <c r="AK5019" s="1"/>
      <c r="AL5019" s="1"/>
      <c r="AM5019" s="1"/>
      <c r="AN5019" s="1"/>
      <c r="AO5019" s="1"/>
      <c r="AP5019" s="1"/>
      <c r="AQ5019" s="1"/>
      <c r="AR5019" s="1"/>
      <c r="AS5019" s="1"/>
      <c r="AT5019" s="1"/>
      <c r="AU5019" s="1"/>
      <c r="AV5019" s="1"/>
      <c r="AW5019" s="1"/>
      <c r="AX5019" s="1"/>
      <c r="AY5019" s="1"/>
      <c r="AZ5019" s="1"/>
      <c r="BA5019" s="1"/>
      <c r="BB5019" s="1"/>
      <c r="BC5019" s="1"/>
      <c r="BD5019" s="1"/>
      <c r="BE5019" s="1"/>
      <c r="BF5019" s="1"/>
      <c r="BG5019" s="1"/>
      <c r="BH5019" s="1"/>
      <c r="BI5019" s="1"/>
      <c r="BJ5019" s="1"/>
      <c r="BK5019" s="1"/>
      <c r="BL5019" s="1"/>
      <c r="BM5019" s="1"/>
      <c r="BN5019" s="1"/>
      <c r="BO5019" s="1"/>
      <c r="BP5019" s="1"/>
      <c r="BQ5019" s="1"/>
      <c r="BR5019" s="1"/>
      <c r="BS5019" s="1"/>
      <c r="BT5019" s="1"/>
      <c r="BU5019" s="1"/>
      <c r="BV5019" s="1"/>
      <c r="BW5019" s="1"/>
      <c r="BX5019" s="1"/>
      <c r="BY5019" s="1"/>
      <c r="BZ5019" s="1"/>
      <c r="CA5019" s="1"/>
      <c r="CB5019" s="1"/>
      <c r="CC5019" s="1"/>
      <c r="CD5019" s="1"/>
      <c r="CE5019" s="1"/>
      <c r="CF5019" s="1"/>
      <c r="CG5019" s="1"/>
      <c r="CH5019" s="1"/>
      <c r="CI5019" s="1"/>
      <c r="CJ5019" s="1"/>
      <c r="CK5019" s="1"/>
      <c r="CL5019" s="1"/>
      <c r="CM5019" s="1"/>
      <c r="CN5019" s="1"/>
      <c r="CO5019" s="1"/>
      <c r="CP5019" s="1"/>
      <c r="CQ5019" s="1"/>
      <c r="CR5019" s="1"/>
      <c r="CS5019" s="1"/>
      <c r="CT5019" s="1"/>
      <c r="CU5019" s="1"/>
      <c r="CV5019" s="1"/>
      <c r="CW5019" s="1"/>
      <c r="CX5019" s="1"/>
      <c r="CY5019" s="1"/>
      <c r="CZ5019" s="1"/>
      <c r="DA5019" s="1"/>
      <c r="DB5019" s="1"/>
      <c r="DC5019" s="1"/>
      <c r="DD5019" s="1"/>
      <c r="DE5019" s="1"/>
      <c r="DF5019" s="1"/>
      <c r="DG5019" s="1"/>
      <c r="DH5019" s="1"/>
      <c r="DI5019" s="1"/>
      <c r="DJ5019" s="1"/>
      <c r="DK5019" s="1"/>
      <c r="DL5019" s="1"/>
      <c r="DM5019" s="1"/>
      <c r="DN5019" s="1"/>
      <c r="DO5019" s="1"/>
      <c r="DP5019" s="1"/>
      <c r="DQ5019" s="1"/>
    </row>
    <row r="5020" spans="1:121">
      <c r="A5020" s="172" t="s">
        <v>2189</v>
      </c>
      <c r="B5020" s="30"/>
      <c r="C5020" s="387">
        <v>203604853</v>
      </c>
      <c r="D5020" s="88"/>
      <c r="F5020" s="29" t="s">
        <v>99</v>
      </c>
      <c r="G5020" s="3" t="s">
        <v>60</v>
      </c>
      <c r="H5020" s="3" t="s">
        <v>200</v>
      </c>
      <c r="I5020" s="55">
        <v>46225</v>
      </c>
      <c r="J5020" s="55">
        <v>46228</v>
      </c>
      <c r="K5020" s="55">
        <v>46256</v>
      </c>
      <c r="L5020" s="3"/>
      <c r="M5020" s="3"/>
      <c r="N5020" s="3"/>
      <c r="O5020" s="45" t="s">
        <v>15</v>
      </c>
      <c r="P5020" s="3"/>
      <c r="Q5020" s="167"/>
      <c r="R5020" s="176"/>
      <c r="S5020" s="1"/>
      <c r="T5020" s="1"/>
      <c r="U5020" s="1"/>
      <c r="V5020" s="1"/>
      <c r="W5020" s="1"/>
      <c r="X5020" s="1"/>
      <c r="Y5020" s="1"/>
      <c r="Z5020" s="1"/>
      <c r="AA5020" s="1"/>
      <c r="AB5020" s="1"/>
      <c r="AC5020" s="1"/>
      <c r="AD5020" s="1"/>
      <c r="AE5020" s="1"/>
      <c r="AF5020" s="1"/>
      <c r="AG5020" s="1"/>
      <c r="AH5020" s="1"/>
      <c r="AI5020" s="1"/>
      <c r="AJ5020" s="1"/>
      <c r="AK5020" s="1"/>
      <c r="AL5020" s="1"/>
      <c r="AM5020" s="1"/>
      <c r="AN5020" s="1"/>
      <c r="AO5020" s="1"/>
      <c r="AP5020" s="1"/>
      <c r="AQ5020" s="1"/>
      <c r="AR5020" s="1"/>
      <c r="AS5020" s="1"/>
      <c r="AT5020" s="1"/>
      <c r="AU5020" s="1"/>
      <c r="AV5020" s="1"/>
      <c r="AW5020" s="1"/>
      <c r="AX5020" s="1"/>
      <c r="AY5020" s="1"/>
      <c r="AZ5020" s="1"/>
      <c r="BA5020" s="1"/>
      <c r="BB5020" s="1"/>
      <c r="BC5020" s="1"/>
      <c r="BD5020" s="1"/>
      <c r="BE5020" s="1"/>
      <c r="BF5020" s="1"/>
      <c r="BG5020" s="1"/>
      <c r="BH5020" s="1"/>
      <c r="BI5020" s="1"/>
      <c r="BJ5020" s="1"/>
      <c r="BK5020" s="1"/>
      <c r="BL5020" s="1"/>
      <c r="BM5020" s="1"/>
      <c r="BN5020" s="1"/>
      <c r="BO5020" s="1"/>
      <c r="BP5020" s="1"/>
      <c r="BQ5020" s="1"/>
      <c r="BR5020" s="1"/>
      <c r="BS5020" s="1"/>
      <c r="BT5020" s="1"/>
      <c r="BU5020" s="1"/>
      <c r="BV5020" s="1"/>
      <c r="BW5020" s="1"/>
      <c r="BX5020" s="1"/>
      <c r="BY5020" s="1"/>
      <c r="BZ5020" s="1"/>
      <c r="CA5020" s="1"/>
      <c r="CB5020" s="1"/>
      <c r="CC5020" s="1"/>
      <c r="CD5020" s="1"/>
      <c r="CE5020" s="1"/>
      <c r="CF5020" s="1"/>
      <c r="CG5020" s="1"/>
      <c r="CH5020" s="1"/>
      <c r="CI5020" s="1"/>
      <c r="CJ5020" s="1"/>
      <c r="CK5020" s="1"/>
      <c r="CL5020" s="1"/>
      <c r="CM5020" s="1"/>
      <c r="CN5020" s="1"/>
      <c r="CO5020" s="1"/>
      <c r="CP5020" s="1"/>
      <c r="CQ5020" s="1"/>
      <c r="CR5020" s="1"/>
      <c r="CS5020" s="1"/>
      <c r="CT5020" s="1"/>
      <c r="CU5020" s="1"/>
      <c r="CV5020" s="1"/>
      <c r="CW5020" s="1"/>
      <c r="CX5020" s="1"/>
      <c r="CY5020" s="1"/>
      <c r="CZ5020" s="1"/>
      <c r="DA5020" s="1"/>
      <c r="DB5020" s="1"/>
      <c r="DC5020" s="1"/>
      <c r="DD5020" s="1"/>
      <c r="DE5020" s="1"/>
      <c r="DF5020" s="1"/>
      <c r="DG5020" s="1"/>
      <c r="DH5020" s="1"/>
      <c r="DI5020" s="1"/>
      <c r="DJ5020" s="1"/>
      <c r="DK5020" s="1"/>
      <c r="DL5020" s="1"/>
      <c r="DM5020" s="1"/>
      <c r="DN5020" s="1"/>
      <c r="DO5020" s="1"/>
      <c r="DP5020" s="1"/>
      <c r="DQ5020" s="1"/>
    </row>
    <row r="5021" spans="1:121">
      <c r="A5021" s="172" t="s">
        <v>2189</v>
      </c>
      <c r="B5021" s="30"/>
      <c r="C5021" s="387">
        <v>203604887</v>
      </c>
      <c r="D5021" s="88"/>
      <c r="F5021" s="29" t="s">
        <v>99</v>
      </c>
      <c r="G5021" s="3" t="s">
        <v>60</v>
      </c>
      <c r="H5021" s="3" t="s">
        <v>200</v>
      </c>
      <c r="I5021" s="55">
        <v>46225</v>
      </c>
      <c r="J5021" s="55">
        <v>46228</v>
      </c>
      <c r="K5021" s="55">
        <v>46256</v>
      </c>
      <c r="L5021" s="3"/>
      <c r="M5021" s="3"/>
      <c r="N5021" s="3"/>
      <c r="O5021" s="45" t="s">
        <v>15</v>
      </c>
      <c r="P5021" s="3"/>
      <c r="Q5021" s="167"/>
      <c r="R5021" s="176"/>
      <c r="S5021" s="1"/>
      <c r="T5021" s="1"/>
      <c r="U5021" s="1"/>
      <c r="V5021" s="1"/>
      <c r="W5021" s="1"/>
      <c r="X5021" s="1"/>
      <c r="Y5021" s="1"/>
      <c r="Z5021" s="1"/>
      <c r="AA5021" s="1"/>
      <c r="AB5021" s="1"/>
      <c r="AC5021" s="1"/>
      <c r="AD5021" s="1"/>
      <c r="AE5021" s="1"/>
      <c r="AF5021" s="1"/>
      <c r="AG5021" s="1"/>
      <c r="AH5021" s="1"/>
      <c r="AI5021" s="1"/>
      <c r="AJ5021" s="1"/>
      <c r="AK5021" s="1"/>
      <c r="AL5021" s="1"/>
      <c r="AM5021" s="1"/>
      <c r="AN5021" s="1"/>
      <c r="AO5021" s="1"/>
      <c r="AP5021" s="1"/>
      <c r="AQ5021" s="1"/>
      <c r="AR5021" s="1"/>
      <c r="AS5021" s="1"/>
      <c r="AT5021" s="1"/>
      <c r="AU5021" s="1"/>
      <c r="AV5021" s="1"/>
      <c r="AW5021" s="1"/>
      <c r="AX5021" s="1"/>
      <c r="AY5021" s="1"/>
      <c r="AZ5021" s="1"/>
      <c r="BA5021" s="1"/>
      <c r="BB5021" s="1"/>
      <c r="BC5021" s="1"/>
      <c r="BD5021" s="1"/>
      <c r="BE5021" s="1"/>
      <c r="BF5021" s="1"/>
      <c r="BG5021" s="1"/>
      <c r="BH5021" s="1"/>
      <c r="BI5021" s="1"/>
      <c r="BJ5021" s="1"/>
      <c r="BK5021" s="1"/>
      <c r="BL5021" s="1"/>
      <c r="BM5021" s="1"/>
      <c r="BN5021" s="1"/>
      <c r="BO5021" s="1"/>
      <c r="BP5021" s="1"/>
      <c r="BQ5021" s="1"/>
      <c r="BR5021" s="1"/>
      <c r="BS5021" s="1"/>
      <c r="BT5021" s="1"/>
      <c r="BU5021" s="1"/>
      <c r="BV5021" s="1"/>
      <c r="BW5021" s="1"/>
      <c r="BX5021" s="1"/>
      <c r="BY5021" s="1"/>
      <c r="BZ5021" s="1"/>
      <c r="CA5021" s="1"/>
      <c r="CB5021" s="1"/>
      <c r="CC5021" s="1"/>
      <c r="CD5021" s="1"/>
      <c r="CE5021" s="1"/>
      <c r="CF5021" s="1"/>
      <c r="CG5021" s="1"/>
      <c r="CH5021" s="1"/>
      <c r="CI5021" s="1"/>
      <c r="CJ5021" s="1"/>
      <c r="CK5021" s="1"/>
      <c r="CL5021" s="1"/>
      <c r="CM5021" s="1"/>
      <c r="CN5021" s="1"/>
      <c r="CO5021" s="1"/>
      <c r="CP5021" s="1"/>
      <c r="CQ5021" s="1"/>
      <c r="CR5021" s="1"/>
      <c r="CS5021" s="1"/>
      <c r="CT5021" s="1"/>
      <c r="CU5021" s="1"/>
      <c r="CV5021" s="1"/>
      <c r="CW5021" s="1"/>
      <c r="CX5021" s="1"/>
      <c r="CY5021" s="1"/>
      <c r="CZ5021" s="1"/>
      <c r="DA5021" s="1"/>
      <c r="DB5021" s="1"/>
      <c r="DC5021" s="1"/>
      <c r="DD5021" s="1"/>
      <c r="DE5021" s="1"/>
      <c r="DF5021" s="1"/>
      <c r="DG5021" s="1"/>
      <c r="DH5021" s="1"/>
      <c r="DI5021" s="1"/>
      <c r="DJ5021" s="1"/>
      <c r="DK5021" s="1"/>
      <c r="DL5021" s="1"/>
      <c r="DM5021" s="1"/>
      <c r="DN5021" s="1"/>
      <c r="DO5021" s="1"/>
      <c r="DP5021" s="1"/>
      <c r="DQ5021" s="1"/>
    </row>
    <row r="5022" spans="1:121">
      <c r="A5022" s="172" t="s">
        <v>2190</v>
      </c>
      <c r="B5022" s="30"/>
      <c r="C5022" s="387">
        <v>203603876</v>
      </c>
      <c r="D5022" s="88"/>
      <c r="F5022" s="29" t="s">
        <v>99</v>
      </c>
      <c r="G5022" s="3" t="s">
        <v>60</v>
      </c>
      <c r="H5022" s="3" t="s">
        <v>200</v>
      </c>
      <c r="I5022" s="55">
        <v>46225</v>
      </c>
      <c r="J5022" s="55">
        <v>46228</v>
      </c>
      <c r="K5022" s="55">
        <v>46256</v>
      </c>
      <c r="L5022" s="3"/>
      <c r="M5022" s="3"/>
      <c r="N5022" s="3"/>
      <c r="O5022" s="45" t="s">
        <v>15</v>
      </c>
      <c r="P5022" s="3"/>
      <c r="Q5022" s="167"/>
      <c r="R5022" s="176"/>
      <c r="S5022" s="1"/>
      <c r="T5022" s="1"/>
      <c r="U5022" s="1"/>
      <c r="V5022" s="1"/>
      <c r="W5022" s="1"/>
      <c r="X5022" s="1"/>
      <c r="Y5022" s="1"/>
      <c r="Z5022" s="1"/>
      <c r="AA5022" s="1"/>
      <c r="AB5022" s="1"/>
      <c r="AC5022" s="1"/>
      <c r="AD5022" s="1"/>
      <c r="AE5022" s="1"/>
      <c r="AF5022" s="1"/>
      <c r="AG5022" s="1"/>
      <c r="AH5022" s="1"/>
      <c r="AI5022" s="1"/>
      <c r="AJ5022" s="1"/>
      <c r="AK5022" s="1"/>
      <c r="AL5022" s="1"/>
      <c r="AM5022" s="1"/>
      <c r="AN5022" s="1"/>
      <c r="AO5022" s="1"/>
      <c r="AP5022" s="1"/>
      <c r="AQ5022" s="1"/>
      <c r="AR5022" s="1"/>
      <c r="AS5022" s="1"/>
      <c r="AT5022" s="1"/>
      <c r="AU5022" s="1"/>
      <c r="AV5022" s="1"/>
      <c r="AW5022" s="1"/>
      <c r="AX5022" s="1"/>
      <c r="AY5022" s="1"/>
      <c r="AZ5022" s="1"/>
      <c r="BA5022" s="1"/>
      <c r="BB5022" s="1"/>
      <c r="BC5022" s="1"/>
      <c r="BD5022" s="1"/>
      <c r="BE5022" s="1"/>
      <c r="BF5022" s="1"/>
      <c r="BG5022" s="1"/>
      <c r="BH5022" s="1"/>
      <c r="BI5022" s="1"/>
      <c r="BJ5022" s="1"/>
      <c r="BK5022" s="1"/>
      <c r="BL5022" s="1"/>
      <c r="BM5022" s="1"/>
      <c r="BN5022" s="1"/>
      <c r="BO5022" s="1"/>
      <c r="BP5022" s="1"/>
      <c r="BQ5022" s="1"/>
      <c r="BR5022" s="1"/>
      <c r="BS5022" s="1"/>
      <c r="BT5022" s="1"/>
      <c r="BU5022" s="1"/>
      <c r="BV5022" s="1"/>
      <c r="BW5022" s="1"/>
      <c r="BX5022" s="1"/>
      <c r="BY5022" s="1"/>
      <c r="BZ5022" s="1"/>
      <c r="CA5022" s="1"/>
      <c r="CB5022" s="1"/>
      <c r="CC5022" s="1"/>
      <c r="CD5022" s="1"/>
      <c r="CE5022" s="1"/>
      <c r="CF5022" s="1"/>
      <c r="CG5022" s="1"/>
      <c r="CH5022" s="1"/>
      <c r="CI5022" s="1"/>
      <c r="CJ5022" s="1"/>
      <c r="CK5022" s="1"/>
      <c r="CL5022" s="1"/>
      <c r="CM5022" s="1"/>
      <c r="CN5022" s="1"/>
      <c r="CO5022" s="1"/>
      <c r="CP5022" s="1"/>
      <c r="CQ5022" s="1"/>
      <c r="CR5022" s="1"/>
      <c r="CS5022" s="1"/>
      <c r="CT5022" s="1"/>
      <c r="CU5022" s="1"/>
      <c r="CV5022" s="1"/>
      <c r="CW5022" s="1"/>
      <c r="CX5022" s="1"/>
      <c r="CY5022" s="1"/>
      <c r="CZ5022" s="1"/>
      <c r="DA5022" s="1"/>
      <c r="DB5022" s="1"/>
      <c r="DC5022" s="1"/>
      <c r="DD5022" s="1"/>
      <c r="DE5022" s="1"/>
      <c r="DF5022" s="1"/>
      <c r="DG5022" s="1"/>
      <c r="DH5022" s="1"/>
      <c r="DI5022" s="1"/>
      <c r="DJ5022" s="1"/>
      <c r="DK5022" s="1"/>
      <c r="DL5022" s="1"/>
      <c r="DM5022" s="1"/>
      <c r="DN5022" s="1"/>
      <c r="DO5022" s="1"/>
      <c r="DP5022" s="1"/>
      <c r="DQ5022" s="1"/>
    </row>
    <row r="5023" spans="1:121">
      <c r="A5023" s="172" t="s">
        <v>2190</v>
      </c>
      <c r="B5023" s="30"/>
      <c r="C5023" s="387">
        <v>203603927</v>
      </c>
      <c r="D5023" s="88"/>
      <c r="F5023" s="29" t="s">
        <v>99</v>
      </c>
      <c r="G5023" s="3" t="s">
        <v>60</v>
      </c>
      <c r="H5023" s="3" t="s">
        <v>200</v>
      </c>
      <c r="I5023" s="55">
        <v>46225</v>
      </c>
      <c r="J5023" s="55">
        <v>46228</v>
      </c>
      <c r="K5023" s="55">
        <v>46256</v>
      </c>
      <c r="L5023" s="3"/>
      <c r="M5023" s="3"/>
      <c r="N5023" s="3"/>
      <c r="O5023" s="45" t="s">
        <v>15</v>
      </c>
      <c r="P5023" s="3"/>
      <c r="Q5023" s="167"/>
      <c r="R5023" s="176"/>
      <c r="S5023" s="1"/>
      <c r="T5023" s="1"/>
      <c r="U5023" s="1"/>
      <c r="V5023" s="1"/>
      <c r="W5023" s="1"/>
      <c r="X5023" s="1"/>
      <c r="Y5023" s="1"/>
      <c r="Z5023" s="1"/>
      <c r="AA5023" s="1"/>
      <c r="AB5023" s="1"/>
      <c r="AC5023" s="1"/>
      <c r="AD5023" s="1"/>
      <c r="AE5023" s="1"/>
      <c r="AF5023" s="1"/>
      <c r="AG5023" s="1"/>
      <c r="AH5023" s="1"/>
      <c r="AI5023" s="1"/>
      <c r="AJ5023" s="1"/>
      <c r="AK5023" s="1"/>
      <c r="AL5023" s="1"/>
      <c r="AM5023" s="1"/>
      <c r="AN5023" s="1"/>
      <c r="AO5023" s="1"/>
      <c r="AP5023" s="1"/>
      <c r="AQ5023" s="1"/>
      <c r="AR5023" s="1"/>
      <c r="AS5023" s="1"/>
      <c r="AT5023" s="1"/>
      <c r="AU5023" s="1"/>
      <c r="AV5023" s="1"/>
      <c r="AW5023" s="1"/>
      <c r="AX5023" s="1"/>
      <c r="AY5023" s="1"/>
      <c r="AZ5023" s="1"/>
      <c r="BA5023" s="1"/>
      <c r="BB5023" s="1"/>
      <c r="BC5023" s="1"/>
      <c r="BD5023" s="1"/>
      <c r="BE5023" s="1"/>
      <c r="BF5023" s="1"/>
      <c r="BG5023" s="1"/>
      <c r="BH5023" s="1"/>
      <c r="BI5023" s="1"/>
      <c r="BJ5023" s="1"/>
      <c r="BK5023" s="1"/>
      <c r="BL5023" s="1"/>
      <c r="BM5023" s="1"/>
      <c r="BN5023" s="1"/>
      <c r="BO5023" s="1"/>
      <c r="BP5023" s="1"/>
      <c r="BQ5023" s="1"/>
      <c r="BR5023" s="1"/>
      <c r="BS5023" s="1"/>
      <c r="BT5023" s="1"/>
      <c r="BU5023" s="1"/>
      <c r="BV5023" s="1"/>
      <c r="BW5023" s="1"/>
      <c r="BX5023" s="1"/>
      <c r="BY5023" s="1"/>
      <c r="BZ5023" s="1"/>
      <c r="CA5023" s="1"/>
      <c r="CB5023" s="1"/>
      <c r="CC5023" s="1"/>
      <c r="CD5023" s="1"/>
      <c r="CE5023" s="1"/>
      <c r="CF5023" s="1"/>
      <c r="CG5023" s="1"/>
      <c r="CH5023" s="1"/>
      <c r="CI5023" s="1"/>
      <c r="CJ5023" s="1"/>
      <c r="CK5023" s="1"/>
      <c r="CL5023" s="1"/>
      <c r="CM5023" s="1"/>
      <c r="CN5023" s="1"/>
      <c r="CO5023" s="1"/>
      <c r="CP5023" s="1"/>
      <c r="CQ5023" s="1"/>
      <c r="CR5023" s="1"/>
      <c r="CS5023" s="1"/>
      <c r="CT5023" s="1"/>
      <c r="CU5023" s="1"/>
      <c r="CV5023" s="1"/>
      <c r="CW5023" s="1"/>
      <c r="CX5023" s="1"/>
      <c r="CY5023" s="1"/>
      <c r="CZ5023" s="1"/>
      <c r="DA5023" s="1"/>
      <c r="DB5023" s="1"/>
      <c r="DC5023" s="1"/>
      <c r="DD5023" s="1"/>
      <c r="DE5023" s="1"/>
      <c r="DF5023" s="1"/>
      <c r="DG5023" s="1"/>
      <c r="DH5023" s="1"/>
      <c r="DI5023" s="1"/>
      <c r="DJ5023" s="1"/>
      <c r="DK5023" s="1"/>
      <c r="DL5023" s="1"/>
      <c r="DM5023" s="1"/>
      <c r="DN5023" s="1"/>
      <c r="DO5023" s="1"/>
      <c r="DP5023" s="1"/>
      <c r="DQ5023" s="1"/>
    </row>
    <row r="5024" spans="1:121">
      <c r="A5024" s="172" t="s">
        <v>2190</v>
      </c>
      <c r="B5024" s="381"/>
      <c r="C5024" s="387">
        <v>203603988</v>
      </c>
      <c r="D5024" s="200"/>
      <c r="E5024" s="179"/>
      <c r="F5024" s="179" t="s">
        <v>99</v>
      </c>
      <c r="G5024" s="45" t="s">
        <v>60</v>
      </c>
      <c r="H5024" s="45" t="s">
        <v>200</v>
      </c>
      <c r="I5024" s="59">
        <v>46225</v>
      </c>
      <c r="J5024" s="59">
        <v>46228</v>
      </c>
      <c r="K5024" s="59">
        <v>46256</v>
      </c>
      <c r="L5024" s="45"/>
      <c r="M5024" s="45"/>
      <c r="N5024" s="45"/>
      <c r="O5024" s="45" t="s">
        <v>15</v>
      </c>
      <c r="P5024" s="45"/>
      <c r="Q5024" s="180"/>
      <c r="R5024" s="181"/>
      <c r="S5024" s="1"/>
      <c r="T5024" s="1"/>
      <c r="U5024" s="1"/>
      <c r="V5024" s="1"/>
      <c r="W5024" s="1"/>
      <c r="X5024" s="1"/>
      <c r="Y5024" s="1"/>
      <c r="Z5024" s="1"/>
      <c r="AA5024" s="1"/>
      <c r="AB5024" s="1"/>
      <c r="AC5024" s="1"/>
      <c r="AD5024" s="1"/>
      <c r="AE5024" s="1"/>
      <c r="AF5024" s="1"/>
      <c r="AG5024" s="1"/>
      <c r="AH5024" s="1"/>
      <c r="AI5024" s="1"/>
      <c r="AJ5024" s="1"/>
      <c r="AK5024" s="1"/>
      <c r="AL5024" s="1"/>
      <c r="AM5024" s="1"/>
      <c r="AN5024" s="1"/>
      <c r="AO5024" s="1"/>
      <c r="AP5024" s="1"/>
      <c r="AQ5024" s="1"/>
      <c r="AR5024" s="1"/>
      <c r="AS5024" s="1"/>
      <c r="AT5024" s="1"/>
      <c r="AU5024" s="1"/>
      <c r="AV5024" s="1"/>
      <c r="AW5024" s="1"/>
      <c r="AX5024" s="1"/>
      <c r="AY5024" s="1"/>
      <c r="AZ5024" s="1"/>
      <c r="BA5024" s="1"/>
      <c r="BB5024" s="1"/>
      <c r="BC5024" s="1"/>
      <c r="BD5024" s="1"/>
      <c r="BE5024" s="1"/>
      <c r="BF5024" s="1"/>
      <c r="BG5024" s="1"/>
      <c r="BH5024" s="1"/>
      <c r="BI5024" s="1"/>
      <c r="BJ5024" s="1"/>
      <c r="BK5024" s="1"/>
      <c r="BL5024" s="1"/>
      <c r="BM5024" s="1"/>
      <c r="BN5024" s="1"/>
      <c r="BO5024" s="1"/>
      <c r="BP5024" s="1"/>
      <c r="BQ5024" s="1"/>
      <c r="BR5024" s="1"/>
      <c r="BS5024" s="1"/>
      <c r="BT5024" s="1"/>
      <c r="BU5024" s="1"/>
      <c r="BV5024" s="1"/>
      <c r="BW5024" s="1"/>
      <c r="BX5024" s="1"/>
      <c r="BY5024" s="1"/>
      <c r="BZ5024" s="1"/>
      <c r="CA5024" s="1"/>
      <c r="CB5024" s="1"/>
      <c r="CC5024" s="1"/>
      <c r="CD5024" s="1"/>
      <c r="CE5024" s="1"/>
      <c r="CF5024" s="1"/>
      <c r="CG5024" s="1"/>
      <c r="CH5024" s="1"/>
      <c r="CI5024" s="1"/>
      <c r="CJ5024" s="1"/>
      <c r="CK5024" s="1"/>
      <c r="CL5024" s="1"/>
      <c r="CM5024" s="1"/>
      <c r="CN5024" s="1"/>
      <c r="CO5024" s="1"/>
      <c r="CP5024" s="1"/>
      <c r="CQ5024" s="1"/>
      <c r="CR5024" s="1"/>
      <c r="CS5024" s="1"/>
      <c r="CT5024" s="1"/>
      <c r="CU5024" s="1"/>
      <c r="CV5024" s="1"/>
      <c r="CW5024" s="1"/>
      <c r="CX5024" s="1"/>
      <c r="CY5024" s="1"/>
      <c r="CZ5024" s="1"/>
      <c r="DA5024" s="1"/>
      <c r="DB5024" s="1"/>
      <c r="DC5024" s="1"/>
      <c r="DD5024" s="1"/>
      <c r="DE5024" s="1"/>
      <c r="DF5024" s="1"/>
      <c r="DG5024" s="1"/>
      <c r="DH5024" s="1"/>
      <c r="DI5024" s="1"/>
      <c r="DJ5024" s="1"/>
      <c r="DK5024" s="1"/>
      <c r="DL5024" s="1"/>
      <c r="DM5024" s="1"/>
      <c r="DN5024" s="1"/>
      <c r="DO5024" s="1"/>
      <c r="DP5024" s="1"/>
      <c r="DQ5024" s="1"/>
    </row>
    <row r="5025" spans="1:121">
      <c r="A5025" s="172" t="s">
        <v>2190</v>
      </c>
      <c r="B5025" s="381"/>
      <c r="C5025" s="387">
        <v>203604025</v>
      </c>
      <c r="D5025" s="88"/>
      <c r="F5025" s="179" t="s">
        <v>99</v>
      </c>
      <c r="G5025" s="45" t="s">
        <v>60</v>
      </c>
      <c r="H5025" s="45" t="s">
        <v>200</v>
      </c>
      <c r="I5025" s="59">
        <v>46225</v>
      </c>
      <c r="J5025" s="59">
        <v>46228</v>
      </c>
      <c r="K5025" s="59">
        <v>46256</v>
      </c>
      <c r="L5025" s="3"/>
      <c r="M5025" s="3"/>
      <c r="N5025" s="3"/>
      <c r="O5025" s="45" t="s">
        <v>15</v>
      </c>
      <c r="P5025" s="3"/>
      <c r="Q5025" s="167"/>
      <c r="R5025" s="176"/>
      <c r="S5025" s="1"/>
      <c r="T5025" s="1"/>
      <c r="U5025" s="1"/>
      <c r="V5025" s="1"/>
      <c r="W5025" s="1"/>
      <c r="X5025" s="1"/>
      <c r="Y5025" s="1"/>
      <c r="Z5025" s="1"/>
      <c r="AA5025" s="1"/>
      <c r="AB5025" s="1"/>
      <c r="AC5025" s="1"/>
      <c r="AD5025" s="1"/>
      <c r="AE5025" s="1"/>
      <c r="AF5025" s="1"/>
      <c r="AG5025" s="1"/>
      <c r="AH5025" s="1"/>
      <c r="AI5025" s="1"/>
      <c r="AJ5025" s="1"/>
      <c r="AK5025" s="1"/>
      <c r="AL5025" s="1"/>
      <c r="AM5025" s="1"/>
      <c r="AN5025" s="1"/>
      <c r="AO5025" s="1"/>
      <c r="AP5025" s="1"/>
      <c r="AQ5025" s="1"/>
      <c r="AR5025" s="1"/>
      <c r="AS5025" s="1"/>
      <c r="AT5025" s="1"/>
      <c r="AU5025" s="1"/>
      <c r="AV5025" s="1"/>
      <c r="AW5025" s="1"/>
      <c r="AX5025" s="1"/>
      <c r="AY5025" s="1"/>
      <c r="AZ5025" s="1"/>
      <c r="BA5025" s="1"/>
      <c r="BB5025" s="1"/>
      <c r="BC5025" s="1"/>
      <c r="BD5025" s="1"/>
      <c r="BE5025" s="1"/>
      <c r="BF5025" s="1"/>
      <c r="BG5025" s="1"/>
      <c r="BH5025" s="1"/>
      <c r="BI5025" s="1"/>
      <c r="BJ5025" s="1"/>
      <c r="BK5025" s="1"/>
      <c r="BL5025" s="1"/>
      <c r="BM5025" s="1"/>
      <c r="BN5025" s="1"/>
      <c r="BO5025" s="1"/>
      <c r="BP5025" s="1"/>
      <c r="BQ5025" s="1"/>
      <c r="BR5025" s="1"/>
      <c r="BS5025" s="1"/>
      <c r="BT5025" s="1"/>
      <c r="BU5025" s="1"/>
      <c r="BV5025" s="1"/>
      <c r="BW5025" s="1"/>
      <c r="BX5025" s="1"/>
      <c r="BY5025" s="1"/>
      <c r="BZ5025" s="1"/>
      <c r="CA5025" s="1"/>
      <c r="CB5025" s="1"/>
      <c r="CC5025" s="1"/>
      <c r="CD5025" s="1"/>
      <c r="CE5025" s="1"/>
      <c r="CF5025" s="1"/>
      <c r="CG5025" s="1"/>
      <c r="CH5025" s="1"/>
      <c r="CI5025" s="1"/>
      <c r="CJ5025" s="1"/>
      <c r="CK5025" s="1"/>
      <c r="CL5025" s="1"/>
      <c r="CM5025" s="1"/>
      <c r="CN5025" s="1"/>
      <c r="CO5025" s="1"/>
      <c r="CP5025" s="1"/>
      <c r="CQ5025" s="1"/>
      <c r="CR5025" s="1"/>
      <c r="CS5025" s="1"/>
      <c r="CT5025" s="1"/>
      <c r="CU5025" s="1"/>
      <c r="CV5025" s="1"/>
      <c r="CW5025" s="1"/>
      <c r="CX5025" s="1"/>
      <c r="CY5025" s="1"/>
      <c r="CZ5025" s="1"/>
      <c r="DA5025" s="1"/>
      <c r="DB5025" s="1"/>
      <c r="DC5025" s="1"/>
      <c r="DD5025" s="1"/>
      <c r="DE5025" s="1"/>
      <c r="DF5025" s="1"/>
      <c r="DG5025" s="1"/>
      <c r="DH5025" s="1"/>
      <c r="DI5025" s="1"/>
      <c r="DJ5025" s="1"/>
      <c r="DK5025" s="1"/>
      <c r="DL5025" s="1"/>
      <c r="DM5025" s="1"/>
      <c r="DN5025" s="1"/>
      <c r="DO5025" s="1"/>
      <c r="DP5025" s="1"/>
      <c r="DQ5025" s="1"/>
    </row>
    <row r="5026" spans="1:121">
      <c r="A5026" s="172" t="s">
        <v>2190</v>
      </c>
      <c r="B5026" s="381"/>
      <c r="C5026" s="378">
        <v>203604056</v>
      </c>
      <c r="D5026" s="88"/>
      <c r="F5026" s="179" t="s">
        <v>99</v>
      </c>
      <c r="G5026" s="45" t="s">
        <v>60</v>
      </c>
      <c r="H5026" s="45" t="s">
        <v>200</v>
      </c>
      <c r="I5026" s="59">
        <v>46225</v>
      </c>
      <c r="J5026" s="59">
        <v>46228</v>
      </c>
      <c r="K5026" s="59">
        <v>46256</v>
      </c>
      <c r="L5026" s="3"/>
      <c r="M5026" s="3"/>
      <c r="N5026" s="3"/>
      <c r="O5026" s="45" t="s">
        <v>15</v>
      </c>
      <c r="P5026" s="3"/>
      <c r="Q5026" s="167"/>
      <c r="R5026" s="176"/>
      <c r="S5026" s="1"/>
      <c r="T5026" s="1"/>
      <c r="U5026" s="1"/>
      <c r="V5026" s="1"/>
      <c r="W5026" s="1"/>
      <c r="X5026" s="1"/>
      <c r="Y5026" s="1"/>
      <c r="Z5026" s="1"/>
      <c r="AA5026" s="1"/>
      <c r="AB5026" s="1"/>
      <c r="AC5026" s="1"/>
      <c r="AD5026" s="1"/>
      <c r="AE5026" s="1"/>
      <c r="AF5026" s="1"/>
      <c r="AG5026" s="1"/>
      <c r="AH5026" s="1"/>
      <c r="AI5026" s="1"/>
      <c r="AJ5026" s="1"/>
      <c r="AK5026" s="1"/>
      <c r="AL5026" s="1"/>
      <c r="AM5026" s="1"/>
      <c r="AN5026" s="1"/>
      <c r="AO5026" s="1"/>
      <c r="AP5026" s="1"/>
      <c r="AQ5026" s="1"/>
      <c r="AR5026" s="1"/>
      <c r="AS5026" s="1"/>
      <c r="AT5026" s="1"/>
      <c r="AU5026" s="1"/>
      <c r="AV5026" s="1"/>
      <c r="AW5026" s="1"/>
      <c r="AX5026" s="1"/>
      <c r="AY5026" s="1"/>
      <c r="AZ5026" s="1"/>
      <c r="BA5026" s="1"/>
      <c r="BB5026" s="1"/>
      <c r="BC5026" s="1"/>
      <c r="BD5026" s="1"/>
      <c r="BE5026" s="1"/>
      <c r="BF5026" s="1"/>
      <c r="BG5026" s="1"/>
      <c r="BH5026" s="1"/>
      <c r="BI5026" s="1"/>
      <c r="BJ5026" s="1"/>
      <c r="BK5026" s="1"/>
      <c r="BL5026" s="1"/>
      <c r="BM5026" s="1"/>
      <c r="BN5026" s="1"/>
      <c r="BO5026" s="1"/>
      <c r="BP5026" s="1"/>
      <c r="BQ5026" s="1"/>
      <c r="BR5026" s="1"/>
      <c r="BS5026" s="1"/>
      <c r="BT5026" s="1"/>
      <c r="BU5026" s="1"/>
      <c r="BV5026" s="1"/>
      <c r="BW5026" s="1"/>
      <c r="BX5026" s="1"/>
      <c r="BY5026" s="1"/>
      <c r="BZ5026" s="1"/>
      <c r="CA5026" s="1"/>
      <c r="CB5026" s="1"/>
      <c r="CC5026" s="1"/>
      <c r="CD5026" s="1"/>
      <c r="CE5026" s="1"/>
      <c r="CF5026" s="1"/>
      <c r="CG5026" s="1"/>
      <c r="CH5026" s="1"/>
      <c r="CI5026" s="1"/>
      <c r="CJ5026" s="1"/>
      <c r="CK5026" s="1"/>
      <c r="CL5026" s="1"/>
      <c r="CM5026" s="1"/>
      <c r="CN5026" s="1"/>
      <c r="CO5026" s="1"/>
      <c r="CP5026" s="1"/>
      <c r="CQ5026" s="1"/>
      <c r="CR5026" s="1"/>
      <c r="CS5026" s="1"/>
      <c r="CT5026" s="1"/>
      <c r="CU5026" s="1"/>
      <c r="CV5026" s="1"/>
      <c r="CW5026" s="1"/>
      <c r="CX5026" s="1"/>
      <c r="CY5026" s="1"/>
      <c r="CZ5026" s="1"/>
      <c r="DA5026" s="1"/>
      <c r="DB5026" s="1"/>
      <c r="DC5026" s="1"/>
      <c r="DD5026" s="1"/>
      <c r="DE5026" s="1"/>
      <c r="DF5026" s="1"/>
      <c r="DG5026" s="1"/>
      <c r="DH5026" s="1"/>
      <c r="DI5026" s="1"/>
      <c r="DJ5026" s="1"/>
      <c r="DK5026" s="1"/>
      <c r="DL5026" s="1"/>
      <c r="DM5026" s="1"/>
      <c r="DN5026" s="1"/>
      <c r="DO5026" s="1"/>
      <c r="DP5026" s="1"/>
      <c r="DQ5026" s="1"/>
    </row>
    <row r="5027" spans="1:121">
      <c r="A5027" s="172" t="s">
        <v>2190</v>
      </c>
      <c r="B5027" s="381"/>
      <c r="C5027" s="378">
        <v>203604083</v>
      </c>
      <c r="D5027" s="88"/>
      <c r="F5027" s="179" t="s">
        <v>99</v>
      </c>
      <c r="G5027" s="45" t="s">
        <v>60</v>
      </c>
      <c r="H5027" s="45" t="s">
        <v>200</v>
      </c>
      <c r="I5027" s="59">
        <v>46225</v>
      </c>
      <c r="J5027" s="59">
        <v>46228</v>
      </c>
      <c r="K5027" s="59">
        <v>46256</v>
      </c>
      <c r="L5027" s="3"/>
      <c r="M5027" s="3"/>
      <c r="N5027" s="3"/>
      <c r="O5027" s="45" t="s">
        <v>15</v>
      </c>
      <c r="P5027" s="3"/>
      <c r="Q5027" s="167"/>
      <c r="R5027" s="176"/>
      <c r="S5027" s="1"/>
      <c r="T5027" s="1"/>
      <c r="U5027" s="1"/>
      <c r="V5027" s="1"/>
      <c r="W5027" s="1"/>
      <c r="X5027" s="1"/>
      <c r="Y5027" s="1"/>
      <c r="Z5027" s="1"/>
      <c r="AA5027" s="1"/>
      <c r="AB5027" s="1"/>
      <c r="AC5027" s="1"/>
      <c r="AD5027" s="1"/>
      <c r="AE5027" s="1"/>
      <c r="AF5027" s="1"/>
      <c r="AG5027" s="1"/>
      <c r="AH5027" s="1"/>
      <c r="AI5027" s="1"/>
      <c r="AJ5027" s="1"/>
      <c r="AK5027" s="1"/>
      <c r="AL5027" s="1"/>
      <c r="AM5027" s="1"/>
      <c r="AN5027" s="1"/>
      <c r="AO5027" s="1"/>
      <c r="AP5027" s="1"/>
      <c r="AQ5027" s="1"/>
      <c r="AR5027" s="1"/>
      <c r="AS5027" s="1"/>
      <c r="AT5027" s="1"/>
      <c r="AU5027" s="1"/>
      <c r="AV5027" s="1"/>
      <c r="AW5027" s="1"/>
      <c r="AX5027" s="1"/>
      <c r="AY5027" s="1"/>
      <c r="AZ5027" s="1"/>
      <c r="BA5027" s="1"/>
      <c r="BB5027" s="1"/>
      <c r="BC5027" s="1"/>
      <c r="BD5027" s="1"/>
      <c r="BE5027" s="1"/>
      <c r="BF5027" s="1"/>
      <c r="BG5027" s="1"/>
      <c r="BH5027" s="1"/>
      <c r="BI5027" s="1"/>
      <c r="BJ5027" s="1"/>
      <c r="BK5027" s="1"/>
      <c r="BL5027" s="1"/>
      <c r="BM5027" s="1"/>
      <c r="BN5027" s="1"/>
      <c r="BO5027" s="1"/>
      <c r="BP5027" s="1"/>
      <c r="BQ5027" s="1"/>
      <c r="BR5027" s="1"/>
      <c r="BS5027" s="1"/>
      <c r="BT5027" s="1"/>
      <c r="BU5027" s="1"/>
      <c r="BV5027" s="1"/>
      <c r="BW5027" s="1"/>
      <c r="BX5027" s="1"/>
      <c r="BY5027" s="1"/>
      <c r="BZ5027" s="1"/>
      <c r="CA5027" s="1"/>
      <c r="CB5027" s="1"/>
      <c r="CC5027" s="1"/>
      <c r="CD5027" s="1"/>
      <c r="CE5027" s="1"/>
      <c r="CF5027" s="1"/>
      <c r="CG5027" s="1"/>
      <c r="CH5027" s="1"/>
      <c r="CI5027" s="1"/>
      <c r="CJ5027" s="1"/>
      <c r="CK5027" s="1"/>
      <c r="CL5027" s="1"/>
      <c r="CM5027" s="1"/>
      <c r="CN5027" s="1"/>
      <c r="CO5027" s="1"/>
      <c r="CP5027" s="1"/>
      <c r="CQ5027" s="1"/>
      <c r="CR5027" s="1"/>
      <c r="CS5027" s="1"/>
      <c r="CT5027" s="1"/>
      <c r="CU5027" s="1"/>
      <c r="CV5027" s="1"/>
      <c r="CW5027" s="1"/>
      <c r="CX5027" s="1"/>
      <c r="CY5027" s="1"/>
      <c r="CZ5027" s="1"/>
      <c r="DA5027" s="1"/>
      <c r="DB5027" s="1"/>
      <c r="DC5027" s="1"/>
      <c r="DD5027" s="1"/>
      <c r="DE5027" s="1"/>
      <c r="DF5027" s="1"/>
      <c r="DG5027" s="1"/>
      <c r="DH5027" s="1"/>
      <c r="DI5027" s="1"/>
      <c r="DJ5027" s="1"/>
      <c r="DK5027" s="1"/>
      <c r="DL5027" s="1"/>
      <c r="DM5027" s="1"/>
      <c r="DN5027" s="1"/>
      <c r="DO5027" s="1"/>
      <c r="DP5027" s="1"/>
      <c r="DQ5027" s="1"/>
    </row>
    <row r="5028" spans="1:121">
      <c r="A5028" s="166" t="s">
        <v>191</v>
      </c>
      <c r="B5028" s="30" t="s">
        <v>2158</v>
      </c>
      <c r="C5028" s="378">
        <v>194610894</v>
      </c>
      <c r="D5028" s="88"/>
      <c r="F5028" s="29" t="s">
        <v>165</v>
      </c>
      <c r="G5028" s="3" t="s">
        <v>80</v>
      </c>
      <c r="H5028" s="3" t="s">
        <v>2172</v>
      </c>
      <c r="I5028" s="55">
        <v>46216</v>
      </c>
      <c r="J5028" s="55">
        <v>46219</v>
      </c>
      <c r="K5028" s="55">
        <v>46250</v>
      </c>
      <c r="L5028" s="3"/>
      <c r="M5028" s="3"/>
      <c r="N5028" s="3"/>
      <c r="O5028" s="3" t="s">
        <v>105</v>
      </c>
      <c r="P5028" s="3"/>
      <c r="Q5028" s="167"/>
      <c r="R5028" s="1"/>
    </row>
    <row r="5029" spans="1:121">
      <c r="A5029" s="166" t="s">
        <v>191</v>
      </c>
      <c r="B5029" s="30" t="s">
        <v>2158</v>
      </c>
      <c r="C5029" s="378">
        <v>194610891</v>
      </c>
      <c r="D5029" s="88"/>
      <c r="F5029" s="29" t="s">
        <v>165</v>
      </c>
      <c r="G5029" s="3" t="s">
        <v>80</v>
      </c>
      <c r="H5029" s="3" t="s">
        <v>2172</v>
      </c>
      <c r="I5029" s="55">
        <v>46216</v>
      </c>
      <c r="J5029" s="55">
        <v>46219</v>
      </c>
      <c r="K5029" s="55">
        <v>46250</v>
      </c>
      <c r="L5029" s="3"/>
      <c r="M5029" s="3"/>
      <c r="N5029" s="3"/>
      <c r="O5029" s="3" t="s">
        <v>105</v>
      </c>
      <c r="P5029" s="3"/>
      <c r="Q5029" s="167"/>
      <c r="R5029" s="1"/>
    </row>
    <row r="5030" spans="1:121">
      <c r="A5030" s="166" t="s">
        <v>191</v>
      </c>
      <c r="B5030" s="30" t="s">
        <v>2158</v>
      </c>
      <c r="C5030" s="378">
        <v>194610889</v>
      </c>
      <c r="D5030" s="88"/>
      <c r="F5030" s="29" t="s">
        <v>165</v>
      </c>
      <c r="G5030" s="3" t="s">
        <v>80</v>
      </c>
      <c r="H5030" s="3" t="s">
        <v>2172</v>
      </c>
      <c r="I5030" s="55">
        <v>46216</v>
      </c>
      <c r="J5030" s="55">
        <v>46219</v>
      </c>
      <c r="K5030" s="55">
        <v>46250</v>
      </c>
      <c r="L5030" s="3"/>
      <c r="M5030" s="3"/>
      <c r="N5030" s="3"/>
      <c r="O5030" s="3" t="s">
        <v>105</v>
      </c>
      <c r="P5030" s="3"/>
      <c r="Q5030" s="167"/>
      <c r="R5030" s="1"/>
    </row>
    <row r="5031" spans="1:121">
      <c r="A5031" s="166" t="s">
        <v>191</v>
      </c>
      <c r="B5031" s="30" t="s">
        <v>2158</v>
      </c>
      <c r="C5031" s="378">
        <v>194610884</v>
      </c>
      <c r="D5031" s="88"/>
      <c r="F5031" s="29" t="s">
        <v>165</v>
      </c>
      <c r="G5031" s="3" t="s">
        <v>80</v>
      </c>
      <c r="H5031" s="3" t="s">
        <v>2172</v>
      </c>
      <c r="I5031" s="55">
        <v>46216</v>
      </c>
      <c r="J5031" s="55">
        <v>46219</v>
      </c>
      <c r="K5031" s="55">
        <v>46250</v>
      </c>
      <c r="L5031" s="3"/>
      <c r="M5031" s="3"/>
      <c r="N5031" s="3"/>
      <c r="O5031" s="3" t="s">
        <v>105</v>
      </c>
      <c r="P5031" s="3"/>
      <c r="Q5031" s="167"/>
      <c r="R5031" s="1"/>
    </row>
    <row r="5032" spans="1:121">
      <c r="A5032" s="166" t="s">
        <v>191</v>
      </c>
      <c r="B5032" s="30" t="s">
        <v>2158</v>
      </c>
      <c r="C5032" s="378">
        <v>194610882</v>
      </c>
      <c r="D5032" s="88"/>
      <c r="F5032" s="29" t="s">
        <v>165</v>
      </c>
      <c r="G5032" s="3" t="s">
        <v>80</v>
      </c>
      <c r="H5032" s="3" t="s">
        <v>2172</v>
      </c>
      <c r="I5032" s="55">
        <v>46216</v>
      </c>
      <c r="J5032" s="55">
        <v>46219</v>
      </c>
      <c r="K5032" s="55">
        <v>46250</v>
      </c>
      <c r="L5032" s="3"/>
      <c r="M5032" s="3"/>
      <c r="N5032" s="3"/>
      <c r="O5032" s="3" t="s">
        <v>105</v>
      </c>
      <c r="P5032" s="3"/>
      <c r="Q5032" s="167"/>
      <c r="R5032" s="1"/>
    </row>
    <row r="5033" spans="1:121">
      <c r="A5033" s="166" t="s">
        <v>191</v>
      </c>
      <c r="B5033" s="30" t="s">
        <v>2158</v>
      </c>
      <c r="C5033" s="378">
        <v>194610868</v>
      </c>
      <c r="D5033" s="88"/>
      <c r="F5033" s="29" t="s">
        <v>165</v>
      </c>
      <c r="G5033" s="3" t="s">
        <v>80</v>
      </c>
      <c r="H5033" s="3" t="s">
        <v>2172</v>
      </c>
      <c r="I5033" s="55">
        <v>46216</v>
      </c>
      <c r="J5033" s="55">
        <v>46219</v>
      </c>
      <c r="K5033" s="55">
        <v>46250</v>
      </c>
      <c r="L5033" s="3"/>
      <c r="M5033" s="3"/>
      <c r="N5033" s="3"/>
      <c r="O5033" s="3" t="s">
        <v>105</v>
      </c>
      <c r="P5033" s="3"/>
      <c r="Q5033" s="167"/>
      <c r="R5033" s="1"/>
    </row>
    <row r="5034" spans="1:121">
      <c r="A5034" s="166" t="s">
        <v>191</v>
      </c>
      <c r="B5034" s="30" t="s">
        <v>2158</v>
      </c>
      <c r="C5034" s="378">
        <v>194610847</v>
      </c>
      <c r="D5034" s="88"/>
      <c r="F5034" s="29" t="s">
        <v>165</v>
      </c>
      <c r="G5034" s="3" t="s">
        <v>80</v>
      </c>
      <c r="H5034" s="3" t="s">
        <v>2172</v>
      </c>
      <c r="I5034" s="55">
        <v>46216</v>
      </c>
      <c r="J5034" s="55">
        <v>46219</v>
      </c>
      <c r="K5034" s="55">
        <v>46250</v>
      </c>
      <c r="L5034" s="3"/>
      <c r="M5034" s="3"/>
      <c r="N5034" s="3"/>
      <c r="O5034" s="3" t="s">
        <v>105</v>
      </c>
      <c r="P5034" s="3"/>
      <c r="Q5034" s="167"/>
      <c r="R5034" s="1"/>
    </row>
    <row r="5035" spans="1:121">
      <c r="A5035" s="166" t="s">
        <v>2025</v>
      </c>
      <c r="B5035" s="30" t="s">
        <v>2026</v>
      </c>
      <c r="C5035" s="378">
        <v>191600022</v>
      </c>
      <c r="D5035" s="88"/>
      <c r="F5035" s="29" t="s">
        <v>165</v>
      </c>
      <c r="G5035" s="3" t="s">
        <v>80</v>
      </c>
      <c r="H5035" s="3" t="s">
        <v>2172</v>
      </c>
      <c r="I5035" s="55">
        <v>46213</v>
      </c>
      <c r="J5035" s="55">
        <v>46216</v>
      </c>
      <c r="K5035" s="55">
        <v>46247</v>
      </c>
      <c r="L5035" s="3"/>
      <c r="M5035" s="3"/>
      <c r="N5035" s="3"/>
      <c r="O5035" s="3" t="s">
        <v>105</v>
      </c>
      <c r="P5035" s="3"/>
      <c r="Q5035" s="167"/>
      <c r="R5035" s="1"/>
    </row>
    <row r="5036" spans="1:121">
      <c r="A5036" s="166" t="s">
        <v>2025</v>
      </c>
      <c r="B5036" s="30" t="s">
        <v>2026</v>
      </c>
      <c r="C5036" s="378">
        <v>191600018</v>
      </c>
      <c r="D5036" s="88"/>
      <c r="F5036" s="29" t="s">
        <v>165</v>
      </c>
      <c r="G5036" s="3" t="s">
        <v>80</v>
      </c>
      <c r="H5036" s="3" t="s">
        <v>2172</v>
      </c>
      <c r="I5036" s="55">
        <v>46213</v>
      </c>
      <c r="J5036" s="55">
        <v>46216</v>
      </c>
      <c r="K5036" s="55">
        <v>46247</v>
      </c>
      <c r="L5036" s="3"/>
      <c r="M5036" s="3"/>
      <c r="N5036" s="3"/>
      <c r="O5036" s="3" t="s">
        <v>105</v>
      </c>
      <c r="P5036" s="3"/>
      <c r="Q5036" s="167"/>
      <c r="R5036" s="1"/>
    </row>
    <row r="5037" spans="1:121">
      <c r="A5037" s="166" t="s">
        <v>2025</v>
      </c>
      <c r="B5037" s="30" t="s">
        <v>2026</v>
      </c>
      <c r="C5037" s="378">
        <v>191600017</v>
      </c>
      <c r="D5037" s="88"/>
      <c r="F5037" s="29" t="s">
        <v>165</v>
      </c>
      <c r="G5037" s="3" t="s">
        <v>80</v>
      </c>
      <c r="H5037" s="3" t="s">
        <v>2172</v>
      </c>
      <c r="I5037" s="55">
        <v>46213</v>
      </c>
      <c r="J5037" s="55">
        <v>46216</v>
      </c>
      <c r="K5037" s="55">
        <v>46247</v>
      </c>
      <c r="L5037" s="3"/>
      <c r="M5037" s="3"/>
      <c r="N5037" s="3"/>
      <c r="O5037" s="3" t="s">
        <v>105</v>
      </c>
      <c r="P5037" s="3"/>
      <c r="Q5037" s="167"/>
      <c r="R5037" s="1"/>
    </row>
    <row r="5038" spans="1:121">
      <c r="A5038" s="166" t="s">
        <v>2025</v>
      </c>
      <c r="B5038" s="30" t="s">
        <v>2026</v>
      </c>
      <c r="C5038" s="378">
        <v>191600013</v>
      </c>
      <c r="D5038" s="88"/>
      <c r="F5038" s="29" t="s">
        <v>165</v>
      </c>
      <c r="G5038" s="3" t="s">
        <v>80</v>
      </c>
      <c r="H5038" s="3" t="s">
        <v>2172</v>
      </c>
      <c r="I5038" s="55">
        <v>46213</v>
      </c>
      <c r="J5038" s="55">
        <v>46216</v>
      </c>
      <c r="K5038" s="55">
        <v>46247</v>
      </c>
      <c r="L5038" s="3"/>
      <c r="M5038" s="3"/>
      <c r="N5038" s="3"/>
      <c r="O5038" s="3" t="s">
        <v>105</v>
      </c>
      <c r="P5038" s="3"/>
      <c r="Q5038" s="167"/>
      <c r="R5038" s="1"/>
    </row>
    <row r="5039" spans="1:121">
      <c r="A5039" s="166" t="s">
        <v>2025</v>
      </c>
      <c r="B5039" s="30" t="s">
        <v>2026</v>
      </c>
      <c r="C5039" s="378">
        <v>191600021</v>
      </c>
      <c r="D5039" s="88"/>
      <c r="F5039" s="29" t="s">
        <v>165</v>
      </c>
      <c r="G5039" s="3" t="s">
        <v>80</v>
      </c>
      <c r="H5039" s="3" t="s">
        <v>2172</v>
      </c>
      <c r="I5039" s="55">
        <v>46213</v>
      </c>
      <c r="J5039" s="55">
        <v>46216</v>
      </c>
      <c r="K5039" s="55">
        <v>46247</v>
      </c>
      <c r="L5039" s="3"/>
      <c r="M5039" s="3"/>
      <c r="N5039" s="3"/>
      <c r="O5039" s="3" t="s">
        <v>105</v>
      </c>
      <c r="P5039" s="3"/>
      <c r="Q5039" s="167"/>
      <c r="R5039" s="1"/>
    </row>
    <row r="5040" spans="1:121">
      <c r="A5040" s="166" t="s">
        <v>2025</v>
      </c>
      <c r="B5040" s="30" t="s">
        <v>2026</v>
      </c>
      <c r="C5040" s="378">
        <v>191600020</v>
      </c>
      <c r="D5040" s="88"/>
      <c r="F5040" s="29" t="s">
        <v>165</v>
      </c>
      <c r="G5040" s="3" t="s">
        <v>80</v>
      </c>
      <c r="H5040" s="3" t="s">
        <v>2172</v>
      </c>
      <c r="I5040" s="55">
        <v>46213</v>
      </c>
      <c r="J5040" s="55">
        <v>46216</v>
      </c>
      <c r="K5040" s="55">
        <v>46247</v>
      </c>
      <c r="L5040" s="3"/>
      <c r="M5040" s="3"/>
      <c r="N5040" s="3"/>
      <c r="O5040" s="3" t="s">
        <v>105</v>
      </c>
      <c r="P5040" s="3"/>
      <c r="Q5040" s="167"/>
      <c r="R5040" s="1"/>
    </row>
    <row r="5041" spans="1:18">
      <c r="A5041" s="166" t="s">
        <v>2183</v>
      </c>
      <c r="B5041" s="30" t="s">
        <v>2184</v>
      </c>
      <c r="C5041" s="378">
        <v>201608062</v>
      </c>
      <c r="D5041" s="88"/>
      <c r="F5041" s="29" t="s">
        <v>2191</v>
      </c>
      <c r="G5041" s="3" t="s">
        <v>80</v>
      </c>
      <c r="H5041" s="3" t="s">
        <v>2185</v>
      </c>
      <c r="I5041" s="55">
        <v>46223</v>
      </c>
      <c r="J5041" s="55">
        <v>46226</v>
      </c>
      <c r="K5041" s="55">
        <v>46254</v>
      </c>
      <c r="L5041" s="3"/>
      <c r="M5041" s="3"/>
      <c r="N5041" s="3"/>
      <c r="O5041" s="3" t="s">
        <v>105</v>
      </c>
      <c r="P5041" s="3"/>
      <c r="Q5041" s="167"/>
      <c r="R5041" s="1"/>
    </row>
    <row r="5042" spans="1:18">
      <c r="A5042" s="166" t="s">
        <v>2183</v>
      </c>
      <c r="B5042" s="30" t="s">
        <v>2184</v>
      </c>
      <c r="C5042" s="378">
        <v>201608096</v>
      </c>
      <c r="D5042" s="88"/>
      <c r="F5042" s="29" t="s">
        <v>2191</v>
      </c>
      <c r="G5042" s="3" t="s">
        <v>80</v>
      </c>
      <c r="H5042" s="3" t="s">
        <v>2185</v>
      </c>
      <c r="I5042" s="55">
        <v>46223</v>
      </c>
      <c r="J5042" s="55">
        <v>46226</v>
      </c>
      <c r="K5042" s="55">
        <v>46254</v>
      </c>
      <c r="L5042" s="3"/>
      <c r="M5042" s="3"/>
      <c r="N5042" s="3"/>
      <c r="O5042" s="3" t="s">
        <v>105</v>
      </c>
      <c r="P5042" s="3"/>
      <c r="Q5042" s="167"/>
      <c r="R5042" s="1"/>
    </row>
    <row r="5043" spans="1:18">
      <c r="A5043" s="166" t="s">
        <v>2183</v>
      </c>
      <c r="B5043" s="30" t="s">
        <v>2184</v>
      </c>
      <c r="C5043" s="378">
        <v>201608162</v>
      </c>
      <c r="D5043" s="88"/>
      <c r="F5043" s="29" t="s">
        <v>2191</v>
      </c>
      <c r="G5043" s="3" t="s">
        <v>80</v>
      </c>
      <c r="H5043" s="3" t="s">
        <v>2185</v>
      </c>
      <c r="I5043" s="55">
        <v>46223</v>
      </c>
      <c r="J5043" s="55">
        <v>46226</v>
      </c>
      <c r="K5043" s="55">
        <v>46254</v>
      </c>
      <c r="L5043" s="3"/>
      <c r="M5043" s="3"/>
      <c r="N5043" s="3"/>
      <c r="O5043" s="3" t="s">
        <v>105</v>
      </c>
      <c r="P5043" s="3"/>
      <c r="Q5043" s="167"/>
      <c r="R5043" s="1"/>
    </row>
    <row r="5044" spans="1:18">
      <c r="A5044" s="166" t="s">
        <v>2183</v>
      </c>
      <c r="B5044" s="30" t="s">
        <v>2184</v>
      </c>
      <c r="C5044" s="378">
        <v>201608296</v>
      </c>
      <c r="D5044" s="88"/>
      <c r="F5044" s="29" t="s">
        <v>2191</v>
      </c>
      <c r="G5044" s="3" t="s">
        <v>80</v>
      </c>
      <c r="H5044" s="3" t="s">
        <v>2185</v>
      </c>
      <c r="I5044" s="55">
        <v>46223</v>
      </c>
      <c r="J5044" s="55">
        <v>46226</v>
      </c>
      <c r="K5044" s="55">
        <v>46254</v>
      </c>
      <c r="L5044" s="3"/>
      <c r="M5044" s="3"/>
      <c r="N5044" s="3"/>
      <c r="O5044" s="3" t="s">
        <v>105</v>
      </c>
      <c r="P5044" s="3"/>
      <c r="Q5044" s="167"/>
      <c r="R5044" s="1"/>
    </row>
    <row r="5045" spans="1:18">
      <c r="A5045" s="166" t="s">
        <v>180</v>
      </c>
      <c r="B5045" s="30"/>
      <c r="C5045" s="378">
        <v>195609898</v>
      </c>
      <c r="D5045" s="88"/>
      <c r="F5045" s="29" t="s">
        <v>2100</v>
      </c>
      <c r="G5045" s="3" t="s">
        <v>2192</v>
      </c>
      <c r="H5045" s="3" t="s">
        <v>2193</v>
      </c>
      <c r="I5045" s="55">
        <v>46217</v>
      </c>
      <c r="J5045" s="55">
        <v>46220</v>
      </c>
      <c r="K5045" s="55">
        <v>46248</v>
      </c>
      <c r="L5045" s="3"/>
      <c r="M5045" s="3"/>
      <c r="N5045" s="3"/>
      <c r="O5045" s="3" t="s">
        <v>105</v>
      </c>
      <c r="P5045" s="3"/>
      <c r="Q5045" s="167"/>
      <c r="R5045" s="1"/>
    </row>
    <row r="5046" spans="1:18">
      <c r="A5046" s="166" t="s">
        <v>180</v>
      </c>
      <c r="B5046" s="30"/>
      <c r="C5046" s="378">
        <v>195609902</v>
      </c>
      <c r="D5046" s="88"/>
      <c r="F5046" s="29" t="s">
        <v>2100</v>
      </c>
      <c r="G5046" s="3" t="s">
        <v>2192</v>
      </c>
      <c r="H5046" s="3" t="s">
        <v>2193</v>
      </c>
      <c r="I5046" s="55">
        <v>46217</v>
      </c>
      <c r="J5046" s="55">
        <v>46220</v>
      </c>
      <c r="K5046" s="55">
        <v>46248</v>
      </c>
      <c r="L5046" s="3"/>
      <c r="M5046" s="3"/>
      <c r="N5046" s="3"/>
      <c r="O5046" s="3" t="s">
        <v>105</v>
      </c>
      <c r="P5046" s="3"/>
      <c r="Q5046" s="167"/>
      <c r="R5046" s="1"/>
    </row>
    <row r="5047" spans="1:18">
      <c r="A5047" s="166" t="s">
        <v>180</v>
      </c>
      <c r="B5047" s="30"/>
      <c r="C5047" s="378">
        <v>195609907</v>
      </c>
      <c r="D5047" s="88"/>
      <c r="F5047" s="29" t="s">
        <v>2100</v>
      </c>
      <c r="G5047" s="3" t="s">
        <v>2192</v>
      </c>
      <c r="H5047" s="3" t="s">
        <v>2193</v>
      </c>
      <c r="I5047" s="55">
        <v>46217</v>
      </c>
      <c r="J5047" s="55">
        <v>46220</v>
      </c>
      <c r="K5047" s="55">
        <v>46248</v>
      </c>
      <c r="L5047" s="3"/>
      <c r="M5047" s="3"/>
      <c r="N5047" s="3"/>
      <c r="O5047" s="3" t="s">
        <v>105</v>
      </c>
      <c r="P5047" s="3"/>
      <c r="Q5047" s="167"/>
      <c r="R5047" s="1"/>
    </row>
    <row r="5048" spans="1:18">
      <c r="A5048" s="166" t="s">
        <v>180</v>
      </c>
      <c r="B5048" s="30"/>
      <c r="C5048" s="378">
        <v>195609912</v>
      </c>
      <c r="D5048" s="88"/>
      <c r="F5048" s="29" t="s">
        <v>2100</v>
      </c>
      <c r="G5048" s="3" t="s">
        <v>2192</v>
      </c>
      <c r="H5048" s="3" t="s">
        <v>2193</v>
      </c>
      <c r="I5048" s="55">
        <v>46217</v>
      </c>
      <c r="J5048" s="55">
        <v>46220</v>
      </c>
      <c r="K5048" s="55">
        <v>46248</v>
      </c>
      <c r="L5048" s="3"/>
      <c r="M5048" s="3"/>
      <c r="N5048" s="3"/>
      <c r="O5048" s="3" t="s">
        <v>105</v>
      </c>
      <c r="P5048" s="3"/>
      <c r="Q5048" s="167"/>
      <c r="R5048" s="1"/>
    </row>
    <row r="5049" spans="1:18">
      <c r="A5049" s="166" t="s">
        <v>180</v>
      </c>
      <c r="B5049" s="30"/>
      <c r="C5049" s="378">
        <v>195609914</v>
      </c>
      <c r="D5049" s="88"/>
      <c r="F5049" s="29" t="s">
        <v>2100</v>
      </c>
      <c r="G5049" s="3" t="s">
        <v>2192</v>
      </c>
      <c r="H5049" s="3" t="s">
        <v>2193</v>
      </c>
      <c r="I5049" s="55">
        <v>46217</v>
      </c>
      <c r="J5049" s="55">
        <v>46220</v>
      </c>
      <c r="K5049" s="55">
        <v>46248</v>
      </c>
      <c r="L5049" s="3"/>
      <c r="M5049" s="3"/>
      <c r="N5049" s="3"/>
      <c r="O5049" s="3" t="s">
        <v>105</v>
      </c>
      <c r="P5049" s="3"/>
      <c r="Q5049" s="167"/>
      <c r="R5049" s="1"/>
    </row>
    <row r="5050" spans="1:18">
      <c r="A5050" s="166" t="s">
        <v>180</v>
      </c>
      <c r="B5050" s="30"/>
      <c r="C5050" s="378">
        <v>195609918</v>
      </c>
      <c r="D5050" s="88"/>
      <c r="F5050" s="29" t="s">
        <v>2100</v>
      </c>
      <c r="G5050" s="3" t="s">
        <v>2192</v>
      </c>
      <c r="H5050" s="3" t="s">
        <v>2193</v>
      </c>
      <c r="I5050" s="55">
        <v>46217</v>
      </c>
      <c r="J5050" s="55">
        <v>46220</v>
      </c>
      <c r="K5050" s="55">
        <v>46248</v>
      </c>
      <c r="L5050" s="3"/>
      <c r="M5050" s="3"/>
      <c r="N5050" s="3"/>
      <c r="O5050" s="3" t="s">
        <v>105</v>
      </c>
      <c r="P5050" s="3"/>
      <c r="Q5050" s="167"/>
      <c r="R5050" s="1"/>
    </row>
    <row r="5051" spans="1:18">
      <c r="A5051" s="166" t="s">
        <v>180</v>
      </c>
      <c r="B5051" s="30"/>
      <c r="C5051" s="378">
        <v>195609919</v>
      </c>
      <c r="D5051" s="88"/>
      <c r="F5051" s="29" t="s">
        <v>2100</v>
      </c>
      <c r="G5051" s="3" t="s">
        <v>2192</v>
      </c>
      <c r="H5051" s="3" t="s">
        <v>2193</v>
      </c>
      <c r="I5051" s="55">
        <v>46217</v>
      </c>
      <c r="J5051" s="55">
        <v>46220</v>
      </c>
      <c r="K5051" s="55">
        <v>46248</v>
      </c>
      <c r="L5051" s="3"/>
      <c r="M5051" s="3"/>
      <c r="N5051" s="3"/>
      <c r="O5051" s="3" t="s">
        <v>105</v>
      </c>
      <c r="P5051" s="3"/>
      <c r="Q5051" s="167"/>
      <c r="R5051" s="1"/>
    </row>
    <row r="5052" spans="1:18">
      <c r="A5052" s="166" t="s">
        <v>180</v>
      </c>
      <c r="B5052" s="30"/>
      <c r="C5052" s="378">
        <v>195609924</v>
      </c>
      <c r="D5052" s="88"/>
      <c r="F5052" s="29" t="s">
        <v>2100</v>
      </c>
      <c r="G5052" s="3" t="s">
        <v>2192</v>
      </c>
      <c r="H5052" s="3" t="s">
        <v>2193</v>
      </c>
      <c r="I5052" s="55">
        <v>46217</v>
      </c>
      <c r="J5052" s="55">
        <v>46220</v>
      </c>
      <c r="K5052" s="55">
        <v>46248</v>
      </c>
      <c r="L5052" s="3"/>
      <c r="M5052" s="3"/>
      <c r="N5052" s="3"/>
      <c r="O5052" s="3" t="s">
        <v>105</v>
      </c>
      <c r="P5052" s="3"/>
      <c r="Q5052" s="167"/>
      <c r="R5052" s="1"/>
    </row>
    <row r="5053" spans="1:18">
      <c r="A5053" s="166" t="s">
        <v>180</v>
      </c>
      <c r="B5053" s="30"/>
      <c r="C5053" s="378">
        <v>195609926</v>
      </c>
      <c r="D5053" s="88"/>
      <c r="F5053" s="29" t="s">
        <v>2100</v>
      </c>
      <c r="G5053" s="3" t="s">
        <v>2192</v>
      </c>
      <c r="H5053" s="3" t="s">
        <v>2193</v>
      </c>
      <c r="I5053" s="55">
        <v>46217</v>
      </c>
      <c r="J5053" s="55">
        <v>46220</v>
      </c>
      <c r="K5053" s="55">
        <v>46248</v>
      </c>
      <c r="L5053" s="3"/>
      <c r="M5053" s="3"/>
      <c r="N5053" s="3"/>
      <c r="O5053" s="3" t="s">
        <v>105</v>
      </c>
      <c r="P5053" s="3"/>
      <c r="Q5053" s="167"/>
      <c r="R5053" s="1"/>
    </row>
    <row r="5054" spans="1:18">
      <c r="A5054" s="166" t="s">
        <v>180</v>
      </c>
      <c r="B5054" s="30"/>
      <c r="C5054" s="378">
        <v>195609928</v>
      </c>
      <c r="D5054" s="88"/>
      <c r="F5054" s="29" t="s">
        <v>2100</v>
      </c>
      <c r="G5054" s="3" t="s">
        <v>2192</v>
      </c>
      <c r="H5054" s="3" t="s">
        <v>2193</v>
      </c>
      <c r="I5054" s="55">
        <v>46217</v>
      </c>
      <c r="J5054" s="55">
        <v>46220</v>
      </c>
      <c r="K5054" s="55">
        <v>46248</v>
      </c>
      <c r="L5054" s="3"/>
      <c r="M5054" s="3"/>
      <c r="N5054" s="3"/>
      <c r="O5054" s="3" t="s">
        <v>105</v>
      </c>
      <c r="P5054" s="3"/>
      <c r="Q5054" s="167"/>
      <c r="R5054" s="1"/>
    </row>
    <row r="5055" spans="1:18">
      <c r="A5055" s="166" t="s">
        <v>180</v>
      </c>
      <c r="B5055" s="30"/>
      <c r="C5055" s="378">
        <v>195609930</v>
      </c>
      <c r="D5055" s="88"/>
      <c r="F5055" s="29" t="s">
        <v>2100</v>
      </c>
      <c r="G5055" s="3" t="s">
        <v>2192</v>
      </c>
      <c r="H5055" s="3" t="s">
        <v>2193</v>
      </c>
      <c r="I5055" s="55">
        <v>46217</v>
      </c>
      <c r="J5055" s="55">
        <v>46220</v>
      </c>
      <c r="K5055" s="55">
        <v>46248</v>
      </c>
      <c r="L5055" s="3"/>
      <c r="M5055" s="3"/>
      <c r="N5055" s="3"/>
      <c r="O5055" s="3" t="s">
        <v>105</v>
      </c>
      <c r="P5055" s="3"/>
      <c r="Q5055" s="167"/>
      <c r="R5055" s="1"/>
    </row>
    <row r="5056" spans="1:18">
      <c r="A5056" s="166" t="s">
        <v>180</v>
      </c>
      <c r="B5056" s="30"/>
      <c r="C5056" s="378">
        <v>195609933</v>
      </c>
      <c r="D5056" s="88"/>
      <c r="F5056" s="29" t="s">
        <v>2100</v>
      </c>
      <c r="G5056" s="3" t="s">
        <v>2192</v>
      </c>
      <c r="H5056" s="3" t="s">
        <v>2193</v>
      </c>
      <c r="I5056" s="55">
        <v>46217</v>
      </c>
      <c r="J5056" s="55">
        <v>46220</v>
      </c>
      <c r="K5056" s="55">
        <v>46248</v>
      </c>
      <c r="L5056" s="3"/>
      <c r="M5056" s="3"/>
      <c r="N5056" s="3"/>
      <c r="O5056" s="3" t="s">
        <v>105</v>
      </c>
      <c r="P5056" s="3"/>
      <c r="Q5056" s="167"/>
      <c r="R5056" s="1"/>
    </row>
    <row r="5057" spans="1:18">
      <c r="A5057" s="166" t="s">
        <v>180</v>
      </c>
      <c r="B5057" s="383"/>
      <c r="C5057" s="378">
        <v>195609936</v>
      </c>
      <c r="D5057" s="88"/>
      <c r="E5057" s="191"/>
      <c r="F5057" s="29" t="s">
        <v>2100</v>
      </c>
      <c r="G5057" s="3" t="s">
        <v>2192</v>
      </c>
      <c r="H5057" s="3" t="s">
        <v>2193</v>
      </c>
      <c r="I5057" s="55">
        <v>46217</v>
      </c>
      <c r="J5057" s="55">
        <v>46220</v>
      </c>
      <c r="K5057" s="55">
        <v>46248</v>
      </c>
      <c r="L5057" s="192"/>
      <c r="M5057" s="192"/>
      <c r="N5057" s="192"/>
      <c r="O5057" s="3" t="s">
        <v>105</v>
      </c>
      <c r="P5057" s="192"/>
      <c r="Q5057" s="194"/>
      <c r="R5057" s="195"/>
    </row>
    <row r="5058" spans="1:18">
      <c r="A5058" s="166" t="s">
        <v>180</v>
      </c>
      <c r="B5058" s="30"/>
      <c r="C5058" s="378">
        <v>195609941</v>
      </c>
      <c r="D5058" s="88"/>
      <c r="F5058" s="29" t="s">
        <v>2100</v>
      </c>
      <c r="G5058" s="3" t="s">
        <v>2192</v>
      </c>
      <c r="H5058" s="3" t="s">
        <v>2193</v>
      </c>
      <c r="I5058" s="55">
        <v>46217</v>
      </c>
      <c r="J5058" s="55">
        <v>46220</v>
      </c>
      <c r="K5058" s="55">
        <v>46248</v>
      </c>
      <c r="L5058" s="192"/>
      <c r="M5058" s="192"/>
      <c r="N5058" s="192"/>
      <c r="O5058" s="3" t="s">
        <v>105</v>
      </c>
      <c r="P5058" s="192"/>
      <c r="Q5058" s="194"/>
      <c r="R5058" s="195"/>
    </row>
    <row r="5059" spans="1:18">
      <c r="A5059" s="166" t="s">
        <v>180</v>
      </c>
      <c r="B5059" s="30"/>
      <c r="C5059" s="378">
        <v>195609944</v>
      </c>
      <c r="D5059" s="88"/>
      <c r="F5059" s="29" t="s">
        <v>2100</v>
      </c>
      <c r="G5059" s="3" t="s">
        <v>2192</v>
      </c>
      <c r="H5059" s="3" t="s">
        <v>2193</v>
      </c>
      <c r="I5059" s="55">
        <v>46217</v>
      </c>
      <c r="J5059" s="55">
        <v>46220</v>
      </c>
      <c r="K5059" s="55">
        <v>46248</v>
      </c>
      <c r="L5059" s="192"/>
      <c r="M5059" s="192"/>
      <c r="N5059" s="192"/>
      <c r="O5059" s="3" t="s">
        <v>105</v>
      </c>
      <c r="P5059" s="192"/>
      <c r="Q5059" s="194"/>
      <c r="R5059" s="195"/>
    </row>
    <row r="5060" spans="1:18">
      <c r="A5060" s="166" t="s">
        <v>180</v>
      </c>
      <c r="B5060" s="30"/>
      <c r="C5060" s="378">
        <v>195609949</v>
      </c>
      <c r="D5060" s="88"/>
      <c r="F5060" s="29" t="s">
        <v>2100</v>
      </c>
      <c r="G5060" s="3" t="s">
        <v>2192</v>
      </c>
      <c r="H5060" s="3" t="s">
        <v>2193</v>
      </c>
      <c r="I5060" s="55">
        <v>46217</v>
      </c>
      <c r="J5060" s="55">
        <v>46220</v>
      </c>
      <c r="K5060" s="55">
        <v>46248</v>
      </c>
      <c r="L5060" s="192"/>
      <c r="M5060" s="192"/>
      <c r="N5060" s="192"/>
      <c r="O5060" s="3" t="s">
        <v>105</v>
      </c>
      <c r="P5060" s="192"/>
      <c r="Q5060" s="194"/>
      <c r="R5060" s="195"/>
    </row>
    <row r="5061" spans="1:18">
      <c r="A5061" s="166" t="s">
        <v>180</v>
      </c>
      <c r="B5061" s="30"/>
      <c r="C5061" s="378">
        <v>195609956</v>
      </c>
      <c r="D5061" s="88"/>
      <c r="F5061" s="29" t="s">
        <v>2100</v>
      </c>
      <c r="G5061" s="3" t="s">
        <v>2192</v>
      </c>
      <c r="H5061" s="3" t="s">
        <v>2193</v>
      </c>
      <c r="I5061" s="55">
        <v>46217</v>
      </c>
      <c r="J5061" s="55">
        <v>46220</v>
      </c>
      <c r="K5061" s="55">
        <v>46248</v>
      </c>
      <c r="L5061" s="192"/>
      <c r="M5061" s="192"/>
      <c r="N5061" s="192"/>
      <c r="O5061" s="3" t="s">
        <v>105</v>
      </c>
      <c r="P5061" s="192"/>
      <c r="Q5061" s="194"/>
      <c r="R5061" s="195"/>
    </row>
    <row r="5062" spans="1:18">
      <c r="A5062" s="166" t="s">
        <v>180</v>
      </c>
      <c r="B5062" s="30"/>
      <c r="C5062" s="378">
        <v>195609959</v>
      </c>
      <c r="D5062" s="88"/>
      <c r="F5062" s="29" t="s">
        <v>2100</v>
      </c>
      <c r="G5062" s="3" t="s">
        <v>2192</v>
      </c>
      <c r="H5062" s="3" t="s">
        <v>2193</v>
      </c>
      <c r="I5062" s="55">
        <v>46217</v>
      </c>
      <c r="J5062" s="55">
        <v>46220</v>
      </c>
      <c r="K5062" s="55">
        <v>46248</v>
      </c>
      <c r="L5062" s="192"/>
      <c r="M5062" s="192"/>
      <c r="N5062" s="192"/>
      <c r="O5062" s="3" t="s">
        <v>105</v>
      </c>
      <c r="P5062" s="192"/>
      <c r="Q5062" s="194"/>
      <c r="R5062" s="195"/>
    </row>
    <row r="5063" spans="1:18">
      <c r="A5063" s="166" t="s">
        <v>180</v>
      </c>
      <c r="B5063" s="30"/>
      <c r="C5063" s="378">
        <v>195609964</v>
      </c>
      <c r="D5063" s="88"/>
      <c r="F5063" s="29" t="s">
        <v>2100</v>
      </c>
      <c r="G5063" s="3" t="s">
        <v>2192</v>
      </c>
      <c r="H5063" s="3" t="s">
        <v>2193</v>
      </c>
      <c r="I5063" s="55">
        <v>46217</v>
      </c>
      <c r="J5063" s="55">
        <v>46220</v>
      </c>
      <c r="K5063" s="55">
        <v>46248</v>
      </c>
      <c r="L5063" s="192"/>
      <c r="M5063" s="192"/>
      <c r="N5063" s="192"/>
      <c r="O5063" s="3" t="s">
        <v>105</v>
      </c>
      <c r="P5063" s="192"/>
      <c r="Q5063" s="194"/>
      <c r="R5063" s="195"/>
    </row>
    <row r="5064" spans="1:18">
      <c r="A5064" s="166" t="s">
        <v>180</v>
      </c>
      <c r="B5064" s="30"/>
      <c r="C5064" s="378">
        <v>195609969</v>
      </c>
      <c r="D5064" s="88"/>
      <c r="F5064" s="29" t="s">
        <v>2100</v>
      </c>
      <c r="G5064" s="3" t="s">
        <v>2192</v>
      </c>
      <c r="H5064" s="3" t="s">
        <v>2193</v>
      </c>
      <c r="I5064" s="55">
        <v>46217</v>
      </c>
      <c r="J5064" s="55">
        <v>46220</v>
      </c>
      <c r="K5064" s="55">
        <v>46248</v>
      </c>
      <c r="L5064" s="192"/>
      <c r="M5064" s="192"/>
      <c r="N5064" s="192"/>
      <c r="O5064" s="3" t="s">
        <v>105</v>
      </c>
      <c r="P5064" s="192"/>
      <c r="Q5064" s="194"/>
      <c r="R5064" s="195"/>
    </row>
    <row r="5065" spans="1:18">
      <c r="A5065" s="166" t="s">
        <v>180</v>
      </c>
      <c r="B5065" s="30"/>
      <c r="C5065" s="378">
        <v>195609972</v>
      </c>
      <c r="D5065" s="88"/>
      <c r="F5065" s="29" t="s">
        <v>2100</v>
      </c>
      <c r="G5065" s="3" t="s">
        <v>2192</v>
      </c>
      <c r="H5065" s="3" t="s">
        <v>2193</v>
      </c>
      <c r="I5065" s="55">
        <v>46217</v>
      </c>
      <c r="J5065" s="55">
        <v>46220</v>
      </c>
      <c r="K5065" s="55">
        <v>46248</v>
      </c>
      <c r="L5065" s="192"/>
      <c r="M5065" s="192"/>
      <c r="N5065" s="192"/>
      <c r="O5065" s="3" t="s">
        <v>105</v>
      </c>
      <c r="P5065" s="192"/>
      <c r="Q5065" s="194"/>
      <c r="R5065" s="195"/>
    </row>
    <row r="5066" spans="1:18">
      <c r="A5066" s="166" t="s">
        <v>180</v>
      </c>
      <c r="B5066" s="30"/>
      <c r="C5066" s="378">
        <v>195609975</v>
      </c>
      <c r="D5066" s="88"/>
      <c r="F5066" s="29" t="s">
        <v>2100</v>
      </c>
      <c r="G5066" s="3" t="s">
        <v>2192</v>
      </c>
      <c r="H5066" s="3" t="s">
        <v>2193</v>
      </c>
      <c r="I5066" s="55">
        <v>46217</v>
      </c>
      <c r="J5066" s="55">
        <v>46220</v>
      </c>
      <c r="K5066" s="55">
        <v>46248</v>
      </c>
      <c r="L5066" s="192"/>
      <c r="M5066" s="192"/>
      <c r="N5066" s="192"/>
      <c r="O5066" s="3" t="s">
        <v>105</v>
      </c>
      <c r="P5066" s="192"/>
      <c r="Q5066" s="194"/>
      <c r="R5066" s="195"/>
    </row>
    <row r="5067" spans="1:18">
      <c r="A5067" s="166" t="s">
        <v>180</v>
      </c>
      <c r="B5067" s="30"/>
      <c r="C5067" s="378">
        <v>195609977</v>
      </c>
      <c r="D5067" s="88"/>
      <c r="F5067" s="29" t="s">
        <v>2100</v>
      </c>
      <c r="G5067" s="3" t="s">
        <v>2192</v>
      </c>
      <c r="H5067" s="3" t="s">
        <v>2193</v>
      </c>
      <c r="I5067" s="55">
        <v>46217</v>
      </c>
      <c r="J5067" s="55">
        <v>46220</v>
      </c>
      <c r="K5067" s="55">
        <v>46248</v>
      </c>
      <c r="L5067" s="192"/>
      <c r="M5067" s="192"/>
      <c r="N5067" s="192"/>
      <c r="O5067" s="3" t="s">
        <v>105</v>
      </c>
      <c r="P5067" s="192"/>
      <c r="Q5067" s="194"/>
      <c r="R5067" s="195"/>
    </row>
    <row r="5068" spans="1:18">
      <c r="A5068" s="166" t="s">
        <v>180</v>
      </c>
      <c r="B5068" s="30"/>
      <c r="C5068" s="378">
        <v>195609983</v>
      </c>
      <c r="D5068" s="88"/>
      <c r="F5068" s="29" t="s">
        <v>2100</v>
      </c>
      <c r="G5068" s="3" t="s">
        <v>2192</v>
      </c>
      <c r="H5068" s="3" t="s">
        <v>2193</v>
      </c>
      <c r="I5068" s="55">
        <v>46217</v>
      </c>
      <c r="J5068" s="55">
        <v>46220</v>
      </c>
      <c r="K5068" s="55">
        <v>46248</v>
      </c>
      <c r="L5068" s="192"/>
      <c r="M5068" s="192"/>
      <c r="N5068" s="192"/>
      <c r="O5068" s="3" t="s">
        <v>105</v>
      </c>
      <c r="P5068" s="192"/>
      <c r="Q5068" s="194"/>
      <c r="R5068" s="195"/>
    </row>
    <row r="5069" spans="1:18">
      <c r="A5069" s="166" t="s">
        <v>180</v>
      </c>
      <c r="B5069" s="30"/>
      <c r="C5069" s="378">
        <v>195609986</v>
      </c>
      <c r="D5069" s="88"/>
      <c r="F5069" s="29" t="s">
        <v>2100</v>
      </c>
      <c r="G5069" s="3" t="s">
        <v>2192</v>
      </c>
      <c r="H5069" s="3" t="s">
        <v>2193</v>
      </c>
      <c r="I5069" s="55">
        <v>46217</v>
      </c>
      <c r="J5069" s="55">
        <v>46220</v>
      </c>
      <c r="K5069" s="55">
        <v>46248</v>
      </c>
      <c r="L5069" s="192"/>
      <c r="M5069" s="192"/>
      <c r="N5069" s="192"/>
      <c r="O5069" s="3" t="s">
        <v>105</v>
      </c>
      <c r="P5069" s="192"/>
      <c r="Q5069" s="194"/>
      <c r="R5069" s="195"/>
    </row>
    <row r="5070" spans="1:18">
      <c r="A5070" s="166" t="s">
        <v>180</v>
      </c>
      <c r="B5070" s="30"/>
      <c r="C5070" s="378">
        <v>195609989</v>
      </c>
      <c r="D5070" s="88"/>
      <c r="F5070" s="29" t="s">
        <v>2100</v>
      </c>
      <c r="G5070" s="3" t="s">
        <v>2192</v>
      </c>
      <c r="H5070" s="3" t="s">
        <v>2193</v>
      </c>
      <c r="I5070" s="55">
        <v>46217</v>
      </c>
      <c r="J5070" s="55">
        <v>46220</v>
      </c>
      <c r="K5070" s="55">
        <v>46248</v>
      </c>
      <c r="L5070" s="192"/>
      <c r="M5070" s="192"/>
      <c r="N5070" s="192"/>
      <c r="O5070" s="3" t="s">
        <v>105</v>
      </c>
      <c r="P5070" s="192"/>
      <c r="Q5070" s="194"/>
      <c r="R5070" s="195"/>
    </row>
    <row r="5071" spans="1:18">
      <c r="A5071" s="166" t="s">
        <v>180</v>
      </c>
      <c r="B5071" s="30"/>
      <c r="C5071" s="378">
        <v>195609992</v>
      </c>
      <c r="D5071" s="88"/>
      <c r="F5071" s="29" t="s">
        <v>2100</v>
      </c>
      <c r="G5071" s="3" t="s">
        <v>2192</v>
      </c>
      <c r="H5071" s="3" t="s">
        <v>2193</v>
      </c>
      <c r="I5071" s="55">
        <v>46217</v>
      </c>
      <c r="J5071" s="55">
        <v>46220</v>
      </c>
      <c r="K5071" s="55">
        <v>46248</v>
      </c>
      <c r="L5071" s="192"/>
      <c r="M5071" s="192"/>
      <c r="N5071" s="192"/>
      <c r="O5071" s="3" t="s">
        <v>105</v>
      </c>
      <c r="P5071" s="192"/>
      <c r="Q5071" s="194"/>
      <c r="R5071" s="195"/>
    </row>
    <row r="5072" spans="1:18">
      <c r="A5072" s="166" t="s">
        <v>180</v>
      </c>
      <c r="B5072" s="30"/>
      <c r="C5072" s="378">
        <v>195609994</v>
      </c>
      <c r="D5072" s="88"/>
      <c r="F5072" s="29" t="s">
        <v>2100</v>
      </c>
      <c r="G5072" s="3" t="s">
        <v>2192</v>
      </c>
      <c r="H5072" s="3" t="s">
        <v>2193</v>
      </c>
      <c r="I5072" s="55">
        <v>46217</v>
      </c>
      <c r="J5072" s="55">
        <v>46220</v>
      </c>
      <c r="K5072" s="55">
        <v>46248</v>
      </c>
      <c r="L5072" s="192"/>
      <c r="M5072" s="192"/>
      <c r="N5072" s="192"/>
      <c r="O5072" s="3" t="s">
        <v>105</v>
      </c>
      <c r="P5072" s="192"/>
      <c r="Q5072" s="194"/>
      <c r="R5072" s="195"/>
    </row>
    <row r="5073" spans="1:18">
      <c r="A5073" s="166" t="s">
        <v>180</v>
      </c>
      <c r="B5073" s="30"/>
      <c r="C5073" s="378">
        <v>195609995</v>
      </c>
      <c r="D5073" s="88"/>
      <c r="F5073" s="29" t="s">
        <v>2100</v>
      </c>
      <c r="G5073" s="3" t="s">
        <v>2192</v>
      </c>
      <c r="H5073" s="3" t="s">
        <v>2193</v>
      </c>
      <c r="I5073" s="55">
        <v>46217</v>
      </c>
      <c r="J5073" s="55">
        <v>46220</v>
      </c>
      <c r="K5073" s="55">
        <v>46248</v>
      </c>
      <c r="L5073" s="192"/>
      <c r="M5073" s="192"/>
      <c r="N5073" s="192"/>
      <c r="O5073" s="3" t="s">
        <v>105</v>
      </c>
      <c r="P5073" s="192"/>
      <c r="Q5073" s="194"/>
      <c r="R5073" s="195"/>
    </row>
    <row r="5074" spans="1:18">
      <c r="A5074" s="166" t="s">
        <v>180</v>
      </c>
      <c r="B5074" s="383"/>
      <c r="C5074" s="378">
        <v>195609997</v>
      </c>
      <c r="D5074" s="88"/>
      <c r="E5074" s="191"/>
      <c r="F5074" s="29" t="s">
        <v>2100</v>
      </c>
      <c r="G5074" s="3" t="s">
        <v>2192</v>
      </c>
      <c r="H5074" s="3" t="s">
        <v>2193</v>
      </c>
      <c r="I5074" s="55">
        <v>46217</v>
      </c>
      <c r="J5074" s="55">
        <v>46220</v>
      </c>
      <c r="K5074" s="55">
        <v>46248</v>
      </c>
      <c r="L5074" s="192"/>
      <c r="M5074" s="192"/>
      <c r="N5074" s="192"/>
      <c r="O5074" s="3" t="s">
        <v>105</v>
      </c>
      <c r="P5074" s="192"/>
      <c r="Q5074" s="194"/>
      <c r="R5074" s="195"/>
    </row>
    <row r="5075" spans="1:18">
      <c r="A5075" s="190" t="s">
        <v>73</v>
      </c>
      <c r="B5075" s="383" t="s">
        <v>74</v>
      </c>
      <c r="C5075" s="388">
        <v>201607518</v>
      </c>
      <c r="D5075" s="88"/>
      <c r="E5075" s="191"/>
      <c r="F5075" s="29" t="s">
        <v>174</v>
      </c>
      <c r="G5075" s="3" t="s">
        <v>60</v>
      </c>
      <c r="H5075" s="192" t="s">
        <v>30</v>
      </c>
      <c r="I5075" s="55">
        <v>46223</v>
      </c>
      <c r="J5075" s="55">
        <v>46226</v>
      </c>
      <c r="K5075" s="55">
        <v>46254</v>
      </c>
      <c r="L5075" s="3"/>
      <c r="M5075" s="3"/>
      <c r="N5075" s="3"/>
      <c r="O5075" s="3" t="s">
        <v>105</v>
      </c>
      <c r="P5075" s="192"/>
      <c r="Q5075" s="194"/>
      <c r="R5075" s="195"/>
    </row>
    <row r="5076" spans="1:18">
      <c r="A5076" s="190" t="s">
        <v>73</v>
      </c>
      <c r="B5076" s="383" t="s">
        <v>74</v>
      </c>
      <c r="C5076" s="378">
        <v>201607447</v>
      </c>
      <c r="D5076" s="88"/>
      <c r="E5076" s="191"/>
      <c r="F5076" s="29" t="s">
        <v>174</v>
      </c>
      <c r="G5076" s="3" t="s">
        <v>60</v>
      </c>
      <c r="H5076" s="192" t="s">
        <v>30</v>
      </c>
      <c r="I5076" s="55">
        <v>46223</v>
      </c>
      <c r="J5076" s="55">
        <v>46226</v>
      </c>
      <c r="K5076" s="55">
        <v>46254</v>
      </c>
      <c r="L5076" s="3"/>
      <c r="M5076" s="3"/>
      <c r="N5076" s="3"/>
      <c r="O5076" s="3" t="s">
        <v>105</v>
      </c>
      <c r="P5076" s="192"/>
      <c r="Q5076" s="194"/>
      <c r="R5076" s="195"/>
    </row>
    <row r="5077" spans="1:18">
      <c r="A5077" s="190" t="s">
        <v>73</v>
      </c>
      <c r="B5077" s="383" t="s">
        <v>74</v>
      </c>
      <c r="C5077" s="378">
        <v>201607373</v>
      </c>
      <c r="D5077" s="88"/>
      <c r="E5077" s="191"/>
      <c r="F5077" s="29" t="s">
        <v>174</v>
      </c>
      <c r="G5077" s="3" t="s">
        <v>60</v>
      </c>
      <c r="H5077" s="192" t="s">
        <v>30</v>
      </c>
      <c r="I5077" s="55">
        <v>46223</v>
      </c>
      <c r="J5077" s="55">
        <v>46226</v>
      </c>
      <c r="K5077" s="55">
        <v>46254</v>
      </c>
      <c r="L5077" s="3"/>
      <c r="M5077" s="3"/>
      <c r="N5077" s="3"/>
      <c r="O5077" s="3" t="s">
        <v>105</v>
      </c>
      <c r="P5077" s="192"/>
      <c r="Q5077" s="194"/>
      <c r="R5077" s="195"/>
    </row>
    <row r="5078" spans="1:18">
      <c r="A5078" s="190" t="s">
        <v>73</v>
      </c>
      <c r="B5078" s="383" t="s">
        <v>74</v>
      </c>
      <c r="C5078" s="378">
        <v>201607333</v>
      </c>
      <c r="D5078" s="88"/>
      <c r="E5078" s="191"/>
      <c r="F5078" s="29" t="s">
        <v>174</v>
      </c>
      <c r="G5078" s="3" t="s">
        <v>60</v>
      </c>
      <c r="H5078" s="192" t="s">
        <v>30</v>
      </c>
      <c r="I5078" s="55">
        <v>46223</v>
      </c>
      <c r="J5078" s="55">
        <v>46226</v>
      </c>
      <c r="K5078" s="55">
        <v>46254</v>
      </c>
      <c r="L5078" s="3"/>
      <c r="M5078" s="3"/>
      <c r="N5078" s="3"/>
      <c r="O5078" s="3" t="s">
        <v>105</v>
      </c>
      <c r="P5078" s="192"/>
      <c r="Q5078" s="194"/>
      <c r="R5078" s="195"/>
    </row>
    <row r="5079" spans="1:18">
      <c r="A5079" s="190" t="s">
        <v>73</v>
      </c>
      <c r="B5079" s="383" t="s">
        <v>74</v>
      </c>
      <c r="C5079" s="388">
        <v>201607176</v>
      </c>
      <c r="D5079" s="88"/>
      <c r="E5079" s="191"/>
      <c r="F5079" s="29" t="s">
        <v>174</v>
      </c>
      <c r="G5079" s="3" t="s">
        <v>60</v>
      </c>
      <c r="H5079" s="192" t="s">
        <v>30</v>
      </c>
      <c r="I5079" s="55">
        <v>46223</v>
      </c>
      <c r="J5079" s="55">
        <v>46226</v>
      </c>
      <c r="K5079" s="55">
        <v>46254</v>
      </c>
      <c r="L5079" s="3"/>
      <c r="M5079" s="3"/>
      <c r="N5079" s="3"/>
      <c r="O5079" s="3" t="s">
        <v>105</v>
      </c>
      <c r="P5079" s="192"/>
      <c r="Q5079" s="194"/>
      <c r="R5079" s="195"/>
    </row>
    <row r="5080" spans="1:18">
      <c r="A5080" s="190" t="s">
        <v>73</v>
      </c>
      <c r="B5080" s="383" t="s">
        <v>74</v>
      </c>
      <c r="C5080" s="388">
        <v>201606856</v>
      </c>
      <c r="D5080" s="88"/>
      <c r="E5080" s="191"/>
      <c r="F5080" s="29" t="s">
        <v>174</v>
      </c>
      <c r="G5080" s="3" t="s">
        <v>60</v>
      </c>
      <c r="H5080" s="192" t="s">
        <v>30</v>
      </c>
      <c r="I5080" s="55">
        <v>46223</v>
      </c>
      <c r="J5080" s="55">
        <v>46226</v>
      </c>
      <c r="K5080" s="55">
        <v>46254</v>
      </c>
      <c r="L5080" s="3"/>
      <c r="M5080" s="3"/>
      <c r="N5080" s="3"/>
      <c r="O5080" s="3" t="s">
        <v>105</v>
      </c>
      <c r="P5080" s="192"/>
      <c r="Q5080" s="194"/>
      <c r="R5080" s="195"/>
    </row>
    <row r="5081" spans="1:18">
      <c r="A5081" s="190" t="s">
        <v>73</v>
      </c>
      <c r="B5081" s="383" t="s">
        <v>74</v>
      </c>
      <c r="C5081" s="388">
        <v>201606771</v>
      </c>
      <c r="D5081" s="88"/>
      <c r="E5081" s="191"/>
      <c r="F5081" s="29" t="s">
        <v>174</v>
      </c>
      <c r="G5081" s="3" t="s">
        <v>60</v>
      </c>
      <c r="H5081" s="192" t="s">
        <v>30</v>
      </c>
      <c r="I5081" s="55">
        <v>46223</v>
      </c>
      <c r="J5081" s="55">
        <v>46226</v>
      </c>
      <c r="K5081" s="55">
        <v>46254</v>
      </c>
      <c r="L5081" s="3"/>
      <c r="M5081" s="3"/>
      <c r="N5081" s="3"/>
      <c r="O5081" s="3" t="s">
        <v>105</v>
      </c>
      <c r="P5081" s="192"/>
      <c r="Q5081" s="194"/>
      <c r="R5081" s="195"/>
    </row>
    <row r="5082" spans="1:18">
      <c r="A5082" s="190" t="s">
        <v>73</v>
      </c>
      <c r="B5082" s="383" t="s">
        <v>74</v>
      </c>
      <c r="C5082" s="388">
        <v>201606620</v>
      </c>
      <c r="D5082" s="88"/>
      <c r="E5082" s="191"/>
      <c r="F5082" s="29" t="s">
        <v>174</v>
      </c>
      <c r="G5082" s="3" t="s">
        <v>60</v>
      </c>
      <c r="H5082" s="192" t="s">
        <v>30</v>
      </c>
      <c r="I5082" s="55">
        <v>46223</v>
      </c>
      <c r="J5082" s="55">
        <v>46226</v>
      </c>
      <c r="K5082" s="55">
        <v>46254</v>
      </c>
      <c r="L5082" s="3"/>
      <c r="M5082" s="3"/>
      <c r="N5082" s="3"/>
      <c r="O5082" s="3" t="s">
        <v>105</v>
      </c>
      <c r="P5082" s="192"/>
      <c r="Q5082" s="194"/>
      <c r="R5082" s="195"/>
    </row>
    <row r="5083" spans="1:18">
      <c r="A5083" s="190" t="s">
        <v>73</v>
      </c>
      <c r="B5083" s="383" t="s">
        <v>74</v>
      </c>
      <c r="C5083" s="388">
        <v>201606524</v>
      </c>
      <c r="D5083" s="88"/>
      <c r="E5083" s="191"/>
      <c r="F5083" s="29" t="s">
        <v>174</v>
      </c>
      <c r="G5083" s="3" t="s">
        <v>60</v>
      </c>
      <c r="H5083" s="192" t="s">
        <v>30</v>
      </c>
      <c r="I5083" s="55">
        <v>46223</v>
      </c>
      <c r="J5083" s="55">
        <v>46226</v>
      </c>
      <c r="K5083" s="55">
        <v>46254</v>
      </c>
      <c r="L5083" s="3"/>
      <c r="M5083" s="3"/>
      <c r="N5083" s="3"/>
      <c r="O5083" s="3" t="s">
        <v>105</v>
      </c>
      <c r="P5083" s="192"/>
      <c r="Q5083" s="194"/>
      <c r="R5083" s="195"/>
    </row>
    <row r="5084" spans="1:18">
      <c r="A5084" s="190" t="s">
        <v>73</v>
      </c>
      <c r="B5084" s="383" t="s">
        <v>74</v>
      </c>
      <c r="C5084" s="388">
        <v>201606296</v>
      </c>
      <c r="D5084" s="88"/>
      <c r="E5084" s="191"/>
      <c r="F5084" s="29" t="s">
        <v>174</v>
      </c>
      <c r="G5084" s="3" t="s">
        <v>60</v>
      </c>
      <c r="H5084" s="192" t="s">
        <v>30</v>
      </c>
      <c r="I5084" s="55">
        <v>46223</v>
      </c>
      <c r="J5084" s="55">
        <v>46226</v>
      </c>
      <c r="K5084" s="55">
        <v>46254</v>
      </c>
      <c r="L5084" s="3"/>
      <c r="M5084" s="3"/>
      <c r="N5084" s="3"/>
      <c r="O5084" s="3" t="s">
        <v>105</v>
      </c>
      <c r="P5084" s="192"/>
      <c r="Q5084" s="194"/>
      <c r="R5084" s="195"/>
    </row>
    <row r="5085" spans="1:18">
      <c r="A5085" s="190" t="s">
        <v>73</v>
      </c>
      <c r="B5085" s="383" t="s">
        <v>74</v>
      </c>
      <c r="C5085" s="388">
        <v>201606254</v>
      </c>
      <c r="D5085" s="88"/>
      <c r="E5085" s="191"/>
      <c r="F5085" s="29" t="s">
        <v>174</v>
      </c>
      <c r="G5085" s="3" t="s">
        <v>60</v>
      </c>
      <c r="H5085" s="192" t="s">
        <v>30</v>
      </c>
      <c r="I5085" s="55">
        <v>46223</v>
      </c>
      <c r="J5085" s="55">
        <v>46226</v>
      </c>
      <c r="K5085" s="55">
        <v>46254</v>
      </c>
      <c r="L5085" s="3"/>
      <c r="M5085" s="3"/>
      <c r="N5085" s="3"/>
      <c r="O5085" s="3" t="s">
        <v>105</v>
      </c>
      <c r="P5085" s="192"/>
      <c r="Q5085" s="194"/>
      <c r="R5085" s="195"/>
    </row>
    <row r="5086" spans="1:18">
      <c r="A5086" s="190" t="s">
        <v>73</v>
      </c>
      <c r="B5086" s="383" t="s">
        <v>74</v>
      </c>
      <c r="C5086" s="388">
        <v>201606165</v>
      </c>
      <c r="D5086" s="88"/>
      <c r="E5086" s="191"/>
      <c r="F5086" s="29" t="s">
        <v>174</v>
      </c>
      <c r="G5086" s="3" t="s">
        <v>60</v>
      </c>
      <c r="H5086" s="192" t="s">
        <v>30</v>
      </c>
      <c r="I5086" s="55">
        <v>46223</v>
      </c>
      <c r="J5086" s="55">
        <v>46226</v>
      </c>
      <c r="K5086" s="55">
        <v>46254</v>
      </c>
      <c r="L5086" s="3"/>
      <c r="M5086" s="3"/>
      <c r="N5086" s="3"/>
      <c r="O5086" s="3" t="s">
        <v>105</v>
      </c>
      <c r="P5086" s="192"/>
      <c r="Q5086" s="194"/>
      <c r="R5086" s="195"/>
    </row>
    <row r="5087" spans="1:18">
      <c r="A5087" s="190" t="s">
        <v>73</v>
      </c>
      <c r="B5087" s="383" t="s">
        <v>74</v>
      </c>
      <c r="C5087" s="388">
        <v>201606111</v>
      </c>
      <c r="D5087" s="88"/>
      <c r="E5087" s="191"/>
      <c r="F5087" s="29" t="s">
        <v>174</v>
      </c>
      <c r="G5087" s="3" t="s">
        <v>60</v>
      </c>
      <c r="H5087" s="192" t="s">
        <v>30</v>
      </c>
      <c r="I5087" s="55">
        <v>46223</v>
      </c>
      <c r="J5087" s="55">
        <v>46226</v>
      </c>
      <c r="K5087" s="55">
        <v>46254</v>
      </c>
      <c r="L5087" s="3"/>
      <c r="M5087" s="3"/>
      <c r="N5087" s="3"/>
      <c r="O5087" s="3" t="s">
        <v>105</v>
      </c>
      <c r="P5087" s="192"/>
      <c r="Q5087" s="194"/>
      <c r="R5087" s="195"/>
    </row>
    <row r="5088" spans="1:18">
      <c r="A5088" s="166" t="s">
        <v>2194</v>
      </c>
      <c r="B5088" s="30">
        <v>20260326</v>
      </c>
      <c r="C5088" s="378">
        <v>193600653</v>
      </c>
      <c r="D5088" s="88"/>
      <c r="F5088" s="29" t="s">
        <v>121</v>
      </c>
      <c r="G5088" s="3" t="s">
        <v>16</v>
      </c>
      <c r="H5088" s="3" t="s">
        <v>2195</v>
      </c>
      <c r="I5088" s="55">
        <v>46217</v>
      </c>
      <c r="J5088" s="55">
        <v>46220</v>
      </c>
      <c r="K5088" s="55">
        <v>46248</v>
      </c>
      <c r="L5088" s="3"/>
      <c r="M5088" s="3"/>
      <c r="N5088" s="3"/>
      <c r="O5088" s="3" t="s">
        <v>105</v>
      </c>
      <c r="P5088" s="55">
        <v>46227</v>
      </c>
      <c r="Q5088" s="167"/>
      <c r="R5088" s="1"/>
    </row>
    <row r="5089" spans="1:18">
      <c r="A5089" s="166" t="s">
        <v>2194</v>
      </c>
      <c r="B5089" s="30">
        <v>20260326</v>
      </c>
      <c r="C5089" s="378">
        <v>193600656</v>
      </c>
      <c r="D5089" s="88"/>
      <c r="F5089" s="29" t="s">
        <v>121</v>
      </c>
      <c r="G5089" s="3" t="s">
        <v>16</v>
      </c>
      <c r="H5089" s="3" t="s">
        <v>2195</v>
      </c>
      <c r="I5089" s="55">
        <v>46217</v>
      </c>
      <c r="J5089" s="55">
        <v>46220</v>
      </c>
      <c r="K5089" s="55">
        <v>46248</v>
      </c>
      <c r="L5089" s="3"/>
      <c r="M5089" s="3"/>
      <c r="N5089" s="3"/>
      <c r="O5089" s="3" t="s">
        <v>105</v>
      </c>
      <c r="P5089" s="55">
        <v>46227</v>
      </c>
      <c r="Q5089" s="167"/>
      <c r="R5089" s="1"/>
    </row>
    <row r="5090" spans="1:18">
      <c r="A5090" s="166" t="s">
        <v>2194</v>
      </c>
      <c r="B5090" s="30">
        <v>20260326</v>
      </c>
      <c r="C5090" s="378">
        <v>193600661</v>
      </c>
      <c r="D5090" s="88"/>
      <c r="F5090" s="29" t="s">
        <v>121</v>
      </c>
      <c r="G5090" s="3" t="s">
        <v>16</v>
      </c>
      <c r="H5090" s="3" t="s">
        <v>2195</v>
      </c>
      <c r="I5090" s="55">
        <v>46217</v>
      </c>
      <c r="J5090" s="55">
        <v>46220</v>
      </c>
      <c r="K5090" s="55">
        <v>46248</v>
      </c>
      <c r="L5090" s="3"/>
      <c r="M5090" s="3"/>
      <c r="N5090" s="3"/>
      <c r="O5090" s="3" t="s">
        <v>105</v>
      </c>
      <c r="P5090" s="55">
        <v>46227</v>
      </c>
      <c r="Q5090" s="167"/>
      <c r="R5090" s="1"/>
    </row>
    <row r="5091" spans="1:18">
      <c r="A5091" s="166" t="s">
        <v>2194</v>
      </c>
      <c r="B5091" s="30">
        <v>20260326</v>
      </c>
      <c r="C5091" s="378">
        <v>193600663</v>
      </c>
      <c r="D5091" s="88"/>
      <c r="F5091" s="29" t="s">
        <v>121</v>
      </c>
      <c r="G5091" s="3" t="s">
        <v>16</v>
      </c>
      <c r="H5091" s="3" t="s">
        <v>2195</v>
      </c>
      <c r="I5091" s="55">
        <v>46217</v>
      </c>
      <c r="J5091" s="55">
        <v>46220</v>
      </c>
      <c r="K5091" s="55">
        <v>46248</v>
      </c>
      <c r="L5091" s="3"/>
      <c r="M5091" s="3"/>
      <c r="N5091" s="3"/>
      <c r="O5091" s="3" t="s">
        <v>105</v>
      </c>
      <c r="P5091" s="55">
        <v>46227</v>
      </c>
      <c r="Q5091" s="167"/>
      <c r="R5091" s="1"/>
    </row>
    <row r="5092" spans="1:18">
      <c r="A5092" s="166" t="s">
        <v>2194</v>
      </c>
      <c r="B5092" s="30">
        <v>20260326</v>
      </c>
      <c r="C5092" s="378">
        <v>193600674</v>
      </c>
      <c r="D5092" s="88"/>
      <c r="F5092" s="29" t="s">
        <v>121</v>
      </c>
      <c r="G5092" s="3" t="s">
        <v>16</v>
      </c>
      <c r="H5092" s="3" t="s">
        <v>2195</v>
      </c>
      <c r="I5092" s="55">
        <v>46217</v>
      </c>
      <c r="J5092" s="55">
        <v>46220</v>
      </c>
      <c r="K5092" s="55">
        <v>46248</v>
      </c>
      <c r="L5092" s="3"/>
      <c r="M5092" s="3"/>
      <c r="N5092" s="3"/>
      <c r="O5092" s="3" t="s">
        <v>105</v>
      </c>
      <c r="P5092" s="55">
        <v>46227</v>
      </c>
      <c r="Q5092" s="167"/>
      <c r="R5092" s="1"/>
    </row>
    <row r="5093" spans="1:18">
      <c r="A5093" s="166" t="s">
        <v>2194</v>
      </c>
      <c r="B5093" s="30">
        <v>20260326</v>
      </c>
      <c r="C5093" s="378">
        <v>193600685</v>
      </c>
      <c r="D5093" s="88"/>
      <c r="F5093" s="29" t="s">
        <v>121</v>
      </c>
      <c r="G5093" s="3" t="s">
        <v>16</v>
      </c>
      <c r="H5093" s="3" t="s">
        <v>2195</v>
      </c>
      <c r="I5093" s="55">
        <v>46217</v>
      </c>
      <c r="J5093" s="55">
        <v>46220</v>
      </c>
      <c r="K5093" s="55">
        <v>46248</v>
      </c>
      <c r="L5093" s="3"/>
      <c r="M5093" s="3"/>
      <c r="N5093" s="3"/>
      <c r="O5093" s="3" t="s">
        <v>105</v>
      </c>
      <c r="P5093" s="55">
        <v>46227</v>
      </c>
      <c r="Q5093" s="167"/>
      <c r="R5093" s="1"/>
    </row>
    <row r="5094" spans="1:18">
      <c r="A5094" s="166" t="s">
        <v>2194</v>
      </c>
      <c r="B5094" s="30">
        <v>20260326</v>
      </c>
      <c r="C5094" s="378">
        <v>193600689</v>
      </c>
      <c r="D5094" s="88"/>
      <c r="F5094" s="29" t="s">
        <v>121</v>
      </c>
      <c r="G5094" s="3" t="s">
        <v>16</v>
      </c>
      <c r="H5094" s="3" t="s">
        <v>2195</v>
      </c>
      <c r="I5094" s="55">
        <v>46217</v>
      </c>
      <c r="J5094" s="55">
        <v>46220</v>
      </c>
      <c r="K5094" s="55">
        <v>46248</v>
      </c>
      <c r="L5094" s="3"/>
      <c r="M5094" s="3"/>
      <c r="N5094" s="3"/>
      <c r="O5094" s="3" t="s">
        <v>105</v>
      </c>
      <c r="P5094" s="55">
        <v>46227</v>
      </c>
      <c r="Q5094" s="167"/>
      <c r="R5094" s="1"/>
    </row>
    <row r="5095" spans="1:18">
      <c r="A5095" s="166" t="s">
        <v>2194</v>
      </c>
      <c r="B5095" s="30">
        <v>20260326</v>
      </c>
      <c r="C5095" s="378">
        <v>193600692</v>
      </c>
      <c r="D5095" s="88"/>
      <c r="F5095" s="29" t="s">
        <v>121</v>
      </c>
      <c r="G5095" s="3" t="s">
        <v>16</v>
      </c>
      <c r="H5095" s="3" t="s">
        <v>2195</v>
      </c>
      <c r="I5095" s="55">
        <v>46217</v>
      </c>
      <c r="J5095" s="55">
        <v>46220</v>
      </c>
      <c r="K5095" s="55">
        <v>46248</v>
      </c>
      <c r="L5095" s="3"/>
      <c r="M5095" s="3"/>
      <c r="N5095" s="3"/>
      <c r="O5095" s="3" t="s">
        <v>105</v>
      </c>
      <c r="P5095" s="55">
        <v>46227</v>
      </c>
      <c r="Q5095" s="167"/>
      <c r="R5095" s="1"/>
    </row>
    <row r="5096" spans="1:18">
      <c r="A5096" s="166" t="s">
        <v>2196</v>
      </c>
      <c r="B5096" s="30">
        <v>20260326</v>
      </c>
      <c r="C5096" s="378">
        <v>194610581</v>
      </c>
      <c r="D5096" s="88"/>
      <c r="F5096" s="29" t="s">
        <v>121</v>
      </c>
      <c r="G5096" s="3" t="s">
        <v>16</v>
      </c>
      <c r="H5096" s="3" t="s">
        <v>2195</v>
      </c>
      <c r="I5096" s="55">
        <v>46217</v>
      </c>
      <c r="J5096" s="55">
        <v>46220</v>
      </c>
      <c r="K5096" s="55">
        <v>46248</v>
      </c>
      <c r="L5096" s="3"/>
      <c r="M5096" s="3"/>
      <c r="N5096" s="3"/>
      <c r="O5096" s="3" t="s">
        <v>105</v>
      </c>
      <c r="P5096" s="55">
        <v>46227</v>
      </c>
      <c r="Q5096" s="167"/>
      <c r="R5096" s="1"/>
    </row>
    <row r="5097" spans="1:18">
      <c r="A5097" s="166" t="s">
        <v>2196</v>
      </c>
      <c r="B5097" s="30">
        <v>20260326</v>
      </c>
      <c r="C5097" s="378">
        <v>194610593</v>
      </c>
      <c r="D5097" s="88"/>
      <c r="F5097" s="29" t="s">
        <v>121</v>
      </c>
      <c r="G5097" s="3" t="s">
        <v>16</v>
      </c>
      <c r="H5097" s="3" t="s">
        <v>2195</v>
      </c>
      <c r="I5097" s="55">
        <v>46217</v>
      </c>
      <c r="J5097" s="55">
        <v>46220</v>
      </c>
      <c r="K5097" s="55">
        <v>46248</v>
      </c>
      <c r="L5097" s="3"/>
      <c r="M5097" s="3"/>
      <c r="N5097" s="3"/>
      <c r="O5097" s="3" t="s">
        <v>105</v>
      </c>
      <c r="P5097" s="55">
        <v>46227</v>
      </c>
      <c r="Q5097" s="167"/>
      <c r="R5097" s="1"/>
    </row>
    <row r="5098" spans="1:18">
      <c r="A5098" s="166" t="s">
        <v>2196</v>
      </c>
      <c r="B5098" s="30">
        <v>20260326</v>
      </c>
      <c r="C5098" s="378">
        <v>194610600</v>
      </c>
      <c r="D5098" s="88"/>
      <c r="F5098" s="29" t="s">
        <v>121</v>
      </c>
      <c r="G5098" s="3" t="s">
        <v>16</v>
      </c>
      <c r="H5098" s="3" t="s">
        <v>2195</v>
      </c>
      <c r="I5098" s="55">
        <v>46217</v>
      </c>
      <c r="J5098" s="55">
        <v>46220</v>
      </c>
      <c r="K5098" s="55">
        <v>46248</v>
      </c>
      <c r="L5098" s="3"/>
      <c r="M5098" s="3"/>
      <c r="N5098" s="3"/>
      <c r="O5098" s="3" t="s">
        <v>105</v>
      </c>
      <c r="P5098" s="55">
        <v>46227</v>
      </c>
      <c r="Q5098" s="167"/>
      <c r="R5098" s="1"/>
    </row>
    <row r="5099" spans="1:18">
      <c r="A5099" s="166" t="s">
        <v>2196</v>
      </c>
      <c r="B5099" s="30">
        <v>20260326</v>
      </c>
      <c r="C5099" s="378">
        <v>194610607</v>
      </c>
      <c r="D5099" s="88"/>
      <c r="F5099" s="29" t="s">
        <v>121</v>
      </c>
      <c r="G5099" s="3" t="s">
        <v>16</v>
      </c>
      <c r="H5099" s="3" t="s">
        <v>2195</v>
      </c>
      <c r="I5099" s="55">
        <v>46217</v>
      </c>
      <c r="J5099" s="55">
        <v>46220</v>
      </c>
      <c r="K5099" s="55">
        <v>46248</v>
      </c>
      <c r="L5099" s="3"/>
      <c r="M5099" s="3"/>
      <c r="N5099" s="3"/>
      <c r="O5099" s="3" t="s">
        <v>105</v>
      </c>
      <c r="P5099" s="55">
        <v>46227</v>
      </c>
      <c r="Q5099" s="167"/>
      <c r="R5099" s="1"/>
    </row>
    <row r="5100" spans="1:18">
      <c r="A5100" s="166" t="s">
        <v>2196</v>
      </c>
      <c r="B5100" s="30">
        <v>20260326</v>
      </c>
      <c r="C5100" s="378">
        <v>194610614</v>
      </c>
      <c r="D5100" s="88"/>
      <c r="F5100" s="29" t="s">
        <v>121</v>
      </c>
      <c r="G5100" s="3" t="s">
        <v>16</v>
      </c>
      <c r="H5100" s="3" t="s">
        <v>2195</v>
      </c>
      <c r="I5100" s="55">
        <v>46217</v>
      </c>
      <c r="J5100" s="55">
        <v>46220</v>
      </c>
      <c r="K5100" s="55">
        <v>46248</v>
      </c>
      <c r="L5100" s="3"/>
      <c r="M5100" s="3"/>
      <c r="N5100" s="3"/>
      <c r="O5100" s="3" t="s">
        <v>105</v>
      </c>
      <c r="P5100" s="55">
        <v>46227</v>
      </c>
      <c r="Q5100" s="167"/>
      <c r="R5100" s="1"/>
    </row>
    <row r="5101" spans="1:18">
      <c r="A5101" s="166" t="s">
        <v>2196</v>
      </c>
      <c r="B5101" s="30">
        <v>20260326</v>
      </c>
      <c r="C5101" s="378">
        <v>194610620</v>
      </c>
      <c r="D5101" s="88"/>
      <c r="F5101" s="29" t="s">
        <v>121</v>
      </c>
      <c r="G5101" s="3" t="s">
        <v>16</v>
      </c>
      <c r="H5101" s="3" t="s">
        <v>2195</v>
      </c>
      <c r="I5101" s="55">
        <v>46217</v>
      </c>
      <c r="J5101" s="55">
        <v>46220</v>
      </c>
      <c r="K5101" s="55">
        <v>46248</v>
      </c>
      <c r="L5101" s="3"/>
      <c r="M5101" s="3"/>
      <c r="N5101" s="3"/>
      <c r="O5101" s="3" t="s">
        <v>105</v>
      </c>
      <c r="P5101" s="55">
        <v>46227</v>
      </c>
      <c r="Q5101" s="167"/>
      <c r="R5101" s="1"/>
    </row>
    <row r="5102" spans="1:18">
      <c r="A5102" s="166" t="s">
        <v>2196</v>
      </c>
      <c r="B5102" s="30">
        <v>20260326</v>
      </c>
      <c r="C5102" s="378">
        <v>194610627</v>
      </c>
      <c r="D5102" s="88"/>
      <c r="F5102" s="29" t="s">
        <v>121</v>
      </c>
      <c r="G5102" s="3" t="s">
        <v>16</v>
      </c>
      <c r="H5102" s="3" t="s">
        <v>2195</v>
      </c>
      <c r="I5102" s="55">
        <v>46217</v>
      </c>
      <c r="J5102" s="55">
        <v>46220</v>
      </c>
      <c r="K5102" s="55">
        <v>46248</v>
      </c>
      <c r="L5102" s="3"/>
      <c r="M5102" s="3"/>
      <c r="N5102" s="3"/>
      <c r="O5102" s="3" t="s">
        <v>105</v>
      </c>
      <c r="P5102" s="55">
        <v>46227</v>
      </c>
      <c r="Q5102" s="167"/>
      <c r="R5102" s="1"/>
    </row>
    <row r="5103" spans="1:18">
      <c r="A5103" s="166" t="s">
        <v>2196</v>
      </c>
      <c r="B5103" s="30">
        <v>20260326</v>
      </c>
      <c r="C5103" s="378">
        <v>194610642</v>
      </c>
      <c r="D5103" s="88"/>
      <c r="F5103" s="29" t="s">
        <v>121</v>
      </c>
      <c r="G5103" s="3" t="s">
        <v>16</v>
      </c>
      <c r="H5103" s="3" t="s">
        <v>2195</v>
      </c>
      <c r="I5103" s="55">
        <v>46217</v>
      </c>
      <c r="J5103" s="55">
        <v>46220</v>
      </c>
      <c r="K5103" s="55">
        <v>46248</v>
      </c>
      <c r="L5103" s="3"/>
      <c r="M5103" s="3"/>
      <c r="N5103" s="3"/>
      <c r="O5103" s="3" t="s">
        <v>105</v>
      </c>
      <c r="P5103" s="55">
        <v>46227</v>
      </c>
      <c r="Q5103" s="167"/>
      <c r="R5103" s="1"/>
    </row>
    <row r="5104" spans="1:18">
      <c r="A5104" s="166" t="s">
        <v>2196</v>
      </c>
      <c r="B5104" s="30">
        <v>20260326</v>
      </c>
      <c r="C5104" s="378">
        <v>194610651</v>
      </c>
      <c r="D5104" s="88"/>
      <c r="F5104" s="29" t="s">
        <v>121</v>
      </c>
      <c r="G5104" s="3" t="s">
        <v>16</v>
      </c>
      <c r="H5104" s="3" t="s">
        <v>2195</v>
      </c>
      <c r="I5104" s="55">
        <v>46217</v>
      </c>
      <c r="J5104" s="55">
        <v>46220</v>
      </c>
      <c r="K5104" s="55">
        <v>46248</v>
      </c>
      <c r="L5104" s="3"/>
      <c r="M5104" s="3"/>
      <c r="N5104" s="3"/>
      <c r="O5104" s="3" t="s">
        <v>105</v>
      </c>
      <c r="P5104" s="55">
        <v>46227</v>
      </c>
      <c r="Q5104" s="167"/>
      <c r="R5104" s="1"/>
    </row>
    <row r="5105" spans="1:18">
      <c r="A5105" s="166" t="s">
        <v>2196</v>
      </c>
      <c r="B5105" s="30">
        <v>20260326</v>
      </c>
      <c r="C5105" s="378">
        <v>194610660</v>
      </c>
      <c r="D5105" s="88"/>
      <c r="F5105" s="29" t="s">
        <v>121</v>
      </c>
      <c r="G5105" s="3" t="s">
        <v>16</v>
      </c>
      <c r="H5105" s="3" t="s">
        <v>2195</v>
      </c>
      <c r="I5105" s="55">
        <v>46217</v>
      </c>
      <c r="J5105" s="55">
        <v>46220</v>
      </c>
      <c r="K5105" s="55">
        <v>46248</v>
      </c>
      <c r="L5105" s="3"/>
      <c r="M5105" s="3"/>
      <c r="N5105" s="3"/>
      <c r="O5105" s="3" t="s">
        <v>105</v>
      </c>
      <c r="P5105" s="55">
        <v>46227</v>
      </c>
      <c r="Q5105" s="167"/>
      <c r="R5105" s="1"/>
    </row>
    <row r="5106" spans="1:18">
      <c r="A5106" s="166" t="s">
        <v>2196</v>
      </c>
      <c r="B5106" s="30">
        <v>20260326</v>
      </c>
      <c r="C5106" s="378">
        <v>194610666</v>
      </c>
      <c r="D5106" s="88"/>
      <c r="F5106" s="29" t="s">
        <v>121</v>
      </c>
      <c r="G5106" s="3" t="s">
        <v>16</v>
      </c>
      <c r="H5106" s="3" t="s">
        <v>2195</v>
      </c>
      <c r="I5106" s="55">
        <v>46217</v>
      </c>
      <c r="J5106" s="55">
        <v>46220</v>
      </c>
      <c r="K5106" s="55">
        <v>46248</v>
      </c>
      <c r="L5106" s="3"/>
      <c r="M5106" s="3"/>
      <c r="N5106" s="3"/>
      <c r="O5106" s="3" t="s">
        <v>105</v>
      </c>
      <c r="P5106" s="55">
        <v>46227</v>
      </c>
      <c r="Q5106" s="167"/>
      <c r="R5106" s="1"/>
    </row>
    <row r="5107" spans="1:18">
      <c r="A5107" s="166" t="s">
        <v>2196</v>
      </c>
      <c r="B5107" s="30">
        <v>20260326</v>
      </c>
      <c r="C5107" s="378">
        <v>194610673</v>
      </c>
      <c r="D5107" s="88"/>
      <c r="F5107" s="29" t="s">
        <v>121</v>
      </c>
      <c r="G5107" s="3" t="s">
        <v>16</v>
      </c>
      <c r="H5107" s="3" t="s">
        <v>2195</v>
      </c>
      <c r="I5107" s="55">
        <v>46217</v>
      </c>
      <c r="J5107" s="55">
        <v>46220</v>
      </c>
      <c r="K5107" s="55">
        <v>46248</v>
      </c>
      <c r="L5107" s="3"/>
      <c r="M5107" s="3"/>
      <c r="N5107" s="3"/>
      <c r="O5107" s="3" t="s">
        <v>105</v>
      </c>
      <c r="P5107" s="55">
        <v>46227</v>
      </c>
      <c r="Q5107" s="167"/>
      <c r="R5107" s="1"/>
    </row>
    <row r="5108" spans="1:18">
      <c r="A5108" s="166" t="s">
        <v>2197</v>
      </c>
      <c r="B5108" s="30">
        <v>20260326</v>
      </c>
      <c r="C5108" s="378">
        <v>194610816</v>
      </c>
      <c r="D5108" s="88"/>
      <c r="F5108" s="29" t="s">
        <v>121</v>
      </c>
      <c r="G5108" s="3" t="s">
        <v>16</v>
      </c>
      <c r="H5108" s="3" t="s">
        <v>2195</v>
      </c>
      <c r="I5108" s="55">
        <v>46217</v>
      </c>
      <c r="J5108" s="55">
        <v>46220</v>
      </c>
      <c r="K5108" s="55">
        <v>46248</v>
      </c>
      <c r="L5108" s="3"/>
      <c r="M5108" s="3"/>
      <c r="N5108" s="3"/>
      <c r="O5108" s="3" t="s">
        <v>105</v>
      </c>
      <c r="P5108" s="55">
        <v>46227</v>
      </c>
      <c r="Q5108" s="167"/>
      <c r="R5108" s="1"/>
    </row>
    <row r="5109" spans="1:18">
      <c r="A5109" s="166" t="s">
        <v>2197</v>
      </c>
      <c r="B5109" s="30">
        <v>20260326</v>
      </c>
      <c r="C5109" s="378">
        <v>194610820</v>
      </c>
      <c r="D5109" s="88"/>
      <c r="F5109" s="29" t="s">
        <v>121</v>
      </c>
      <c r="G5109" s="3" t="s">
        <v>16</v>
      </c>
      <c r="H5109" s="3" t="s">
        <v>2195</v>
      </c>
      <c r="I5109" s="55">
        <v>46217</v>
      </c>
      <c r="J5109" s="55">
        <v>46220</v>
      </c>
      <c r="K5109" s="55">
        <v>46248</v>
      </c>
      <c r="L5109" s="3"/>
      <c r="M5109" s="3"/>
      <c r="N5109" s="3"/>
      <c r="O5109" s="3" t="s">
        <v>105</v>
      </c>
      <c r="P5109" s="55">
        <v>46227</v>
      </c>
      <c r="Q5109" s="167"/>
      <c r="R5109" s="1"/>
    </row>
    <row r="5110" spans="1:18">
      <c r="A5110" s="166" t="s">
        <v>2197</v>
      </c>
      <c r="B5110" s="30">
        <v>20260326</v>
      </c>
      <c r="C5110" s="378">
        <v>194610824</v>
      </c>
      <c r="D5110" s="88"/>
      <c r="F5110" s="29" t="s">
        <v>121</v>
      </c>
      <c r="G5110" s="3" t="s">
        <v>16</v>
      </c>
      <c r="H5110" s="3" t="s">
        <v>2195</v>
      </c>
      <c r="I5110" s="55">
        <v>46217</v>
      </c>
      <c r="J5110" s="55">
        <v>46220</v>
      </c>
      <c r="K5110" s="55">
        <v>46248</v>
      </c>
      <c r="L5110" s="3"/>
      <c r="M5110" s="3"/>
      <c r="N5110" s="3"/>
      <c r="O5110" s="3" t="s">
        <v>105</v>
      </c>
      <c r="P5110" s="55">
        <v>46227</v>
      </c>
      <c r="Q5110" s="167"/>
      <c r="R5110" s="1"/>
    </row>
    <row r="5111" spans="1:18">
      <c r="A5111" s="166" t="s">
        <v>2197</v>
      </c>
      <c r="B5111" s="30">
        <v>20260326</v>
      </c>
      <c r="C5111" s="378">
        <v>194610832</v>
      </c>
      <c r="D5111" s="88"/>
      <c r="F5111" s="29" t="s">
        <v>121</v>
      </c>
      <c r="G5111" s="3" t="s">
        <v>16</v>
      </c>
      <c r="H5111" s="3" t="s">
        <v>2195</v>
      </c>
      <c r="I5111" s="55">
        <v>46217</v>
      </c>
      <c r="J5111" s="55">
        <v>46220</v>
      </c>
      <c r="K5111" s="55">
        <v>46248</v>
      </c>
      <c r="L5111" s="3"/>
      <c r="M5111" s="3"/>
      <c r="N5111" s="3"/>
      <c r="O5111" s="3" t="s">
        <v>105</v>
      </c>
      <c r="P5111" s="55">
        <v>46227</v>
      </c>
      <c r="Q5111" s="167"/>
      <c r="R5111" s="1"/>
    </row>
    <row r="5112" spans="1:18">
      <c r="A5112" s="166" t="s">
        <v>2197</v>
      </c>
      <c r="B5112" s="30">
        <v>20260326</v>
      </c>
      <c r="C5112" s="378">
        <v>194610841</v>
      </c>
      <c r="D5112" s="88"/>
      <c r="F5112" s="29" t="s">
        <v>121</v>
      </c>
      <c r="G5112" s="3" t="s">
        <v>16</v>
      </c>
      <c r="H5112" s="3" t="s">
        <v>2195</v>
      </c>
      <c r="I5112" s="55">
        <v>46217</v>
      </c>
      <c r="J5112" s="55">
        <v>46220</v>
      </c>
      <c r="K5112" s="55">
        <v>46248</v>
      </c>
      <c r="L5112" s="3"/>
      <c r="M5112" s="3"/>
      <c r="N5112" s="3"/>
      <c r="O5112" s="3" t="s">
        <v>105</v>
      </c>
      <c r="P5112" s="55">
        <v>46227</v>
      </c>
      <c r="Q5112" s="167"/>
      <c r="R5112" s="1"/>
    </row>
    <row r="5113" spans="1:18">
      <c r="A5113" s="166" t="s">
        <v>2197</v>
      </c>
      <c r="B5113" s="30">
        <v>20260326</v>
      </c>
      <c r="C5113" s="378">
        <v>194610858</v>
      </c>
      <c r="D5113" s="88"/>
      <c r="F5113" s="29" t="s">
        <v>121</v>
      </c>
      <c r="G5113" s="3" t="s">
        <v>16</v>
      </c>
      <c r="H5113" s="3" t="s">
        <v>2195</v>
      </c>
      <c r="I5113" s="55">
        <v>46217</v>
      </c>
      <c r="J5113" s="55">
        <v>46220</v>
      </c>
      <c r="K5113" s="55">
        <v>46248</v>
      </c>
      <c r="L5113" s="3"/>
      <c r="M5113" s="3"/>
      <c r="N5113" s="3"/>
      <c r="O5113" s="3" t="s">
        <v>105</v>
      </c>
      <c r="P5113" s="55">
        <v>46227</v>
      </c>
      <c r="Q5113" s="167"/>
      <c r="R5113" s="1"/>
    </row>
    <row r="5114" spans="1:18">
      <c r="A5114" s="166" t="s">
        <v>2197</v>
      </c>
      <c r="B5114" s="30">
        <v>20260326</v>
      </c>
      <c r="C5114" s="378">
        <v>194610871</v>
      </c>
      <c r="D5114" s="88"/>
      <c r="F5114" s="29" t="s">
        <v>121</v>
      </c>
      <c r="G5114" s="3" t="s">
        <v>16</v>
      </c>
      <c r="H5114" s="3" t="s">
        <v>2195</v>
      </c>
      <c r="I5114" s="55">
        <v>46217</v>
      </c>
      <c r="J5114" s="55">
        <v>46220</v>
      </c>
      <c r="K5114" s="55">
        <v>46248</v>
      </c>
      <c r="L5114" s="3"/>
      <c r="M5114" s="3"/>
      <c r="N5114" s="3"/>
      <c r="O5114" s="3" t="s">
        <v>105</v>
      </c>
      <c r="P5114" s="55">
        <v>46227</v>
      </c>
      <c r="Q5114" s="167"/>
      <c r="R5114" s="1"/>
    </row>
    <row r="5115" spans="1:18">
      <c r="A5115" s="166" t="s">
        <v>2197</v>
      </c>
      <c r="B5115" s="30">
        <v>20260326</v>
      </c>
      <c r="C5115" s="378">
        <v>194610876</v>
      </c>
      <c r="D5115" s="88"/>
      <c r="F5115" s="29" t="s">
        <v>121</v>
      </c>
      <c r="G5115" s="3" t="s">
        <v>16</v>
      </c>
      <c r="H5115" s="3" t="s">
        <v>2195</v>
      </c>
      <c r="I5115" s="55">
        <v>46217</v>
      </c>
      <c r="J5115" s="55">
        <v>46220</v>
      </c>
      <c r="K5115" s="55">
        <v>46248</v>
      </c>
      <c r="L5115" s="3"/>
      <c r="M5115" s="3"/>
      <c r="N5115" s="3"/>
      <c r="O5115" s="3" t="s">
        <v>105</v>
      </c>
      <c r="P5115" s="55">
        <v>46227</v>
      </c>
      <c r="Q5115" s="167"/>
      <c r="R5115" s="1"/>
    </row>
    <row r="5116" spans="1:18">
      <c r="A5116" s="166" t="s">
        <v>2197</v>
      </c>
      <c r="B5116" s="30">
        <v>20260326</v>
      </c>
      <c r="C5116" s="378">
        <v>194610880</v>
      </c>
      <c r="D5116" s="88"/>
      <c r="F5116" s="29" t="s">
        <v>121</v>
      </c>
      <c r="G5116" s="3" t="s">
        <v>16</v>
      </c>
      <c r="H5116" s="3" t="s">
        <v>2195</v>
      </c>
      <c r="I5116" s="55">
        <v>46217</v>
      </c>
      <c r="J5116" s="55">
        <v>46220</v>
      </c>
      <c r="K5116" s="55">
        <v>46248</v>
      </c>
      <c r="L5116" s="3"/>
      <c r="M5116" s="3"/>
      <c r="N5116" s="3"/>
      <c r="O5116" s="3" t="s">
        <v>105</v>
      </c>
      <c r="P5116" s="55">
        <v>46227</v>
      </c>
      <c r="Q5116" s="167"/>
      <c r="R5116" s="1"/>
    </row>
    <row r="5117" spans="1:18">
      <c r="A5117" s="166" t="s">
        <v>2197</v>
      </c>
      <c r="B5117" s="30">
        <v>20260326</v>
      </c>
      <c r="C5117" s="378">
        <v>194610885</v>
      </c>
      <c r="D5117" s="88"/>
      <c r="F5117" s="29" t="s">
        <v>121</v>
      </c>
      <c r="G5117" s="3" t="s">
        <v>16</v>
      </c>
      <c r="H5117" s="3" t="s">
        <v>2195</v>
      </c>
      <c r="I5117" s="55">
        <v>46217</v>
      </c>
      <c r="J5117" s="55">
        <v>46220</v>
      </c>
      <c r="K5117" s="55">
        <v>46248</v>
      </c>
      <c r="L5117" s="3"/>
      <c r="M5117" s="3"/>
      <c r="N5117" s="3"/>
      <c r="O5117" s="3" t="s">
        <v>105</v>
      </c>
      <c r="P5117" s="55">
        <v>46227</v>
      </c>
      <c r="Q5117" s="167"/>
      <c r="R5117" s="1"/>
    </row>
    <row r="5118" spans="1:18">
      <c r="A5118" s="166" t="s">
        <v>2197</v>
      </c>
      <c r="B5118" s="30">
        <v>20260326</v>
      </c>
      <c r="C5118" s="378">
        <v>194610890</v>
      </c>
      <c r="D5118" s="88"/>
      <c r="E5118" s="191"/>
      <c r="F5118" s="29" t="s">
        <v>121</v>
      </c>
      <c r="G5118" s="3" t="s">
        <v>16</v>
      </c>
      <c r="H5118" s="3" t="s">
        <v>2195</v>
      </c>
      <c r="I5118" s="55">
        <v>46217</v>
      </c>
      <c r="J5118" s="55">
        <v>46220</v>
      </c>
      <c r="K5118" s="55">
        <v>46248</v>
      </c>
      <c r="L5118" s="192"/>
      <c r="M5118" s="192"/>
      <c r="N5118" s="192"/>
      <c r="O5118" s="3" t="s">
        <v>105</v>
      </c>
      <c r="P5118" s="55">
        <v>46227</v>
      </c>
      <c r="Q5118" s="194"/>
      <c r="R5118" s="195"/>
    </row>
    <row r="5119" spans="1:18">
      <c r="A5119" s="166" t="s">
        <v>2197</v>
      </c>
      <c r="B5119" s="30">
        <v>20260326</v>
      </c>
      <c r="C5119" s="378">
        <v>194610887</v>
      </c>
      <c r="D5119" s="88"/>
      <c r="F5119" s="29" t="s">
        <v>121</v>
      </c>
      <c r="G5119" s="3" t="s">
        <v>16</v>
      </c>
      <c r="H5119" s="3" t="s">
        <v>2195</v>
      </c>
      <c r="I5119" s="55">
        <v>46217</v>
      </c>
      <c r="J5119" s="55">
        <v>46220</v>
      </c>
      <c r="K5119" s="55">
        <v>46248</v>
      </c>
      <c r="L5119" s="3"/>
      <c r="M5119" s="3"/>
      <c r="N5119" s="3"/>
      <c r="O5119" s="3" t="s">
        <v>105</v>
      </c>
      <c r="P5119" s="55">
        <v>46227</v>
      </c>
      <c r="Q5119" s="167"/>
      <c r="R5119" s="1"/>
    </row>
    <row r="5120" spans="1:18">
      <c r="A5120" s="166" t="s">
        <v>2198</v>
      </c>
      <c r="B5120" s="30">
        <v>20260326</v>
      </c>
      <c r="C5120" s="378">
        <v>198607633</v>
      </c>
      <c r="D5120" s="196"/>
      <c r="E5120" s="191"/>
      <c r="F5120" s="29" t="s">
        <v>121</v>
      </c>
      <c r="G5120" s="3" t="s">
        <v>16</v>
      </c>
      <c r="H5120" s="3" t="s">
        <v>2195</v>
      </c>
      <c r="I5120" s="193">
        <v>46224</v>
      </c>
      <c r="J5120" s="193">
        <v>46227</v>
      </c>
      <c r="K5120" s="193">
        <v>46255</v>
      </c>
      <c r="L5120" s="192"/>
      <c r="M5120" s="192"/>
      <c r="N5120" s="192"/>
      <c r="O5120" s="3" t="s">
        <v>105</v>
      </c>
      <c r="P5120" s="55">
        <v>46227</v>
      </c>
      <c r="Q5120" s="194"/>
      <c r="R5120" s="195"/>
    </row>
    <row r="5121" spans="1:18">
      <c r="A5121" s="166" t="s">
        <v>2198</v>
      </c>
      <c r="B5121" s="30">
        <v>20260326</v>
      </c>
      <c r="C5121" s="378">
        <v>198607635</v>
      </c>
      <c r="D5121" s="88"/>
      <c r="F5121" s="29" t="s">
        <v>121</v>
      </c>
      <c r="G5121" s="3" t="s">
        <v>16</v>
      </c>
      <c r="H5121" s="3" t="s">
        <v>2195</v>
      </c>
      <c r="I5121" s="193">
        <v>46224</v>
      </c>
      <c r="J5121" s="193">
        <v>46227</v>
      </c>
      <c r="K5121" s="193">
        <v>46255</v>
      </c>
      <c r="L5121" s="3"/>
      <c r="M5121" s="3"/>
      <c r="N5121" s="3"/>
      <c r="O5121" s="3" t="s">
        <v>105</v>
      </c>
      <c r="P5121" s="55">
        <v>46227</v>
      </c>
      <c r="Q5121" s="167"/>
      <c r="R5121" s="1"/>
    </row>
    <row r="5122" spans="1:18">
      <c r="A5122" s="166" t="s">
        <v>2198</v>
      </c>
      <c r="B5122" s="30">
        <v>20260326</v>
      </c>
      <c r="C5122" s="378">
        <v>198607638</v>
      </c>
      <c r="D5122" s="88"/>
      <c r="F5122" s="29" t="s">
        <v>121</v>
      </c>
      <c r="G5122" s="3" t="s">
        <v>16</v>
      </c>
      <c r="H5122" s="3" t="s">
        <v>2195</v>
      </c>
      <c r="I5122" s="193">
        <v>46224</v>
      </c>
      <c r="J5122" s="193">
        <v>46227</v>
      </c>
      <c r="K5122" s="193">
        <v>46255</v>
      </c>
      <c r="L5122" s="3"/>
      <c r="M5122" s="3"/>
      <c r="N5122" s="3"/>
      <c r="O5122" s="3" t="s">
        <v>105</v>
      </c>
      <c r="P5122" s="55">
        <v>46227</v>
      </c>
      <c r="Q5122" s="167"/>
      <c r="R5122" s="1"/>
    </row>
    <row r="5123" spans="1:18">
      <c r="A5123" s="166" t="s">
        <v>2198</v>
      </c>
      <c r="B5123" s="30">
        <v>20260326</v>
      </c>
      <c r="C5123" s="378">
        <v>198607641</v>
      </c>
      <c r="D5123" s="88"/>
      <c r="F5123" s="29" t="s">
        <v>121</v>
      </c>
      <c r="G5123" s="3" t="s">
        <v>16</v>
      </c>
      <c r="H5123" s="3" t="s">
        <v>2195</v>
      </c>
      <c r="I5123" s="193">
        <v>46224</v>
      </c>
      <c r="J5123" s="193">
        <v>46227</v>
      </c>
      <c r="K5123" s="193">
        <v>46255</v>
      </c>
      <c r="L5123" s="3"/>
      <c r="M5123" s="3"/>
      <c r="N5123" s="3"/>
      <c r="O5123" s="3" t="s">
        <v>105</v>
      </c>
      <c r="P5123" s="55">
        <v>46227</v>
      </c>
      <c r="Q5123" s="167"/>
      <c r="R5123" s="1"/>
    </row>
    <row r="5124" spans="1:18">
      <c r="A5124" s="166" t="s">
        <v>2198</v>
      </c>
      <c r="B5124" s="30">
        <v>20260326</v>
      </c>
      <c r="C5124" s="378">
        <v>198607648</v>
      </c>
      <c r="D5124" s="88"/>
      <c r="F5124" s="29" t="s">
        <v>121</v>
      </c>
      <c r="G5124" s="3" t="s">
        <v>16</v>
      </c>
      <c r="H5124" s="3" t="s">
        <v>2195</v>
      </c>
      <c r="I5124" s="193">
        <v>46224</v>
      </c>
      <c r="J5124" s="193">
        <v>46227</v>
      </c>
      <c r="K5124" s="193">
        <v>46255</v>
      </c>
      <c r="L5124" s="3"/>
      <c r="M5124" s="3"/>
      <c r="N5124" s="3"/>
      <c r="O5124" s="3" t="s">
        <v>105</v>
      </c>
      <c r="P5124" s="55">
        <v>46227</v>
      </c>
      <c r="Q5124" s="167"/>
      <c r="R5124" s="1"/>
    </row>
    <row r="5125" spans="1:18">
      <c r="A5125" s="166" t="s">
        <v>2198</v>
      </c>
      <c r="B5125" s="30">
        <v>20260326</v>
      </c>
      <c r="C5125" s="378">
        <v>198607668</v>
      </c>
      <c r="D5125" s="88"/>
      <c r="F5125" s="29" t="s">
        <v>121</v>
      </c>
      <c r="G5125" s="3" t="s">
        <v>16</v>
      </c>
      <c r="H5125" s="3" t="s">
        <v>2195</v>
      </c>
      <c r="I5125" s="193">
        <v>46224</v>
      </c>
      <c r="J5125" s="193">
        <v>46227</v>
      </c>
      <c r="K5125" s="193">
        <v>46255</v>
      </c>
      <c r="L5125" s="3"/>
      <c r="M5125" s="3"/>
      <c r="N5125" s="3"/>
      <c r="O5125" s="3" t="s">
        <v>105</v>
      </c>
      <c r="P5125" s="55">
        <v>46227</v>
      </c>
      <c r="Q5125" s="167"/>
      <c r="R5125" s="1"/>
    </row>
    <row r="5126" spans="1:18">
      <c r="A5126" s="166" t="s">
        <v>2198</v>
      </c>
      <c r="B5126" s="30">
        <v>20260326</v>
      </c>
      <c r="C5126" s="378">
        <v>198607710</v>
      </c>
      <c r="D5126" s="88"/>
      <c r="F5126" s="29" t="s">
        <v>121</v>
      </c>
      <c r="G5126" s="3" t="s">
        <v>16</v>
      </c>
      <c r="H5126" s="3" t="s">
        <v>2195</v>
      </c>
      <c r="I5126" s="193">
        <v>46224</v>
      </c>
      <c r="J5126" s="193">
        <v>46227</v>
      </c>
      <c r="K5126" s="193">
        <v>46255</v>
      </c>
      <c r="L5126" s="3"/>
      <c r="M5126" s="3"/>
      <c r="N5126" s="3"/>
      <c r="O5126" s="3" t="s">
        <v>105</v>
      </c>
      <c r="P5126" s="55">
        <v>46227</v>
      </c>
      <c r="Q5126" s="167"/>
      <c r="R5126" s="1"/>
    </row>
    <row r="5127" spans="1:18">
      <c r="A5127" s="166" t="s">
        <v>2198</v>
      </c>
      <c r="B5127" s="30">
        <v>20260326</v>
      </c>
      <c r="C5127" s="378">
        <v>198607713</v>
      </c>
      <c r="D5127" s="88"/>
      <c r="F5127" s="29" t="s">
        <v>121</v>
      </c>
      <c r="G5127" s="3" t="s">
        <v>16</v>
      </c>
      <c r="H5127" s="3" t="s">
        <v>2195</v>
      </c>
      <c r="I5127" s="193">
        <v>46224</v>
      </c>
      <c r="J5127" s="193">
        <v>46227</v>
      </c>
      <c r="K5127" s="193">
        <v>46255</v>
      </c>
      <c r="L5127" s="3"/>
      <c r="M5127" s="3"/>
      <c r="N5127" s="3"/>
      <c r="O5127" s="3" t="s">
        <v>105</v>
      </c>
      <c r="P5127" s="55">
        <v>46227</v>
      </c>
      <c r="Q5127" s="167"/>
      <c r="R5127" s="1"/>
    </row>
    <row r="5128" spans="1:18">
      <c r="A5128" s="166" t="s">
        <v>2198</v>
      </c>
      <c r="B5128" s="30">
        <v>20260326</v>
      </c>
      <c r="C5128" s="378">
        <v>198607717</v>
      </c>
      <c r="D5128" s="88"/>
      <c r="F5128" s="29" t="s">
        <v>121</v>
      </c>
      <c r="G5128" s="3" t="s">
        <v>16</v>
      </c>
      <c r="H5128" s="3" t="s">
        <v>2195</v>
      </c>
      <c r="I5128" s="193">
        <v>46224</v>
      </c>
      <c r="J5128" s="193">
        <v>46227</v>
      </c>
      <c r="K5128" s="193">
        <v>46255</v>
      </c>
      <c r="L5128" s="3"/>
      <c r="M5128" s="3"/>
      <c r="N5128" s="3"/>
      <c r="O5128" s="3" t="s">
        <v>105</v>
      </c>
      <c r="P5128" s="55">
        <v>46227</v>
      </c>
      <c r="Q5128" s="167"/>
      <c r="R5128" s="1"/>
    </row>
    <row r="5129" spans="1:18">
      <c r="A5129" s="166" t="s">
        <v>2198</v>
      </c>
      <c r="B5129" s="30">
        <v>20260326</v>
      </c>
      <c r="C5129" s="378">
        <v>198607718</v>
      </c>
      <c r="D5129" s="88"/>
      <c r="F5129" s="29" t="s">
        <v>121</v>
      </c>
      <c r="G5129" s="3" t="s">
        <v>16</v>
      </c>
      <c r="H5129" s="3" t="s">
        <v>2195</v>
      </c>
      <c r="I5129" s="193">
        <v>46224</v>
      </c>
      <c r="J5129" s="193">
        <v>46227</v>
      </c>
      <c r="K5129" s="193">
        <v>46255</v>
      </c>
      <c r="L5129" s="3"/>
      <c r="M5129" s="3"/>
      <c r="N5129" s="3"/>
      <c r="O5129" s="3" t="s">
        <v>105</v>
      </c>
      <c r="P5129" s="55">
        <v>46227</v>
      </c>
      <c r="Q5129" s="167"/>
      <c r="R5129" s="1"/>
    </row>
    <row r="5130" spans="1:18">
      <c r="A5130" s="166" t="s">
        <v>2198</v>
      </c>
      <c r="B5130" s="30">
        <v>20260326</v>
      </c>
      <c r="C5130" s="378">
        <v>198607724</v>
      </c>
      <c r="D5130" s="88"/>
      <c r="F5130" s="29" t="s">
        <v>121</v>
      </c>
      <c r="G5130" s="3" t="s">
        <v>16</v>
      </c>
      <c r="H5130" s="3" t="s">
        <v>2195</v>
      </c>
      <c r="I5130" s="193">
        <v>46224</v>
      </c>
      <c r="J5130" s="193">
        <v>46227</v>
      </c>
      <c r="K5130" s="193">
        <v>46255</v>
      </c>
      <c r="L5130" s="3"/>
      <c r="M5130" s="3"/>
      <c r="N5130" s="3"/>
      <c r="O5130" s="3" t="s">
        <v>105</v>
      </c>
      <c r="P5130" s="55">
        <v>46227</v>
      </c>
      <c r="Q5130" s="167"/>
      <c r="R5130" s="1"/>
    </row>
    <row r="5131" spans="1:18">
      <c r="A5131" s="166" t="s">
        <v>2199</v>
      </c>
      <c r="B5131" s="30">
        <v>20260326</v>
      </c>
      <c r="C5131" s="378">
        <v>200600570</v>
      </c>
      <c r="D5131" s="88"/>
      <c r="F5131" s="29" t="s">
        <v>121</v>
      </c>
      <c r="G5131" s="3" t="s">
        <v>16</v>
      </c>
      <c r="H5131" s="3" t="s">
        <v>2195</v>
      </c>
      <c r="I5131" s="193">
        <v>46224</v>
      </c>
      <c r="J5131" s="193">
        <v>46227</v>
      </c>
      <c r="K5131" s="193">
        <v>46255</v>
      </c>
      <c r="L5131" s="3"/>
      <c r="M5131" s="3"/>
      <c r="N5131" s="3"/>
      <c r="O5131" s="3" t="s">
        <v>105</v>
      </c>
      <c r="P5131" s="55">
        <v>46227</v>
      </c>
      <c r="Q5131" s="167"/>
      <c r="R5131" s="1"/>
    </row>
    <row r="5132" spans="1:18">
      <c r="A5132" s="166" t="s">
        <v>2199</v>
      </c>
      <c r="B5132" s="30">
        <v>20260326</v>
      </c>
      <c r="C5132" s="378">
        <v>200600573</v>
      </c>
      <c r="D5132" s="88"/>
      <c r="F5132" s="29" t="s">
        <v>121</v>
      </c>
      <c r="G5132" s="3" t="s">
        <v>16</v>
      </c>
      <c r="H5132" s="3" t="s">
        <v>2195</v>
      </c>
      <c r="I5132" s="193">
        <v>46224</v>
      </c>
      <c r="J5132" s="193">
        <v>46227</v>
      </c>
      <c r="K5132" s="193">
        <v>46255</v>
      </c>
      <c r="L5132" s="3"/>
      <c r="M5132" s="3"/>
      <c r="N5132" s="3"/>
      <c r="O5132" s="3" t="s">
        <v>105</v>
      </c>
      <c r="P5132" s="55">
        <v>46227</v>
      </c>
      <c r="Q5132" s="167"/>
      <c r="R5132" s="1"/>
    </row>
    <row r="5133" spans="1:18">
      <c r="A5133" s="166" t="s">
        <v>2199</v>
      </c>
      <c r="B5133" s="30">
        <v>20260326</v>
      </c>
      <c r="C5133" s="378">
        <v>200600577</v>
      </c>
      <c r="D5133" s="88"/>
      <c r="F5133" s="29" t="s">
        <v>121</v>
      </c>
      <c r="G5133" s="3" t="s">
        <v>16</v>
      </c>
      <c r="H5133" s="3" t="s">
        <v>2195</v>
      </c>
      <c r="I5133" s="193">
        <v>46224</v>
      </c>
      <c r="J5133" s="193">
        <v>46227</v>
      </c>
      <c r="K5133" s="193">
        <v>46255</v>
      </c>
      <c r="L5133" s="3"/>
      <c r="M5133" s="3"/>
      <c r="N5133" s="3"/>
      <c r="O5133" s="3" t="s">
        <v>105</v>
      </c>
      <c r="P5133" s="55">
        <v>46227</v>
      </c>
      <c r="Q5133" s="167"/>
      <c r="R5133" s="1"/>
    </row>
    <row r="5134" spans="1:18">
      <c r="A5134" s="166" t="s">
        <v>2199</v>
      </c>
      <c r="B5134" s="30">
        <v>20260326</v>
      </c>
      <c r="C5134" s="378">
        <v>200600581</v>
      </c>
      <c r="D5134" s="88"/>
      <c r="F5134" s="29" t="s">
        <v>121</v>
      </c>
      <c r="G5134" s="3" t="s">
        <v>16</v>
      </c>
      <c r="H5134" s="3" t="s">
        <v>2195</v>
      </c>
      <c r="I5134" s="193">
        <v>46224</v>
      </c>
      <c r="J5134" s="193">
        <v>46227</v>
      </c>
      <c r="K5134" s="193">
        <v>46255</v>
      </c>
      <c r="L5134" s="3"/>
      <c r="M5134" s="3"/>
      <c r="N5134" s="3"/>
      <c r="O5134" s="3" t="s">
        <v>105</v>
      </c>
      <c r="P5134" s="55">
        <v>46227</v>
      </c>
      <c r="Q5134" s="167"/>
      <c r="R5134" s="1"/>
    </row>
    <row r="5135" spans="1:18">
      <c r="A5135" s="166" t="s">
        <v>2199</v>
      </c>
      <c r="B5135" s="30">
        <v>20260326</v>
      </c>
      <c r="C5135" s="378">
        <v>200600584</v>
      </c>
      <c r="D5135" s="88"/>
      <c r="F5135" s="29" t="s">
        <v>121</v>
      </c>
      <c r="G5135" s="3" t="s">
        <v>16</v>
      </c>
      <c r="H5135" s="3" t="s">
        <v>2195</v>
      </c>
      <c r="I5135" s="193">
        <v>46224</v>
      </c>
      <c r="J5135" s="193">
        <v>46227</v>
      </c>
      <c r="K5135" s="193">
        <v>46255</v>
      </c>
      <c r="L5135" s="3"/>
      <c r="M5135" s="3"/>
      <c r="N5135" s="3"/>
      <c r="O5135" s="3" t="s">
        <v>105</v>
      </c>
      <c r="P5135" s="55">
        <v>46227</v>
      </c>
      <c r="Q5135" s="167"/>
      <c r="R5135" s="1"/>
    </row>
    <row r="5136" spans="1:18">
      <c r="A5136" s="166" t="s">
        <v>2199</v>
      </c>
      <c r="B5136" s="30">
        <v>20260326</v>
      </c>
      <c r="C5136" s="378">
        <v>200600586</v>
      </c>
      <c r="D5136" s="88"/>
      <c r="F5136" s="29" t="s">
        <v>121</v>
      </c>
      <c r="G5136" s="3" t="s">
        <v>16</v>
      </c>
      <c r="H5136" s="3" t="s">
        <v>2195</v>
      </c>
      <c r="I5136" s="193">
        <v>46224</v>
      </c>
      <c r="J5136" s="193">
        <v>46227</v>
      </c>
      <c r="K5136" s="193">
        <v>46255</v>
      </c>
      <c r="L5136" s="3"/>
      <c r="M5136" s="3"/>
      <c r="N5136" s="3"/>
      <c r="O5136" s="3" t="s">
        <v>105</v>
      </c>
      <c r="P5136" s="55">
        <v>46227</v>
      </c>
      <c r="Q5136" s="167"/>
      <c r="R5136" s="1"/>
    </row>
    <row r="5137" spans="1:18">
      <c r="A5137" s="166" t="s">
        <v>2200</v>
      </c>
      <c r="B5137" s="30">
        <v>20260326</v>
      </c>
      <c r="C5137" s="378">
        <v>200600621</v>
      </c>
      <c r="D5137" s="196"/>
      <c r="E5137" s="191"/>
      <c r="F5137" s="29" t="s">
        <v>121</v>
      </c>
      <c r="G5137" s="3" t="s">
        <v>16</v>
      </c>
      <c r="H5137" s="3" t="s">
        <v>2195</v>
      </c>
      <c r="I5137" s="193">
        <v>46224</v>
      </c>
      <c r="J5137" s="193">
        <v>46227</v>
      </c>
      <c r="K5137" s="193">
        <v>46255</v>
      </c>
      <c r="L5137" s="192"/>
      <c r="M5137" s="192"/>
      <c r="N5137" s="192"/>
      <c r="O5137" s="3" t="s">
        <v>105</v>
      </c>
      <c r="P5137" s="55">
        <v>46227</v>
      </c>
      <c r="Q5137" s="194"/>
      <c r="R5137" s="195"/>
    </row>
    <row r="5138" spans="1:18">
      <c r="A5138" s="166" t="s">
        <v>2200</v>
      </c>
      <c r="B5138" s="30">
        <v>20260326</v>
      </c>
      <c r="C5138" s="378">
        <v>200600627</v>
      </c>
      <c r="D5138" s="88"/>
      <c r="F5138" s="29" t="s">
        <v>121</v>
      </c>
      <c r="G5138" s="3" t="s">
        <v>16</v>
      </c>
      <c r="H5138" s="3" t="s">
        <v>2195</v>
      </c>
      <c r="I5138" s="193">
        <v>46224</v>
      </c>
      <c r="J5138" s="193">
        <v>46227</v>
      </c>
      <c r="K5138" s="193">
        <v>46255</v>
      </c>
      <c r="L5138" s="3"/>
      <c r="M5138" s="3"/>
      <c r="N5138" s="3"/>
      <c r="O5138" s="3" t="s">
        <v>105</v>
      </c>
      <c r="P5138" s="55">
        <v>46227</v>
      </c>
      <c r="Q5138" s="167"/>
      <c r="R5138" s="1"/>
    </row>
    <row r="5139" spans="1:18">
      <c r="A5139" s="166" t="s">
        <v>2200</v>
      </c>
      <c r="B5139" s="30">
        <v>20260326</v>
      </c>
      <c r="C5139" s="378">
        <v>200600630</v>
      </c>
      <c r="D5139" s="88"/>
      <c r="F5139" s="29" t="s">
        <v>121</v>
      </c>
      <c r="G5139" s="3" t="s">
        <v>16</v>
      </c>
      <c r="H5139" s="3" t="s">
        <v>2195</v>
      </c>
      <c r="I5139" s="193">
        <v>46224</v>
      </c>
      <c r="J5139" s="193">
        <v>46227</v>
      </c>
      <c r="K5139" s="193">
        <v>46255</v>
      </c>
      <c r="L5139" s="3"/>
      <c r="M5139" s="3"/>
      <c r="N5139" s="3"/>
      <c r="O5139" s="3" t="s">
        <v>105</v>
      </c>
      <c r="P5139" s="55">
        <v>46227</v>
      </c>
      <c r="Q5139" s="167"/>
      <c r="R5139" s="1"/>
    </row>
    <row r="5140" spans="1:18">
      <c r="A5140" s="166" t="s">
        <v>2200</v>
      </c>
      <c r="B5140" s="30">
        <v>20260326</v>
      </c>
      <c r="C5140" s="378">
        <v>200600632</v>
      </c>
      <c r="D5140" s="88"/>
      <c r="F5140" s="29" t="s">
        <v>121</v>
      </c>
      <c r="G5140" s="3" t="s">
        <v>16</v>
      </c>
      <c r="H5140" s="3" t="s">
        <v>2195</v>
      </c>
      <c r="I5140" s="193">
        <v>46224</v>
      </c>
      <c r="J5140" s="193">
        <v>46227</v>
      </c>
      <c r="K5140" s="193">
        <v>46255</v>
      </c>
      <c r="L5140" s="3"/>
      <c r="M5140" s="3"/>
      <c r="N5140" s="3"/>
      <c r="O5140" s="3" t="s">
        <v>105</v>
      </c>
      <c r="P5140" s="55">
        <v>46227</v>
      </c>
      <c r="Q5140" s="167"/>
      <c r="R5140" s="1"/>
    </row>
    <row r="5141" spans="1:18">
      <c r="A5141" s="166" t="s">
        <v>2200</v>
      </c>
      <c r="B5141" s="30">
        <v>20260326</v>
      </c>
      <c r="C5141" s="378">
        <v>200600633</v>
      </c>
      <c r="D5141" s="88"/>
      <c r="F5141" s="29" t="s">
        <v>121</v>
      </c>
      <c r="G5141" s="3" t="s">
        <v>16</v>
      </c>
      <c r="H5141" s="3" t="s">
        <v>2195</v>
      </c>
      <c r="I5141" s="193">
        <v>46224</v>
      </c>
      <c r="J5141" s="193">
        <v>46227</v>
      </c>
      <c r="K5141" s="193">
        <v>46255</v>
      </c>
      <c r="L5141" s="3"/>
      <c r="M5141" s="3"/>
      <c r="N5141" s="3"/>
      <c r="O5141" s="3" t="s">
        <v>105</v>
      </c>
      <c r="P5141" s="55">
        <v>46227</v>
      </c>
      <c r="Q5141" s="167"/>
      <c r="R5141" s="1"/>
    </row>
    <row r="5142" spans="1:18">
      <c r="A5142" s="166" t="s">
        <v>2200</v>
      </c>
      <c r="B5142" s="30">
        <v>20260326</v>
      </c>
      <c r="C5142" s="378">
        <v>200600634</v>
      </c>
      <c r="D5142" s="88"/>
      <c r="F5142" s="29" t="s">
        <v>121</v>
      </c>
      <c r="G5142" s="3" t="s">
        <v>16</v>
      </c>
      <c r="H5142" s="3" t="s">
        <v>2195</v>
      </c>
      <c r="I5142" s="55">
        <v>46224</v>
      </c>
      <c r="J5142" s="55">
        <v>46227</v>
      </c>
      <c r="K5142" s="55">
        <v>46255</v>
      </c>
      <c r="L5142" s="3"/>
      <c r="M5142" s="3"/>
      <c r="N5142" s="3"/>
      <c r="O5142" s="3" t="s">
        <v>105</v>
      </c>
      <c r="P5142" s="55">
        <v>46227</v>
      </c>
      <c r="Q5142" s="167"/>
      <c r="R5142" s="1"/>
    </row>
    <row r="5143" spans="1:18">
      <c r="A5143" s="166" t="s">
        <v>2201</v>
      </c>
      <c r="B5143" s="30" t="s">
        <v>2202</v>
      </c>
      <c r="C5143" s="88">
        <v>197609000</v>
      </c>
      <c r="D5143" s="88"/>
      <c r="F5143" s="29" t="s">
        <v>2177</v>
      </c>
      <c r="G5143" s="3" t="s">
        <v>80</v>
      </c>
      <c r="H5143" s="3" t="s">
        <v>30</v>
      </c>
      <c r="I5143" s="55">
        <v>46219</v>
      </c>
      <c r="J5143" s="55">
        <v>46223</v>
      </c>
      <c r="K5143" s="55">
        <v>46251</v>
      </c>
      <c r="L5143" s="3"/>
      <c r="M5143" s="3"/>
      <c r="N5143" s="3"/>
      <c r="O5143" s="3" t="s">
        <v>105</v>
      </c>
      <c r="P5143" s="3"/>
      <c r="Q5143" s="167"/>
      <c r="R5143" s="1"/>
    </row>
    <row r="5144" spans="1:18">
      <c r="A5144" s="166" t="s">
        <v>2201</v>
      </c>
      <c r="B5144" s="30" t="s">
        <v>2202</v>
      </c>
      <c r="C5144" s="88">
        <v>197608963</v>
      </c>
      <c r="D5144" s="88"/>
      <c r="F5144" s="29" t="s">
        <v>2177</v>
      </c>
      <c r="G5144" s="3" t="s">
        <v>80</v>
      </c>
      <c r="H5144" s="3" t="s">
        <v>30</v>
      </c>
      <c r="I5144" s="55">
        <v>46219</v>
      </c>
      <c r="J5144" s="55">
        <v>46223</v>
      </c>
      <c r="K5144" s="55">
        <v>46251</v>
      </c>
      <c r="L5144" s="3"/>
      <c r="M5144" s="3"/>
      <c r="N5144" s="3"/>
      <c r="O5144" s="3" t="s">
        <v>105</v>
      </c>
      <c r="P5144" s="3"/>
      <c r="Q5144" s="167"/>
      <c r="R5144" s="1"/>
    </row>
    <row r="5145" spans="1:18">
      <c r="A5145" s="166" t="s">
        <v>2201</v>
      </c>
      <c r="B5145" s="30" t="s">
        <v>2202</v>
      </c>
      <c r="C5145" s="88">
        <v>197608959</v>
      </c>
      <c r="D5145" s="88"/>
      <c r="F5145" s="29" t="s">
        <v>2177</v>
      </c>
      <c r="G5145" s="3" t="s">
        <v>80</v>
      </c>
      <c r="H5145" s="3" t="s">
        <v>30</v>
      </c>
      <c r="I5145" s="55">
        <v>46219</v>
      </c>
      <c r="J5145" s="55">
        <v>46223</v>
      </c>
      <c r="K5145" s="55">
        <v>46251</v>
      </c>
      <c r="L5145" s="3"/>
      <c r="M5145" s="3"/>
      <c r="N5145" s="3"/>
      <c r="O5145" s="3" t="s">
        <v>105</v>
      </c>
      <c r="P5145" s="3"/>
      <c r="Q5145" s="167"/>
      <c r="R5145" s="1"/>
    </row>
    <row r="5146" spans="1:18">
      <c r="A5146" s="166" t="s">
        <v>2203</v>
      </c>
      <c r="B5146" s="30" t="s">
        <v>2204</v>
      </c>
      <c r="C5146" s="88">
        <v>197606934</v>
      </c>
      <c r="D5146" s="88"/>
      <c r="F5146" s="29" t="s">
        <v>2177</v>
      </c>
      <c r="G5146" s="3" t="s">
        <v>80</v>
      </c>
      <c r="H5146" s="3" t="s">
        <v>30</v>
      </c>
      <c r="I5146" s="55">
        <v>46219</v>
      </c>
      <c r="J5146" s="55">
        <v>46223</v>
      </c>
      <c r="K5146" s="55">
        <v>46251</v>
      </c>
      <c r="L5146" s="3"/>
      <c r="M5146" s="3"/>
      <c r="N5146" s="3"/>
      <c r="O5146" s="3" t="s">
        <v>105</v>
      </c>
      <c r="P5146" s="3"/>
      <c r="Q5146" s="167"/>
      <c r="R5146" s="1"/>
    </row>
    <row r="5147" spans="1:18">
      <c r="A5147" s="166" t="s">
        <v>2203</v>
      </c>
      <c r="B5147" s="30" t="s">
        <v>2204</v>
      </c>
      <c r="C5147" s="88">
        <v>197607145</v>
      </c>
      <c r="D5147" s="88"/>
      <c r="F5147" s="29" t="s">
        <v>2177</v>
      </c>
      <c r="G5147" s="3" t="s">
        <v>80</v>
      </c>
      <c r="H5147" s="3" t="s">
        <v>30</v>
      </c>
      <c r="I5147" s="55">
        <v>46219</v>
      </c>
      <c r="J5147" s="55">
        <v>46223</v>
      </c>
      <c r="K5147" s="55">
        <v>46251</v>
      </c>
      <c r="L5147" s="3"/>
      <c r="M5147" s="3"/>
      <c r="N5147" s="3"/>
      <c r="O5147" s="3" t="s">
        <v>105</v>
      </c>
      <c r="P5147" s="3"/>
      <c r="Q5147" s="167"/>
      <c r="R5147" s="1"/>
    </row>
    <row r="5148" spans="1:18">
      <c r="A5148" s="166" t="s">
        <v>2203</v>
      </c>
      <c r="B5148" s="30" t="s">
        <v>2204</v>
      </c>
      <c r="C5148" s="88">
        <v>197608159</v>
      </c>
      <c r="D5148" s="88"/>
      <c r="F5148" s="29" t="s">
        <v>2177</v>
      </c>
      <c r="G5148" s="3" t="s">
        <v>80</v>
      </c>
      <c r="H5148" s="3" t="s">
        <v>30</v>
      </c>
      <c r="I5148" s="55">
        <v>46219</v>
      </c>
      <c r="J5148" s="55">
        <v>46223</v>
      </c>
      <c r="K5148" s="55">
        <v>46251</v>
      </c>
      <c r="L5148" s="3"/>
      <c r="M5148" s="3"/>
      <c r="N5148" s="3"/>
      <c r="O5148" s="3" t="s">
        <v>105</v>
      </c>
      <c r="P5148" s="3"/>
      <c r="Q5148" s="167"/>
      <c r="R5148" s="1"/>
    </row>
    <row r="5149" spans="1:18">
      <c r="A5149" s="166" t="s">
        <v>2203</v>
      </c>
      <c r="B5149" s="30" t="s">
        <v>2204</v>
      </c>
      <c r="C5149" s="88">
        <v>197608943</v>
      </c>
      <c r="D5149" s="88"/>
      <c r="F5149" s="29" t="s">
        <v>2177</v>
      </c>
      <c r="G5149" s="3" t="s">
        <v>80</v>
      </c>
      <c r="H5149" s="3" t="s">
        <v>30</v>
      </c>
      <c r="I5149" s="55">
        <v>46219</v>
      </c>
      <c r="J5149" s="55">
        <v>46223</v>
      </c>
      <c r="K5149" s="55">
        <v>46251</v>
      </c>
      <c r="L5149" s="3"/>
      <c r="M5149" s="3"/>
      <c r="N5149" s="3"/>
      <c r="O5149" s="3" t="s">
        <v>105</v>
      </c>
      <c r="P5149" s="3"/>
      <c r="Q5149" s="167"/>
      <c r="R5149" s="1"/>
    </row>
    <row r="5150" spans="1:18">
      <c r="A5150" s="166" t="s">
        <v>2205</v>
      </c>
      <c r="B5150" s="30"/>
      <c r="C5150" s="88">
        <v>197606132</v>
      </c>
      <c r="D5150" s="88"/>
      <c r="F5150" s="29" t="s">
        <v>2177</v>
      </c>
      <c r="G5150" s="3" t="s">
        <v>80</v>
      </c>
      <c r="H5150" s="3" t="s">
        <v>30</v>
      </c>
      <c r="I5150" s="55">
        <v>46219</v>
      </c>
      <c r="J5150" s="55">
        <v>46223</v>
      </c>
      <c r="K5150" s="55">
        <v>46251</v>
      </c>
      <c r="L5150" s="55">
        <v>46224</v>
      </c>
      <c r="M5150" s="3"/>
      <c r="N5150" s="3"/>
      <c r="O5150" s="3" t="s">
        <v>105</v>
      </c>
      <c r="P5150" s="3"/>
      <c r="Q5150" s="167"/>
      <c r="R5150" s="1"/>
    </row>
    <row r="5151" spans="1:18">
      <c r="A5151" s="166" t="s">
        <v>2205</v>
      </c>
      <c r="B5151" s="30"/>
      <c r="C5151" s="88">
        <v>197606319</v>
      </c>
      <c r="D5151" s="88"/>
      <c r="F5151" s="29" t="s">
        <v>2177</v>
      </c>
      <c r="G5151" s="3" t="s">
        <v>80</v>
      </c>
      <c r="H5151" s="3" t="s">
        <v>30</v>
      </c>
      <c r="I5151" s="55">
        <v>46219</v>
      </c>
      <c r="J5151" s="55">
        <v>46223</v>
      </c>
      <c r="K5151" s="55">
        <v>46251</v>
      </c>
      <c r="L5151" s="55">
        <v>46224</v>
      </c>
      <c r="M5151" s="3"/>
      <c r="N5151" s="3"/>
      <c r="O5151" s="3" t="s">
        <v>105</v>
      </c>
      <c r="P5151" s="3"/>
      <c r="Q5151" s="167"/>
      <c r="R5151" s="1"/>
    </row>
    <row r="5152" spans="1:18">
      <c r="A5152" s="166" t="s">
        <v>2205</v>
      </c>
      <c r="B5152" s="30"/>
      <c r="C5152" s="88">
        <v>197606349</v>
      </c>
      <c r="D5152" s="88"/>
      <c r="F5152" s="29" t="s">
        <v>2177</v>
      </c>
      <c r="G5152" s="3" t="s">
        <v>80</v>
      </c>
      <c r="H5152" s="3" t="s">
        <v>30</v>
      </c>
      <c r="I5152" s="55">
        <v>46219</v>
      </c>
      <c r="J5152" s="55">
        <v>46223</v>
      </c>
      <c r="K5152" s="55">
        <v>46251</v>
      </c>
      <c r="L5152" s="55">
        <v>46224</v>
      </c>
      <c r="M5152" s="3"/>
      <c r="N5152" s="3"/>
      <c r="O5152" s="3" t="s">
        <v>105</v>
      </c>
      <c r="P5152" s="3"/>
      <c r="Q5152" s="167"/>
      <c r="R5152" s="1"/>
    </row>
    <row r="5153" spans="1:18">
      <c r="A5153" s="190" t="s">
        <v>2206</v>
      </c>
      <c r="B5153" s="383"/>
      <c r="C5153" s="88">
        <v>209605471</v>
      </c>
      <c r="D5153" s="196"/>
      <c r="E5153" s="191"/>
      <c r="F5153" s="29" t="s">
        <v>115</v>
      </c>
      <c r="G5153" s="3" t="s">
        <v>80</v>
      </c>
      <c r="H5153" s="192" t="s">
        <v>116</v>
      </c>
      <c r="I5153" s="55">
        <v>46232</v>
      </c>
      <c r="J5153" s="55">
        <v>46235</v>
      </c>
      <c r="K5153" s="55">
        <v>46263</v>
      </c>
      <c r="L5153" s="3"/>
      <c r="M5153" s="3"/>
      <c r="N5153" s="3"/>
      <c r="O5153" s="3" t="s">
        <v>105</v>
      </c>
      <c r="P5153" s="3"/>
      <c r="Q5153" s="167"/>
      <c r="R5153" s="1"/>
    </row>
    <row r="5154" spans="1:18">
      <c r="A5154" s="190" t="s">
        <v>2206</v>
      </c>
      <c r="B5154" s="383" t="s">
        <v>2207</v>
      </c>
      <c r="C5154" s="88">
        <v>209605564</v>
      </c>
      <c r="D5154" s="88"/>
      <c r="F5154" s="29" t="s">
        <v>115</v>
      </c>
      <c r="G5154" s="3" t="s">
        <v>80</v>
      </c>
      <c r="H5154" s="192" t="s">
        <v>116</v>
      </c>
      <c r="I5154" s="55">
        <v>46232</v>
      </c>
      <c r="J5154" s="55">
        <v>46235</v>
      </c>
      <c r="K5154" s="55">
        <v>46263</v>
      </c>
      <c r="L5154" s="3"/>
      <c r="M5154" s="3"/>
      <c r="N5154" s="3"/>
      <c r="O5154" s="3" t="s">
        <v>105</v>
      </c>
      <c r="P5154" s="3"/>
      <c r="Q5154" s="167"/>
      <c r="R5154" s="1"/>
    </row>
    <row r="5155" spans="1:18">
      <c r="A5155" s="190" t="s">
        <v>2206</v>
      </c>
      <c r="B5155" s="383" t="s">
        <v>2207</v>
      </c>
      <c r="C5155" s="88">
        <v>209605647</v>
      </c>
      <c r="D5155" s="88"/>
      <c r="F5155" s="29" t="s">
        <v>115</v>
      </c>
      <c r="G5155" s="3" t="s">
        <v>80</v>
      </c>
      <c r="H5155" s="192" t="s">
        <v>116</v>
      </c>
      <c r="I5155" s="55">
        <v>46232</v>
      </c>
      <c r="J5155" s="55">
        <v>46235</v>
      </c>
      <c r="K5155" s="55">
        <v>46263</v>
      </c>
      <c r="L5155" s="3"/>
      <c r="M5155" s="3"/>
      <c r="N5155" s="3"/>
      <c r="O5155" s="3" t="s">
        <v>105</v>
      </c>
      <c r="P5155" s="3"/>
      <c r="Q5155" s="167"/>
      <c r="R5155" s="1"/>
    </row>
    <row r="5156" spans="1:18">
      <c r="A5156" s="190" t="s">
        <v>2206</v>
      </c>
      <c r="B5156" s="383" t="s">
        <v>2207</v>
      </c>
      <c r="C5156" s="88">
        <v>209605748</v>
      </c>
      <c r="D5156" s="88"/>
      <c r="F5156" s="29" t="s">
        <v>115</v>
      </c>
      <c r="G5156" s="3" t="s">
        <v>80</v>
      </c>
      <c r="H5156" s="192" t="s">
        <v>116</v>
      </c>
      <c r="I5156" s="55">
        <v>46232</v>
      </c>
      <c r="J5156" s="55">
        <v>46235</v>
      </c>
      <c r="K5156" s="55">
        <v>46263</v>
      </c>
      <c r="L5156" s="3"/>
      <c r="M5156" s="3"/>
      <c r="N5156" s="3"/>
      <c r="O5156" s="3" t="s">
        <v>105</v>
      </c>
      <c r="P5156" s="3"/>
      <c r="Q5156" s="167"/>
      <c r="R5156" s="1"/>
    </row>
    <row r="5157" spans="1:18">
      <c r="A5157" s="166" t="s">
        <v>2208</v>
      </c>
      <c r="B5157" s="30" t="s">
        <v>2209</v>
      </c>
      <c r="C5157" s="88">
        <v>210609479</v>
      </c>
      <c r="D5157" s="88"/>
      <c r="F5157" s="29" t="s">
        <v>165</v>
      </c>
      <c r="G5157" s="3" t="s">
        <v>80</v>
      </c>
      <c r="H5157" s="3" t="s">
        <v>2172</v>
      </c>
      <c r="I5157" s="193" t="s">
        <v>2210</v>
      </c>
      <c r="J5157" s="55">
        <v>46237</v>
      </c>
      <c r="K5157" s="55">
        <v>46263</v>
      </c>
      <c r="L5157" s="3"/>
      <c r="M5157" s="3"/>
      <c r="N5157" s="3"/>
      <c r="O5157" s="3" t="s">
        <v>105</v>
      </c>
      <c r="P5157" s="3"/>
      <c r="Q5157" s="167"/>
      <c r="R5157" s="1"/>
    </row>
    <row r="5158" spans="1:18">
      <c r="A5158" s="166" t="s">
        <v>2208</v>
      </c>
      <c r="B5158" s="30" t="s">
        <v>2209</v>
      </c>
      <c r="C5158" s="88">
        <v>210609476</v>
      </c>
      <c r="D5158" s="88"/>
      <c r="F5158" s="29" t="s">
        <v>165</v>
      </c>
      <c r="G5158" s="3" t="s">
        <v>80</v>
      </c>
      <c r="H5158" s="3" t="s">
        <v>2172</v>
      </c>
      <c r="I5158" s="193" t="s">
        <v>2210</v>
      </c>
      <c r="J5158" s="55">
        <v>46237</v>
      </c>
      <c r="K5158" s="55">
        <v>46263</v>
      </c>
      <c r="L5158" s="3"/>
      <c r="M5158" s="3"/>
      <c r="N5158" s="3"/>
      <c r="O5158" s="3" t="s">
        <v>105</v>
      </c>
      <c r="P5158" s="3"/>
      <c r="Q5158" s="167"/>
      <c r="R5158" s="1"/>
    </row>
    <row r="5159" spans="1:18">
      <c r="A5159" s="166" t="s">
        <v>2208</v>
      </c>
      <c r="B5159" s="30" t="s">
        <v>2209</v>
      </c>
      <c r="C5159" s="88">
        <v>210609469</v>
      </c>
      <c r="D5159" s="88"/>
      <c r="F5159" s="29" t="s">
        <v>165</v>
      </c>
      <c r="G5159" s="3" t="s">
        <v>80</v>
      </c>
      <c r="H5159" s="3" t="s">
        <v>2172</v>
      </c>
      <c r="I5159" s="193" t="s">
        <v>2210</v>
      </c>
      <c r="J5159" s="55">
        <v>46237</v>
      </c>
      <c r="K5159" s="55">
        <v>46263</v>
      </c>
      <c r="L5159" s="3"/>
      <c r="M5159" s="3"/>
      <c r="N5159" s="3"/>
      <c r="O5159" s="3" t="s">
        <v>105</v>
      </c>
      <c r="P5159" s="3"/>
      <c r="Q5159" s="167"/>
      <c r="R5159" s="1"/>
    </row>
    <row r="5160" spans="1:18">
      <c r="A5160" s="166" t="s">
        <v>2208</v>
      </c>
      <c r="B5160" s="30" t="s">
        <v>2209</v>
      </c>
      <c r="C5160" s="88">
        <v>210609465</v>
      </c>
      <c r="D5160" s="88"/>
      <c r="F5160" s="29" t="s">
        <v>165</v>
      </c>
      <c r="G5160" s="3" t="s">
        <v>80</v>
      </c>
      <c r="H5160" s="3" t="s">
        <v>2172</v>
      </c>
      <c r="I5160" s="55" t="s">
        <v>2210</v>
      </c>
      <c r="J5160" s="55">
        <v>46237</v>
      </c>
      <c r="K5160" s="55">
        <v>46263</v>
      </c>
      <c r="L5160" s="3"/>
      <c r="M5160" s="3"/>
      <c r="N5160" s="3"/>
      <c r="O5160" s="3" t="s">
        <v>105</v>
      </c>
      <c r="P5160" s="3"/>
      <c r="Q5160" s="167"/>
      <c r="R5160" s="1"/>
    </row>
    <row r="5161" spans="1:18">
      <c r="A5161" s="166" t="s">
        <v>2208</v>
      </c>
      <c r="B5161" s="30" t="s">
        <v>2209</v>
      </c>
      <c r="C5161" s="88">
        <v>210609462</v>
      </c>
      <c r="D5161" s="88"/>
      <c r="F5161" s="29" t="s">
        <v>165</v>
      </c>
      <c r="G5161" s="3" t="s">
        <v>80</v>
      </c>
      <c r="H5161" s="3" t="s">
        <v>2172</v>
      </c>
      <c r="I5161" s="55" t="s">
        <v>2210</v>
      </c>
      <c r="J5161" s="55">
        <v>46237</v>
      </c>
      <c r="K5161" s="55">
        <v>46263</v>
      </c>
      <c r="L5161" s="3"/>
      <c r="M5161" s="3"/>
      <c r="N5161" s="3"/>
      <c r="O5161" s="3" t="s">
        <v>105</v>
      </c>
      <c r="P5161" s="3"/>
      <c r="Q5161" s="167"/>
      <c r="R5161" s="1"/>
    </row>
    <row r="5162" spans="1:18">
      <c r="A5162" s="166" t="s">
        <v>2208</v>
      </c>
      <c r="B5162" s="30" t="s">
        <v>2209</v>
      </c>
      <c r="C5162" s="88">
        <v>210609460</v>
      </c>
      <c r="D5162" s="88"/>
      <c r="F5162" s="29" t="s">
        <v>165</v>
      </c>
      <c r="G5162" s="3" t="s">
        <v>80</v>
      </c>
      <c r="H5162" s="3" t="s">
        <v>2172</v>
      </c>
      <c r="I5162" s="55" t="s">
        <v>2210</v>
      </c>
      <c r="J5162" s="55">
        <v>46237</v>
      </c>
      <c r="K5162" s="55">
        <v>46263</v>
      </c>
      <c r="L5162" s="3"/>
      <c r="M5162" s="3"/>
      <c r="N5162" s="3"/>
      <c r="O5162" s="3" t="s">
        <v>105</v>
      </c>
      <c r="P5162" s="3"/>
      <c r="Q5162" s="167"/>
      <c r="R5162" s="1"/>
    </row>
    <row r="5163" spans="1:18">
      <c r="A5163" s="166" t="s">
        <v>2208</v>
      </c>
      <c r="B5163" s="30" t="s">
        <v>2209</v>
      </c>
      <c r="C5163" s="196">
        <v>210609456</v>
      </c>
      <c r="D5163" s="88"/>
      <c r="F5163" s="29" t="s">
        <v>165</v>
      </c>
      <c r="G5163" s="3" t="s">
        <v>80</v>
      </c>
      <c r="H5163" s="3" t="s">
        <v>2172</v>
      </c>
      <c r="I5163" s="55" t="s">
        <v>2210</v>
      </c>
      <c r="J5163" s="55">
        <v>46237</v>
      </c>
      <c r="K5163" s="55">
        <v>46263</v>
      </c>
      <c r="L5163" s="3"/>
      <c r="M5163" s="3"/>
      <c r="N5163" s="3"/>
      <c r="O5163" s="3" t="s">
        <v>105</v>
      </c>
      <c r="P5163" s="3"/>
      <c r="Q5163" s="167"/>
      <c r="R5163" s="1"/>
    </row>
    <row r="5164" spans="1:18">
      <c r="A5164" s="166" t="s">
        <v>2208</v>
      </c>
      <c r="B5164" s="30" t="s">
        <v>2209</v>
      </c>
      <c r="C5164" s="389">
        <v>210609453</v>
      </c>
      <c r="D5164" s="88"/>
      <c r="F5164" s="29" t="s">
        <v>165</v>
      </c>
      <c r="G5164" s="3" t="s">
        <v>80</v>
      </c>
      <c r="H5164" s="3" t="s">
        <v>2172</v>
      </c>
      <c r="I5164" s="55" t="s">
        <v>2210</v>
      </c>
      <c r="J5164" s="55">
        <v>46237</v>
      </c>
      <c r="K5164" s="55">
        <v>46263</v>
      </c>
      <c r="L5164" s="3"/>
      <c r="M5164" s="3"/>
      <c r="N5164" s="3"/>
      <c r="O5164" s="3" t="s">
        <v>105</v>
      </c>
      <c r="P5164" s="3"/>
      <c r="Q5164" s="167"/>
      <c r="R5164" s="1"/>
    </row>
    <row r="5165" spans="1:18">
      <c r="A5165" s="166" t="s">
        <v>2211</v>
      </c>
      <c r="B5165" s="30" t="s">
        <v>2212</v>
      </c>
      <c r="C5165" s="88">
        <v>210609491</v>
      </c>
      <c r="D5165" s="88"/>
      <c r="F5165" s="191" t="s">
        <v>165</v>
      </c>
      <c r="G5165" s="3" t="s">
        <v>80</v>
      </c>
      <c r="H5165" s="3" t="s">
        <v>2172</v>
      </c>
      <c r="I5165" s="55" t="s">
        <v>2210</v>
      </c>
      <c r="J5165" s="55">
        <v>46237</v>
      </c>
      <c r="K5165" s="55">
        <v>46263</v>
      </c>
      <c r="L5165" s="3"/>
      <c r="M5165" s="3"/>
      <c r="N5165" s="3"/>
      <c r="O5165" s="3" t="s">
        <v>105</v>
      </c>
      <c r="P5165" s="3"/>
      <c r="Q5165" s="167"/>
      <c r="R5165" s="1"/>
    </row>
    <row r="5166" spans="1:18">
      <c r="A5166" s="166" t="s">
        <v>2211</v>
      </c>
      <c r="B5166" s="30" t="s">
        <v>2212</v>
      </c>
      <c r="C5166" s="88">
        <v>210609509</v>
      </c>
      <c r="D5166" s="88"/>
      <c r="F5166" s="191" t="s">
        <v>165</v>
      </c>
      <c r="G5166" s="3" t="s">
        <v>80</v>
      </c>
      <c r="H5166" s="3" t="s">
        <v>2172</v>
      </c>
      <c r="I5166" s="55" t="s">
        <v>2210</v>
      </c>
      <c r="J5166" s="55">
        <v>46237</v>
      </c>
      <c r="K5166" s="55">
        <v>46263</v>
      </c>
      <c r="L5166" s="3"/>
      <c r="M5166" s="3"/>
      <c r="N5166" s="3"/>
      <c r="O5166" s="3" t="s">
        <v>10</v>
      </c>
      <c r="P5166" s="3"/>
      <c r="Q5166" s="167"/>
      <c r="R5166" s="1"/>
    </row>
    <row r="5167" spans="1:18">
      <c r="A5167" s="166" t="s">
        <v>2211</v>
      </c>
      <c r="B5167" s="30" t="s">
        <v>2212</v>
      </c>
      <c r="C5167" s="88">
        <v>210609506</v>
      </c>
      <c r="D5167" s="88"/>
      <c r="F5167" s="191" t="s">
        <v>165</v>
      </c>
      <c r="G5167" s="3" t="s">
        <v>80</v>
      </c>
      <c r="H5167" s="3" t="s">
        <v>2172</v>
      </c>
      <c r="I5167" s="55" t="s">
        <v>2210</v>
      </c>
      <c r="J5167" s="55">
        <v>46237</v>
      </c>
      <c r="K5167" s="55">
        <v>46263</v>
      </c>
      <c r="L5167" s="3"/>
      <c r="M5167" s="3"/>
      <c r="N5167" s="3"/>
      <c r="O5167" s="3" t="s">
        <v>10</v>
      </c>
      <c r="P5167" s="3"/>
      <c r="Q5167" s="167"/>
      <c r="R5167" s="1"/>
    </row>
    <row r="5168" spans="1:18">
      <c r="A5168" s="166" t="s">
        <v>2211</v>
      </c>
      <c r="B5168" s="30" t="s">
        <v>2212</v>
      </c>
      <c r="C5168" s="88">
        <v>210609502</v>
      </c>
      <c r="D5168" s="88"/>
      <c r="F5168" s="191" t="s">
        <v>165</v>
      </c>
      <c r="G5168" s="3" t="s">
        <v>80</v>
      </c>
      <c r="H5168" s="3" t="s">
        <v>2172</v>
      </c>
      <c r="I5168" s="55" t="s">
        <v>2210</v>
      </c>
      <c r="J5168" s="55">
        <v>46237</v>
      </c>
      <c r="K5168" s="55">
        <v>46263</v>
      </c>
      <c r="L5168" s="3"/>
      <c r="M5168" s="3"/>
      <c r="N5168" s="3"/>
      <c r="O5168" s="3" t="s">
        <v>10</v>
      </c>
      <c r="P5168" s="3"/>
      <c r="Q5168" s="167"/>
      <c r="R5168" s="1"/>
    </row>
    <row r="5169" spans="1:18">
      <c r="A5169" s="166" t="s">
        <v>2211</v>
      </c>
      <c r="B5169" s="30" t="s">
        <v>2212</v>
      </c>
      <c r="C5169" s="88">
        <v>210609497</v>
      </c>
      <c r="D5169" s="88"/>
      <c r="F5169" s="191" t="s">
        <v>165</v>
      </c>
      <c r="G5169" s="3" t="s">
        <v>80</v>
      </c>
      <c r="H5169" s="3" t="s">
        <v>2172</v>
      </c>
      <c r="I5169" s="55" t="s">
        <v>2210</v>
      </c>
      <c r="J5169" s="55">
        <v>46237</v>
      </c>
      <c r="K5169" s="55">
        <v>46263</v>
      </c>
      <c r="L5169" s="3"/>
      <c r="M5169" s="3"/>
      <c r="N5169" s="3"/>
      <c r="O5169" s="3" t="s">
        <v>10</v>
      </c>
      <c r="P5169" s="3"/>
      <c r="Q5169" s="167"/>
      <c r="R5169" s="1"/>
    </row>
    <row r="5170" spans="1:18">
      <c r="A5170" s="166" t="s">
        <v>2211</v>
      </c>
      <c r="B5170" s="30" t="s">
        <v>2212</v>
      </c>
      <c r="C5170" s="88">
        <v>210609488</v>
      </c>
      <c r="D5170" s="88"/>
      <c r="F5170" s="191" t="s">
        <v>165</v>
      </c>
      <c r="G5170" s="3" t="s">
        <v>80</v>
      </c>
      <c r="H5170" s="3" t="s">
        <v>2172</v>
      </c>
      <c r="I5170" s="55" t="s">
        <v>2210</v>
      </c>
      <c r="J5170" s="55">
        <v>46237</v>
      </c>
      <c r="K5170" s="55">
        <v>46263</v>
      </c>
      <c r="L5170" s="3"/>
      <c r="M5170" s="3"/>
      <c r="N5170" s="3"/>
      <c r="O5170" s="3" t="s">
        <v>10</v>
      </c>
      <c r="P5170" s="3"/>
      <c r="Q5170" s="167"/>
      <c r="R5170" s="1"/>
    </row>
    <row r="5171" spans="1:18">
      <c r="A5171" s="166" t="s">
        <v>2211</v>
      </c>
      <c r="B5171" s="30" t="s">
        <v>2212</v>
      </c>
      <c r="C5171" s="88">
        <v>210609485</v>
      </c>
      <c r="D5171" s="88"/>
      <c r="F5171" s="29" t="s">
        <v>165</v>
      </c>
      <c r="G5171" s="3" t="s">
        <v>80</v>
      </c>
      <c r="H5171" s="3" t="s">
        <v>2172</v>
      </c>
      <c r="I5171" s="193" t="s">
        <v>2210</v>
      </c>
      <c r="J5171" s="55">
        <v>46237</v>
      </c>
      <c r="K5171" s="55">
        <v>46263</v>
      </c>
      <c r="L5171" s="3"/>
      <c r="M5171" s="3"/>
      <c r="N5171" s="3"/>
      <c r="O5171" s="3" t="s">
        <v>10</v>
      </c>
      <c r="P5171" s="3"/>
      <c r="Q5171" s="167"/>
      <c r="R5171" s="1"/>
    </row>
    <row r="5172" spans="1:18">
      <c r="A5172" s="166" t="s">
        <v>2211</v>
      </c>
      <c r="B5172" s="30" t="s">
        <v>2212</v>
      </c>
      <c r="C5172" s="88">
        <v>210609481</v>
      </c>
      <c r="D5172" s="88"/>
      <c r="F5172" s="29" t="s">
        <v>165</v>
      </c>
      <c r="G5172" s="3" t="s">
        <v>80</v>
      </c>
      <c r="H5172" s="3" t="s">
        <v>2172</v>
      </c>
      <c r="I5172" s="193" t="s">
        <v>2210</v>
      </c>
      <c r="J5172" s="55">
        <v>46237</v>
      </c>
      <c r="K5172" s="55">
        <v>46263</v>
      </c>
      <c r="L5172" s="3"/>
      <c r="M5172" s="3"/>
      <c r="N5172" s="3"/>
      <c r="O5172" s="3" t="s">
        <v>10</v>
      </c>
      <c r="P5172" s="3"/>
      <c r="Q5172" s="167"/>
      <c r="R5172" s="1"/>
    </row>
    <row r="5173" spans="1:18">
      <c r="A5173" s="166" t="s">
        <v>2030</v>
      </c>
      <c r="B5173" s="30">
        <v>20260307552</v>
      </c>
      <c r="C5173" s="88">
        <v>211608286</v>
      </c>
      <c r="D5173" s="88"/>
      <c r="F5173" s="29" t="s">
        <v>165</v>
      </c>
      <c r="G5173" s="3" t="s">
        <v>80</v>
      </c>
      <c r="H5173" s="3" t="s">
        <v>2172</v>
      </c>
      <c r="I5173" s="193" t="s">
        <v>2213</v>
      </c>
      <c r="J5173" s="55">
        <v>46237</v>
      </c>
      <c r="K5173" s="55">
        <v>46263</v>
      </c>
      <c r="L5173" s="3"/>
      <c r="M5173" s="3"/>
      <c r="N5173" s="3"/>
      <c r="O5173" s="3" t="s">
        <v>10</v>
      </c>
      <c r="P5173" s="3"/>
      <c r="Q5173" s="167"/>
      <c r="R5173" s="1"/>
    </row>
    <row r="5174" spans="1:18">
      <c r="A5174" s="166" t="s">
        <v>2030</v>
      </c>
      <c r="B5174" s="30">
        <v>20260307552</v>
      </c>
      <c r="C5174" s="88">
        <v>211608306</v>
      </c>
      <c r="D5174" s="88"/>
      <c r="F5174" s="29" t="s">
        <v>165</v>
      </c>
      <c r="G5174" s="3" t="s">
        <v>80</v>
      </c>
      <c r="H5174" s="3" t="s">
        <v>2172</v>
      </c>
      <c r="I5174" s="193" t="s">
        <v>2213</v>
      </c>
      <c r="J5174" s="55">
        <v>46237</v>
      </c>
      <c r="K5174" s="55">
        <v>46263</v>
      </c>
      <c r="L5174" s="3"/>
      <c r="M5174" s="3"/>
      <c r="N5174" s="3"/>
      <c r="O5174" s="3" t="s">
        <v>10</v>
      </c>
      <c r="P5174" s="3"/>
      <c r="Q5174" s="167"/>
      <c r="R5174" s="1"/>
    </row>
    <row r="5175" spans="1:18">
      <c r="A5175" s="166" t="s">
        <v>2030</v>
      </c>
      <c r="B5175" s="30">
        <v>20260307552</v>
      </c>
      <c r="C5175" s="88">
        <v>211608305</v>
      </c>
      <c r="D5175" s="88"/>
      <c r="F5175" s="29" t="s">
        <v>165</v>
      </c>
      <c r="G5175" s="3" t="s">
        <v>80</v>
      </c>
      <c r="H5175" s="3" t="s">
        <v>2172</v>
      </c>
      <c r="I5175" s="55" t="s">
        <v>2213</v>
      </c>
      <c r="J5175" s="55">
        <v>46237</v>
      </c>
      <c r="K5175" s="55">
        <v>46263</v>
      </c>
      <c r="L5175" s="3"/>
      <c r="M5175" s="3"/>
      <c r="N5175" s="3"/>
      <c r="O5175" s="3" t="s">
        <v>10</v>
      </c>
      <c r="P5175" s="3"/>
      <c r="Q5175" s="167"/>
      <c r="R5175" s="1"/>
    </row>
    <row r="5176" spans="1:18">
      <c r="A5176" s="166" t="s">
        <v>2030</v>
      </c>
      <c r="B5176" s="30">
        <v>20260307552</v>
      </c>
      <c r="C5176" s="88">
        <v>211608299</v>
      </c>
      <c r="D5176" s="88"/>
      <c r="F5176" s="29" t="s">
        <v>165</v>
      </c>
      <c r="G5176" s="3" t="s">
        <v>80</v>
      </c>
      <c r="H5176" s="3" t="s">
        <v>2172</v>
      </c>
      <c r="I5176" s="55" t="s">
        <v>2213</v>
      </c>
      <c r="J5176" s="55">
        <v>46237</v>
      </c>
      <c r="K5176" s="55">
        <v>46263</v>
      </c>
      <c r="L5176" s="3"/>
      <c r="M5176" s="3"/>
      <c r="N5176" s="3"/>
      <c r="O5176" s="3" t="s">
        <v>10</v>
      </c>
      <c r="P5176" s="3"/>
      <c r="Q5176" s="167"/>
      <c r="R5176" s="1"/>
    </row>
    <row r="5177" spans="1:18">
      <c r="A5177" s="166" t="s">
        <v>2030</v>
      </c>
      <c r="B5177" s="30">
        <v>20260307552</v>
      </c>
      <c r="C5177" s="88">
        <v>211608300</v>
      </c>
      <c r="D5177" s="88"/>
      <c r="F5177" s="29" t="s">
        <v>165</v>
      </c>
      <c r="G5177" s="3" t="s">
        <v>80</v>
      </c>
      <c r="H5177" s="3" t="s">
        <v>2172</v>
      </c>
      <c r="I5177" s="55" t="s">
        <v>2213</v>
      </c>
      <c r="J5177" s="55">
        <v>46237</v>
      </c>
      <c r="K5177" s="55">
        <v>46263</v>
      </c>
      <c r="L5177" s="3"/>
      <c r="M5177" s="3"/>
      <c r="N5177" s="3"/>
      <c r="O5177" s="3" t="s">
        <v>10</v>
      </c>
      <c r="P5177" s="3"/>
      <c r="Q5177" s="167"/>
      <c r="R5177" s="1"/>
    </row>
    <row r="5178" spans="1:18">
      <c r="A5178" s="166" t="s">
        <v>2030</v>
      </c>
      <c r="B5178" s="30">
        <v>20260307552</v>
      </c>
      <c r="C5178" s="88">
        <v>211608294</v>
      </c>
      <c r="D5178" s="88"/>
      <c r="F5178" s="29" t="s">
        <v>165</v>
      </c>
      <c r="G5178" s="3" t="s">
        <v>80</v>
      </c>
      <c r="H5178" s="3" t="s">
        <v>2172</v>
      </c>
      <c r="I5178" s="55" t="s">
        <v>2213</v>
      </c>
      <c r="J5178" s="55">
        <v>46237</v>
      </c>
      <c r="K5178" s="55">
        <v>46263</v>
      </c>
      <c r="L5178" s="3"/>
      <c r="M5178" s="3"/>
      <c r="N5178" s="3"/>
      <c r="O5178" s="3" t="s">
        <v>10</v>
      </c>
      <c r="P5178" s="3"/>
      <c r="Q5178" s="167"/>
      <c r="R5178" s="1"/>
    </row>
    <row r="5179" spans="1:18">
      <c r="A5179" s="190" t="s">
        <v>2030</v>
      </c>
      <c r="B5179" s="30">
        <v>20260307552</v>
      </c>
      <c r="C5179" s="196">
        <v>211608291</v>
      </c>
      <c r="D5179" s="196"/>
      <c r="E5179" s="191"/>
      <c r="F5179" s="29" t="s">
        <v>165</v>
      </c>
      <c r="G5179" s="3" t="s">
        <v>80</v>
      </c>
      <c r="H5179" s="3" t="s">
        <v>2172</v>
      </c>
      <c r="I5179" s="55" t="s">
        <v>2213</v>
      </c>
      <c r="J5179" s="55">
        <v>46237</v>
      </c>
      <c r="K5179" s="55">
        <v>46263</v>
      </c>
      <c r="L5179" s="192"/>
      <c r="M5179" s="192"/>
      <c r="N5179" s="192"/>
      <c r="O5179" s="3" t="s">
        <v>10</v>
      </c>
      <c r="P5179" s="192"/>
      <c r="Q5179" s="194"/>
      <c r="R5179" s="195"/>
    </row>
    <row r="5180" spans="1:18">
      <c r="A5180" s="187" t="s">
        <v>2214</v>
      </c>
      <c r="B5180" s="390" t="s">
        <v>2215</v>
      </c>
      <c r="C5180" s="390">
        <v>214600824</v>
      </c>
      <c r="D5180" s="88"/>
      <c r="F5180" s="191" t="s">
        <v>2177</v>
      </c>
      <c r="G5180" s="3" t="s">
        <v>80</v>
      </c>
      <c r="H5180" s="55" t="s">
        <v>2216</v>
      </c>
      <c r="I5180" s="55">
        <v>46235</v>
      </c>
      <c r="J5180" s="55">
        <v>46238</v>
      </c>
      <c r="K5180" s="55">
        <v>46266</v>
      </c>
      <c r="L5180" s="3"/>
      <c r="M5180" s="3"/>
      <c r="N5180" s="3"/>
      <c r="O5180" s="3" t="s">
        <v>10</v>
      </c>
      <c r="P5180" s="3"/>
      <c r="Q5180" s="167"/>
      <c r="R5180" s="1"/>
    </row>
    <row r="5181" spans="1:18">
      <c r="A5181" s="197" t="s">
        <v>2214</v>
      </c>
      <c r="B5181" s="390" t="s">
        <v>2215</v>
      </c>
      <c r="C5181" s="391">
        <v>214600820</v>
      </c>
      <c r="D5181" s="196"/>
      <c r="E5181" s="191"/>
      <c r="F5181" s="191" t="s">
        <v>2177</v>
      </c>
      <c r="G5181" s="3" t="s">
        <v>80</v>
      </c>
      <c r="H5181" s="55" t="s">
        <v>2216</v>
      </c>
      <c r="I5181" s="55">
        <v>46235</v>
      </c>
      <c r="J5181" s="55">
        <v>46238</v>
      </c>
      <c r="K5181" s="55">
        <v>46266</v>
      </c>
      <c r="L5181" s="192"/>
      <c r="M5181" s="192"/>
      <c r="N5181" s="192"/>
      <c r="O5181" s="3" t="s">
        <v>105</v>
      </c>
      <c r="P5181" s="192"/>
      <c r="Q5181" s="194"/>
      <c r="R5181" s="195"/>
    </row>
    <row r="5182" spans="1:18">
      <c r="A5182" s="197" t="s">
        <v>2214</v>
      </c>
      <c r="B5182" s="390" t="s">
        <v>2215</v>
      </c>
      <c r="C5182" s="392">
        <v>214600827</v>
      </c>
      <c r="D5182" s="196"/>
      <c r="E5182" s="191"/>
      <c r="F5182" s="191" t="s">
        <v>2177</v>
      </c>
      <c r="G5182" s="3" t="s">
        <v>80</v>
      </c>
      <c r="H5182" s="55" t="s">
        <v>2216</v>
      </c>
      <c r="I5182" s="55">
        <v>46235</v>
      </c>
      <c r="J5182" s="55">
        <v>46238</v>
      </c>
      <c r="K5182" s="55">
        <v>46266</v>
      </c>
      <c r="L5182" s="192"/>
      <c r="M5182" s="192"/>
      <c r="N5182" s="192"/>
      <c r="O5182" s="3" t="s">
        <v>105</v>
      </c>
      <c r="P5182" s="192"/>
      <c r="Q5182" s="194"/>
      <c r="R5182" s="195"/>
    </row>
    <row r="5183" spans="1:18">
      <c r="A5183" s="197" t="s">
        <v>2214</v>
      </c>
      <c r="B5183" s="390" t="s">
        <v>2215</v>
      </c>
      <c r="C5183" s="392">
        <v>214600831</v>
      </c>
      <c r="D5183" s="196"/>
      <c r="E5183" s="191"/>
      <c r="F5183" s="191" t="s">
        <v>2177</v>
      </c>
      <c r="G5183" s="3" t="s">
        <v>80</v>
      </c>
      <c r="H5183" s="55" t="s">
        <v>2216</v>
      </c>
      <c r="I5183" s="55">
        <v>46235</v>
      </c>
      <c r="J5183" s="55">
        <v>46238</v>
      </c>
      <c r="K5183" s="55">
        <v>46266</v>
      </c>
      <c r="L5183" s="192"/>
      <c r="M5183" s="192"/>
      <c r="N5183" s="192"/>
      <c r="O5183" s="3" t="s">
        <v>105</v>
      </c>
      <c r="P5183" s="192"/>
      <c r="Q5183" s="194"/>
      <c r="R5183" s="195"/>
    </row>
    <row r="5184" spans="1:18">
      <c r="A5184" s="197" t="s">
        <v>2217</v>
      </c>
      <c r="B5184" s="393" t="s">
        <v>2218</v>
      </c>
      <c r="C5184" s="393">
        <v>214600838</v>
      </c>
      <c r="D5184" s="196"/>
      <c r="E5184" s="191"/>
      <c r="F5184" s="191" t="s">
        <v>2177</v>
      </c>
      <c r="G5184" s="3" t="s">
        <v>80</v>
      </c>
      <c r="H5184" s="55" t="s">
        <v>2216</v>
      </c>
      <c r="I5184" s="55">
        <v>46235</v>
      </c>
      <c r="J5184" s="55">
        <v>46238</v>
      </c>
      <c r="K5184" s="55">
        <v>46266</v>
      </c>
      <c r="L5184" s="192"/>
      <c r="M5184" s="192"/>
      <c r="N5184" s="192"/>
      <c r="O5184" s="192" t="s">
        <v>85</v>
      </c>
      <c r="P5184" s="192"/>
      <c r="Q5184" s="194"/>
      <c r="R5184" s="195"/>
    </row>
    <row r="5185" spans="1:18">
      <c r="A5185" s="198" t="s">
        <v>2217</v>
      </c>
      <c r="B5185" s="393" t="s">
        <v>2218</v>
      </c>
      <c r="C5185" s="394">
        <v>214600843</v>
      </c>
      <c r="D5185" s="196"/>
      <c r="E5185" s="191"/>
      <c r="F5185" s="191" t="s">
        <v>2177</v>
      </c>
      <c r="G5185" s="3" t="s">
        <v>80</v>
      </c>
      <c r="H5185" s="55" t="s">
        <v>2216</v>
      </c>
      <c r="I5185" s="55">
        <v>46235</v>
      </c>
      <c r="J5185" s="55">
        <v>46238</v>
      </c>
      <c r="K5185" s="55">
        <v>46266</v>
      </c>
      <c r="L5185" s="192"/>
      <c r="M5185" s="192"/>
      <c r="N5185" s="192"/>
      <c r="O5185" s="192" t="s">
        <v>85</v>
      </c>
      <c r="P5185" s="192"/>
      <c r="Q5185" s="194"/>
      <c r="R5185" s="195"/>
    </row>
    <row r="5186" spans="1:18">
      <c r="A5186" s="197" t="s">
        <v>2217</v>
      </c>
      <c r="B5186" s="393" t="s">
        <v>2218</v>
      </c>
      <c r="C5186" s="394">
        <v>214600827</v>
      </c>
      <c r="D5186" s="88"/>
      <c r="F5186" s="191" t="s">
        <v>2177</v>
      </c>
      <c r="G5186" s="3" t="s">
        <v>80</v>
      </c>
      <c r="H5186" s="55" t="s">
        <v>2216</v>
      </c>
      <c r="I5186" s="55">
        <v>46235</v>
      </c>
      <c r="J5186" s="55">
        <v>46238</v>
      </c>
      <c r="K5186" s="55">
        <v>46266</v>
      </c>
      <c r="L5186" s="3"/>
      <c r="M5186" s="3"/>
      <c r="N5186" s="3"/>
      <c r="O5186" s="192" t="s">
        <v>85</v>
      </c>
      <c r="P5186" s="3"/>
      <c r="Q5186" s="167"/>
      <c r="R5186" s="1"/>
    </row>
    <row r="5187" spans="1:18">
      <c r="A5187" s="198" t="s">
        <v>2217</v>
      </c>
      <c r="B5187" s="393" t="s">
        <v>2218</v>
      </c>
      <c r="C5187" s="394">
        <v>214600836</v>
      </c>
      <c r="D5187" s="88"/>
      <c r="F5187" s="191" t="s">
        <v>2177</v>
      </c>
      <c r="G5187" s="3" t="s">
        <v>80</v>
      </c>
      <c r="H5187" s="55" t="s">
        <v>2216</v>
      </c>
      <c r="I5187" s="55">
        <v>46235</v>
      </c>
      <c r="J5187" s="55">
        <v>46238</v>
      </c>
      <c r="K5187" s="55">
        <v>46266</v>
      </c>
      <c r="L5187" s="3"/>
      <c r="M5187" s="3"/>
      <c r="N5187" s="3"/>
      <c r="O5187" s="192" t="s">
        <v>85</v>
      </c>
      <c r="P5187" s="3"/>
      <c r="Q5187" s="167"/>
      <c r="R5187" s="1"/>
    </row>
    <row r="5188" spans="1:18">
      <c r="A5188" s="197" t="s">
        <v>2217</v>
      </c>
      <c r="B5188" s="393" t="s">
        <v>2218</v>
      </c>
      <c r="C5188" s="394">
        <v>214600839</v>
      </c>
      <c r="D5188" s="88"/>
      <c r="F5188" s="191" t="s">
        <v>2177</v>
      </c>
      <c r="G5188" s="3" t="s">
        <v>80</v>
      </c>
      <c r="H5188" s="55" t="s">
        <v>2216</v>
      </c>
      <c r="I5188" s="55">
        <v>46235</v>
      </c>
      <c r="J5188" s="55">
        <v>46238</v>
      </c>
      <c r="K5188" s="55">
        <v>46266</v>
      </c>
      <c r="L5188" s="3"/>
      <c r="M5188" s="3"/>
      <c r="N5188" s="3"/>
      <c r="O5188" s="192" t="s">
        <v>85</v>
      </c>
      <c r="P5188" s="3"/>
      <c r="Q5188" s="167"/>
      <c r="R5188" s="1"/>
    </row>
    <row r="5189" spans="1:18">
      <c r="A5189" s="198" t="s">
        <v>2217</v>
      </c>
      <c r="B5189" s="393" t="s">
        <v>2218</v>
      </c>
      <c r="C5189" s="394">
        <v>214600841</v>
      </c>
      <c r="D5189" s="88"/>
      <c r="F5189" s="191" t="s">
        <v>2177</v>
      </c>
      <c r="G5189" s="3" t="s">
        <v>80</v>
      </c>
      <c r="H5189" s="55" t="s">
        <v>2216</v>
      </c>
      <c r="I5189" s="55">
        <v>46235</v>
      </c>
      <c r="J5189" s="55">
        <v>46238</v>
      </c>
      <c r="K5189" s="55">
        <v>46266</v>
      </c>
      <c r="L5189" s="3"/>
      <c r="M5189" s="3"/>
      <c r="N5189" s="3"/>
      <c r="O5189" s="192" t="s">
        <v>85</v>
      </c>
      <c r="P5189" s="3"/>
      <c r="Q5189" s="167"/>
      <c r="R5189" s="1"/>
    </row>
    <row r="5190" spans="1:18">
      <c r="A5190" s="199" t="s">
        <v>2219</v>
      </c>
      <c r="B5190" s="381"/>
      <c r="C5190" s="200">
        <v>232602852</v>
      </c>
      <c r="D5190" s="200"/>
      <c r="E5190" s="179"/>
      <c r="F5190" s="179" t="s">
        <v>59</v>
      </c>
      <c r="G5190" s="45" t="s">
        <v>80</v>
      </c>
      <c r="H5190" s="45" t="s">
        <v>30</v>
      </c>
      <c r="I5190" s="193">
        <v>46254</v>
      </c>
      <c r="J5190" s="193">
        <v>46257</v>
      </c>
      <c r="K5190" s="193">
        <v>46285</v>
      </c>
      <c r="L5190" s="192"/>
      <c r="M5190" s="192"/>
      <c r="N5190" s="192"/>
      <c r="O5190" s="192" t="s">
        <v>197</v>
      </c>
      <c r="P5190" s="192"/>
      <c r="Q5190" s="194"/>
      <c r="R5190" s="195"/>
    </row>
    <row r="5191" spans="1:18">
      <c r="A5191" s="208" t="s">
        <v>2220</v>
      </c>
      <c r="B5191" s="205" t="s">
        <v>2221</v>
      </c>
      <c r="C5191" s="210">
        <v>204602747</v>
      </c>
      <c r="D5191" s="204">
        <v>223603368</v>
      </c>
      <c r="E5191" s="204"/>
      <c r="F5191" s="204" t="s">
        <v>169</v>
      </c>
      <c r="G5191" s="205" t="s">
        <v>71</v>
      </c>
      <c r="H5191" s="205" t="s">
        <v>30</v>
      </c>
      <c r="I5191" s="206">
        <v>46226</v>
      </c>
      <c r="J5191" s="206">
        <v>46229</v>
      </c>
      <c r="K5191" s="217">
        <v>46257</v>
      </c>
      <c r="L5191" s="218"/>
      <c r="M5191" s="218"/>
      <c r="N5191" s="218"/>
      <c r="O5191" s="205" t="s">
        <v>105</v>
      </c>
      <c r="P5191" s="218"/>
      <c r="Q5191" s="219"/>
      <c r="R5191" s="220"/>
    </row>
    <row r="5192" spans="1:18">
      <c r="A5192" s="208" t="s">
        <v>2220</v>
      </c>
      <c r="B5192" s="205" t="s">
        <v>2221</v>
      </c>
      <c r="C5192" s="210">
        <v>204602770</v>
      </c>
      <c r="D5192" s="204">
        <v>223603352</v>
      </c>
      <c r="E5192" s="204"/>
      <c r="F5192" s="204" t="s">
        <v>2222</v>
      </c>
      <c r="G5192" s="205" t="s">
        <v>71</v>
      </c>
      <c r="H5192" s="205" t="s">
        <v>30</v>
      </c>
      <c r="I5192" s="206">
        <v>46226</v>
      </c>
      <c r="J5192" s="206">
        <v>46229</v>
      </c>
      <c r="K5192" s="217">
        <v>46257</v>
      </c>
      <c r="L5192" s="205"/>
      <c r="M5192" s="205"/>
      <c r="N5192" s="205"/>
      <c r="O5192" s="205" t="s">
        <v>105</v>
      </c>
      <c r="P5192" s="205"/>
      <c r="Q5192" s="207"/>
      <c r="R5192" s="202"/>
    </row>
    <row r="5193" spans="1:18">
      <c r="A5193" s="208" t="s">
        <v>64</v>
      </c>
      <c r="B5193" s="205" t="s">
        <v>65</v>
      </c>
      <c r="C5193" s="210">
        <v>205600706</v>
      </c>
      <c r="D5193" s="203">
        <v>239600547</v>
      </c>
      <c r="E5193" s="204"/>
      <c r="F5193" s="204" t="s">
        <v>63</v>
      </c>
      <c r="G5193" s="205" t="s">
        <v>60</v>
      </c>
      <c r="H5193" s="205" t="s">
        <v>30</v>
      </c>
      <c r="I5193" s="206">
        <v>46227</v>
      </c>
      <c r="J5193" s="206">
        <v>46230</v>
      </c>
      <c r="K5193" s="209">
        <v>46258</v>
      </c>
      <c r="L5193" s="205"/>
      <c r="M5193" s="205"/>
      <c r="N5193" s="205"/>
      <c r="O5193" s="205" t="s">
        <v>105</v>
      </c>
      <c r="P5193" s="205"/>
      <c r="Q5193" s="207"/>
      <c r="R5193" s="202" t="s">
        <v>2223</v>
      </c>
    </row>
    <row r="5194" spans="1:18">
      <c r="A5194" s="221" t="s">
        <v>64</v>
      </c>
      <c r="B5194" s="222" t="s">
        <v>65</v>
      </c>
      <c r="C5194" s="223">
        <v>205600679</v>
      </c>
      <c r="D5194" s="224">
        <v>239600554</v>
      </c>
      <c r="E5194" s="225"/>
      <c r="F5194" s="225" t="s">
        <v>63</v>
      </c>
      <c r="G5194" s="226" t="s">
        <v>60</v>
      </c>
      <c r="H5194" s="227" t="s">
        <v>30</v>
      </c>
      <c r="I5194" s="228">
        <v>46227</v>
      </c>
      <c r="J5194" s="228">
        <v>46230</v>
      </c>
      <c r="K5194" s="206">
        <v>46258</v>
      </c>
      <c r="L5194" s="205"/>
      <c r="M5194" s="205"/>
      <c r="N5194" s="205"/>
      <c r="O5194" s="205" t="s">
        <v>105</v>
      </c>
      <c r="P5194" s="205"/>
      <c r="Q5194" s="207"/>
      <c r="R5194" s="202"/>
    </row>
    <row r="5195" spans="1:18">
      <c r="A5195" s="208" t="s">
        <v>2224</v>
      </c>
      <c r="B5195" s="201"/>
      <c r="C5195" s="210">
        <v>208600960</v>
      </c>
      <c r="D5195" s="203"/>
      <c r="E5195" s="204"/>
      <c r="F5195" s="204" t="s">
        <v>63</v>
      </c>
      <c r="G5195" s="205" t="s">
        <v>60</v>
      </c>
      <c r="H5195" s="218" t="s">
        <v>30</v>
      </c>
      <c r="I5195" s="206">
        <v>46230</v>
      </c>
      <c r="J5195" s="206">
        <v>46233</v>
      </c>
      <c r="K5195" s="206">
        <v>46261</v>
      </c>
      <c r="L5195" s="205"/>
      <c r="M5195" s="205"/>
      <c r="N5195" s="205"/>
      <c r="O5195" s="205" t="s">
        <v>105</v>
      </c>
      <c r="P5195" s="205"/>
      <c r="Q5195" s="207"/>
      <c r="R5195" s="202" t="s">
        <v>2225</v>
      </c>
    </row>
    <row r="5196" spans="1:18">
      <c r="A5196" s="208" t="s">
        <v>2224</v>
      </c>
      <c r="B5196" s="201"/>
      <c r="C5196" s="210">
        <v>208600922</v>
      </c>
      <c r="D5196" s="203"/>
      <c r="E5196" s="204"/>
      <c r="F5196" s="204" t="s">
        <v>63</v>
      </c>
      <c r="G5196" s="205" t="s">
        <v>60</v>
      </c>
      <c r="H5196" s="218" t="s">
        <v>30</v>
      </c>
      <c r="I5196" s="206">
        <v>46230</v>
      </c>
      <c r="J5196" s="206">
        <v>46233</v>
      </c>
      <c r="K5196" s="206">
        <v>46261</v>
      </c>
      <c r="L5196" s="205"/>
      <c r="M5196" s="205"/>
      <c r="N5196" s="205"/>
      <c r="O5196" s="205" t="s">
        <v>105</v>
      </c>
      <c r="P5196" s="205"/>
      <c r="Q5196" s="207"/>
      <c r="R5196" s="202" t="s">
        <v>2225</v>
      </c>
    </row>
    <row r="5197" spans="1:18">
      <c r="A5197" s="208" t="s">
        <v>2224</v>
      </c>
      <c r="B5197" s="201"/>
      <c r="C5197" s="210">
        <v>208600886</v>
      </c>
      <c r="D5197" s="203"/>
      <c r="E5197" s="204"/>
      <c r="F5197" s="204" t="s">
        <v>63</v>
      </c>
      <c r="G5197" s="205" t="s">
        <v>60</v>
      </c>
      <c r="H5197" s="218" t="s">
        <v>30</v>
      </c>
      <c r="I5197" s="206">
        <v>46230</v>
      </c>
      <c r="J5197" s="206">
        <v>46233</v>
      </c>
      <c r="K5197" s="206">
        <v>46261</v>
      </c>
      <c r="L5197" s="205"/>
      <c r="M5197" s="205"/>
      <c r="N5197" s="205"/>
      <c r="O5197" s="205" t="s">
        <v>105</v>
      </c>
      <c r="P5197" s="205"/>
      <c r="Q5197" s="207"/>
      <c r="R5197" s="202" t="s">
        <v>2225</v>
      </c>
    </row>
    <row r="5198" spans="1:18">
      <c r="A5198" s="208" t="s">
        <v>2224</v>
      </c>
      <c r="B5198" s="201"/>
      <c r="C5198" s="210">
        <v>208600860</v>
      </c>
      <c r="D5198" s="203"/>
      <c r="E5198" s="204"/>
      <c r="F5198" s="204" t="s">
        <v>63</v>
      </c>
      <c r="G5198" s="205" t="s">
        <v>60</v>
      </c>
      <c r="H5198" s="218" t="s">
        <v>30</v>
      </c>
      <c r="I5198" s="206">
        <v>46230</v>
      </c>
      <c r="J5198" s="206">
        <v>46233</v>
      </c>
      <c r="K5198" s="206">
        <v>46261</v>
      </c>
      <c r="L5198" s="205"/>
      <c r="M5198" s="205"/>
      <c r="N5198" s="205"/>
      <c r="O5198" s="205" t="s">
        <v>105</v>
      </c>
      <c r="P5198" s="205"/>
      <c r="Q5198" s="207"/>
      <c r="R5198" s="202" t="s">
        <v>2225</v>
      </c>
    </row>
    <row r="5199" spans="1:18">
      <c r="A5199" s="208" t="s">
        <v>2224</v>
      </c>
      <c r="B5199" s="201"/>
      <c r="C5199" s="210">
        <v>208600838</v>
      </c>
      <c r="D5199" s="203"/>
      <c r="E5199" s="204"/>
      <c r="F5199" s="204" t="s">
        <v>63</v>
      </c>
      <c r="G5199" s="205" t="s">
        <v>60</v>
      </c>
      <c r="H5199" s="218" t="s">
        <v>30</v>
      </c>
      <c r="I5199" s="206">
        <v>46230</v>
      </c>
      <c r="J5199" s="206">
        <v>46233</v>
      </c>
      <c r="K5199" s="206">
        <v>46261</v>
      </c>
      <c r="L5199" s="205"/>
      <c r="M5199" s="205"/>
      <c r="N5199" s="205"/>
      <c r="O5199" s="205" t="s">
        <v>105</v>
      </c>
      <c r="P5199" s="205"/>
      <c r="Q5199" s="207"/>
      <c r="R5199" s="202" t="s">
        <v>2225</v>
      </c>
    </row>
    <row r="5200" spans="1:18">
      <c r="A5200" s="208" t="s">
        <v>2224</v>
      </c>
      <c r="B5200" s="201"/>
      <c r="C5200" s="210">
        <v>208600814</v>
      </c>
      <c r="D5200" s="203"/>
      <c r="E5200" s="204"/>
      <c r="F5200" s="204" t="s">
        <v>63</v>
      </c>
      <c r="G5200" s="205" t="s">
        <v>60</v>
      </c>
      <c r="H5200" s="218" t="s">
        <v>30</v>
      </c>
      <c r="I5200" s="206">
        <v>46230</v>
      </c>
      <c r="J5200" s="206">
        <v>46233</v>
      </c>
      <c r="K5200" s="206">
        <v>46261</v>
      </c>
      <c r="L5200" s="205"/>
      <c r="M5200" s="205"/>
      <c r="N5200" s="205"/>
      <c r="O5200" s="205" t="s">
        <v>105</v>
      </c>
      <c r="P5200" s="205"/>
      <c r="Q5200" s="207"/>
      <c r="R5200" s="202" t="s">
        <v>2225</v>
      </c>
    </row>
    <row r="5201" spans="1:18">
      <c r="A5201" s="208" t="s">
        <v>2224</v>
      </c>
      <c r="B5201" s="201"/>
      <c r="C5201" s="210">
        <v>208600799</v>
      </c>
      <c r="D5201" s="203"/>
      <c r="E5201" s="204"/>
      <c r="F5201" s="204" t="s">
        <v>63</v>
      </c>
      <c r="G5201" s="205" t="s">
        <v>60</v>
      </c>
      <c r="H5201" s="218" t="s">
        <v>30</v>
      </c>
      <c r="I5201" s="206">
        <v>46230</v>
      </c>
      <c r="J5201" s="206">
        <v>46233</v>
      </c>
      <c r="K5201" s="206">
        <v>46261</v>
      </c>
      <c r="L5201" s="205"/>
      <c r="M5201" s="205"/>
      <c r="N5201" s="205"/>
      <c r="O5201" s="205" t="s">
        <v>105</v>
      </c>
      <c r="P5201" s="205"/>
      <c r="Q5201" s="207"/>
      <c r="R5201" s="202" t="s">
        <v>2225</v>
      </c>
    </row>
    <row r="5202" spans="1:18">
      <c r="A5202" s="208" t="s">
        <v>2226</v>
      </c>
      <c r="B5202" s="201"/>
      <c r="C5202" s="210">
        <v>209601074</v>
      </c>
      <c r="D5202" s="203"/>
      <c r="E5202" s="204"/>
      <c r="F5202" s="204" t="s">
        <v>59</v>
      </c>
      <c r="G5202" s="205" t="s">
        <v>80</v>
      </c>
      <c r="H5202" s="205" t="s">
        <v>30</v>
      </c>
      <c r="I5202" s="206">
        <v>46231</v>
      </c>
      <c r="J5202" s="206">
        <v>46234</v>
      </c>
      <c r="K5202" s="206">
        <v>46262</v>
      </c>
      <c r="L5202" s="205"/>
      <c r="M5202" s="205"/>
      <c r="N5202" s="205"/>
      <c r="O5202" s="205" t="s">
        <v>105</v>
      </c>
      <c r="P5202" s="205"/>
      <c r="Q5202" s="207"/>
      <c r="R5202" s="202"/>
    </row>
    <row r="5203" spans="1:18">
      <c r="A5203" s="229" t="s">
        <v>274</v>
      </c>
      <c r="B5203" s="230">
        <v>20254654</v>
      </c>
      <c r="C5203" s="231">
        <v>216607470</v>
      </c>
      <c r="D5203" s="203"/>
      <c r="E5203" s="204"/>
      <c r="F5203" s="232" t="s">
        <v>88</v>
      </c>
      <c r="G5203" s="218" t="s">
        <v>2227</v>
      </c>
      <c r="H5203" s="218" t="s">
        <v>90</v>
      </c>
      <c r="I5203" s="233">
        <v>46234</v>
      </c>
      <c r="J5203" s="233">
        <v>46239</v>
      </c>
      <c r="K5203" s="233">
        <v>46265</v>
      </c>
      <c r="L5203" s="218"/>
      <c r="M5203" s="218"/>
      <c r="N5203" s="218"/>
      <c r="O5203" s="205" t="s">
        <v>105</v>
      </c>
      <c r="P5203" s="218"/>
      <c r="Q5203" s="219"/>
      <c r="R5203" s="220"/>
    </row>
    <row r="5204" spans="1:18">
      <c r="A5204" s="229" t="s">
        <v>274</v>
      </c>
      <c r="B5204" s="230">
        <v>20254654</v>
      </c>
      <c r="C5204" s="210">
        <v>216607340</v>
      </c>
      <c r="D5204" s="203"/>
      <c r="E5204" s="204"/>
      <c r="F5204" s="232" t="s">
        <v>88</v>
      </c>
      <c r="G5204" s="218" t="s">
        <v>2227</v>
      </c>
      <c r="H5204" s="218" t="s">
        <v>90</v>
      </c>
      <c r="I5204" s="233">
        <v>46234</v>
      </c>
      <c r="J5204" s="233">
        <v>46239</v>
      </c>
      <c r="K5204" s="233">
        <v>46265</v>
      </c>
      <c r="L5204" s="205"/>
      <c r="M5204" s="205"/>
      <c r="N5204" s="205"/>
      <c r="O5204" s="205" t="s">
        <v>105</v>
      </c>
      <c r="P5204" s="205"/>
      <c r="Q5204" s="207"/>
      <c r="R5204" s="202"/>
    </row>
    <row r="5205" spans="1:18">
      <c r="A5205" s="229" t="s">
        <v>274</v>
      </c>
      <c r="B5205" s="230">
        <v>20254654</v>
      </c>
      <c r="C5205" s="210">
        <v>216607274</v>
      </c>
      <c r="D5205" s="203"/>
      <c r="E5205" s="204"/>
      <c r="F5205" s="232" t="s">
        <v>88</v>
      </c>
      <c r="G5205" s="218" t="s">
        <v>2227</v>
      </c>
      <c r="H5205" s="218" t="s">
        <v>90</v>
      </c>
      <c r="I5205" s="233">
        <v>46234</v>
      </c>
      <c r="J5205" s="233">
        <v>46239</v>
      </c>
      <c r="K5205" s="233">
        <v>46265</v>
      </c>
      <c r="L5205" s="205"/>
      <c r="M5205" s="205"/>
      <c r="N5205" s="205"/>
      <c r="O5205" s="205" t="s">
        <v>105</v>
      </c>
      <c r="P5205" s="205"/>
      <c r="Q5205" s="207"/>
      <c r="R5205" s="202"/>
    </row>
    <row r="5206" spans="1:18">
      <c r="A5206" s="229" t="s">
        <v>274</v>
      </c>
      <c r="B5206" s="230">
        <v>20254654</v>
      </c>
      <c r="C5206" s="210">
        <v>216607219</v>
      </c>
      <c r="D5206" s="203"/>
      <c r="E5206" s="204"/>
      <c r="F5206" s="232" t="s">
        <v>88</v>
      </c>
      <c r="G5206" s="218" t="s">
        <v>2227</v>
      </c>
      <c r="H5206" s="218" t="s">
        <v>90</v>
      </c>
      <c r="I5206" s="233">
        <v>46234</v>
      </c>
      <c r="J5206" s="233">
        <v>46239</v>
      </c>
      <c r="K5206" s="233">
        <v>46265</v>
      </c>
      <c r="L5206" s="205"/>
      <c r="M5206" s="205"/>
      <c r="N5206" s="205"/>
      <c r="O5206" s="205" t="s">
        <v>105</v>
      </c>
      <c r="P5206" s="205"/>
      <c r="Q5206" s="207"/>
      <c r="R5206" s="202"/>
    </row>
    <row r="5207" spans="1:18">
      <c r="A5207" s="229" t="s">
        <v>274</v>
      </c>
      <c r="B5207" s="230">
        <v>20254654</v>
      </c>
      <c r="C5207" s="210">
        <v>216605143</v>
      </c>
      <c r="D5207" s="203"/>
      <c r="E5207" s="204"/>
      <c r="F5207" s="232" t="s">
        <v>88</v>
      </c>
      <c r="G5207" s="218" t="s">
        <v>2227</v>
      </c>
      <c r="H5207" s="218" t="s">
        <v>90</v>
      </c>
      <c r="I5207" s="233">
        <v>46234</v>
      </c>
      <c r="J5207" s="233">
        <v>46239</v>
      </c>
      <c r="K5207" s="233">
        <v>46265</v>
      </c>
      <c r="L5207" s="205"/>
      <c r="M5207" s="205"/>
      <c r="N5207" s="205"/>
      <c r="O5207" s="205" t="s">
        <v>105</v>
      </c>
      <c r="P5207" s="205"/>
      <c r="Q5207" s="207"/>
      <c r="R5207" s="202"/>
    </row>
    <row r="5208" spans="1:18">
      <c r="A5208" s="229" t="s">
        <v>274</v>
      </c>
      <c r="B5208" s="230">
        <v>20254654</v>
      </c>
      <c r="C5208" s="210">
        <v>216605023</v>
      </c>
      <c r="D5208" s="203"/>
      <c r="E5208" s="204"/>
      <c r="F5208" s="232" t="s">
        <v>88</v>
      </c>
      <c r="G5208" s="218" t="s">
        <v>2227</v>
      </c>
      <c r="H5208" s="218" t="s">
        <v>90</v>
      </c>
      <c r="I5208" s="233">
        <v>46234</v>
      </c>
      <c r="J5208" s="233">
        <v>46239</v>
      </c>
      <c r="K5208" s="233">
        <v>46265</v>
      </c>
      <c r="L5208" s="205"/>
      <c r="M5208" s="205"/>
      <c r="N5208" s="205"/>
      <c r="O5208" s="205" t="s">
        <v>105</v>
      </c>
      <c r="P5208" s="205"/>
      <c r="Q5208" s="207"/>
      <c r="R5208" s="202"/>
    </row>
    <row r="5209" spans="1:18">
      <c r="A5209" s="229" t="s">
        <v>274</v>
      </c>
      <c r="B5209" s="230">
        <v>20254654</v>
      </c>
      <c r="C5209" s="210">
        <v>216605095</v>
      </c>
      <c r="D5209" s="203"/>
      <c r="E5209" s="204"/>
      <c r="F5209" s="232" t="s">
        <v>88</v>
      </c>
      <c r="G5209" s="218" t="s">
        <v>2227</v>
      </c>
      <c r="H5209" s="218" t="s">
        <v>90</v>
      </c>
      <c r="I5209" s="233">
        <v>46234</v>
      </c>
      <c r="J5209" s="233">
        <v>46239</v>
      </c>
      <c r="K5209" s="233">
        <v>46265</v>
      </c>
      <c r="L5209" s="205"/>
      <c r="M5209" s="205"/>
      <c r="N5209" s="205"/>
      <c r="O5209" s="205" t="s">
        <v>105</v>
      </c>
      <c r="P5209" s="205"/>
      <c r="Q5209" s="207"/>
      <c r="R5209" s="202"/>
    </row>
    <row r="5210" spans="1:18">
      <c r="A5210" s="229" t="s">
        <v>274</v>
      </c>
      <c r="B5210" s="230">
        <v>20254654</v>
      </c>
      <c r="C5210" s="210">
        <v>216605237</v>
      </c>
      <c r="D5210" s="203"/>
      <c r="E5210" s="204"/>
      <c r="F5210" s="232" t="s">
        <v>88</v>
      </c>
      <c r="G5210" s="218" t="s">
        <v>2227</v>
      </c>
      <c r="H5210" s="218" t="s">
        <v>90</v>
      </c>
      <c r="I5210" s="233">
        <v>46234</v>
      </c>
      <c r="J5210" s="233">
        <v>46239</v>
      </c>
      <c r="K5210" s="233">
        <v>46265</v>
      </c>
      <c r="L5210" s="205"/>
      <c r="M5210" s="205"/>
      <c r="N5210" s="205"/>
      <c r="O5210" s="205" t="s">
        <v>105</v>
      </c>
      <c r="P5210" s="205"/>
      <c r="Q5210" s="207"/>
      <c r="R5210" s="202"/>
    </row>
    <row r="5211" spans="1:18">
      <c r="A5211" s="229" t="s">
        <v>274</v>
      </c>
      <c r="B5211" s="230">
        <v>20254654</v>
      </c>
      <c r="C5211" s="210">
        <v>216605254</v>
      </c>
      <c r="D5211" s="203"/>
      <c r="E5211" s="204"/>
      <c r="F5211" s="232" t="s">
        <v>88</v>
      </c>
      <c r="G5211" s="218" t="s">
        <v>2227</v>
      </c>
      <c r="H5211" s="218" t="s">
        <v>90</v>
      </c>
      <c r="I5211" s="233">
        <v>46234</v>
      </c>
      <c r="J5211" s="233">
        <v>46239</v>
      </c>
      <c r="K5211" s="233">
        <v>46265</v>
      </c>
      <c r="L5211" s="205"/>
      <c r="M5211" s="205"/>
      <c r="N5211" s="205"/>
      <c r="O5211" s="205" t="s">
        <v>105</v>
      </c>
      <c r="P5211" s="205"/>
      <c r="Q5211" s="207"/>
      <c r="R5211" s="202"/>
    </row>
    <row r="5212" spans="1:18">
      <c r="A5212" s="229" t="s">
        <v>274</v>
      </c>
      <c r="B5212" s="230">
        <v>20254654</v>
      </c>
      <c r="C5212" s="210">
        <v>216605270</v>
      </c>
      <c r="D5212" s="203"/>
      <c r="E5212" s="204"/>
      <c r="F5212" s="232" t="s">
        <v>88</v>
      </c>
      <c r="G5212" s="218" t="s">
        <v>2227</v>
      </c>
      <c r="H5212" s="218" t="s">
        <v>90</v>
      </c>
      <c r="I5212" s="233">
        <v>46234</v>
      </c>
      <c r="J5212" s="233">
        <v>46239</v>
      </c>
      <c r="K5212" s="233">
        <v>46265</v>
      </c>
      <c r="L5212" s="205"/>
      <c r="M5212" s="205"/>
      <c r="N5212" s="205"/>
      <c r="O5212" s="205" t="s">
        <v>105</v>
      </c>
      <c r="P5212" s="205"/>
      <c r="Q5212" s="207"/>
      <c r="R5212" s="202"/>
    </row>
    <row r="5213" spans="1:18">
      <c r="A5213" s="229" t="s">
        <v>274</v>
      </c>
      <c r="B5213" s="230">
        <v>20254654</v>
      </c>
      <c r="C5213" s="210">
        <v>216605280</v>
      </c>
      <c r="D5213" s="203"/>
      <c r="E5213" s="204"/>
      <c r="F5213" s="232" t="s">
        <v>88</v>
      </c>
      <c r="G5213" s="218" t="s">
        <v>2227</v>
      </c>
      <c r="H5213" s="218" t="s">
        <v>90</v>
      </c>
      <c r="I5213" s="233">
        <v>46234</v>
      </c>
      <c r="J5213" s="233">
        <v>46239</v>
      </c>
      <c r="K5213" s="233">
        <v>46265</v>
      </c>
      <c r="L5213" s="205"/>
      <c r="M5213" s="205"/>
      <c r="N5213" s="205"/>
      <c r="O5213" s="205" t="s">
        <v>105</v>
      </c>
      <c r="P5213" s="205"/>
      <c r="Q5213" s="207"/>
      <c r="R5213" s="202"/>
    </row>
    <row r="5214" spans="1:18">
      <c r="A5214" s="229" t="s">
        <v>274</v>
      </c>
      <c r="B5214" s="230">
        <v>20254654</v>
      </c>
      <c r="C5214" s="210">
        <v>216605302</v>
      </c>
      <c r="D5214" s="203"/>
      <c r="E5214" s="204"/>
      <c r="F5214" s="232" t="s">
        <v>88</v>
      </c>
      <c r="G5214" s="218" t="s">
        <v>2227</v>
      </c>
      <c r="H5214" s="218" t="s">
        <v>90</v>
      </c>
      <c r="I5214" s="233">
        <v>46234</v>
      </c>
      <c r="J5214" s="233">
        <v>46239</v>
      </c>
      <c r="K5214" s="233">
        <v>46265</v>
      </c>
      <c r="L5214" s="205"/>
      <c r="M5214" s="205"/>
      <c r="N5214" s="205"/>
      <c r="O5214" s="205" t="s">
        <v>105</v>
      </c>
      <c r="P5214" s="205"/>
      <c r="Q5214" s="207"/>
      <c r="R5214" s="202"/>
    </row>
    <row r="5215" spans="1:18">
      <c r="A5215" s="208" t="s">
        <v>107</v>
      </c>
      <c r="B5215" s="201" t="s">
        <v>2228</v>
      </c>
      <c r="C5215" s="210">
        <v>202610374</v>
      </c>
      <c r="D5215" s="203"/>
      <c r="E5215" s="204"/>
      <c r="F5215" s="204" t="s">
        <v>102</v>
      </c>
      <c r="G5215" s="218" t="s">
        <v>76</v>
      </c>
      <c r="H5215" s="218" t="s">
        <v>103</v>
      </c>
      <c r="I5215" s="233">
        <v>46230</v>
      </c>
      <c r="J5215" s="233">
        <v>46235</v>
      </c>
      <c r="K5215" s="233">
        <v>46261</v>
      </c>
      <c r="L5215" s="205"/>
      <c r="M5215" s="205"/>
      <c r="N5215" s="205"/>
      <c r="O5215" s="218" t="s">
        <v>105</v>
      </c>
      <c r="P5215" s="205"/>
      <c r="Q5215" s="207"/>
      <c r="R5215" s="202"/>
    </row>
    <row r="5216" spans="1:18">
      <c r="A5216" s="208" t="s">
        <v>107</v>
      </c>
      <c r="B5216" s="201" t="s">
        <v>2228</v>
      </c>
      <c r="C5216" s="210">
        <v>202610376</v>
      </c>
      <c r="D5216" s="203"/>
      <c r="E5216" s="204"/>
      <c r="F5216" s="232" t="s">
        <v>102</v>
      </c>
      <c r="G5216" s="218" t="s">
        <v>76</v>
      </c>
      <c r="H5216" s="218" t="s">
        <v>103</v>
      </c>
      <c r="I5216" s="233">
        <v>46230</v>
      </c>
      <c r="J5216" s="233">
        <v>46235</v>
      </c>
      <c r="K5216" s="233">
        <v>46261</v>
      </c>
      <c r="L5216" s="205"/>
      <c r="M5216" s="205"/>
      <c r="N5216" s="205"/>
      <c r="O5216" s="218" t="s">
        <v>105</v>
      </c>
      <c r="P5216" s="205"/>
      <c r="Q5216" s="207"/>
      <c r="R5216" s="202"/>
    </row>
    <row r="5217" spans="1:18">
      <c r="A5217" s="208" t="s">
        <v>107</v>
      </c>
      <c r="B5217" s="201" t="s">
        <v>2228</v>
      </c>
      <c r="C5217" s="210">
        <v>202610380</v>
      </c>
      <c r="D5217" s="203"/>
      <c r="E5217" s="204"/>
      <c r="F5217" s="232" t="s">
        <v>102</v>
      </c>
      <c r="G5217" s="218" t="s">
        <v>76</v>
      </c>
      <c r="H5217" s="218" t="s">
        <v>103</v>
      </c>
      <c r="I5217" s="233">
        <v>46230</v>
      </c>
      <c r="J5217" s="233">
        <v>46235</v>
      </c>
      <c r="K5217" s="233">
        <v>46261</v>
      </c>
      <c r="L5217" s="205"/>
      <c r="M5217" s="205"/>
      <c r="N5217" s="205"/>
      <c r="O5217" s="218" t="s">
        <v>105</v>
      </c>
      <c r="P5217" s="205"/>
      <c r="Q5217" s="207"/>
      <c r="R5217" s="202"/>
    </row>
    <row r="5218" spans="1:18">
      <c r="A5218" s="208" t="s">
        <v>107</v>
      </c>
      <c r="B5218" s="201" t="s">
        <v>2228</v>
      </c>
      <c r="C5218" s="210">
        <v>202610386</v>
      </c>
      <c r="D5218" s="203"/>
      <c r="E5218" s="204"/>
      <c r="F5218" s="232" t="s">
        <v>102</v>
      </c>
      <c r="G5218" s="218" t="s">
        <v>76</v>
      </c>
      <c r="H5218" s="218" t="s">
        <v>103</v>
      </c>
      <c r="I5218" s="233">
        <v>46230</v>
      </c>
      <c r="J5218" s="233">
        <v>46235</v>
      </c>
      <c r="K5218" s="233">
        <v>46261</v>
      </c>
      <c r="L5218" s="205"/>
      <c r="M5218" s="205"/>
      <c r="N5218" s="205"/>
      <c r="O5218" s="218" t="s">
        <v>105</v>
      </c>
      <c r="P5218" s="205"/>
      <c r="Q5218" s="207"/>
      <c r="R5218" s="202"/>
    </row>
    <row r="5219" spans="1:18">
      <c r="A5219" s="208" t="s">
        <v>107</v>
      </c>
      <c r="B5219" s="201" t="s">
        <v>2228</v>
      </c>
      <c r="C5219" s="210">
        <v>202610387</v>
      </c>
      <c r="D5219" s="203"/>
      <c r="E5219" s="204"/>
      <c r="F5219" s="232" t="s">
        <v>102</v>
      </c>
      <c r="G5219" s="218" t="s">
        <v>76</v>
      </c>
      <c r="H5219" s="218" t="s">
        <v>103</v>
      </c>
      <c r="I5219" s="233">
        <v>46230</v>
      </c>
      <c r="J5219" s="233">
        <v>46235</v>
      </c>
      <c r="K5219" s="233">
        <v>46261</v>
      </c>
      <c r="L5219" s="205"/>
      <c r="M5219" s="205"/>
      <c r="N5219" s="205"/>
      <c r="O5219" s="218" t="s">
        <v>105</v>
      </c>
      <c r="P5219" s="205"/>
      <c r="Q5219" s="207"/>
      <c r="R5219" s="202"/>
    </row>
    <row r="5220" spans="1:18">
      <c r="A5220" s="208" t="s">
        <v>107</v>
      </c>
      <c r="B5220" s="201" t="s">
        <v>2228</v>
      </c>
      <c r="C5220" s="210">
        <v>202610394</v>
      </c>
      <c r="D5220" s="203"/>
      <c r="E5220" s="204"/>
      <c r="F5220" s="232" t="s">
        <v>102</v>
      </c>
      <c r="G5220" s="218" t="s">
        <v>76</v>
      </c>
      <c r="H5220" s="218" t="s">
        <v>103</v>
      </c>
      <c r="I5220" s="233">
        <v>46230</v>
      </c>
      <c r="J5220" s="233">
        <v>46235</v>
      </c>
      <c r="K5220" s="233">
        <v>46261</v>
      </c>
      <c r="L5220" s="205"/>
      <c r="M5220" s="205"/>
      <c r="N5220" s="205"/>
      <c r="O5220" s="218" t="s">
        <v>105</v>
      </c>
      <c r="P5220" s="205"/>
      <c r="Q5220" s="207"/>
      <c r="R5220" s="202"/>
    </row>
    <row r="5221" spans="1:18">
      <c r="A5221" s="208" t="s">
        <v>107</v>
      </c>
      <c r="B5221" s="201" t="s">
        <v>2228</v>
      </c>
      <c r="C5221" s="210">
        <v>202610398</v>
      </c>
      <c r="D5221" s="203"/>
      <c r="E5221" s="204"/>
      <c r="F5221" s="232" t="s">
        <v>102</v>
      </c>
      <c r="G5221" s="218" t="s">
        <v>76</v>
      </c>
      <c r="H5221" s="218" t="s">
        <v>103</v>
      </c>
      <c r="I5221" s="233">
        <v>46230</v>
      </c>
      <c r="J5221" s="233">
        <v>46235</v>
      </c>
      <c r="K5221" s="233">
        <v>46261</v>
      </c>
      <c r="L5221" s="205"/>
      <c r="M5221" s="205"/>
      <c r="N5221" s="205"/>
      <c r="O5221" s="218" t="s">
        <v>105</v>
      </c>
      <c r="P5221" s="205"/>
      <c r="Q5221" s="207"/>
      <c r="R5221" s="202"/>
    </row>
    <row r="5222" spans="1:18">
      <c r="A5222" s="208" t="s">
        <v>107</v>
      </c>
      <c r="B5222" s="201" t="s">
        <v>2228</v>
      </c>
      <c r="C5222" s="210">
        <v>202610410</v>
      </c>
      <c r="D5222" s="203"/>
      <c r="E5222" s="204"/>
      <c r="F5222" s="204" t="s">
        <v>102</v>
      </c>
      <c r="G5222" s="218" t="s">
        <v>76</v>
      </c>
      <c r="H5222" s="218" t="s">
        <v>103</v>
      </c>
      <c r="I5222" s="233">
        <v>46230</v>
      </c>
      <c r="J5222" s="233">
        <v>46235</v>
      </c>
      <c r="K5222" s="233">
        <v>46261</v>
      </c>
      <c r="L5222" s="205"/>
      <c r="M5222" s="205"/>
      <c r="N5222" s="205"/>
      <c r="O5222" s="218" t="s">
        <v>105</v>
      </c>
      <c r="P5222" s="205"/>
      <c r="Q5222" s="207"/>
      <c r="R5222" s="202"/>
    </row>
    <row r="5223" spans="1:18">
      <c r="A5223" s="208" t="s">
        <v>107</v>
      </c>
      <c r="B5223" s="201" t="s">
        <v>2228</v>
      </c>
      <c r="C5223" s="210">
        <v>202610411</v>
      </c>
      <c r="D5223" s="203"/>
      <c r="E5223" s="204"/>
      <c r="F5223" s="204" t="s">
        <v>102</v>
      </c>
      <c r="G5223" s="218" t="s">
        <v>76</v>
      </c>
      <c r="H5223" s="218" t="s">
        <v>103</v>
      </c>
      <c r="I5223" s="233">
        <v>46230</v>
      </c>
      <c r="J5223" s="233">
        <v>46235</v>
      </c>
      <c r="K5223" s="233">
        <v>46261</v>
      </c>
      <c r="L5223" s="205"/>
      <c r="M5223" s="205"/>
      <c r="N5223" s="205"/>
      <c r="O5223" s="218" t="s">
        <v>105</v>
      </c>
      <c r="P5223" s="205"/>
      <c r="Q5223" s="207"/>
      <c r="R5223" s="202"/>
    </row>
    <row r="5224" spans="1:18">
      <c r="A5224" s="208" t="s">
        <v>107</v>
      </c>
      <c r="B5224" s="201" t="s">
        <v>2228</v>
      </c>
      <c r="C5224" s="210">
        <v>202610416</v>
      </c>
      <c r="D5224" s="203"/>
      <c r="E5224" s="204"/>
      <c r="F5224" s="204" t="s">
        <v>102</v>
      </c>
      <c r="G5224" s="218" t="s">
        <v>76</v>
      </c>
      <c r="H5224" s="218" t="s">
        <v>103</v>
      </c>
      <c r="I5224" s="233">
        <v>46230</v>
      </c>
      <c r="J5224" s="233">
        <v>46235</v>
      </c>
      <c r="K5224" s="233">
        <v>46261</v>
      </c>
      <c r="L5224" s="205"/>
      <c r="M5224" s="205"/>
      <c r="N5224" s="205"/>
      <c r="O5224" s="218" t="s">
        <v>105</v>
      </c>
      <c r="P5224" s="205"/>
      <c r="Q5224" s="207"/>
      <c r="R5224" s="202"/>
    </row>
    <row r="5225" spans="1:18">
      <c r="A5225" s="208" t="s">
        <v>107</v>
      </c>
      <c r="B5225" s="201" t="s">
        <v>2228</v>
      </c>
      <c r="C5225" s="210">
        <v>202610426</v>
      </c>
      <c r="D5225" s="203"/>
      <c r="E5225" s="204"/>
      <c r="F5225" s="204" t="s">
        <v>102</v>
      </c>
      <c r="G5225" s="218" t="s">
        <v>76</v>
      </c>
      <c r="H5225" s="218" t="s">
        <v>103</v>
      </c>
      <c r="I5225" s="233">
        <v>46230</v>
      </c>
      <c r="J5225" s="233">
        <v>46235</v>
      </c>
      <c r="K5225" s="233">
        <v>46261</v>
      </c>
      <c r="L5225" s="205"/>
      <c r="M5225" s="205"/>
      <c r="N5225" s="205"/>
      <c r="O5225" s="218" t="s">
        <v>105</v>
      </c>
      <c r="P5225" s="205"/>
      <c r="Q5225" s="207"/>
      <c r="R5225" s="202"/>
    </row>
    <row r="5226" spans="1:18">
      <c r="A5226" s="208" t="s">
        <v>107</v>
      </c>
      <c r="B5226" s="201" t="s">
        <v>2228</v>
      </c>
      <c r="C5226" s="210">
        <v>202610430</v>
      </c>
      <c r="D5226" s="203"/>
      <c r="E5226" s="204"/>
      <c r="F5226" s="204" t="s">
        <v>102</v>
      </c>
      <c r="G5226" s="218" t="s">
        <v>76</v>
      </c>
      <c r="H5226" s="218" t="s">
        <v>103</v>
      </c>
      <c r="I5226" s="233">
        <v>46230</v>
      </c>
      <c r="J5226" s="233">
        <v>46235</v>
      </c>
      <c r="K5226" s="233">
        <v>46261</v>
      </c>
      <c r="L5226" s="205"/>
      <c r="M5226" s="205"/>
      <c r="N5226" s="205"/>
      <c r="O5226" s="218" t="s">
        <v>105</v>
      </c>
      <c r="P5226" s="205"/>
      <c r="Q5226" s="207"/>
      <c r="R5226" s="202"/>
    </row>
    <row r="5227" spans="1:18">
      <c r="A5227" s="208" t="s">
        <v>107</v>
      </c>
      <c r="B5227" s="201" t="s">
        <v>2228</v>
      </c>
      <c r="C5227" s="210">
        <v>202610431</v>
      </c>
      <c r="D5227" s="203"/>
      <c r="E5227" s="204"/>
      <c r="F5227" s="204" t="s">
        <v>102</v>
      </c>
      <c r="G5227" s="218" t="s">
        <v>76</v>
      </c>
      <c r="H5227" s="218" t="s">
        <v>103</v>
      </c>
      <c r="I5227" s="233">
        <v>46230</v>
      </c>
      <c r="J5227" s="233">
        <v>46235</v>
      </c>
      <c r="K5227" s="233">
        <v>46261</v>
      </c>
      <c r="L5227" s="205"/>
      <c r="M5227" s="205"/>
      <c r="N5227" s="205"/>
      <c r="O5227" s="218" t="s">
        <v>105</v>
      </c>
      <c r="P5227" s="205"/>
      <c r="Q5227" s="207"/>
      <c r="R5227" s="202"/>
    </row>
    <row r="5228" spans="1:18">
      <c r="A5228" s="208" t="s">
        <v>107</v>
      </c>
      <c r="B5228" s="201" t="s">
        <v>2228</v>
      </c>
      <c r="C5228" s="210">
        <v>203600002</v>
      </c>
      <c r="D5228" s="203"/>
      <c r="E5228" s="204"/>
      <c r="F5228" s="204" t="s">
        <v>102</v>
      </c>
      <c r="G5228" s="218" t="s">
        <v>76</v>
      </c>
      <c r="H5228" s="218" t="s">
        <v>103</v>
      </c>
      <c r="I5228" s="233">
        <v>46230</v>
      </c>
      <c r="J5228" s="233">
        <v>46235</v>
      </c>
      <c r="K5228" s="233">
        <v>46261</v>
      </c>
      <c r="L5228" s="205"/>
      <c r="M5228" s="205"/>
      <c r="N5228" s="205"/>
      <c r="O5228" s="218" t="s">
        <v>105</v>
      </c>
      <c r="P5228" s="205"/>
      <c r="Q5228" s="207"/>
      <c r="R5228" s="202"/>
    </row>
    <row r="5229" spans="1:18">
      <c r="A5229" s="208" t="s">
        <v>107</v>
      </c>
      <c r="B5229" s="201" t="s">
        <v>2228</v>
      </c>
      <c r="C5229" s="210">
        <v>203600004</v>
      </c>
      <c r="D5229" s="234"/>
      <c r="E5229" s="232"/>
      <c r="F5229" s="204" t="s">
        <v>102</v>
      </c>
      <c r="G5229" s="218" t="s">
        <v>76</v>
      </c>
      <c r="H5229" s="218" t="s">
        <v>103</v>
      </c>
      <c r="I5229" s="233">
        <v>46230</v>
      </c>
      <c r="J5229" s="233">
        <v>46235</v>
      </c>
      <c r="K5229" s="233">
        <v>46261</v>
      </c>
      <c r="L5229" s="218"/>
      <c r="M5229" s="218"/>
      <c r="N5229" s="218"/>
      <c r="O5229" s="218" t="s">
        <v>105</v>
      </c>
      <c r="P5229" s="218"/>
      <c r="Q5229" s="219"/>
      <c r="R5229" s="220"/>
    </row>
    <row r="5230" spans="1:18">
      <c r="A5230" s="229" t="s">
        <v>106</v>
      </c>
      <c r="B5230" s="201" t="s">
        <v>2229</v>
      </c>
      <c r="C5230" s="210">
        <v>203600005</v>
      </c>
      <c r="D5230" s="234"/>
      <c r="E5230" s="232"/>
      <c r="F5230" s="204" t="s">
        <v>102</v>
      </c>
      <c r="G5230" s="218" t="s">
        <v>76</v>
      </c>
      <c r="H5230" s="218" t="s">
        <v>103</v>
      </c>
      <c r="I5230" s="233">
        <v>46230</v>
      </c>
      <c r="J5230" s="233">
        <v>46235</v>
      </c>
      <c r="K5230" s="233">
        <v>46261</v>
      </c>
      <c r="L5230" s="218"/>
      <c r="M5230" s="218"/>
      <c r="N5230" s="218"/>
      <c r="O5230" s="218" t="s">
        <v>105</v>
      </c>
      <c r="P5230" s="218"/>
      <c r="Q5230" s="219"/>
      <c r="R5230" s="220"/>
    </row>
    <row r="5231" spans="1:18">
      <c r="A5231" s="229" t="s">
        <v>106</v>
      </c>
      <c r="B5231" s="201" t="s">
        <v>2229</v>
      </c>
      <c r="C5231" s="210">
        <v>203600007</v>
      </c>
      <c r="D5231" s="234"/>
      <c r="E5231" s="232"/>
      <c r="F5231" s="232" t="s">
        <v>102</v>
      </c>
      <c r="G5231" s="218" t="s">
        <v>76</v>
      </c>
      <c r="H5231" s="218" t="s">
        <v>103</v>
      </c>
      <c r="I5231" s="233">
        <v>46230</v>
      </c>
      <c r="J5231" s="233">
        <v>46235</v>
      </c>
      <c r="K5231" s="233">
        <v>46261</v>
      </c>
      <c r="L5231" s="218"/>
      <c r="M5231" s="218"/>
      <c r="N5231" s="218"/>
      <c r="O5231" s="218" t="s">
        <v>105</v>
      </c>
      <c r="P5231" s="218"/>
      <c r="Q5231" s="219"/>
      <c r="R5231" s="220"/>
    </row>
    <row r="5232" spans="1:18">
      <c r="A5232" s="229" t="s">
        <v>106</v>
      </c>
      <c r="B5232" s="201" t="s">
        <v>2229</v>
      </c>
      <c r="C5232" s="210">
        <v>203600008</v>
      </c>
      <c r="D5232" s="234"/>
      <c r="E5232" s="232"/>
      <c r="F5232" s="232" t="s">
        <v>102</v>
      </c>
      <c r="G5232" s="218" t="s">
        <v>76</v>
      </c>
      <c r="H5232" s="218" t="s">
        <v>103</v>
      </c>
      <c r="I5232" s="233">
        <v>46230</v>
      </c>
      <c r="J5232" s="233">
        <v>46235</v>
      </c>
      <c r="K5232" s="233">
        <v>46261</v>
      </c>
      <c r="L5232" s="218"/>
      <c r="M5232" s="218"/>
      <c r="N5232" s="218"/>
      <c r="O5232" s="218" t="s">
        <v>105</v>
      </c>
      <c r="P5232" s="218"/>
      <c r="Q5232" s="219"/>
      <c r="R5232" s="220"/>
    </row>
    <row r="5233" spans="1:18">
      <c r="A5233" s="229" t="s">
        <v>106</v>
      </c>
      <c r="B5233" s="201" t="s">
        <v>2229</v>
      </c>
      <c r="C5233" s="210">
        <v>203600009</v>
      </c>
      <c r="D5233" s="203"/>
      <c r="E5233" s="204"/>
      <c r="F5233" s="232" t="s">
        <v>102</v>
      </c>
      <c r="G5233" s="218" t="s">
        <v>76</v>
      </c>
      <c r="H5233" s="218" t="s">
        <v>103</v>
      </c>
      <c r="I5233" s="233">
        <v>46230</v>
      </c>
      <c r="J5233" s="233">
        <v>46235</v>
      </c>
      <c r="K5233" s="233">
        <v>46261</v>
      </c>
      <c r="L5233" s="205"/>
      <c r="M5233" s="205"/>
      <c r="N5233" s="205"/>
      <c r="O5233" s="218" t="s">
        <v>105</v>
      </c>
      <c r="P5233" s="205"/>
      <c r="Q5233" s="207"/>
      <c r="R5233" s="202"/>
    </row>
    <row r="5234" spans="1:18">
      <c r="A5234" s="229" t="s">
        <v>106</v>
      </c>
      <c r="B5234" s="201" t="s">
        <v>2229</v>
      </c>
      <c r="C5234" s="210">
        <v>203600011</v>
      </c>
      <c r="D5234" s="203"/>
      <c r="E5234" s="204"/>
      <c r="F5234" s="232" t="s">
        <v>102</v>
      </c>
      <c r="G5234" s="218" t="s">
        <v>76</v>
      </c>
      <c r="H5234" s="218" t="s">
        <v>103</v>
      </c>
      <c r="I5234" s="233">
        <v>46230</v>
      </c>
      <c r="J5234" s="233">
        <v>46235</v>
      </c>
      <c r="K5234" s="233">
        <v>46261</v>
      </c>
      <c r="L5234" s="205"/>
      <c r="M5234" s="205"/>
      <c r="N5234" s="205"/>
      <c r="O5234" s="218" t="s">
        <v>105</v>
      </c>
      <c r="P5234" s="205"/>
      <c r="Q5234" s="207"/>
      <c r="R5234" s="202"/>
    </row>
    <row r="5235" spans="1:18">
      <c r="A5235" s="229" t="s">
        <v>106</v>
      </c>
      <c r="B5235" s="201" t="s">
        <v>2229</v>
      </c>
      <c r="C5235" s="210">
        <v>203600013</v>
      </c>
      <c r="D5235" s="203"/>
      <c r="E5235" s="204"/>
      <c r="F5235" s="232" t="s">
        <v>102</v>
      </c>
      <c r="G5235" s="218" t="s">
        <v>76</v>
      </c>
      <c r="H5235" s="218" t="s">
        <v>103</v>
      </c>
      <c r="I5235" s="233">
        <v>46230</v>
      </c>
      <c r="J5235" s="233">
        <v>46235</v>
      </c>
      <c r="K5235" s="233">
        <v>46261</v>
      </c>
      <c r="L5235" s="205"/>
      <c r="M5235" s="205"/>
      <c r="N5235" s="205"/>
      <c r="O5235" s="218" t="s">
        <v>105</v>
      </c>
      <c r="P5235" s="205"/>
      <c r="Q5235" s="207"/>
      <c r="R5235" s="202"/>
    </row>
    <row r="5236" spans="1:18">
      <c r="A5236" s="229" t="s">
        <v>106</v>
      </c>
      <c r="B5236" s="201" t="s">
        <v>2229</v>
      </c>
      <c r="C5236" s="210">
        <v>203600014</v>
      </c>
      <c r="D5236" s="203"/>
      <c r="E5236" s="204"/>
      <c r="F5236" s="232" t="s">
        <v>102</v>
      </c>
      <c r="G5236" s="218" t="s">
        <v>76</v>
      </c>
      <c r="H5236" s="218" t="s">
        <v>103</v>
      </c>
      <c r="I5236" s="233">
        <v>46230</v>
      </c>
      <c r="J5236" s="233">
        <v>46235</v>
      </c>
      <c r="K5236" s="233">
        <v>46261</v>
      </c>
      <c r="L5236" s="205"/>
      <c r="M5236" s="205"/>
      <c r="N5236" s="205"/>
      <c r="O5236" s="218" t="s">
        <v>105</v>
      </c>
      <c r="P5236" s="205"/>
      <c r="Q5236" s="207"/>
      <c r="R5236" s="202"/>
    </row>
    <row r="5237" spans="1:18">
      <c r="A5237" s="229" t="s">
        <v>106</v>
      </c>
      <c r="B5237" s="201" t="s">
        <v>2229</v>
      </c>
      <c r="C5237" s="210">
        <v>203600016</v>
      </c>
      <c r="D5237" s="203"/>
      <c r="E5237" s="204"/>
      <c r="F5237" s="204" t="s">
        <v>102</v>
      </c>
      <c r="G5237" s="218" t="s">
        <v>76</v>
      </c>
      <c r="H5237" s="218" t="s">
        <v>103</v>
      </c>
      <c r="I5237" s="233">
        <v>46230</v>
      </c>
      <c r="J5237" s="233">
        <v>46235</v>
      </c>
      <c r="K5237" s="233">
        <v>46261</v>
      </c>
      <c r="L5237" s="205"/>
      <c r="M5237" s="205"/>
      <c r="N5237" s="205"/>
      <c r="O5237" s="218" t="s">
        <v>105</v>
      </c>
      <c r="P5237" s="205"/>
      <c r="Q5237" s="207"/>
      <c r="R5237" s="202"/>
    </row>
    <row r="5238" spans="1:18">
      <c r="A5238" s="229" t="s">
        <v>106</v>
      </c>
      <c r="B5238" s="201" t="s">
        <v>2229</v>
      </c>
      <c r="C5238" s="210">
        <v>203600017</v>
      </c>
      <c r="D5238" s="203"/>
      <c r="E5238" s="204"/>
      <c r="F5238" s="204" t="s">
        <v>102</v>
      </c>
      <c r="G5238" s="218" t="s">
        <v>76</v>
      </c>
      <c r="H5238" s="218" t="s">
        <v>103</v>
      </c>
      <c r="I5238" s="233">
        <v>46230</v>
      </c>
      <c r="J5238" s="233">
        <v>46235</v>
      </c>
      <c r="K5238" s="233">
        <v>46261</v>
      </c>
      <c r="L5238" s="205"/>
      <c r="M5238" s="205"/>
      <c r="N5238" s="205"/>
      <c r="O5238" s="218" t="s">
        <v>105</v>
      </c>
      <c r="P5238" s="205"/>
      <c r="Q5238" s="207"/>
      <c r="R5238" s="202"/>
    </row>
    <row r="5239" spans="1:18">
      <c r="A5239" s="229" t="s">
        <v>106</v>
      </c>
      <c r="B5239" s="201" t="s">
        <v>2229</v>
      </c>
      <c r="C5239" s="210">
        <v>203600018</v>
      </c>
      <c r="D5239" s="203"/>
      <c r="E5239" s="204"/>
      <c r="F5239" s="232" t="s">
        <v>102</v>
      </c>
      <c r="G5239" s="218" t="s">
        <v>76</v>
      </c>
      <c r="H5239" s="218" t="s">
        <v>103</v>
      </c>
      <c r="I5239" s="233">
        <v>46230</v>
      </c>
      <c r="J5239" s="233">
        <v>46235</v>
      </c>
      <c r="K5239" s="233">
        <v>46261</v>
      </c>
      <c r="L5239" s="205"/>
      <c r="M5239" s="205"/>
      <c r="N5239" s="205"/>
      <c r="O5239" s="218" t="s">
        <v>105</v>
      </c>
      <c r="P5239" s="205"/>
      <c r="Q5239" s="207"/>
      <c r="R5239" s="202"/>
    </row>
    <row r="5240" spans="1:18">
      <c r="A5240" s="229" t="s">
        <v>106</v>
      </c>
      <c r="B5240" s="201" t="s">
        <v>2229</v>
      </c>
      <c r="C5240" s="210">
        <v>203600019</v>
      </c>
      <c r="D5240" s="203"/>
      <c r="E5240" s="204"/>
      <c r="F5240" s="232" t="s">
        <v>102</v>
      </c>
      <c r="G5240" s="218" t="s">
        <v>76</v>
      </c>
      <c r="H5240" s="218" t="s">
        <v>103</v>
      </c>
      <c r="I5240" s="233">
        <v>46230</v>
      </c>
      <c r="J5240" s="233">
        <v>46235</v>
      </c>
      <c r="K5240" s="233">
        <v>46261</v>
      </c>
      <c r="L5240" s="205"/>
      <c r="M5240" s="205"/>
      <c r="N5240" s="205"/>
      <c r="O5240" s="218" t="s">
        <v>105</v>
      </c>
      <c r="P5240" s="205"/>
      <c r="Q5240" s="207"/>
      <c r="R5240" s="202"/>
    </row>
    <row r="5241" spans="1:18">
      <c r="A5241" s="229" t="s">
        <v>106</v>
      </c>
      <c r="B5241" s="201" t="s">
        <v>2229</v>
      </c>
      <c r="C5241" s="210">
        <v>203600020</v>
      </c>
      <c r="D5241" s="203"/>
      <c r="E5241" s="204"/>
      <c r="F5241" s="232" t="s">
        <v>102</v>
      </c>
      <c r="G5241" s="218" t="s">
        <v>76</v>
      </c>
      <c r="H5241" s="218" t="s">
        <v>103</v>
      </c>
      <c r="I5241" s="233">
        <v>46230</v>
      </c>
      <c r="J5241" s="233">
        <v>46235</v>
      </c>
      <c r="K5241" s="233">
        <v>46261</v>
      </c>
      <c r="L5241" s="205"/>
      <c r="M5241" s="205"/>
      <c r="N5241" s="205"/>
      <c r="O5241" s="218" t="s">
        <v>105</v>
      </c>
      <c r="P5241" s="205"/>
      <c r="Q5241" s="207"/>
      <c r="R5241" s="202"/>
    </row>
    <row r="5242" spans="1:18">
      <c r="A5242" s="229" t="s">
        <v>106</v>
      </c>
      <c r="B5242" s="201" t="s">
        <v>2229</v>
      </c>
      <c r="C5242" s="210">
        <v>203600021</v>
      </c>
      <c r="D5242" s="203"/>
      <c r="E5242" s="204"/>
      <c r="F5242" s="232" t="s">
        <v>102</v>
      </c>
      <c r="G5242" s="218" t="s">
        <v>76</v>
      </c>
      <c r="H5242" s="218" t="s">
        <v>103</v>
      </c>
      <c r="I5242" s="233">
        <v>46230</v>
      </c>
      <c r="J5242" s="233">
        <v>46235</v>
      </c>
      <c r="K5242" s="233">
        <v>46261</v>
      </c>
      <c r="L5242" s="205"/>
      <c r="M5242" s="205"/>
      <c r="N5242" s="205"/>
      <c r="O5242" s="218" t="s">
        <v>105</v>
      </c>
      <c r="P5242" s="205"/>
      <c r="Q5242" s="207"/>
      <c r="R5242" s="202"/>
    </row>
    <row r="5243" spans="1:18">
      <c r="A5243" s="229" t="s">
        <v>106</v>
      </c>
      <c r="B5243" s="201" t="s">
        <v>2229</v>
      </c>
      <c r="C5243" s="210">
        <v>203600022</v>
      </c>
      <c r="D5243" s="203"/>
      <c r="E5243" s="204"/>
      <c r="F5243" s="232" t="s">
        <v>102</v>
      </c>
      <c r="G5243" s="218" t="s">
        <v>76</v>
      </c>
      <c r="H5243" s="218" t="s">
        <v>103</v>
      </c>
      <c r="I5243" s="233">
        <v>46230</v>
      </c>
      <c r="J5243" s="233">
        <v>46235</v>
      </c>
      <c r="K5243" s="233">
        <v>46261</v>
      </c>
      <c r="L5243" s="205"/>
      <c r="M5243" s="205"/>
      <c r="N5243" s="205"/>
      <c r="O5243" s="218" t="s">
        <v>105</v>
      </c>
      <c r="P5243" s="205"/>
      <c r="Q5243" s="207"/>
      <c r="R5243" s="202"/>
    </row>
    <row r="5244" spans="1:18">
      <c r="A5244" s="229" t="s">
        <v>106</v>
      </c>
      <c r="B5244" s="201" t="s">
        <v>2229</v>
      </c>
      <c r="C5244" s="210">
        <v>203600023</v>
      </c>
      <c r="D5244" s="203"/>
      <c r="E5244" s="204"/>
      <c r="F5244" s="232" t="s">
        <v>102</v>
      </c>
      <c r="G5244" s="218" t="s">
        <v>76</v>
      </c>
      <c r="H5244" s="218" t="s">
        <v>103</v>
      </c>
      <c r="I5244" s="233">
        <v>46230</v>
      </c>
      <c r="J5244" s="233">
        <v>46235</v>
      </c>
      <c r="K5244" s="233">
        <v>46261</v>
      </c>
      <c r="L5244" s="205"/>
      <c r="M5244" s="205"/>
      <c r="N5244" s="205"/>
      <c r="O5244" s="218" t="s">
        <v>105</v>
      </c>
      <c r="P5244" s="205"/>
      <c r="Q5244" s="207"/>
      <c r="R5244" s="202"/>
    </row>
    <row r="5245" spans="1:18">
      <c r="A5245" s="229" t="s">
        <v>106</v>
      </c>
      <c r="B5245" s="201" t="s">
        <v>2229</v>
      </c>
      <c r="C5245" s="210">
        <v>203600024</v>
      </c>
      <c r="D5245" s="203"/>
      <c r="E5245" s="204"/>
      <c r="F5245" s="232" t="s">
        <v>102</v>
      </c>
      <c r="G5245" s="218" t="s">
        <v>76</v>
      </c>
      <c r="H5245" s="218" t="s">
        <v>103</v>
      </c>
      <c r="I5245" s="233">
        <v>46230</v>
      </c>
      <c r="J5245" s="233">
        <v>46235</v>
      </c>
      <c r="K5245" s="233">
        <v>46261</v>
      </c>
      <c r="L5245" s="205"/>
      <c r="M5245" s="205"/>
      <c r="N5245" s="205"/>
      <c r="O5245" s="218" t="s">
        <v>105</v>
      </c>
      <c r="P5245" s="205"/>
      <c r="Q5245" s="207"/>
      <c r="R5245" s="202"/>
    </row>
    <row r="5246" spans="1:18">
      <c r="A5246" s="229" t="s">
        <v>106</v>
      </c>
      <c r="B5246" s="201" t="s">
        <v>2229</v>
      </c>
      <c r="C5246" s="210">
        <v>203600025</v>
      </c>
      <c r="D5246" s="203"/>
      <c r="E5246" s="204"/>
      <c r="F5246" s="204" t="s">
        <v>102</v>
      </c>
      <c r="G5246" s="218" t="s">
        <v>76</v>
      </c>
      <c r="H5246" s="218" t="s">
        <v>103</v>
      </c>
      <c r="I5246" s="233">
        <v>46230</v>
      </c>
      <c r="J5246" s="233">
        <v>46235</v>
      </c>
      <c r="K5246" s="233">
        <v>46261</v>
      </c>
      <c r="L5246" s="205"/>
      <c r="M5246" s="205"/>
      <c r="N5246" s="205"/>
      <c r="O5246" s="218" t="s">
        <v>105</v>
      </c>
      <c r="P5246" s="205"/>
      <c r="Q5246" s="207"/>
      <c r="R5246" s="202"/>
    </row>
    <row r="5247" spans="1:18">
      <c r="A5247" s="229" t="s">
        <v>106</v>
      </c>
      <c r="B5247" s="201" t="s">
        <v>2229</v>
      </c>
      <c r="C5247" s="210">
        <v>203600026</v>
      </c>
      <c r="D5247" s="203"/>
      <c r="E5247" s="204"/>
      <c r="F5247" s="204" t="s">
        <v>102</v>
      </c>
      <c r="G5247" s="218" t="s">
        <v>76</v>
      </c>
      <c r="H5247" s="218" t="s">
        <v>103</v>
      </c>
      <c r="I5247" s="233">
        <v>46230</v>
      </c>
      <c r="J5247" s="233">
        <v>46235</v>
      </c>
      <c r="K5247" s="233">
        <v>46261</v>
      </c>
      <c r="L5247" s="205"/>
      <c r="M5247" s="205"/>
      <c r="N5247" s="205"/>
      <c r="O5247" s="218" t="s">
        <v>105</v>
      </c>
      <c r="P5247" s="205"/>
      <c r="Q5247" s="207"/>
      <c r="R5247" s="202"/>
    </row>
    <row r="5248" spans="1:18">
      <c r="A5248" s="229" t="s">
        <v>106</v>
      </c>
      <c r="B5248" s="201" t="s">
        <v>2229</v>
      </c>
      <c r="C5248" s="210">
        <v>203600028</v>
      </c>
      <c r="D5248" s="203"/>
      <c r="E5248" s="204"/>
      <c r="F5248" s="204" t="s">
        <v>102</v>
      </c>
      <c r="G5248" s="218" t="s">
        <v>76</v>
      </c>
      <c r="H5248" s="218" t="s">
        <v>103</v>
      </c>
      <c r="I5248" s="233">
        <v>46230</v>
      </c>
      <c r="J5248" s="233">
        <v>46235</v>
      </c>
      <c r="K5248" s="233">
        <v>46261</v>
      </c>
      <c r="L5248" s="205"/>
      <c r="M5248" s="205"/>
      <c r="N5248" s="205"/>
      <c r="O5248" s="218" t="s">
        <v>105</v>
      </c>
      <c r="P5248" s="205"/>
      <c r="Q5248" s="207"/>
      <c r="R5248" s="202"/>
    </row>
    <row r="5249" spans="1:18">
      <c r="A5249" s="229" t="s">
        <v>106</v>
      </c>
      <c r="B5249" s="201" t="s">
        <v>2229</v>
      </c>
      <c r="C5249" s="231">
        <v>203600029</v>
      </c>
      <c r="D5249" s="234"/>
      <c r="E5249" s="232"/>
      <c r="F5249" s="204" t="s">
        <v>102</v>
      </c>
      <c r="G5249" s="218" t="s">
        <v>76</v>
      </c>
      <c r="H5249" s="218" t="s">
        <v>103</v>
      </c>
      <c r="I5249" s="233">
        <v>46230</v>
      </c>
      <c r="J5249" s="233">
        <v>46235</v>
      </c>
      <c r="K5249" s="233">
        <v>46261</v>
      </c>
      <c r="L5249" s="218"/>
      <c r="M5249" s="218"/>
      <c r="N5249" s="218"/>
      <c r="O5249" s="218" t="s">
        <v>105</v>
      </c>
      <c r="P5249" s="218"/>
      <c r="Q5249" s="219"/>
      <c r="R5249" s="220"/>
    </row>
    <row r="5250" spans="1:18">
      <c r="A5250" s="229" t="s">
        <v>2230</v>
      </c>
      <c r="B5250" s="201" t="s">
        <v>2231</v>
      </c>
      <c r="C5250" s="210">
        <v>212606427</v>
      </c>
      <c r="D5250" s="234"/>
      <c r="E5250" s="232"/>
      <c r="F5250" s="204" t="s">
        <v>157</v>
      </c>
      <c r="G5250" s="218" t="s">
        <v>76</v>
      </c>
      <c r="H5250" s="218" t="s">
        <v>2043</v>
      </c>
      <c r="I5250" s="233">
        <v>46230</v>
      </c>
      <c r="J5250" s="233">
        <v>46235</v>
      </c>
      <c r="K5250" s="233">
        <v>46261</v>
      </c>
      <c r="L5250" s="218"/>
      <c r="M5250" s="218"/>
      <c r="N5250" s="218"/>
      <c r="O5250" s="218" t="s">
        <v>105</v>
      </c>
      <c r="P5250" s="218"/>
      <c r="Q5250" s="219"/>
      <c r="R5250" s="220"/>
    </row>
    <row r="5251" spans="1:18">
      <c r="A5251" s="229" t="s">
        <v>2230</v>
      </c>
      <c r="B5251" s="201" t="s">
        <v>2231</v>
      </c>
      <c r="C5251" s="210">
        <v>212606431</v>
      </c>
      <c r="D5251" s="203"/>
      <c r="E5251" s="204"/>
      <c r="F5251" s="204" t="s">
        <v>157</v>
      </c>
      <c r="G5251" s="218" t="s">
        <v>76</v>
      </c>
      <c r="H5251" s="218" t="s">
        <v>2043</v>
      </c>
      <c r="I5251" s="233">
        <v>46230</v>
      </c>
      <c r="J5251" s="233">
        <v>46235</v>
      </c>
      <c r="K5251" s="233">
        <v>46261</v>
      </c>
      <c r="L5251" s="218"/>
      <c r="M5251" s="218"/>
      <c r="N5251" s="218"/>
      <c r="O5251" s="218" t="s">
        <v>105</v>
      </c>
      <c r="P5251" s="218"/>
      <c r="Q5251" s="207"/>
      <c r="R5251" s="202"/>
    </row>
    <row r="5252" spans="1:18">
      <c r="A5252" s="229" t="s">
        <v>2230</v>
      </c>
      <c r="B5252" s="201" t="s">
        <v>2231</v>
      </c>
      <c r="C5252" s="210">
        <v>212606436</v>
      </c>
      <c r="D5252" s="203"/>
      <c r="E5252" s="204"/>
      <c r="F5252" s="204" t="s">
        <v>157</v>
      </c>
      <c r="G5252" s="218" t="s">
        <v>76</v>
      </c>
      <c r="H5252" s="218" t="s">
        <v>2043</v>
      </c>
      <c r="I5252" s="233">
        <v>46230</v>
      </c>
      <c r="J5252" s="233">
        <v>46235</v>
      </c>
      <c r="K5252" s="233">
        <v>46261</v>
      </c>
      <c r="L5252" s="218"/>
      <c r="M5252" s="218"/>
      <c r="N5252" s="218"/>
      <c r="O5252" s="218" t="s">
        <v>105</v>
      </c>
      <c r="P5252" s="218"/>
      <c r="Q5252" s="207"/>
      <c r="R5252" s="202"/>
    </row>
    <row r="5253" spans="1:18">
      <c r="A5253" s="229" t="s">
        <v>2230</v>
      </c>
      <c r="B5253" s="201" t="s">
        <v>2231</v>
      </c>
      <c r="C5253" s="210">
        <v>212606440</v>
      </c>
      <c r="D5253" s="203"/>
      <c r="E5253" s="204"/>
      <c r="F5253" s="204" t="s">
        <v>157</v>
      </c>
      <c r="G5253" s="218" t="s">
        <v>76</v>
      </c>
      <c r="H5253" s="218" t="s">
        <v>2043</v>
      </c>
      <c r="I5253" s="233">
        <v>46230</v>
      </c>
      <c r="J5253" s="233">
        <v>46235</v>
      </c>
      <c r="K5253" s="233">
        <v>46261</v>
      </c>
      <c r="L5253" s="218"/>
      <c r="M5253" s="218"/>
      <c r="N5253" s="218"/>
      <c r="O5253" s="218" t="s">
        <v>105</v>
      </c>
      <c r="P5253" s="218"/>
      <c r="Q5253" s="207"/>
      <c r="R5253" s="202"/>
    </row>
    <row r="5254" spans="1:18">
      <c r="A5254" s="229" t="s">
        <v>2230</v>
      </c>
      <c r="B5254" s="201" t="s">
        <v>2231</v>
      </c>
      <c r="C5254" s="210">
        <v>212606444</v>
      </c>
      <c r="D5254" s="203"/>
      <c r="E5254" s="204"/>
      <c r="F5254" s="204" t="s">
        <v>157</v>
      </c>
      <c r="G5254" s="218" t="s">
        <v>76</v>
      </c>
      <c r="H5254" s="218" t="s">
        <v>2043</v>
      </c>
      <c r="I5254" s="233">
        <v>46230</v>
      </c>
      <c r="J5254" s="233">
        <v>46235</v>
      </c>
      <c r="K5254" s="233">
        <v>46261</v>
      </c>
      <c r="L5254" s="218"/>
      <c r="M5254" s="218"/>
      <c r="N5254" s="218"/>
      <c r="O5254" s="218" t="s">
        <v>105</v>
      </c>
      <c r="P5254" s="218"/>
      <c r="Q5254" s="207"/>
      <c r="R5254" s="202"/>
    </row>
    <row r="5255" spans="1:18">
      <c r="A5255" s="229" t="s">
        <v>2230</v>
      </c>
      <c r="B5255" s="201" t="s">
        <v>2231</v>
      </c>
      <c r="C5255" s="210">
        <v>214600119</v>
      </c>
      <c r="D5255" s="203"/>
      <c r="E5255" s="204"/>
      <c r="F5255" s="204" t="s">
        <v>157</v>
      </c>
      <c r="G5255" s="218" t="s">
        <v>76</v>
      </c>
      <c r="H5255" s="218" t="s">
        <v>2043</v>
      </c>
      <c r="I5255" s="233">
        <v>46230</v>
      </c>
      <c r="J5255" s="233">
        <v>46235</v>
      </c>
      <c r="K5255" s="233">
        <v>46261</v>
      </c>
      <c r="L5255" s="218"/>
      <c r="M5255" s="218"/>
      <c r="N5255" s="218"/>
      <c r="O5255" s="218" t="s">
        <v>105</v>
      </c>
      <c r="P5255" s="218"/>
      <c r="Q5255" s="207"/>
      <c r="R5255" s="202"/>
    </row>
    <row r="5256" spans="1:18">
      <c r="A5256" s="229" t="s">
        <v>2230</v>
      </c>
      <c r="B5256" s="201" t="s">
        <v>2231</v>
      </c>
      <c r="C5256" s="210">
        <v>214600122</v>
      </c>
      <c r="D5256" s="203"/>
      <c r="E5256" s="204"/>
      <c r="F5256" s="204" t="s">
        <v>157</v>
      </c>
      <c r="G5256" s="218" t="s">
        <v>76</v>
      </c>
      <c r="H5256" s="218" t="s">
        <v>2043</v>
      </c>
      <c r="I5256" s="233">
        <v>46230</v>
      </c>
      <c r="J5256" s="233">
        <v>46235</v>
      </c>
      <c r="K5256" s="233">
        <v>46261</v>
      </c>
      <c r="L5256" s="218"/>
      <c r="M5256" s="218"/>
      <c r="N5256" s="218"/>
      <c r="O5256" s="218" t="s">
        <v>105</v>
      </c>
      <c r="P5256" s="218"/>
      <c r="Q5256" s="207"/>
      <c r="R5256" s="202"/>
    </row>
    <row r="5257" spans="1:18">
      <c r="A5257" s="229" t="s">
        <v>2230</v>
      </c>
      <c r="B5257" s="201" t="s">
        <v>2231</v>
      </c>
      <c r="C5257" s="210">
        <v>214600123</v>
      </c>
      <c r="D5257" s="203"/>
      <c r="E5257" s="204"/>
      <c r="F5257" s="204" t="s">
        <v>157</v>
      </c>
      <c r="G5257" s="218" t="s">
        <v>76</v>
      </c>
      <c r="H5257" s="218" t="s">
        <v>2043</v>
      </c>
      <c r="I5257" s="233">
        <v>46230</v>
      </c>
      <c r="J5257" s="233">
        <v>46235</v>
      </c>
      <c r="K5257" s="233">
        <v>46261</v>
      </c>
      <c r="L5257" s="218"/>
      <c r="M5257" s="218"/>
      <c r="N5257" s="218"/>
      <c r="O5257" s="218" t="s">
        <v>105</v>
      </c>
      <c r="P5257" s="218"/>
      <c r="Q5257" s="207"/>
      <c r="R5257" s="202"/>
    </row>
    <row r="5258" spans="1:18">
      <c r="A5258" s="229" t="s">
        <v>2230</v>
      </c>
      <c r="B5258" s="201" t="s">
        <v>2231</v>
      </c>
      <c r="C5258" s="210">
        <v>214600124</v>
      </c>
      <c r="D5258" s="203"/>
      <c r="E5258" s="204"/>
      <c r="F5258" s="204" t="s">
        <v>157</v>
      </c>
      <c r="G5258" s="218" t="s">
        <v>76</v>
      </c>
      <c r="H5258" s="218" t="s">
        <v>2043</v>
      </c>
      <c r="I5258" s="233">
        <v>46230</v>
      </c>
      <c r="J5258" s="233">
        <v>46235</v>
      </c>
      <c r="K5258" s="233">
        <v>46261</v>
      </c>
      <c r="L5258" s="218"/>
      <c r="M5258" s="218"/>
      <c r="N5258" s="218"/>
      <c r="O5258" s="218" t="s">
        <v>105</v>
      </c>
      <c r="P5258" s="218"/>
      <c r="Q5258" s="207"/>
      <c r="R5258" s="202"/>
    </row>
    <row r="5259" spans="1:18">
      <c r="A5259" s="229" t="s">
        <v>2230</v>
      </c>
      <c r="B5259" s="201" t="s">
        <v>2231</v>
      </c>
      <c r="C5259" s="210">
        <v>214600129</v>
      </c>
      <c r="D5259" s="203"/>
      <c r="E5259" s="204"/>
      <c r="F5259" s="204" t="s">
        <v>157</v>
      </c>
      <c r="G5259" s="218" t="s">
        <v>76</v>
      </c>
      <c r="H5259" s="218" t="s">
        <v>2043</v>
      </c>
      <c r="I5259" s="233">
        <v>46230</v>
      </c>
      <c r="J5259" s="233">
        <v>46235</v>
      </c>
      <c r="K5259" s="233">
        <v>46261</v>
      </c>
      <c r="L5259" s="218"/>
      <c r="M5259" s="218"/>
      <c r="N5259" s="218"/>
      <c r="O5259" s="218" t="s">
        <v>105</v>
      </c>
      <c r="P5259" s="218"/>
      <c r="Q5259" s="207"/>
      <c r="R5259" s="202"/>
    </row>
    <row r="5260" spans="1:18">
      <c r="A5260" s="229" t="s">
        <v>2230</v>
      </c>
      <c r="B5260" s="201" t="s">
        <v>2231</v>
      </c>
      <c r="C5260" s="210">
        <v>214600130</v>
      </c>
      <c r="D5260" s="203"/>
      <c r="E5260" s="204"/>
      <c r="F5260" s="204" t="s">
        <v>157</v>
      </c>
      <c r="G5260" s="218" t="s">
        <v>76</v>
      </c>
      <c r="H5260" s="218" t="s">
        <v>2043</v>
      </c>
      <c r="I5260" s="233">
        <v>46230</v>
      </c>
      <c r="J5260" s="233">
        <v>46235</v>
      </c>
      <c r="K5260" s="233">
        <v>46261</v>
      </c>
      <c r="L5260" s="218"/>
      <c r="M5260" s="218"/>
      <c r="N5260" s="218"/>
      <c r="O5260" s="218" t="s">
        <v>105</v>
      </c>
      <c r="P5260" s="218"/>
      <c r="Q5260" s="207"/>
      <c r="R5260" s="202"/>
    </row>
    <row r="5261" spans="1:18">
      <c r="A5261" s="229" t="s">
        <v>2230</v>
      </c>
      <c r="B5261" s="201" t="s">
        <v>2231</v>
      </c>
      <c r="C5261" s="210">
        <v>214600131</v>
      </c>
      <c r="D5261" s="203"/>
      <c r="E5261" s="204"/>
      <c r="F5261" s="204" t="s">
        <v>157</v>
      </c>
      <c r="G5261" s="218" t="s">
        <v>76</v>
      </c>
      <c r="H5261" s="218" t="s">
        <v>2043</v>
      </c>
      <c r="I5261" s="233">
        <v>46230</v>
      </c>
      <c r="J5261" s="233">
        <v>46235</v>
      </c>
      <c r="K5261" s="233">
        <v>46261</v>
      </c>
      <c r="L5261" s="218"/>
      <c r="M5261" s="218"/>
      <c r="N5261" s="218"/>
      <c r="O5261" s="218" t="s">
        <v>105</v>
      </c>
      <c r="P5261" s="218"/>
      <c r="Q5261" s="207"/>
      <c r="R5261" s="202"/>
    </row>
    <row r="5262" spans="1:18">
      <c r="A5262" s="229" t="s">
        <v>2230</v>
      </c>
      <c r="B5262" s="201" t="s">
        <v>2231</v>
      </c>
      <c r="C5262" s="210">
        <v>214600132</v>
      </c>
      <c r="D5262" s="203"/>
      <c r="E5262" s="204"/>
      <c r="F5262" s="204" t="s">
        <v>157</v>
      </c>
      <c r="G5262" s="218" t="s">
        <v>76</v>
      </c>
      <c r="H5262" s="218" t="s">
        <v>2043</v>
      </c>
      <c r="I5262" s="233">
        <v>46230</v>
      </c>
      <c r="J5262" s="233">
        <v>46235</v>
      </c>
      <c r="K5262" s="233">
        <v>46261</v>
      </c>
      <c r="L5262" s="218"/>
      <c r="M5262" s="218"/>
      <c r="N5262" s="218"/>
      <c r="O5262" s="218" t="s">
        <v>105</v>
      </c>
      <c r="P5262" s="218"/>
      <c r="Q5262" s="207"/>
      <c r="R5262" s="202"/>
    </row>
    <row r="5263" spans="1:18">
      <c r="A5263" s="229" t="s">
        <v>2230</v>
      </c>
      <c r="B5263" s="201" t="s">
        <v>2231</v>
      </c>
      <c r="C5263" s="210">
        <v>214600133</v>
      </c>
      <c r="D5263" s="203"/>
      <c r="E5263" s="204"/>
      <c r="F5263" s="204" t="s">
        <v>157</v>
      </c>
      <c r="G5263" s="218" t="s">
        <v>76</v>
      </c>
      <c r="H5263" s="218" t="s">
        <v>2043</v>
      </c>
      <c r="I5263" s="233">
        <v>46230</v>
      </c>
      <c r="J5263" s="233">
        <v>46235</v>
      </c>
      <c r="K5263" s="233">
        <v>46261</v>
      </c>
      <c r="L5263" s="218"/>
      <c r="M5263" s="218"/>
      <c r="N5263" s="218"/>
      <c r="O5263" s="218" t="s">
        <v>105</v>
      </c>
      <c r="P5263" s="218"/>
      <c r="Q5263" s="207"/>
      <c r="R5263" s="202"/>
    </row>
    <row r="5264" spans="1:18">
      <c r="A5264" s="229" t="s">
        <v>2230</v>
      </c>
      <c r="B5264" s="201" t="s">
        <v>2231</v>
      </c>
      <c r="C5264" s="210">
        <v>214600134</v>
      </c>
      <c r="D5264" s="203"/>
      <c r="E5264" s="204"/>
      <c r="F5264" s="204" t="s">
        <v>157</v>
      </c>
      <c r="G5264" s="218" t="s">
        <v>76</v>
      </c>
      <c r="H5264" s="218" t="s">
        <v>2043</v>
      </c>
      <c r="I5264" s="233">
        <v>46230</v>
      </c>
      <c r="J5264" s="233">
        <v>46235</v>
      </c>
      <c r="K5264" s="233">
        <v>46261</v>
      </c>
      <c r="L5264" s="218"/>
      <c r="M5264" s="218"/>
      <c r="N5264" s="218"/>
      <c r="O5264" s="218" t="s">
        <v>105</v>
      </c>
      <c r="P5264" s="218"/>
      <c r="Q5264" s="207"/>
      <c r="R5264" s="202"/>
    </row>
    <row r="5265" spans="1:18">
      <c r="A5265" s="229" t="s">
        <v>2232</v>
      </c>
      <c r="B5265" s="230" t="s">
        <v>2233</v>
      </c>
      <c r="C5265" s="231">
        <v>218605758</v>
      </c>
      <c r="D5265" s="234"/>
      <c r="E5265" s="232"/>
      <c r="F5265" s="204" t="s">
        <v>118</v>
      </c>
      <c r="G5265" s="205" t="s">
        <v>80</v>
      </c>
      <c r="H5265" s="218" t="s">
        <v>119</v>
      </c>
      <c r="I5265" s="233">
        <v>46230</v>
      </c>
      <c r="J5265" s="233">
        <v>46235</v>
      </c>
      <c r="K5265" s="233">
        <v>46261</v>
      </c>
      <c r="L5265" s="218"/>
      <c r="M5265" s="218"/>
      <c r="N5265" s="218"/>
      <c r="O5265" s="218" t="s">
        <v>105</v>
      </c>
      <c r="P5265" s="218"/>
      <c r="Q5265" s="219"/>
      <c r="R5265" s="220"/>
    </row>
    <row r="5266" spans="1:18">
      <c r="A5266" s="229" t="s">
        <v>2232</v>
      </c>
      <c r="B5266" s="230" t="s">
        <v>2233</v>
      </c>
      <c r="C5266" s="231">
        <v>218605922</v>
      </c>
      <c r="D5266" s="234"/>
      <c r="E5266" s="232"/>
      <c r="F5266" s="204" t="s">
        <v>118</v>
      </c>
      <c r="G5266" s="205" t="s">
        <v>80</v>
      </c>
      <c r="H5266" s="218" t="s">
        <v>119</v>
      </c>
      <c r="I5266" s="233">
        <v>46230</v>
      </c>
      <c r="J5266" s="233">
        <v>46235</v>
      </c>
      <c r="K5266" s="233">
        <v>46261</v>
      </c>
      <c r="L5266" s="218"/>
      <c r="M5266" s="218"/>
      <c r="N5266" s="218"/>
      <c r="O5266" s="218" t="s">
        <v>105</v>
      </c>
      <c r="P5266" s="218"/>
      <c r="Q5266" s="219"/>
      <c r="R5266" s="220"/>
    </row>
    <row r="5267" spans="1:18">
      <c r="A5267" s="229" t="s">
        <v>2232</v>
      </c>
      <c r="B5267" s="230" t="s">
        <v>2233</v>
      </c>
      <c r="C5267" s="210">
        <v>218607984</v>
      </c>
      <c r="D5267" s="234"/>
      <c r="E5267" s="232"/>
      <c r="F5267" s="204" t="s">
        <v>118</v>
      </c>
      <c r="G5267" s="205" t="s">
        <v>80</v>
      </c>
      <c r="H5267" s="218" t="s">
        <v>119</v>
      </c>
      <c r="I5267" s="233">
        <v>46230</v>
      </c>
      <c r="J5267" s="233">
        <v>46235</v>
      </c>
      <c r="K5267" s="233">
        <v>46261</v>
      </c>
      <c r="L5267" s="218"/>
      <c r="M5267" s="218"/>
      <c r="N5267" s="218"/>
      <c r="O5267" s="218" t="s">
        <v>105</v>
      </c>
      <c r="P5267" s="218"/>
      <c r="Q5267" s="219"/>
      <c r="R5267" s="220"/>
    </row>
    <row r="5268" spans="1:18">
      <c r="A5268" s="229" t="s">
        <v>2232</v>
      </c>
      <c r="B5268" s="230" t="s">
        <v>2233</v>
      </c>
      <c r="C5268" s="231">
        <v>218607834</v>
      </c>
      <c r="D5268" s="234"/>
      <c r="E5268" s="232"/>
      <c r="F5268" s="204" t="s">
        <v>118</v>
      </c>
      <c r="G5268" s="205" t="s">
        <v>80</v>
      </c>
      <c r="H5268" s="218" t="s">
        <v>119</v>
      </c>
      <c r="I5268" s="233">
        <v>46230</v>
      </c>
      <c r="J5268" s="233">
        <v>46235</v>
      </c>
      <c r="K5268" s="233">
        <v>46261</v>
      </c>
      <c r="L5268" s="218"/>
      <c r="M5268" s="218"/>
      <c r="N5268" s="218"/>
      <c r="O5268" s="218" t="s">
        <v>105</v>
      </c>
      <c r="P5268" s="218"/>
      <c r="Q5268" s="219"/>
      <c r="R5268" s="220"/>
    </row>
    <row r="5269" spans="1:18">
      <c r="A5269" s="229" t="s">
        <v>2232</v>
      </c>
      <c r="B5269" s="230" t="s">
        <v>2233</v>
      </c>
      <c r="C5269" s="231">
        <v>218608095</v>
      </c>
      <c r="D5269" s="234"/>
      <c r="E5269" s="232"/>
      <c r="F5269" s="204" t="s">
        <v>118</v>
      </c>
      <c r="G5269" s="205" t="s">
        <v>80</v>
      </c>
      <c r="H5269" s="218" t="s">
        <v>119</v>
      </c>
      <c r="I5269" s="233">
        <v>46230</v>
      </c>
      <c r="J5269" s="233">
        <v>46235</v>
      </c>
      <c r="K5269" s="233">
        <v>46261</v>
      </c>
      <c r="L5269" s="218"/>
      <c r="M5269" s="218"/>
      <c r="N5269" s="218"/>
      <c r="O5269" s="218" t="s">
        <v>105</v>
      </c>
      <c r="P5269" s="218"/>
      <c r="Q5269" s="219"/>
      <c r="R5269" s="220"/>
    </row>
    <row r="5270" spans="1:18">
      <c r="A5270" s="229" t="s">
        <v>2232</v>
      </c>
      <c r="B5270" s="230" t="s">
        <v>2233</v>
      </c>
      <c r="C5270" s="231">
        <v>218608201</v>
      </c>
      <c r="D5270" s="234"/>
      <c r="E5270" s="232"/>
      <c r="F5270" s="204" t="s">
        <v>118</v>
      </c>
      <c r="G5270" s="205" t="s">
        <v>80</v>
      </c>
      <c r="H5270" s="218" t="s">
        <v>119</v>
      </c>
      <c r="I5270" s="233">
        <v>46230</v>
      </c>
      <c r="J5270" s="233">
        <v>46235</v>
      </c>
      <c r="K5270" s="233">
        <v>46261</v>
      </c>
      <c r="L5270" s="218"/>
      <c r="M5270" s="218"/>
      <c r="N5270" s="218"/>
      <c r="O5270" s="218" t="s">
        <v>105</v>
      </c>
      <c r="P5270" s="218"/>
      <c r="Q5270" s="219"/>
      <c r="R5270" s="220"/>
    </row>
    <row r="5271" spans="1:18">
      <c r="A5271" s="229" t="s">
        <v>86</v>
      </c>
      <c r="B5271" s="230" t="s">
        <v>87</v>
      </c>
      <c r="C5271" s="210">
        <v>218608250</v>
      </c>
      <c r="D5271" s="203"/>
      <c r="E5271" s="204"/>
      <c r="F5271" s="232" t="s">
        <v>88</v>
      </c>
      <c r="G5271" s="218" t="s">
        <v>2227</v>
      </c>
      <c r="H5271" s="235" t="s">
        <v>90</v>
      </c>
      <c r="I5271" s="233">
        <v>46240</v>
      </c>
      <c r="J5271" s="233">
        <v>46243</v>
      </c>
      <c r="K5271" s="233">
        <v>46271</v>
      </c>
      <c r="L5271" s="205"/>
      <c r="M5271" s="205"/>
      <c r="N5271" s="205"/>
      <c r="O5271" s="205" t="s">
        <v>105</v>
      </c>
      <c r="P5271" s="205"/>
      <c r="Q5271" s="207"/>
      <c r="R5271" s="202"/>
    </row>
    <row r="5272" spans="1:18">
      <c r="A5272" s="229" t="s">
        <v>86</v>
      </c>
      <c r="B5272" s="230" t="s">
        <v>87</v>
      </c>
      <c r="C5272" s="210">
        <v>218608816</v>
      </c>
      <c r="D5272" s="203"/>
      <c r="E5272" s="204"/>
      <c r="F5272" s="232" t="s">
        <v>88</v>
      </c>
      <c r="G5272" s="218" t="s">
        <v>2227</v>
      </c>
      <c r="H5272" s="235" t="s">
        <v>90</v>
      </c>
      <c r="I5272" s="233">
        <v>46240</v>
      </c>
      <c r="J5272" s="233">
        <v>46243</v>
      </c>
      <c r="K5272" s="233">
        <v>46271</v>
      </c>
      <c r="L5272" s="205"/>
      <c r="M5272" s="205"/>
      <c r="N5272" s="205"/>
      <c r="O5272" s="205" t="s">
        <v>105</v>
      </c>
      <c r="P5272" s="205"/>
      <c r="Q5272" s="207"/>
      <c r="R5272" s="202"/>
    </row>
    <row r="5273" spans="1:18">
      <c r="A5273" s="229" t="s">
        <v>86</v>
      </c>
      <c r="B5273" s="230" t="s">
        <v>87</v>
      </c>
      <c r="C5273" s="210">
        <v>218608482</v>
      </c>
      <c r="D5273" s="203"/>
      <c r="E5273" s="204"/>
      <c r="F5273" s="232" t="s">
        <v>88</v>
      </c>
      <c r="G5273" s="218" t="s">
        <v>2227</v>
      </c>
      <c r="H5273" s="235" t="s">
        <v>90</v>
      </c>
      <c r="I5273" s="233">
        <v>46240</v>
      </c>
      <c r="J5273" s="233">
        <v>46243</v>
      </c>
      <c r="K5273" s="233">
        <v>46271</v>
      </c>
      <c r="L5273" s="205"/>
      <c r="M5273" s="205"/>
      <c r="N5273" s="205"/>
      <c r="O5273" s="205" t="s">
        <v>105</v>
      </c>
      <c r="P5273" s="205"/>
      <c r="Q5273" s="207"/>
      <c r="R5273" s="202"/>
    </row>
    <row r="5274" spans="1:18">
      <c r="A5274" s="229" t="s">
        <v>86</v>
      </c>
      <c r="B5274" s="230" t="s">
        <v>87</v>
      </c>
      <c r="C5274" s="210">
        <v>218608640</v>
      </c>
      <c r="D5274" s="203"/>
      <c r="E5274" s="204"/>
      <c r="F5274" s="232" t="s">
        <v>88</v>
      </c>
      <c r="G5274" s="218" t="s">
        <v>2227</v>
      </c>
      <c r="H5274" s="235" t="s">
        <v>90</v>
      </c>
      <c r="I5274" s="233">
        <v>46240</v>
      </c>
      <c r="J5274" s="233">
        <v>46243</v>
      </c>
      <c r="K5274" s="233">
        <v>46271</v>
      </c>
      <c r="L5274" s="205"/>
      <c r="M5274" s="205"/>
      <c r="N5274" s="205"/>
      <c r="O5274" s="205" t="s">
        <v>105</v>
      </c>
      <c r="P5274" s="205"/>
      <c r="Q5274" s="207"/>
      <c r="R5274" s="202"/>
    </row>
    <row r="5275" spans="1:18">
      <c r="A5275" s="229" t="s">
        <v>86</v>
      </c>
      <c r="B5275" s="230" t="s">
        <v>87</v>
      </c>
      <c r="C5275" s="210">
        <v>218608572</v>
      </c>
      <c r="D5275" s="203"/>
      <c r="E5275" s="204"/>
      <c r="F5275" s="232" t="s">
        <v>88</v>
      </c>
      <c r="G5275" s="218" t="s">
        <v>2227</v>
      </c>
      <c r="H5275" s="235" t="s">
        <v>90</v>
      </c>
      <c r="I5275" s="233">
        <v>46240</v>
      </c>
      <c r="J5275" s="233">
        <v>46243</v>
      </c>
      <c r="K5275" s="233">
        <v>46271</v>
      </c>
      <c r="L5275" s="205"/>
      <c r="M5275" s="205"/>
      <c r="N5275" s="205"/>
      <c r="O5275" s="205" t="s">
        <v>105</v>
      </c>
      <c r="P5275" s="205"/>
      <c r="Q5275" s="207"/>
      <c r="R5275" s="202"/>
    </row>
    <row r="5276" spans="1:18">
      <c r="A5276" s="229" t="s">
        <v>86</v>
      </c>
      <c r="B5276" s="230" t="s">
        <v>87</v>
      </c>
      <c r="C5276" s="210">
        <v>218608785</v>
      </c>
      <c r="D5276" s="203"/>
      <c r="E5276" s="204"/>
      <c r="F5276" s="232" t="s">
        <v>88</v>
      </c>
      <c r="G5276" s="218" t="s">
        <v>2227</v>
      </c>
      <c r="H5276" s="235" t="s">
        <v>90</v>
      </c>
      <c r="I5276" s="233">
        <v>46240</v>
      </c>
      <c r="J5276" s="233">
        <v>46243</v>
      </c>
      <c r="K5276" s="233">
        <v>46271</v>
      </c>
      <c r="L5276" s="205"/>
      <c r="M5276" s="205"/>
      <c r="N5276" s="205"/>
      <c r="O5276" s="205" t="s">
        <v>105</v>
      </c>
      <c r="P5276" s="205"/>
      <c r="Q5276" s="207"/>
      <c r="R5276" s="202"/>
    </row>
    <row r="5277" spans="1:18">
      <c r="A5277" s="229" t="s">
        <v>86</v>
      </c>
      <c r="B5277" s="230" t="s">
        <v>87</v>
      </c>
      <c r="C5277" s="210">
        <v>218608857</v>
      </c>
      <c r="D5277" s="203"/>
      <c r="E5277" s="204"/>
      <c r="F5277" s="232" t="s">
        <v>88</v>
      </c>
      <c r="G5277" s="218" t="s">
        <v>2227</v>
      </c>
      <c r="H5277" s="235" t="s">
        <v>90</v>
      </c>
      <c r="I5277" s="233">
        <v>46240</v>
      </c>
      <c r="J5277" s="233">
        <v>46243</v>
      </c>
      <c r="K5277" s="233">
        <v>46271</v>
      </c>
      <c r="L5277" s="205"/>
      <c r="M5277" s="205"/>
      <c r="N5277" s="205"/>
      <c r="O5277" s="205" t="s">
        <v>105</v>
      </c>
      <c r="P5277" s="205"/>
      <c r="Q5277" s="207"/>
      <c r="R5277" s="202"/>
    </row>
    <row r="5278" spans="1:18">
      <c r="A5278" s="229" t="s">
        <v>86</v>
      </c>
      <c r="B5278" s="230" t="s">
        <v>87</v>
      </c>
      <c r="C5278" s="210">
        <v>218608873</v>
      </c>
      <c r="D5278" s="203"/>
      <c r="E5278" s="204"/>
      <c r="F5278" s="232" t="s">
        <v>88</v>
      </c>
      <c r="G5278" s="218" t="s">
        <v>2227</v>
      </c>
      <c r="H5278" s="235" t="s">
        <v>90</v>
      </c>
      <c r="I5278" s="233">
        <v>46240</v>
      </c>
      <c r="J5278" s="233">
        <v>46243</v>
      </c>
      <c r="K5278" s="233">
        <v>46271</v>
      </c>
      <c r="L5278" s="205"/>
      <c r="M5278" s="205"/>
      <c r="N5278" s="205"/>
      <c r="O5278" s="205" t="s">
        <v>105</v>
      </c>
      <c r="P5278" s="205"/>
      <c r="Q5278" s="207"/>
      <c r="R5278" s="202"/>
    </row>
    <row r="5279" spans="1:18">
      <c r="A5279" s="229" t="s">
        <v>86</v>
      </c>
      <c r="B5279" s="230" t="s">
        <v>87</v>
      </c>
      <c r="C5279" s="210">
        <v>218608881</v>
      </c>
      <c r="D5279" s="203"/>
      <c r="E5279" s="204"/>
      <c r="F5279" s="232" t="s">
        <v>88</v>
      </c>
      <c r="G5279" s="218" t="s">
        <v>2227</v>
      </c>
      <c r="H5279" s="235" t="s">
        <v>90</v>
      </c>
      <c r="I5279" s="233">
        <v>46240</v>
      </c>
      <c r="J5279" s="233">
        <v>46243</v>
      </c>
      <c r="K5279" s="233">
        <v>46271</v>
      </c>
      <c r="L5279" s="205"/>
      <c r="M5279" s="205"/>
      <c r="N5279" s="205"/>
      <c r="O5279" s="205" t="s">
        <v>105</v>
      </c>
      <c r="P5279" s="205"/>
      <c r="Q5279" s="207"/>
      <c r="R5279" s="202"/>
    </row>
    <row r="5280" spans="1:18">
      <c r="A5280" s="229" t="s">
        <v>86</v>
      </c>
      <c r="B5280" s="230" t="s">
        <v>87</v>
      </c>
      <c r="C5280" s="210">
        <v>218608889</v>
      </c>
      <c r="D5280" s="203"/>
      <c r="E5280" s="204"/>
      <c r="F5280" s="232" t="s">
        <v>88</v>
      </c>
      <c r="G5280" s="218" t="s">
        <v>2227</v>
      </c>
      <c r="H5280" s="235" t="s">
        <v>90</v>
      </c>
      <c r="I5280" s="233">
        <v>46240</v>
      </c>
      <c r="J5280" s="233">
        <v>46243</v>
      </c>
      <c r="K5280" s="233">
        <v>46271</v>
      </c>
      <c r="L5280" s="205"/>
      <c r="M5280" s="205"/>
      <c r="N5280" s="205"/>
      <c r="O5280" s="205" t="s">
        <v>105</v>
      </c>
      <c r="P5280" s="205"/>
      <c r="Q5280" s="207"/>
      <c r="R5280" s="202"/>
    </row>
    <row r="5281" spans="1:18">
      <c r="A5281" s="229" t="s">
        <v>86</v>
      </c>
      <c r="B5281" s="230" t="s">
        <v>87</v>
      </c>
      <c r="C5281" s="210">
        <v>218608905</v>
      </c>
      <c r="D5281" s="203"/>
      <c r="E5281" s="204"/>
      <c r="F5281" s="232" t="s">
        <v>88</v>
      </c>
      <c r="G5281" s="218" t="s">
        <v>2227</v>
      </c>
      <c r="H5281" s="235" t="s">
        <v>90</v>
      </c>
      <c r="I5281" s="233">
        <v>46240</v>
      </c>
      <c r="J5281" s="233">
        <v>46243</v>
      </c>
      <c r="K5281" s="233">
        <v>46271</v>
      </c>
      <c r="L5281" s="205"/>
      <c r="M5281" s="205"/>
      <c r="N5281" s="205"/>
      <c r="O5281" s="205" t="s">
        <v>105</v>
      </c>
      <c r="P5281" s="205"/>
      <c r="Q5281" s="207"/>
      <c r="R5281" s="202"/>
    </row>
    <row r="5282" spans="1:18">
      <c r="A5282" s="229" t="s">
        <v>86</v>
      </c>
      <c r="B5282" s="230" t="s">
        <v>87</v>
      </c>
      <c r="C5282" s="210">
        <v>218608911</v>
      </c>
      <c r="D5282" s="203"/>
      <c r="E5282" s="204"/>
      <c r="F5282" s="232" t="s">
        <v>88</v>
      </c>
      <c r="G5282" s="218" t="s">
        <v>2227</v>
      </c>
      <c r="H5282" s="235" t="s">
        <v>90</v>
      </c>
      <c r="I5282" s="233">
        <v>46240</v>
      </c>
      <c r="J5282" s="233">
        <v>46243</v>
      </c>
      <c r="K5282" s="233">
        <v>46271</v>
      </c>
      <c r="L5282" s="205"/>
      <c r="M5282" s="205"/>
      <c r="N5282" s="205"/>
      <c r="O5282" s="205" t="s">
        <v>105</v>
      </c>
      <c r="P5282" s="205"/>
      <c r="Q5282" s="207"/>
      <c r="R5282" s="202"/>
    </row>
    <row r="5283" spans="1:18">
      <c r="A5283" s="229" t="s">
        <v>86</v>
      </c>
      <c r="B5283" s="230" t="s">
        <v>87</v>
      </c>
      <c r="C5283" s="210">
        <v>218608918</v>
      </c>
      <c r="D5283" s="203"/>
      <c r="E5283" s="204"/>
      <c r="F5283" s="232" t="s">
        <v>88</v>
      </c>
      <c r="G5283" s="218" t="s">
        <v>2227</v>
      </c>
      <c r="H5283" s="235" t="s">
        <v>90</v>
      </c>
      <c r="I5283" s="233">
        <v>46240</v>
      </c>
      <c r="J5283" s="233">
        <v>46243</v>
      </c>
      <c r="K5283" s="233">
        <v>46271</v>
      </c>
      <c r="L5283" s="205"/>
      <c r="M5283" s="205"/>
      <c r="N5283" s="205"/>
      <c r="O5283" s="205" t="s">
        <v>105</v>
      </c>
      <c r="P5283" s="205"/>
      <c r="Q5283" s="207"/>
      <c r="R5283" s="202"/>
    </row>
    <row r="5284" spans="1:18">
      <c r="A5284" s="236" t="s">
        <v>86</v>
      </c>
      <c r="B5284" s="211" t="s">
        <v>87</v>
      </c>
      <c r="C5284" s="216">
        <v>218608924</v>
      </c>
      <c r="D5284" s="203"/>
      <c r="E5284" s="204"/>
      <c r="F5284" s="232" t="s">
        <v>88</v>
      </c>
      <c r="G5284" s="218" t="s">
        <v>2227</v>
      </c>
      <c r="H5284" s="235" t="s">
        <v>90</v>
      </c>
      <c r="I5284" s="233">
        <v>46240</v>
      </c>
      <c r="J5284" s="233">
        <v>46243</v>
      </c>
      <c r="K5284" s="233">
        <v>46271</v>
      </c>
      <c r="L5284" s="205"/>
      <c r="M5284" s="205"/>
      <c r="N5284" s="205"/>
      <c r="O5284" s="205" t="s">
        <v>105</v>
      </c>
      <c r="P5284" s="205"/>
      <c r="Q5284" s="207"/>
      <c r="R5284" s="202"/>
    </row>
    <row r="5285" spans="1:18">
      <c r="A5285" s="236" t="s">
        <v>86</v>
      </c>
      <c r="B5285" s="211" t="s">
        <v>87</v>
      </c>
      <c r="C5285" s="216">
        <v>218608935</v>
      </c>
      <c r="D5285" s="203"/>
      <c r="E5285" s="204"/>
      <c r="F5285" s="232" t="s">
        <v>88</v>
      </c>
      <c r="G5285" s="218" t="s">
        <v>2227</v>
      </c>
      <c r="H5285" s="235" t="s">
        <v>90</v>
      </c>
      <c r="I5285" s="233">
        <v>46240</v>
      </c>
      <c r="J5285" s="233">
        <v>46243</v>
      </c>
      <c r="K5285" s="233">
        <v>46271</v>
      </c>
      <c r="L5285" s="205"/>
      <c r="M5285" s="205"/>
      <c r="N5285" s="205"/>
      <c r="O5285" s="205" t="s">
        <v>105</v>
      </c>
      <c r="P5285" s="205"/>
      <c r="Q5285" s="207"/>
      <c r="R5285" s="202"/>
    </row>
    <row r="5286" spans="1:18">
      <c r="A5286" s="229" t="s">
        <v>2234</v>
      </c>
      <c r="B5286" s="211" t="s">
        <v>2235</v>
      </c>
      <c r="C5286" s="214">
        <v>210600014</v>
      </c>
      <c r="D5286" s="234"/>
      <c r="E5286" s="232"/>
      <c r="F5286" s="232" t="s">
        <v>2177</v>
      </c>
      <c r="G5286" s="205" t="s">
        <v>80</v>
      </c>
      <c r="H5286" s="212" t="s">
        <v>2216</v>
      </c>
      <c r="I5286" s="233">
        <v>46232</v>
      </c>
      <c r="J5286" s="233">
        <v>46234</v>
      </c>
      <c r="K5286" s="233">
        <v>46262</v>
      </c>
      <c r="L5286" s="218"/>
      <c r="M5286" s="218"/>
      <c r="N5286" s="218"/>
      <c r="O5286" s="218" t="s">
        <v>105</v>
      </c>
      <c r="P5286" s="218"/>
      <c r="Q5286" s="219"/>
      <c r="R5286" s="220"/>
    </row>
    <row r="5287" spans="1:18">
      <c r="A5287" s="229" t="s">
        <v>2234</v>
      </c>
      <c r="B5287" s="211" t="s">
        <v>2235</v>
      </c>
      <c r="C5287" s="237">
        <v>210600015</v>
      </c>
      <c r="D5287" s="234"/>
      <c r="E5287" s="232"/>
      <c r="F5287" s="232" t="s">
        <v>2177</v>
      </c>
      <c r="G5287" s="205" t="s">
        <v>80</v>
      </c>
      <c r="H5287" s="212" t="s">
        <v>2216</v>
      </c>
      <c r="I5287" s="233">
        <v>46232</v>
      </c>
      <c r="J5287" s="233">
        <v>46234</v>
      </c>
      <c r="K5287" s="233">
        <v>46262</v>
      </c>
      <c r="L5287" s="218"/>
      <c r="M5287" s="218"/>
      <c r="N5287" s="218"/>
      <c r="O5287" s="218" t="s">
        <v>105</v>
      </c>
      <c r="P5287" s="218"/>
      <c r="Q5287" s="219"/>
      <c r="R5287" s="220"/>
    </row>
    <row r="5288" spans="1:18">
      <c r="A5288" s="229" t="s">
        <v>2234</v>
      </c>
      <c r="B5288" s="211" t="s">
        <v>2235</v>
      </c>
      <c r="C5288" s="238">
        <v>210600013</v>
      </c>
      <c r="D5288" s="234"/>
      <c r="E5288" s="232"/>
      <c r="F5288" s="232" t="s">
        <v>2177</v>
      </c>
      <c r="G5288" s="205" t="s">
        <v>80</v>
      </c>
      <c r="H5288" s="212" t="s">
        <v>2216</v>
      </c>
      <c r="I5288" s="233">
        <v>46232</v>
      </c>
      <c r="J5288" s="233">
        <v>46234</v>
      </c>
      <c r="K5288" s="233">
        <v>46262</v>
      </c>
      <c r="L5288" s="218"/>
      <c r="M5288" s="218"/>
      <c r="N5288" s="218"/>
      <c r="O5288" s="218" t="s">
        <v>105</v>
      </c>
      <c r="P5288" s="218"/>
      <c r="Q5288" s="219"/>
      <c r="R5288" s="220"/>
    </row>
    <row r="5289" spans="1:18">
      <c r="A5289" s="229" t="s">
        <v>179</v>
      </c>
      <c r="B5289" s="230"/>
      <c r="C5289" s="231">
        <v>226607099</v>
      </c>
      <c r="D5289" s="234"/>
      <c r="E5289" s="232"/>
      <c r="F5289" s="232" t="s">
        <v>121</v>
      </c>
      <c r="G5289" s="205" t="s">
        <v>71</v>
      </c>
      <c r="H5289" s="218" t="s">
        <v>123</v>
      </c>
      <c r="I5289" s="233">
        <v>46248</v>
      </c>
      <c r="J5289" s="233">
        <v>46251</v>
      </c>
      <c r="K5289" s="233">
        <v>46279</v>
      </c>
      <c r="L5289" s="218"/>
      <c r="M5289" s="218"/>
      <c r="N5289" s="218"/>
      <c r="O5289" s="218" t="s">
        <v>15</v>
      </c>
      <c r="P5289" s="218"/>
      <c r="Q5289" s="219"/>
      <c r="R5289" s="220"/>
    </row>
    <row r="5290" spans="1:18">
      <c r="A5290" s="229" t="s">
        <v>179</v>
      </c>
      <c r="B5290" s="230"/>
      <c r="C5290" s="210">
        <v>226607163</v>
      </c>
      <c r="D5290" s="203"/>
      <c r="E5290" s="204"/>
      <c r="F5290" s="232" t="s">
        <v>121</v>
      </c>
      <c r="G5290" s="205" t="s">
        <v>71</v>
      </c>
      <c r="H5290" s="218" t="s">
        <v>123</v>
      </c>
      <c r="I5290" s="233">
        <v>46248</v>
      </c>
      <c r="J5290" s="233">
        <v>46251</v>
      </c>
      <c r="K5290" s="233">
        <v>46279</v>
      </c>
      <c r="L5290" s="205"/>
      <c r="M5290" s="205"/>
      <c r="N5290" s="205"/>
      <c r="O5290" s="218" t="s">
        <v>15</v>
      </c>
      <c r="P5290" s="205"/>
      <c r="Q5290" s="207"/>
      <c r="R5290" s="202"/>
    </row>
    <row r="5291" spans="1:18">
      <c r="A5291" s="229" t="s">
        <v>179</v>
      </c>
      <c r="B5291" s="230"/>
      <c r="C5291" s="210">
        <v>226607173</v>
      </c>
      <c r="D5291" s="203"/>
      <c r="E5291" s="204"/>
      <c r="F5291" s="232" t="s">
        <v>121</v>
      </c>
      <c r="G5291" s="205" t="s">
        <v>71</v>
      </c>
      <c r="H5291" s="218" t="s">
        <v>123</v>
      </c>
      <c r="I5291" s="233">
        <v>46248</v>
      </c>
      <c r="J5291" s="233">
        <v>46251</v>
      </c>
      <c r="K5291" s="233">
        <v>46279</v>
      </c>
      <c r="L5291" s="205"/>
      <c r="M5291" s="205"/>
      <c r="N5291" s="205"/>
      <c r="O5291" s="218" t="s">
        <v>15</v>
      </c>
      <c r="P5291" s="205"/>
      <c r="Q5291" s="207"/>
      <c r="R5291" s="202"/>
    </row>
    <row r="5292" spans="1:18">
      <c r="A5292" s="229" t="s">
        <v>179</v>
      </c>
      <c r="B5292" s="230"/>
      <c r="C5292" s="210">
        <v>226607179</v>
      </c>
      <c r="D5292" s="203"/>
      <c r="E5292" s="204"/>
      <c r="F5292" s="232" t="s">
        <v>121</v>
      </c>
      <c r="G5292" s="205" t="s">
        <v>71</v>
      </c>
      <c r="H5292" s="218" t="s">
        <v>123</v>
      </c>
      <c r="I5292" s="233">
        <v>46248</v>
      </c>
      <c r="J5292" s="233">
        <v>46251</v>
      </c>
      <c r="K5292" s="233">
        <v>46279</v>
      </c>
      <c r="L5292" s="205"/>
      <c r="M5292" s="205"/>
      <c r="N5292" s="205"/>
      <c r="O5292" s="218" t="s">
        <v>15</v>
      </c>
      <c r="P5292" s="205"/>
      <c r="Q5292" s="207"/>
      <c r="R5292" s="202"/>
    </row>
    <row r="5293" spans="1:18">
      <c r="A5293" s="229" t="s">
        <v>179</v>
      </c>
      <c r="B5293" s="230"/>
      <c r="C5293" s="210">
        <v>226607191</v>
      </c>
      <c r="D5293" s="203"/>
      <c r="E5293" s="204"/>
      <c r="F5293" s="232" t="s">
        <v>121</v>
      </c>
      <c r="G5293" s="205" t="s">
        <v>71</v>
      </c>
      <c r="H5293" s="218" t="s">
        <v>123</v>
      </c>
      <c r="I5293" s="233">
        <v>46248</v>
      </c>
      <c r="J5293" s="233">
        <v>46251</v>
      </c>
      <c r="K5293" s="233">
        <v>46279</v>
      </c>
      <c r="L5293" s="205"/>
      <c r="M5293" s="205"/>
      <c r="N5293" s="205"/>
      <c r="O5293" s="218" t="s">
        <v>15</v>
      </c>
      <c r="P5293" s="205"/>
      <c r="Q5293" s="207"/>
      <c r="R5293" s="202"/>
    </row>
    <row r="5294" spans="1:18">
      <c r="A5294" s="229" t="s">
        <v>179</v>
      </c>
      <c r="B5294" s="230"/>
      <c r="C5294" s="210">
        <v>226607199</v>
      </c>
      <c r="D5294" s="203"/>
      <c r="E5294" s="204"/>
      <c r="F5294" s="232" t="s">
        <v>121</v>
      </c>
      <c r="G5294" s="205" t="s">
        <v>71</v>
      </c>
      <c r="H5294" s="218" t="s">
        <v>123</v>
      </c>
      <c r="I5294" s="233">
        <v>46248</v>
      </c>
      <c r="J5294" s="233">
        <v>46251</v>
      </c>
      <c r="K5294" s="233">
        <v>46279</v>
      </c>
      <c r="L5294" s="205"/>
      <c r="M5294" s="205"/>
      <c r="N5294" s="205"/>
      <c r="O5294" s="218" t="s">
        <v>15</v>
      </c>
      <c r="P5294" s="205"/>
      <c r="Q5294" s="207"/>
      <c r="R5294" s="202"/>
    </row>
    <row r="5295" spans="1:18">
      <c r="A5295" s="229" t="s">
        <v>179</v>
      </c>
      <c r="B5295" s="230"/>
      <c r="C5295" s="210">
        <v>226607218</v>
      </c>
      <c r="D5295" s="203"/>
      <c r="E5295" s="204"/>
      <c r="F5295" s="232" t="s">
        <v>121</v>
      </c>
      <c r="G5295" s="205" t="s">
        <v>71</v>
      </c>
      <c r="H5295" s="218" t="s">
        <v>123</v>
      </c>
      <c r="I5295" s="233">
        <v>46248</v>
      </c>
      <c r="J5295" s="233">
        <v>46251</v>
      </c>
      <c r="K5295" s="233">
        <v>46279</v>
      </c>
      <c r="L5295" s="205"/>
      <c r="M5295" s="205"/>
      <c r="N5295" s="205"/>
      <c r="O5295" s="218" t="s">
        <v>15</v>
      </c>
      <c r="P5295" s="205"/>
      <c r="Q5295" s="207"/>
      <c r="R5295" s="202"/>
    </row>
    <row r="5296" spans="1:18">
      <c r="A5296" s="229" t="s">
        <v>179</v>
      </c>
      <c r="B5296" s="230"/>
      <c r="C5296" s="210">
        <v>226607223</v>
      </c>
      <c r="D5296" s="203"/>
      <c r="E5296" s="204"/>
      <c r="F5296" s="232" t="s">
        <v>121</v>
      </c>
      <c r="G5296" s="205" t="s">
        <v>71</v>
      </c>
      <c r="H5296" s="218" t="s">
        <v>123</v>
      </c>
      <c r="I5296" s="233">
        <v>46248</v>
      </c>
      <c r="J5296" s="233">
        <v>46251</v>
      </c>
      <c r="K5296" s="233">
        <v>46279</v>
      </c>
      <c r="L5296" s="205"/>
      <c r="M5296" s="205"/>
      <c r="N5296" s="205"/>
      <c r="O5296" s="218" t="s">
        <v>15</v>
      </c>
      <c r="P5296" s="205"/>
      <c r="Q5296" s="207"/>
      <c r="R5296" s="202"/>
    </row>
    <row r="5297" spans="1:18">
      <c r="A5297" s="229" t="s">
        <v>179</v>
      </c>
      <c r="B5297" s="230"/>
      <c r="C5297" s="210">
        <v>226607227</v>
      </c>
      <c r="D5297" s="203"/>
      <c r="E5297" s="204"/>
      <c r="F5297" s="232" t="s">
        <v>121</v>
      </c>
      <c r="G5297" s="205" t="s">
        <v>71</v>
      </c>
      <c r="H5297" s="218" t="s">
        <v>123</v>
      </c>
      <c r="I5297" s="233">
        <v>46248</v>
      </c>
      <c r="J5297" s="233">
        <v>46251</v>
      </c>
      <c r="K5297" s="233">
        <v>46279</v>
      </c>
      <c r="L5297" s="205"/>
      <c r="M5297" s="205"/>
      <c r="N5297" s="205"/>
      <c r="O5297" s="218" t="s">
        <v>15</v>
      </c>
      <c r="P5297" s="205"/>
      <c r="Q5297" s="207"/>
      <c r="R5297" s="202"/>
    </row>
    <row r="5298" spans="1:18">
      <c r="A5298" s="229" t="s">
        <v>179</v>
      </c>
      <c r="B5298" s="230"/>
      <c r="C5298" s="210">
        <v>226607229</v>
      </c>
      <c r="D5298" s="203"/>
      <c r="E5298" s="204"/>
      <c r="F5298" s="232" t="s">
        <v>121</v>
      </c>
      <c r="G5298" s="205" t="s">
        <v>71</v>
      </c>
      <c r="H5298" s="218" t="s">
        <v>123</v>
      </c>
      <c r="I5298" s="233">
        <v>46248</v>
      </c>
      <c r="J5298" s="233">
        <v>46251</v>
      </c>
      <c r="K5298" s="233">
        <v>46279</v>
      </c>
      <c r="L5298" s="205"/>
      <c r="M5298" s="205"/>
      <c r="N5298" s="205"/>
      <c r="O5298" s="218" t="s">
        <v>15</v>
      </c>
      <c r="P5298" s="205"/>
      <c r="Q5298" s="207"/>
      <c r="R5298" s="202"/>
    </row>
    <row r="5299" spans="1:18">
      <c r="A5299" s="229" t="s">
        <v>180</v>
      </c>
      <c r="B5299" s="230"/>
      <c r="C5299" s="210">
        <v>229602550</v>
      </c>
      <c r="D5299" s="234"/>
      <c r="E5299" s="232"/>
      <c r="F5299" s="232" t="s">
        <v>139</v>
      </c>
      <c r="G5299" s="205" t="s">
        <v>71</v>
      </c>
      <c r="H5299" s="218" t="s">
        <v>183</v>
      </c>
      <c r="I5299" s="233">
        <v>46251</v>
      </c>
      <c r="J5299" s="233">
        <v>46253</v>
      </c>
      <c r="K5299" s="233">
        <v>46281</v>
      </c>
      <c r="L5299" s="218"/>
      <c r="M5299" s="218"/>
      <c r="N5299" s="218"/>
      <c r="O5299" s="218" t="s">
        <v>15</v>
      </c>
      <c r="P5299" s="218"/>
      <c r="Q5299" s="219"/>
      <c r="R5299" s="220"/>
    </row>
    <row r="5300" spans="1:18">
      <c r="A5300" s="229" t="s">
        <v>180</v>
      </c>
      <c r="B5300" s="230"/>
      <c r="C5300" s="210">
        <v>229602675</v>
      </c>
      <c r="D5300" s="203"/>
      <c r="E5300" s="204"/>
      <c r="F5300" s="232" t="s">
        <v>139</v>
      </c>
      <c r="G5300" s="205" t="s">
        <v>71</v>
      </c>
      <c r="H5300" s="218" t="s">
        <v>183</v>
      </c>
      <c r="I5300" s="233">
        <v>46251</v>
      </c>
      <c r="J5300" s="233">
        <v>46253</v>
      </c>
      <c r="K5300" s="233">
        <v>46281</v>
      </c>
      <c r="L5300" s="205"/>
      <c r="M5300" s="205"/>
      <c r="N5300" s="205"/>
      <c r="O5300" s="218" t="s">
        <v>15</v>
      </c>
      <c r="P5300" s="205"/>
      <c r="Q5300" s="207"/>
      <c r="R5300" s="202"/>
    </row>
    <row r="5301" spans="1:18">
      <c r="A5301" s="229" t="s">
        <v>180</v>
      </c>
      <c r="B5301" s="230"/>
      <c r="C5301" s="210">
        <v>229602829</v>
      </c>
      <c r="D5301" s="203"/>
      <c r="E5301" s="204"/>
      <c r="F5301" s="232" t="s">
        <v>139</v>
      </c>
      <c r="G5301" s="205" t="s">
        <v>71</v>
      </c>
      <c r="H5301" s="218" t="s">
        <v>183</v>
      </c>
      <c r="I5301" s="233">
        <v>46251</v>
      </c>
      <c r="J5301" s="233">
        <v>46253</v>
      </c>
      <c r="K5301" s="233">
        <v>46281</v>
      </c>
      <c r="L5301" s="205"/>
      <c r="M5301" s="205"/>
      <c r="N5301" s="205"/>
      <c r="O5301" s="218" t="s">
        <v>15</v>
      </c>
      <c r="P5301" s="205"/>
      <c r="Q5301" s="207"/>
      <c r="R5301" s="202"/>
    </row>
    <row r="5302" spans="1:18">
      <c r="A5302" s="229" t="s">
        <v>180</v>
      </c>
      <c r="B5302" s="230"/>
      <c r="C5302" s="210">
        <v>229602912</v>
      </c>
      <c r="D5302" s="203"/>
      <c r="E5302" s="204"/>
      <c r="F5302" s="232" t="s">
        <v>139</v>
      </c>
      <c r="G5302" s="205" t="s">
        <v>71</v>
      </c>
      <c r="H5302" s="218" t="s">
        <v>183</v>
      </c>
      <c r="I5302" s="233">
        <v>46251</v>
      </c>
      <c r="J5302" s="233">
        <v>46253</v>
      </c>
      <c r="K5302" s="233">
        <v>46281</v>
      </c>
      <c r="L5302" s="205"/>
      <c r="M5302" s="205"/>
      <c r="N5302" s="205"/>
      <c r="O5302" s="218" t="s">
        <v>15</v>
      </c>
      <c r="P5302" s="205"/>
      <c r="Q5302" s="207"/>
      <c r="R5302" s="202"/>
    </row>
    <row r="5303" spans="1:18">
      <c r="A5303" s="229" t="s">
        <v>180</v>
      </c>
      <c r="B5303" s="230"/>
      <c r="C5303" s="210">
        <v>229603024</v>
      </c>
      <c r="D5303" s="203"/>
      <c r="E5303" s="204"/>
      <c r="F5303" s="232" t="s">
        <v>139</v>
      </c>
      <c r="G5303" s="205" t="s">
        <v>71</v>
      </c>
      <c r="H5303" s="218" t="s">
        <v>183</v>
      </c>
      <c r="I5303" s="233">
        <v>46251</v>
      </c>
      <c r="J5303" s="233">
        <v>46253</v>
      </c>
      <c r="K5303" s="233">
        <v>46281</v>
      </c>
      <c r="L5303" s="205"/>
      <c r="M5303" s="205"/>
      <c r="N5303" s="205"/>
      <c r="O5303" s="218" t="s">
        <v>15</v>
      </c>
      <c r="P5303" s="205"/>
      <c r="Q5303" s="207"/>
      <c r="R5303" s="202"/>
    </row>
    <row r="5304" spans="1:18">
      <c r="A5304" s="229" t="s">
        <v>180</v>
      </c>
      <c r="B5304" s="230"/>
      <c r="C5304" s="210">
        <v>229603098</v>
      </c>
      <c r="D5304" s="203"/>
      <c r="E5304" s="204"/>
      <c r="F5304" s="232" t="s">
        <v>139</v>
      </c>
      <c r="G5304" s="205" t="s">
        <v>71</v>
      </c>
      <c r="H5304" s="218" t="s">
        <v>183</v>
      </c>
      <c r="I5304" s="233">
        <v>46251</v>
      </c>
      <c r="J5304" s="233">
        <v>46253</v>
      </c>
      <c r="K5304" s="233">
        <v>46281</v>
      </c>
      <c r="L5304" s="205"/>
      <c r="M5304" s="205"/>
      <c r="N5304" s="205"/>
      <c r="O5304" s="218" t="s">
        <v>15</v>
      </c>
      <c r="P5304" s="205"/>
      <c r="Q5304" s="207"/>
      <c r="R5304" s="202"/>
    </row>
    <row r="5305" spans="1:18">
      <c r="A5305" s="229" t="s">
        <v>180</v>
      </c>
      <c r="B5305" s="230"/>
      <c r="C5305" s="210">
        <v>229603199</v>
      </c>
      <c r="D5305" s="203"/>
      <c r="E5305" s="204"/>
      <c r="F5305" s="232" t="s">
        <v>139</v>
      </c>
      <c r="G5305" s="205" t="s">
        <v>71</v>
      </c>
      <c r="H5305" s="218" t="s">
        <v>183</v>
      </c>
      <c r="I5305" s="233">
        <v>46251</v>
      </c>
      <c r="J5305" s="233">
        <v>46253</v>
      </c>
      <c r="K5305" s="233">
        <v>46281</v>
      </c>
      <c r="L5305" s="205"/>
      <c r="M5305" s="205"/>
      <c r="N5305" s="205"/>
      <c r="O5305" s="218" t="s">
        <v>15</v>
      </c>
      <c r="P5305" s="205"/>
      <c r="Q5305" s="207"/>
      <c r="R5305" s="202"/>
    </row>
    <row r="5306" spans="1:18">
      <c r="A5306" s="208" t="s">
        <v>129</v>
      </c>
      <c r="B5306" s="201"/>
      <c r="C5306" s="210">
        <v>240603501</v>
      </c>
      <c r="D5306" s="203"/>
      <c r="E5306" s="204"/>
      <c r="F5306" s="232" t="s">
        <v>99</v>
      </c>
      <c r="G5306" s="218" t="s">
        <v>2236</v>
      </c>
      <c r="H5306" s="218" t="s">
        <v>100</v>
      </c>
      <c r="I5306" s="206">
        <v>46262</v>
      </c>
      <c r="J5306" s="206">
        <v>46265</v>
      </c>
      <c r="K5306" s="206">
        <v>46293</v>
      </c>
      <c r="L5306" s="205"/>
      <c r="M5306" s="205"/>
      <c r="N5306" s="205"/>
      <c r="O5306" s="205" t="s">
        <v>8</v>
      </c>
      <c r="P5306" s="205"/>
      <c r="Q5306" s="207"/>
      <c r="R5306" s="202" t="s">
        <v>2237</v>
      </c>
    </row>
    <row r="5307" spans="1:18">
      <c r="A5307" s="208" t="s">
        <v>130</v>
      </c>
      <c r="B5307" s="201"/>
      <c r="C5307" s="210">
        <v>240603466</v>
      </c>
      <c r="D5307" s="203"/>
      <c r="E5307" s="204"/>
      <c r="F5307" s="232" t="s">
        <v>99</v>
      </c>
      <c r="G5307" s="218" t="s">
        <v>2236</v>
      </c>
      <c r="H5307" s="218" t="s">
        <v>100</v>
      </c>
      <c r="I5307" s="206">
        <v>46262</v>
      </c>
      <c r="J5307" s="206">
        <v>46265</v>
      </c>
      <c r="K5307" s="206">
        <v>46293</v>
      </c>
      <c r="L5307" s="205"/>
      <c r="M5307" s="205"/>
      <c r="N5307" s="205"/>
      <c r="O5307" s="205" t="s">
        <v>8</v>
      </c>
      <c r="P5307" s="205"/>
      <c r="Q5307" s="207"/>
      <c r="R5307" s="202" t="s">
        <v>2237</v>
      </c>
    </row>
    <row r="5308" spans="1:18">
      <c r="A5308" s="208" t="s">
        <v>130</v>
      </c>
      <c r="B5308" s="201"/>
      <c r="C5308" s="210">
        <v>245601700</v>
      </c>
      <c r="D5308" s="203"/>
      <c r="E5308" s="204"/>
      <c r="F5308" s="232" t="s">
        <v>99</v>
      </c>
      <c r="G5308" s="218" t="s">
        <v>2236</v>
      </c>
      <c r="H5308" s="218" t="s">
        <v>100</v>
      </c>
      <c r="I5308" s="206">
        <v>46262</v>
      </c>
      <c r="J5308" s="206">
        <v>46265</v>
      </c>
      <c r="K5308" s="206">
        <v>46293</v>
      </c>
      <c r="L5308" s="205"/>
      <c r="M5308" s="205"/>
      <c r="N5308" s="205"/>
      <c r="O5308" s="205" t="s">
        <v>8</v>
      </c>
      <c r="P5308" s="205"/>
      <c r="Q5308" s="207"/>
      <c r="R5308" s="202" t="s">
        <v>2237</v>
      </c>
    </row>
    <row r="5309" spans="1:18">
      <c r="A5309" s="208" t="s">
        <v>252</v>
      </c>
      <c r="B5309" s="201"/>
      <c r="C5309" s="210">
        <v>237601659</v>
      </c>
      <c r="D5309" s="203"/>
      <c r="E5309" s="204"/>
      <c r="F5309" s="204" t="s">
        <v>2177</v>
      </c>
      <c r="G5309" s="205" t="s">
        <v>80</v>
      </c>
      <c r="H5309" s="205" t="s">
        <v>2238</v>
      </c>
      <c r="I5309" s="206">
        <v>46259</v>
      </c>
      <c r="J5309" s="206">
        <v>46261</v>
      </c>
      <c r="K5309" s="206">
        <v>46289</v>
      </c>
      <c r="L5309" s="213"/>
      <c r="M5309" s="205"/>
      <c r="N5309" s="205"/>
      <c r="O5309" s="205" t="s">
        <v>2239</v>
      </c>
      <c r="P5309" s="205"/>
      <c r="Q5309" s="207"/>
      <c r="R5309" s="202"/>
    </row>
    <row r="5310" spans="1:18">
      <c r="A5310" s="208" t="s">
        <v>252</v>
      </c>
      <c r="B5310" s="201"/>
      <c r="C5310" s="210">
        <v>238609664</v>
      </c>
      <c r="D5310" s="203"/>
      <c r="E5310" s="204"/>
      <c r="F5310" s="204" t="s">
        <v>2177</v>
      </c>
      <c r="G5310" s="205" t="s">
        <v>80</v>
      </c>
      <c r="H5310" s="205" t="s">
        <v>2238</v>
      </c>
      <c r="I5310" s="206">
        <v>46260</v>
      </c>
      <c r="J5310" s="206">
        <v>46262</v>
      </c>
      <c r="K5310" s="206">
        <v>46290</v>
      </c>
      <c r="L5310" s="213"/>
      <c r="M5310" s="205"/>
      <c r="N5310" s="205"/>
      <c r="O5310" s="205" t="s">
        <v>2239</v>
      </c>
      <c r="P5310" s="205"/>
      <c r="Q5310" s="207"/>
      <c r="R5310" s="202"/>
    </row>
    <row r="5311" spans="1:18">
      <c r="A5311" s="208" t="s">
        <v>252</v>
      </c>
      <c r="B5311" s="201"/>
      <c r="C5311" s="210">
        <v>244609526</v>
      </c>
      <c r="D5311" s="203"/>
      <c r="E5311" s="204"/>
      <c r="F5311" s="204" t="s">
        <v>2177</v>
      </c>
      <c r="G5311" s="205" t="s">
        <v>80</v>
      </c>
      <c r="H5311" s="205" t="s">
        <v>2238</v>
      </c>
      <c r="I5311" s="206">
        <v>46266</v>
      </c>
      <c r="J5311" s="206">
        <v>46268</v>
      </c>
      <c r="K5311" s="206">
        <v>46296</v>
      </c>
      <c r="L5311" s="213"/>
      <c r="M5311" s="205"/>
      <c r="N5311" s="205"/>
      <c r="O5311" s="205" t="s">
        <v>2239</v>
      </c>
      <c r="P5311" s="205"/>
      <c r="Q5311" s="207"/>
      <c r="R5311" s="202"/>
    </row>
    <row r="5312" spans="1:18">
      <c r="A5312" s="208" t="s">
        <v>252</v>
      </c>
      <c r="B5312" s="201"/>
      <c r="C5312" s="210">
        <v>244609530</v>
      </c>
      <c r="D5312" s="203"/>
      <c r="E5312" s="204"/>
      <c r="F5312" s="204" t="s">
        <v>2177</v>
      </c>
      <c r="G5312" s="205" t="s">
        <v>80</v>
      </c>
      <c r="H5312" s="205" t="s">
        <v>2238</v>
      </c>
      <c r="I5312" s="206">
        <v>46266</v>
      </c>
      <c r="J5312" s="206">
        <v>46268</v>
      </c>
      <c r="K5312" s="206">
        <v>46296</v>
      </c>
      <c r="L5312" s="213"/>
      <c r="M5312" s="205"/>
      <c r="N5312" s="205"/>
      <c r="O5312" s="205" t="s">
        <v>2239</v>
      </c>
      <c r="P5312" s="205"/>
      <c r="Q5312" s="207"/>
      <c r="R5312" s="202"/>
    </row>
    <row r="5313" spans="1:18">
      <c r="A5313" s="208" t="s">
        <v>252</v>
      </c>
      <c r="B5313" s="201"/>
      <c r="C5313" s="210">
        <v>244609532</v>
      </c>
      <c r="D5313" s="203"/>
      <c r="E5313" s="204"/>
      <c r="F5313" s="204" t="s">
        <v>2177</v>
      </c>
      <c r="G5313" s="205" t="s">
        <v>80</v>
      </c>
      <c r="H5313" s="205" t="s">
        <v>2238</v>
      </c>
      <c r="I5313" s="206">
        <v>46266</v>
      </c>
      <c r="J5313" s="206">
        <v>46268</v>
      </c>
      <c r="K5313" s="206">
        <v>46296</v>
      </c>
      <c r="L5313" s="213"/>
      <c r="M5313" s="205"/>
      <c r="N5313" s="205"/>
      <c r="O5313" s="205" t="s">
        <v>2239</v>
      </c>
      <c r="P5313" s="205"/>
      <c r="Q5313" s="207"/>
      <c r="R5313" s="202"/>
    </row>
    <row r="5314" spans="1:18">
      <c r="A5314" s="208" t="s">
        <v>2188</v>
      </c>
      <c r="B5314" s="201"/>
      <c r="C5314" s="215">
        <v>230600976</v>
      </c>
      <c r="D5314" s="203"/>
      <c r="E5314" s="204"/>
      <c r="F5314" s="204" t="s">
        <v>2240</v>
      </c>
      <c r="G5314" s="205" t="s">
        <v>176</v>
      </c>
      <c r="H5314" s="205" t="s">
        <v>100</v>
      </c>
      <c r="I5314" s="206">
        <v>46245</v>
      </c>
      <c r="J5314" s="206">
        <v>46249</v>
      </c>
      <c r="K5314" s="206">
        <v>46275</v>
      </c>
      <c r="L5314" s="212">
        <v>46253</v>
      </c>
      <c r="M5314" s="205"/>
      <c r="N5314" s="205"/>
      <c r="O5314" s="205" t="s">
        <v>2241</v>
      </c>
      <c r="P5314" s="205"/>
      <c r="Q5314" s="207"/>
      <c r="R5314" s="202"/>
    </row>
    <row r="5315" spans="1:18">
      <c r="A5315" s="208" t="s">
        <v>2188</v>
      </c>
      <c r="B5315" s="201"/>
      <c r="C5315" s="239">
        <v>230600965</v>
      </c>
      <c r="D5315" s="203"/>
      <c r="E5315" s="204"/>
      <c r="F5315" s="204" t="s">
        <v>2240</v>
      </c>
      <c r="G5315" s="205" t="s">
        <v>176</v>
      </c>
      <c r="H5315" s="205" t="s">
        <v>100</v>
      </c>
      <c r="I5315" s="233">
        <v>46245</v>
      </c>
      <c r="J5315" s="206">
        <v>46249</v>
      </c>
      <c r="K5315" s="206">
        <v>46275</v>
      </c>
      <c r="L5315" s="212">
        <v>46253</v>
      </c>
      <c r="M5315" s="205"/>
      <c r="N5315" s="205"/>
      <c r="O5315" s="205" t="s">
        <v>2242</v>
      </c>
      <c r="P5315" s="205"/>
      <c r="Q5315" s="207"/>
      <c r="R5315" s="202"/>
    </row>
    <row r="5316" spans="1:18">
      <c r="A5316" s="134" t="s">
        <v>236</v>
      </c>
      <c r="B5316" s="29">
        <v>20265156</v>
      </c>
      <c r="C5316" s="240">
        <v>271606855</v>
      </c>
      <c r="F5316" s="29" t="s">
        <v>88</v>
      </c>
      <c r="G5316" s="29" t="s">
        <v>276</v>
      </c>
      <c r="H5316" s="29" t="s">
        <v>90</v>
      </c>
      <c r="I5316" s="120">
        <v>46293</v>
      </c>
      <c r="J5316" s="120">
        <v>46295</v>
      </c>
      <c r="K5316" s="120">
        <v>46323</v>
      </c>
    </row>
    <row r="5317" spans="1:18">
      <c r="A5317" s="134" t="s">
        <v>236</v>
      </c>
      <c r="B5317" s="29">
        <v>20265156</v>
      </c>
      <c r="C5317" s="240">
        <v>271607158</v>
      </c>
      <c r="F5317" s="29" t="s">
        <v>88</v>
      </c>
      <c r="G5317" s="29" t="s">
        <v>276</v>
      </c>
      <c r="H5317" s="29" t="s">
        <v>90</v>
      </c>
      <c r="I5317" s="120">
        <v>46293</v>
      </c>
      <c r="J5317" s="120">
        <v>46295</v>
      </c>
      <c r="K5317" s="120">
        <v>46323</v>
      </c>
    </row>
    <row r="5318" spans="1:18">
      <c r="A5318" s="134" t="s">
        <v>236</v>
      </c>
      <c r="B5318" s="29">
        <v>20265156</v>
      </c>
      <c r="C5318" s="29">
        <v>271606435</v>
      </c>
      <c r="F5318" s="29" t="s">
        <v>88</v>
      </c>
      <c r="G5318" s="29" t="s">
        <v>276</v>
      </c>
      <c r="H5318" s="29" t="s">
        <v>90</v>
      </c>
      <c r="I5318" s="120">
        <v>46293</v>
      </c>
      <c r="J5318" s="120">
        <v>46295</v>
      </c>
      <c r="K5318" s="120">
        <v>46323</v>
      </c>
    </row>
    <row r="5319" spans="1:18">
      <c r="A5319" s="134" t="s">
        <v>236</v>
      </c>
      <c r="B5319" s="29">
        <v>20265156</v>
      </c>
      <c r="C5319" s="29">
        <v>271606212</v>
      </c>
      <c r="F5319" s="29" t="s">
        <v>88</v>
      </c>
      <c r="G5319" s="29" t="s">
        <v>276</v>
      </c>
      <c r="H5319" s="29" t="s">
        <v>90</v>
      </c>
      <c r="I5319" s="120">
        <v>46293</v>
      </c>
      <c r="J5319" s="120">
        <v>46295</v>
      </c>
      <c r="K5319" s="120">
        <v>46323</v>
      </c>
    </row>
    <row r="5320" spans="1:18">
      <c r="A5320" s="134" t="s">
        <v>236</v>
      </c>
      <c r="B5320" s="29">
        <v>20265156</v>
      </c>
      <c r="C5320" s="29">
        <v>271606069</v>
      </c>
      <c r="F5320" s="29" t="s">
        <v>88</v>
      </c>
      <c r="G5320" s="29" t="s">
        <v>276</v>
      </c>
      <c r="H5320" s="29" t="s">
        <v>90</v>
      </c>
      <c r="I5320" s="120">
        <v>46293</v>
      </c>
      <c r="J5320" s="120">
        <v>46295</v>
      </c>
      <c r="K5320" s="120">
        <v>46323</v>
      </c>
    </row>
    <row r="5321" spans="1:18">
      <c r="A5321" s="134" t="s">
        <v>236</v>
      </c>
      <c r="B5321" s="29">
        <v>20265156</v>
      </c>
      <c r="C5321" s="29">
        <v>271607596</v>
      </c>
      <c r="F5321" s="29" t="s">
        <v>88</v>
      </c>
      <c r="G5321" s="29" t="s">
        <v>276</v>
      </c>
      <c r="H5321" s="29" t="s">
        <v>90</v>
      </c>
      <c r="I5321" s="120">
        <v>46293</v>
      </c>
      <c r="J5321" s="120">
        <v>46295</v>
      </c>
      <c r="K5321" s="120">
        <v>46323</v>
      </c>
    </row>
    <row r="5322" spans="1:18">
      <c r="A5322" s="134" t="s">
        <v>236</v>
      </c>
      <c r="B5322" s="29">
        <v>20265156</v>
      </c>
      <c r="C5322" s="29">
        <v>271607819</v>
      </c>
      <c r="F5322" s="29" t="s">
        <v>88</v>
      </c>
      <c r="G5322" s="29" t="s">
        <v>276</v>
      </c>
      <c r="H5322" s="29" t="s">
        <v>90</v>
      </c>
      <c r="I5322" s="120">
        <v>46293</v>
      </c>
      <c r="J5322" s="120">
        <v>46295</v>
      </c>
      <c r="K5322" s="120">
        <v>46323</v>
      </c>
    </row>
    <row r="5323" spans="1:18">
      <c r="A5323" s="134" t="s">
        <v>236</v>
      </c>
      <c r="B5323" s="29">
        <v>20265156</v>
      </c>
      <c r="C5323" s="29">
        <v>271609085</v>
      </c>
      <c r="F5323" s="29" t="s">
        <v>88</v>
      </c>
      <c r="G5323" s="29" t="s">
        <v>276</v>
      </c>
      <c r="H5323" s="29" t="s">
        <v>90</v>
      </c>
      <c r="I5323" s="120">
        <v>46293</v>
      </c>
      <c r="J5323" s="120">
        <v>46295</v>
      </c>
      <c r="K5323" s="120">
        <v>46323</v>
      </c>
    </row>
    <row r="5324" spans="1:18">
      <c r="A5324" s="134" t="s">
        <v>236</v>
      </c>
      <c r="B5324" s="29">
        <v>20265156</v>
      </c>
      <c r="C5324" s="29">
        <v>271609761</v>
      </c>
      <c r="F5324" s="29" t="s">
        <v>88</v>
      </c>
      <c r="G5324" s="29" t="s">
        <v>276</v>
      </c>
      <c r="H5324" s="29" t="s">
        <v>90</v>
      </c>
      <c r="I5324" s="120">
        <v>46293</v>
      </c>
      <c r="J5324" s="120">
        <v>46295</v>
      </c>
      <c r="K5324" s="120">
        <v>46323</v>
      </c>
    </row>
    <row r="5325" spans="1:18">
      <c r="A5325" s="134" t="s">
        <v>236</v>
      </c>
      <c r="B5325" s="29">
        <v>20265156</v>
      </c>
      <c r="C5325" s="29">
        <v>271609877</v>
      </c>
      <c r="F5325" s="29" t="s">
        <v>88</v>
      </c>
      <c r="G5325" s="29" t="s">
        <v>276</v>
      </c>
      <c r="H5325" s="29" t="s">
        <v>90</v>
      </c>
      <c r="I5325" s="120">
        <v>46293</v>
      </c>
      <c r="J5325" s="120">
        <v>46295</v>
      </c>
      <c r="K5325" s="120">
        <v>46323</v>
      </c>
    </row>
    <row r="5326" spans="1:18">
      <c r="A5326" s="134" t="s">
        <v>236</v>
      </c>
      <c r="B5326" s="29">
        <v>20265156</v>
      </c>
      <c r="C5326" s="29">
        <v>271611106</v>
      </c>
      <c r="F5326" s="29" t="s">
        <v>88</v>
      </c>
      <c r="G5326" s="29" t="s">
        <v>276</v>
      </c>
      <c r="H5326" s="29" t="s">
        <v>90</v>
      </c>
      <c r="I5326" s="120">
        <v>46293</v>
      </c>
      <c r="J5326" s="120">
        <v>46295</v>
      </c>
      <c r="K5326" s="120">
        <v>46323</v>
      </c>
    </row>
    <row r="5327" spans="1:18">
      <c r="A5327" s="134" t="s">
        <v>236</v>
      </c>
      <c r="B5327" s="29">
        <v>20265156</v>
      </c>
      <c r="C5327" s="29">
        <v>271611073</v>
      </c>
      <c r="F5327" s="29" t="s">
        <v>88</v>
      </c>
      <c r="G5327" s="29" t="s">
        <v>276</v>
      </c>
      <c r="H5327" s="29" t="s">
        <v>90</v>
      </c>
      <c r="I5327" s="120">
        <v>46293</v>
      </c>
      <c r="J5327" s="120">
        <v>46295</v>
      </c>
      <c r="K5327" s="120">
        <v>46323</v>
      </c>
    </row>
    <row r="5328" spans="1:18">
      <c r="A5328" s="134" t="s">
        <v>236</v>
      </c>
      <c r="B5328" s="29">
        <v>20265156</v>
      </c>
      <c r="C5328" s="29">
        <v>271610841</v>
      </c>
      <c r="F5328" s="29" t="s">
        <v>88</v>
      </c>
      <c r="G5328" s="29" t="s">
        <v>276</v>
      </c>
      <c r="H5328" s="29" t="s">
        <v>90</v>
      </c>
      <c r="I5328" s="120">
        <v>46293</v>
      </c>
      <c r="J5328" s="120">
        <v>46295</v>
      </c>
      <c r="K5328" s="120">
        <v>46323</v>
      </c>
    </row>
    <row r="5329" spans="1:18">
      <c r="A5329" s="134" t="s">
        <v>236</v>
      </c>
      <c r="B5329" s="29">
        <v>20265156</v>
      </c>
      <c r="C5329" s="29">
        <v>271610870</v>
      </c>
      <c r="F5329" s="29" t="s">
        <v>88</v>
      </c>
      <c r="G5329" s="29" t="s">
        <v>276</v>
      </c>
      <c r="H5329" s="29" t="s">
        <v>90</v>
      </c>
      <c r="I5329" s="120">
        <v>46293</v>
      </c>
      <c r="J5329" s="120">
        <v>46295</v>
      </c>
      <c r="K5329" s="120">
        <v>46323</v>
      </c>
    </row>
    <row r="5330" spans="1:18">
      <c r="A5330" s="134" t="s">
        <v>236</v>
      </c>
      <c r="B5330" s="29">
        <v>20265156</v>
      </c>
      <c r="C5330" s="29">
        <v>271610900</v>
      </c>
      <c r="F5330" s="29" t="s">
        <v>88</v>
      </c>
      <c r="G5330" s="29" t="s">
        <v>276</v>
      </c>
      <c r="H5330" s="29" t="s">
        <v>90</v>
      </c>
      <c r="I5330" s="120">
        <v>46293</v>
      </c>
      <c r="J5330" s="120">
        <v>46295</v>
      </c>
      <c r="K5330" s="120">
        <v>46323</v>
      </c>
    </row>
    <row r="5331" spans="1:18">
      <c r="A5331" s="134" t="s">
        <v>236</v>
      </c>
      <c r="B5331" s="29">
        <v>20265156</v>
      </c>
      <c r="C5331" s="29">
        <v>271611140</v>
      </c>
      <c r="F5331" s="29" t="s">
        <v>88</v>
      </c>
      <c r="G5331" s="29" t="s">
        <v>276</v>
      </c>
      <c r="H5331" s="29" t="s">
        <v>90</v>
      </c>
      <c r="I5331" s="120">
        <v>46293</v>
      </c>
      <c r="J5331" s="120">
        <v>46295</v>
      </c>
      <c r="K5331" s="120">
        <v>46323</v>
      </c>
    </row>
    <row r="5332" spans="1:18">
      <c r="A5332" s="134" t="s">
        <v>236</v>
      </c>
      <c r="B5332" s="29">
        <v>20265156</v>
      </c>
      <c r="C5332" s="29">
        <v>271607158</v>
      </c>
      <c r="F5332" s="29" t="s">
        <v>88</v>
      </c>
      <c r="G5332" s="29" t="s">
        <v>276</v>
      </c>
      <c r="H5332" s="29" t="s">
        <v>90</v>
      </c>
      <c r="I5332" s="120">
        <v>46293</v>
      </c>
      <c r="J5332" s="120">
        <v>46295</v>
      </c>
      <c r="K5332" s="120">
        <v>46323</v>
      </c>
    </row>
    <row r="5333" spans="1:18">
      <c r="A5333" s="134" t="s">
        <v>236</v>
      </c>
      <c r="B5333" s="29">
        <v>20265156</v>
      </c>
      <c r="C5333" s="240">
        <v>271616855</v>
      </c>
      <c r="F5333" s="29" t="s">
        <v>88</v>
      </c>
      <c r="G5333" s="29" t="s">
        <v>276</v>
      </c>
      <c r="H5333" s="29" t="s">
        <v>90</v>
      </c>
      <c r="I5333" s="120">
        <v>46293</v>
      </c>
      <c r="J5333" s="120">
        <v>46295</v>
      </c>
      <c r="K5333" s="120">
        <v>46323</v>
      </c>
    </row>
    <row r="5334" spans="1:18">
      <c r="A5334" s="134" t="s">
        <v>236</v>
      </c>
      <c r="B5334" s="29">
        <v>20265156</v>
      </c>
      <c r="C5334" s="29">
        <v>271610879</v>
      </c>
      <c r="F5334" s="29" t="s">
        <v>88</v>
      </c>
      <c r="G5334" s="29" t="s">
        <v>276</v>
      </c>
      <c r="H5334" s="29" t="s">
        <v>90</v>
      </c>
      <c r="I5334" s="120">
        <v>46293</v>
      </c>
      <c r="J5334" s="120">
        <v>46295</v>
      </c>
      <c r="K5334" s="120">
        <v>46323</v>
      </c>
    </row>
    <row r="5335" spans="1:18">
      <c r="A5335" s="134" t="s">
        <v>236</v>
      </c>
      <c r="B5335" s="29">
        <v>20265156</v>
      </c>
      <c r="C5335" s="29">
        <v>271611042</v>
      </c>
      <c r="F5335" s="29" t="s">
        <v>88</v>
      </c>
      <c r="G5335" s="29" t="s">
        <v>276</v>
      </c>
      <c r="H5335" s="29" t="s">
        <v>90</v>
      </c>
      <c r="I5335" s="120">
        <v>46293</v>
      </c>
      <c r="J5335" s="120">
        <v>46295</v>
      </c>
      <c r="K5335" s="120">
        <v>46323</v>
      </c>
    </row>
    <row r="5336" spans="1:18">
      <c r="A5336" s="134" t="s">
        <v>236</v>
      </c>
      <c r="B5336" s="29">
        <v>20265156</v>
      </c>
      <c r="C5336" s="29">
        <v>271611023</v>
      </c>
      <c r="F5336" s="29" t="s">
        <v>88</v>
      </c>
      <c r="G5336" s="29" t="s">
        <v>276</v>
      </c>
      <c r="H5336" s="29" t="s">
        <v>90</v>
      </c>
      <c r="I5336" s="120">
        <v>46293</v>
      </c>
      <c r="J5336" s="120">
        <v>46295</v>
      </c>
      <c r="K5336" s="120">
        <v>46323</v>
      </c>
    </row>
    <row r="5337" spans="1:18">
      <c r="A5337" s="134" t="s">
        <v>236</v>
      </c>
      <c r="B5337" s="29">
        <v>20265156</v>
      </c>
      <c r="C5337" s="29">
        <v>271610916</v>
      </c>
      <c r="F5337" s="29" t="s">
        <v>88</v>
      </c>
      <c r="G5337" s="29" t="s">
        <v>276</v>
      </c>
      <c r="H5337" s="29" t="s">
        <v>90</v>
      </c>
      <c r="I5337" s="120">
        <v>46293</v>
      </c>
      <c r="J5337" s="120">
        <v>46295</v>
      </c>
      <c r="K5337" s="120">
        <v>46323</v>
      </c>
    </row>
    <row r="5338" spans="1:18">
      <c r="A5338" s="134" t="s">
        <v>236</v>
      </c>
      <c r="B5338" s="29">
        <v>20265156</v>
      </c>
      <c r="C5338" s="29">
        <v>271610775</v>
      </c>
      <c r="F5338" s="29" t="s">
        <v>88</v>
      </c>
      <c r="G5338" s="29" t="s">
        <v>276</v>
      </c>
      <c r="H5338" s="29" t="s">
        <v>90</v>
      </c>
      <c r="I5338" s="120">
        <v>46293</v>
      </c>
      <c r="J5338" s="120">
        <v>46295</v>
      </c>
      <c r="K5338" s="120">
        <v>46323</v>
      </c>
    </row>
    <row r="5339" spans="1:18">
      <c r="A5339" s="134" t="s">
        <v>236</v>
      </c>
      <c r="B5339" s="29">
        <v>20265156</v>
      </c>
      <c r="C5339" s="29">
        <v>271610925</v>
      </c>
      <c r="F5339" s="29" t="s">
        <v>88</v>
      </c>
      <c r="G5339" s="29" t="s">
        <v>276</v>
      </c>
      <c r="H5339" s="29" t="s">
        <v>90</v>
      </c>
      <c r="I5339" s="120">
        <v>46293</v>
      </c>
      <c r="J5339" s="120">
        <v>46295</v>
      </c>
      <c r="K5339" s="120">
        <v>46323</v>
      </c>
    </row>
    <row r="5340" spans="1:18">
      <c r="A5340" s="166" t="s">
        <v>262</v>
      </c>
      <c r="B5340" s="30"/>
      <c r="C5340" s="345">
        <v>275601323</v>
      </c>
      <c r="D5340" s="88"/>
      <c r="F5340" s="346" t="s">
        <v>208</v>
      </c>
      <c r="G5340" s="347" t="s">
        <v>237</v>
      </c>
      <c r="H5340" s="347" t="s">
        <v>209</v>
      </c>
      <c r="I5340" s="348">
        <v>46297</v>
      </c>
      <c r="J5340" s="348">
        <v>46301</v>
      </c>
      <c r="K5340" s="348">
        <v>46328</v>
      </c>
      <c r="L5340" s="3"/>
      <c r="M5340" s="3"/>
      <c r="N5340" s="3"/>
      <c r="O5340" s="3" t="s">
        <v>105</v>
      </c>
      <c r="P5340" s="3"/>
      <c r="Q5340" s="167"/>
      <c r="R5340" s="1"/>
    </row>
    <row r="5341" spans="1:18">
      <c r="A5341" s="166" t="s">
        <v>262</v>
      </c>
      <c r="B5341" s="30"/>
      <c r="C5341" s="345">
        <v>275601449</v>
      </c>
      <c r="D5341" s="88"/>
      <c r="F5341" s="346" t="s">
        <v>208</v>
      </c>
      <c r="G5341" s="347" t="s">
        <v>237</v>
      </c>
      <c r="H5341" s="347" t="s">
        <v>209</v>
      </c>
      <c r="I5341" s="348">
        <v>46297</v>
      </c>
      <c r="J5341" s="348">
        <v>46301</v>
      </c>
      <c r="K5341" s="348">
        <v>46328</v>
      </c>
      <c r="L5341" s="3"/>
      <c r="M5341" s="3"/>
      <c r="N5341" s="3"/>
      <c r="O5341" s="3" t="s">
        <v>105</v>
      </c>
      <c r="P5341" s="3"/>
      <c r="Q5341" s="167"/>
      <c r="R5341" s="1"/>
    </row>
    <row r="5342" spans="1:18">
      <c r="A5342" s="166" t="s">
        <v>262</v>
      </c>
      <c r="B5342" s="30"/>
      <c r="C5342" s="345">
        <v>275601582</v>
      </c>
      <c r="D5342" s="88"/>
      <c r="F5342" s="346" t="s">
        <v>208</v>
      </c>
      <c r="G5342" s="347" t="s">
        <v>237</v>
      </c>
      <c r="H5342" s="347" t="s">
        <v>209</v>
      </c>
      <c r="I5342" s="348">
        <v>46297</v>
      </c>
      <c r="J5342" s="348">
        <v>46301</v>
      </c>
      <c r="K5342" s="348">
        <v>46328</v>
      </c>
      <c r="L5342" s="3"/>
      <c r="M5342" s="3"/>
      <c r="N5342" s="3"/>
      <c r="O5342" s="3" t="s">
        <v>105</v>
      </c>
      <c r="P5342" s="3"/>
      <c r="Q5342" s="167"/>
      <c r="R5342" s="1"/>
    </row>
    <row r="5343" spans="1:18">
      <c r="A5343" s="166" t="s">
        <v>262</v>
      </c>
      <c r="B5343" s="30"/>
      <c r="C5343" s="345">
        <v>275601676</v>
      </c>
      <c r="D5343" s="88"/>
      <c r="F5343" s="346" t="s">
        <v>208</v>
      </c>
      <c r="G5343" s="347" t="s">
        <v>237</v>
      </c>
      <c r="H5343" s="347" t="s">
        <v>209</v>
      </c>
      <c r="I5343" s="348">
        <v>46297</v>
      </c>
      <c r="J5343" s="348">
        <v>46301</v>
      </c>
      <c r="K5343" s="348">
        <v>46328</v>
      </c>
      <c r="L5343" s="3"/>
      <c r="M5343" s="3"/>
      <c r="N5343" s="3"/>
      <c r="O5343" s="3" t="s">
        <v>105</v>
      </c>
      <c r="P5343" s="3"/>
      <c r="Q5343" s="167"/>
      <c r="R5343" s="1"/>
    </row>
    <row r="5344" spans="1:18">
      <c r="A5344" s="166" t="s">
        <v>262</v>
      </c>
      <c r="B5344" s="30"/>
      <c r="C5344" s="345">
        <v>275601785</v>
      </c>
      <c r="D5344" s="88"/>
      <c r="F5344" s="346" t="s">
        <v>208</v>
      </c>
      <c r="G5344" s="347" t="s">
        <v>237</v>
      </c>
      <c r="H5344" s="347" t="s">
        <v>209</v>
      </c>
      <c r="I5344" s="348">
        <v>46297</v>
      </c>
      <c r="J5344" s="348">
        <v>46301</v>
      </c>
      <c r="K5344" s="348">
        <v>46328</v>
      </c>
      <c r="L5344" s="3"/>
      <c r="M5344" s="3"/>
      <c r="N5344" s="3"/>
      <c r="O5344" s="3" t="s">
        <v>105</v>
      </c>
      <c r="P5344" s="3"/>
      <c r="Q5344" s="167"/>
      <c r="R5344" s="1"/>
    </row>
    <row r="5345" spans="1:18">
      <c r="A5345" s="166" t="s">
        <v>262</v>
      </c>
      <c r="B5345" s="30"/>
      <c r="C5345" s="345">
        <v>275601810</v>
      </c>
      <c r="D5345" s="88"/>
      <c r="F5345" s="346" t="s">
        <v>208</v>
      </c>
      <c r="G5345" s="347" t="s">
        <v>237</v>
      </c>
      <c r="H5345" s="347" t="s">
        <v>209</v>
      </c>
      <c r="I5345" s="348">
        <v>46297</v>
      </c>
      <c r="J5345" s="348">
        <v>46301</v>
      </c>
      <c r="K5345" s="348">
        <v>46328</v>
      </c>
      <c r="L5345" s="3"/>
      <c r="M5345" s="3"/>
      <c r="N5345" s="3"/>
      <c r="O5345" s="3" t="s">
        <v>105</v>
      </c>
      <c r="P5345" s="3"/>
      <c r="Q5345" s="167"/>
      <c r="R5345" s="1"/>
    </row>
    <row r="5346" spans="1:18">
      <c r="A5346" s="166" t="s">
        <v>155</v>
      </c>
      <c r="B5346" s="30"/>
      <c r="C5346" s="349">
        <v>275602034</v>
      </c>
      <c r="D5346" s="88"/>
      <c r="F5346" s="29" t="s">
        <v>208</v>
      </c>
      <c r="G5346" s="3" t="s">
        <v>237</v>
      </c>
      <c r="H5346" s="3" t="s">
        <v>209</v>
      </c>
      <c r="I5346" s="348">
        <v>46297</v>
      </c>
      <c r="J5346" s="348">
        <v>46301</v>
      </c>
      <c r="K5346" s="348">
        <v>46328</v>
      </c>
      <c r="L5346" s="3"/>
      <c r="M5346" s="3"/>
      <c r="N5346" s="3"/>
      <c r="O5346" s="3" t="s">
        <v>105</v>
      </c>
      <c r="P5346" s="3"/>
      <c r="Q5346" s="167"/>
      <c r="R5346" s="1"/>
    </row>
    <row r="5347" spans="1:18">
      <c r="A5347" s="166" t="s">
        <v>155</v>
      </c>
      <c r="B5347" s="30"/>
      <c r="C5347" s="345">
        <v>275602163</v>
      </c>
      <c r="D5347" s="88"/>
      <c r="F5347" s="29" t="s">
        <v>208</v>
      </c>
      <c r="G5347" s="3" t="s">
        <v>237</v>
      </c>
      <c r="H5347" s="3" t="s">
        <v>209</v>
      </c>
      <c r="I5347" s="348">
        <v>46297</v>
      </c>
      <c r="J5347" s="348">
        <v>46301</v>
      </c>
      <c r="K5347" s="348">
        <v>46328</v>
      </c>
      <c r="L5347" s="3"/>
      <c r="M5347" s="3"/>
      <c r="N5347" s="3"/>
      <c r="O5347" s="3" t="s">
        <v>105</v>
      </c>
      <c r="P5347" s="3"/>
      <c r="Q5347" s="167"/>
      <c r="R5347" s="1"/>
    </row>
    <row r="5348" spans="1:18">
      <c r="A5348" s="166" t="s">
        <v>155</v>
      </c>
      <c r="B5348" s="30"/>
      <c r="C5348" s="345">
        <v>275602439</v>
      </c>
      <c r="D5348" s="88"/>
      <c r="F5348" s="29" t="s">
        <v>208</v>
      </c>
      <c r="G5348" s="3" t="s">
        <v>237</v>
      </c>
      <c r="H5348" s="3" t="s">
        <v>209</v>
      </c>
      <c r="I5348" s="348">
        <v>46297</v>
      </c>
      <c r="J5348" s="348">
        <v>46301</v>
      </c>
      <c r="K5348" s="348">
        <v>46328</v>
      </c>
      <c r="L5348" s="3"/>
      <c r="M5348" s="3"/>
      <c r="N5348" s="3"/>
      <c r="O5348" s="3" t="s">
        <v>105</v>
      </c>
      <c r="P5348" s="3"/>
      <c r="Q5348" s="167"/>
      <c r="R5348" s="1"/>
    </row>
    <row r="5349" spans="1:18">
      <c r="A5349" s="166" t="s">
        <v>155</v>
      </c>
      <c r="B5349" s="30"/>
      <c r="C5349" s="345">
        <v>275603388</v>
      </c>
      <c r="D5349" s="88"/>
      <c r="F5349" s="29" t="s">
        <v>208</v>
      </c>
      <c r="G5349" s="3" t="s">
        <v>237</v>
      </c>
      <c r="H5349" s="3" t="s">
        <v>209</v>
      </c>
      <c r="I5349" s="348">
        <v>46297</v>
      </c>
      <c r="J5349" s="348">
        <v>46301</v>
      </c>
      <c r="K5349" s="348">
        <v>46328</v>
      </c>
      <c r="L5349" s="3"/>
      <c r="M5349" s="3"/>
      <c r="N5349" s="3"/>
      <c r="O5349" s="3" t="s">
        <v>105</v>
      </c>
      <c r="P5349" s="3"/>
      <c r="Q5349" s="167"/>
      <c r="R5349" s="1"/>
    </row>
    <row r="5350" spans="1:18">
      <c r="A5350" s="166" t="s">
        <v>155</v>
      </c>
      <c r="B5350" s="30"/>
      <c r="C5350" s="345">
        <v>275603427</v>
      </c>
      <c r="D5350" s="88"/>
      <c r="F5350" s="29" t="s">
        <v>208</v>
      </c>
      <c r="G5350" s="3" t="s">
        <v>237</v>
      </c>
      <c r="H5350" s="3" t="s">
        <v>209</v>
      </c>
      <c r="I5350" s="348">
        <v>46297</v>
      </c>
      <c r="J5350" s="348">
        <v>46301</v>
      </c>
      <c r="K5350" s="348">
        <v>46328</v>
      </c>
      <c r="L5350" s="3"/>
      <c r="M5350" s="3"/>
      <c r="N5350" s="3"/>
      <c r="O5350" s="3" t="s">
        <v>105</v>
      </c>
      <c r="P5350" s="3"/>
      <c r="Q5350" s="167"/>
      <c r="R5350" s="1"/>
    </row>
    <row r="5351" spans="1:18">
      <c r="A5351" s="166" t="s">
        <v>155</v>
      </c>
      <c r="B5351" s="30"/>
      <c r="C5351" s="345">
        <v>275603676</v>
      </c>
      <c r="D5351" s="88"/>
      <c r="F5351" s="29" t="s">
        <v>208</v>
      </c>
      <c r="G5351" s="3" t="s">
        <v>237</v>
      </c>
      <c r="H5351" s="3" t="s">
        <v>209</v>
      </c>
      <c r="I5351" s="348">
        <v>46297</v>
      </c>
      <c r="J5351" s="348">
        <v>46301</v>
      </c>
      <c r="K5351" s="348">
        <v>46328</v>
      </c>
      <c r="L5351" s="3"/>
      <c r="M5351" s="3"/>
      <c r="N5351" s="3"/>
      <c r="O5351" s="3" t="s">
        <v>105</v>
      </c>
      <c r="P5351" s="3"/>
      <c r="Q5351" s="167"/>
      <c r="R5351" s="1"/>
    </row>
    <row r="5352" spans="1:18">
      <c r="A5352" s="166" t="s">
        <v>155</v>
      </c>
      <c r="B5352" s="30"/>
      <c r="C5352" s="345">
        <v>275603698</v>
      </c>
      <c r="D5352" s="88"/>
      <c r="F5352" s="29" t="s">
        <v>208</v>
      </c>
      <c r="G5352" s="3" t="s">
        <v>237</v>
      </c>
      <c r="H5352" s="3" t="s">
        <v>209</v>
      </c>
      <c r="I5352" s="348">
        <v>46297</v>
      </c>
      <c r="J5352" s="348">
        <v>46301</v>
      </c>
      <c r="K5352" s="348">
        <v>46328</v>
      </c>
      <c r="L5352" s="3"/>
      <c r="M5352" s="3"/>
      <c r="N5352" s="3"/>
      <c r="O5352" s="3" t="s">
        <v>105</v>
      </c>
      <c r="P5352" s="3"/>
      <c r="Q5352" s="167"/>
      <c r="R5352" s="1"/>
    </row>
    <row r="5353" spans="1:18">
      <c r="A5353" s="166" t="s">
        <v>155</v>
      </c>
      <c r="B5353" s="30"/>
      <c r="C5353" s="345">
        <v>275603756</v>
      </c>
      <c r="D5353" s="88"/>
      <c r="F5353" s="191" t="s">
        <v>208</v>
      </c>
      <c r="G5353" s="192" t="s">
        <v>237</v>
      </c>
      <c r="H5353" s="192" t="s">
        <v>209</v>
      </c>
      <c r="I5353" s="348">
        <v>46297</v>
      </c>
      <c r="J5353" s="348">
        <v>46301</v>
      </c>
      <c r="K5353" s="348">
        <v>46328</v>
      </c>
      <c r="L5353" s="3"/>
      <c r="M5353" s="3"/>
      <c r="N5353" s="3"/>
      <c r="O5353" s="3" t="s">
        <v>105</v>
      </c>
      <c r="P5353" s="3"/>
      <c r="Q5353" s="167"/>
      <c r="R5353" s="1"/>
    </row>
    <row r="5354" spans="1:18">
      <c r="A5354" s="134" t="s">
        <v>274</v>
      </c>
      <c r="C5354" s="29" t="s">
        <v>275</v>
      </c>
      <c r="F5354" s="29" t="s">
        <v>88</v>
      </c>
      <c r="G5354" s="29" t="s">
        <v>276</v>
      </c>
      <c r="H5354" s="29" t="s">
        <v>90</v>
      </c>
      <c r="I5354" s="120">
        <v>46304</v>
      </c>
      <c r="J5354" s="120">
        <v>46308</v>
      </c>
      <c r="K5354" s="120">
        <v>46335</v>
      </c>
      <c r="O5354" s="29" t="s">
        <v>2243</v>
      </c>
      <c r="R5354" s="134" t="s">
        <v>277</v>
      </c>
    </row>
    <row r="5355" spans="1:18">
      <c r="I5355" s="120"/>
      <c r="J5355" s="120"/>
      <c r="K5355" s="120"/>
    </row>
    <row r="5356" spans="1:18">
      <c r="I5356" s="120"/>
      <c r="J5356" s="120"/>
      <c r="K5356" s="120"/>
    </row>
  </sheetData>
  <autoFilter ref="A1:R5315" xr:uid="{C7532B1D-F6E3-49A3-A4A3-F44B82C2962C}">
    <filterColumn colId="0">
      <filters>
        <filter val="D-HTG213"/>
      </filters>
    </filterColumn>
    <filterColumn colId="8">
      <filters>
        <dateGroupItem year="2026" dateTimeGrouping="year"/>
      </filters>
    </filterColumn>
  </autoFilter>
  <conditionalFormatting sqref="C252:C254">
    <cfRule type="duplicateValues" dxfId="13" priority="14"/>
  </conditionalFormatting>
  <conditionalFormatting sqref="C255:C284">
    <cfRule type="duplicateValues" dxfId="12" priority="13"/>
  </conditionalFormatting>
  <conditionalFormatting sqref="C285:C332">
    <cfRule type="duplicateValues" dxfId="11" priority="12"/>
  </conditionalFormatting>
  <conditionalFormatting sqref="C5191:C5194">
    <cfRule type="duplicateValues" dxfId="10" priority="11"/>
  </conditionalFormatting>
  <conditionalFormatting sqref="C5195:C5202">
    <cfRule type="duplicateValues" dxfId="9" priority="10"/>
  </conditionalFormatting>
  <conditionalFormatting sqref="C5203:C5270">
    <cfRule type="duplicateValues" dxfId="8" priority="9"/>
  </conditionalFormatting>
  <conditionalFormatting sqref="C5271:C5288">
    <cfRule type="duplicateValues" dxfId="7" priority="8"/>
  </conditionalFormatting>
  <conditionalFormatting sqref="C5289:C5305">
    <cfRule type="duplicateValues" dxfId="6" priority="7"/>
  </conditionalFormatting>
  <conditionalFormatting sqref="C5306">
    <cfRule type="duplicateValues" dxfId="5" priority="6"/>
  </conditionalFormatting>
  <conditionalFormatting sqref="C5307:C5308">
    <cfRule type="duplicateValues" dxfId="4" priority="5"/>
  </conditionalFormatting>
  <conditionalFormatting sqref="C5309:C5313">
    <cfRule type="duplicateValues" dxfId="3" priority="4"/>
  </conditionalFormatting>
  <conditionalFormatting sqref="C5314:C5315">
    <cfRule type="duplicateValues" dxfId="2" priority="3"/>
  </conditionalFormatting>
  <conditionalFormatting sqref="C5340:C5345">
    <cfRule type="duplicateValues" dxfId="1" priority="2"/>
  </conditionalFormatting>
  <conditionalFormatting sqref="C5347:C5353">
    <cfRule type="duplicateValues" dxfId="0" priority="1"/>
  </conditionalFormatting>
  <hyperlinks>
    <hyperlink ref="C5001" r:id="rId1" display="201606826" xr:uid="{BBC47E7C-A621-438B-8ACD-C6A73DB3FFF9}"/>
    <hyperlink ref="C5002" r:id="rId2" display="201606918" xr:uid="{E352AC6B-DBE8-40A1-998F-5D198491EA5B}"/>
    <hyperlink ref="C5003" r:id="rId3" display="201607349" xr:uid="{63A875AB-B3AA-44B8-ABAB-0EC31EB3AFEE}"/>
    <hyperlink ref="C5004" r:id="rId4" display="201607396" xr:uid="{8176D7C9-4FCA-42C2-BF85-D878810165B0}"/>
    <hyperlink ref="C5005" r:id="rId5" display="201607451" xr:uid="{969C18BC-8A69-4144-8261-64FB41FCEEBA}"/>
    <hyperlink ref="C5006" r:id="rId6" display="201607492" xr:uid="{6FA8B77A-DDE1-4174-8C1E-3FA83F85F6F9}"/>
    <hyperlink ref="C5007" r:id="rId7" display="201607532" xr:uid="{477C32CE-8A5B-4628-8BA3-4F7130ACD906}"/>
  </hyperlinks>
  <pageMargins left="0.7" right="0.7" top="0.75" bottom="0.75" header="0.3" footer="0.3"/>
  <pageSetup paperSize="8" fitToWidth="0"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da82b5b-ba2e-44db-b924-6e61b35a9ee7">
      <Terms xmlns="http://schemas.microsoft.com/office/infopath/2007/PartnerControls"/>
    </lcf76f155ced4ddcb4097134ff3c332f>
    <TaxCatchAll xmlns="5bed7e7d-a23b-4307-b95c-0d71c52f20e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F07483385BB8FB44B3BE945AEDED31A0" ma:contentTypeVersion="11" ma:contentTypeDescription="Create a new document." ma:contentTypeScope="" ma:versionID="b1e475c7173e3855d393193020b2e12c">
  <xsd:schema xmlns:xsd="http://www.w3.org/2001/XMLSchema" xmlns:xs="http://www.w3.org/2001/XMLSchema" xmlns:p="http://schemas.microsoft.com/office/2006/metadata/properties" xmlns:ns2="2da82b5b-ba2e-44db-b924-6e61b35a9ee7" xmlns:ns3="5bed7e7d-a23b-4307-b95c-0d71c52f20e1" targetNamespace="http://schemas.microsoft.com/office/2006/metadata/properties" ma:root="true" ma:fieldsID="5b8bc53b35794c8bb0180efdb7c42335" ns2:_="" ns3:_="">
    <xsd:import namespace="2da82b5b-ba2e-44db-b924-6e61b35a9ee7"/>
    <xsd:import namespace="5bed7e7d-a23b-4307-b95c-0d71c52f20e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da82b5b-ba2e-44db-b924-6e61b35a9ee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cb1be59-169a-442a-a9a8-70212060aa74" ma:termSetId="09814cd3-568e-fe90-9814-8d621ff8fb84" ma:anchorId="fba54fb3-c3e1-fe81-a776-ca4b69148c4d" ma:open="true" ma:isKeyword="false">
      <xsd:complexType>
        <xsd:sequence>
          <xsd:element ref="pc:Terms" minOccurs="0" maxOccurs="1"/>
        </xsd:sequence>
      </xsd:complexType>
    </xsd:element>
    <xsd:element name="MediaServiceLocation" ma:index="18"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bed7e7d-a23b-4307-b95c-0d71c52f20e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05e6a93a-a693-458c-87ee-98315614cf3c}" ma:internalName="TaxCatchAll" ma:showField="CatchAllData" ma:web="5bed7e7d-a23b-4307-b95c-0d71c52f20e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E589552-B40B-4787-BE33-ED6747370413}"/>
</file>

<file path=customXml/itemProps2.xml><?xml version="1.0" encoding="utf-8"?>
<ds:datastoreItem xmlns:ds="http://schemas.openxmlformats.org/officeDocument/2006/customXml" ds:itemID="{E6A338B6-FFE2-477B-9AFB-0BE4767F7006}"/>
</file>

<file path=customXml/itemProps3.xml><?xml version="1.0" encoding="utf-8"?>
<ds:datastoreItem xmlns:ds="http://schemas.openxmlformats.org/officeDocument/2006/customXml" ds:itemID="{A0D5D17D-1A49-49A1-8E01-F103FA39E30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Jimmy Gray</dc:creator>
  <cp:keywords/>
  <dc:description/>
  <cp:lastModifiedBy>Celeste O'Neill</cp:lastModifiedBy>
  <cp:revision/>
  <dcterms:created xsi:type="dcterms:W3CDTF">2025-01-14T20:30:13Z</dcterms:created>
  <dcterms:modified xsi:type="dcterms:W3CDTF">2026-10-22T12:02:09Z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0x010100F07483385BB8FB44B3BE945AEDED31A0</vt:lpwstr>
  </property>
  <property fmtid="{D5CDD505-2E9C-101B-9397-08002B2CF9AE}" pid="3" name="MediaServiceImageTags">
    <vt:lpwstr/>
  </property>
</Properties>
</file>