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65" documentId="8_{4310CD63-E7BA-4A5F-8BD3-D7F4EA715A2B}" xr6:coauthVersionLast="47" xr6:coauthVersionMax="47" xr10:uidLastSave="{5F4609F2-E419-468F-9525-6EFF9526A5C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6445" r:id="rId13"/>
    <pivotCache cacheId="6446" r:id="rId14"/>
    <pivotCache cacheId="6447" r:id="rId15"/>
    <pivotCache cacheId="644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<sst xmlns="http://schemas.openxmlformats.org/spreadsheetml/2006/main" count="10198" uniqueCount="1195">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</sst>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0" xfId="0" applyNumberFormat="1" applyFill="1" applyBorder="1" applyAlignment="1">
      <alignment horizontal="center"/>
    </xf>
    <xf numFmtId="164" fontId="0" fillId="4" borderId="45" xfId="0" applyNumberFormat="1" applyFill="1" applyBorder="1" applyAlignment="1">
      <alignment horizontal="center"/>
    </xf>
    <xf numFmtId="164" fontId="0" fillId="4" borderId="97" xfId="0" applyNumberFormat="1" applyFill="1" applyBorder="1" applyAlignment="1">
      <alignment horizontal="center"/>
    </xf>
    <xf numFmtId="164" fontId="0" fillId="0" borderId="45" xfId="0" applyNumberFormat="1" applyBorder="1" applyAlignment="1">
      <alignment horizontal="center"/>
    </xf>
    <xf numFmtId="164" fontId="6" fillId="0" borderId="97"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7" xfId="0" applyNumberFormat="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365741"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Pending"/>
    <s v="Permits"/>
    <m/>
    <s v="Yes"/>
    <n v="60849.9"/>
    <s v="Yes"/>
    <s v="In Process"/>
    <d v="2025-07-15T00:00:00"/>
    <m/>
    <m/>
    <m/>
    <m/>
    <n v="4718"/>
    <n v="2675"/>
    <n v="2043"/>
    <n v="0"/>
    <n v="0.57999999999999996"/>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m/>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s v="BAU Work"/>
    <s v="No"/>
    <s v="Completed"/>
    <s v="Not Required"/>
    <s v="N/A"/>
    <s v="N/A"/>
    <s v="N/A"/>
    <m/>
    <n v="3"/>
    <n v="3"/>
    <n v="0"/>
    <n v="0"/>
    <n v="1"/>
    <d v="2025-04-21T00:00:00"/>
    <n v="0"/>
    <n v="0"/>
    <n v="1"/>
    <s v="completed 4-21*need to bill"/>
  </r>
  <r>
    <x v="127"/>
    <s v="Lakeland"/>
    <x v="6"/>
    <x v="6"/>
    <d v="2025-04-21T00:00:00"/>
    <s v="Anthony"/>
    <m/>
    <n v="0"/>
    <x v="4"/>
    <s v="Not Required"/>
    <m/>
    <s v="Not Required"/>
    <s v="No"/>
    <s v="BAU Work"/>
    <s v="No"/>
    <s v="Completed"/>
    <s v="Not Required"/>
    <s v="N/A"/>
    <s v="N/A"/>
    <s v="N/A"/>
    <m/>
    <n v="3"/>
    <n v="3"/>
    <n v="0"/>
    <n v="0"/>
    <n v="1"/>
    <d v="2025-04-21T00:00:00"/>
    <n v="0"/>
    <n v="0"/>
    <n v="1"/>
    <s v="completed, need t o bill"/>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m/>
    <x v="7"/>
  </r>
  <r>
    <s v="BHZD-FWP-11-W"/>
    <x v="5"/>
    <d v="2025-08-06T00:00:00"/>
    <m/>
    <m/>
    <m/>
    <x v="7"/>
  </r>
  <r>
    <s v="FB-HOE301"/>
    <x v="28"/>
    <d v="2025-08-06T00:00:00"/>
    <m/>
    <m/>
    <m/>
    <x v="7"/>
  </r>
  <r>
    <s v="BHT-FOE-03"/>
    <x v="28"/>
    <d v="2025-08-0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m/>
  </r>
  <r>
    <x v="169"/>
    <x v="5"/>
    <x v="126"/>
    <m/>
    <m/>
    <m/>
  </r>
  <r>
    <x v="167"/>
    <x v="28"/>
    <x v="126"/>
    <m/>
    <m/>
    <m/>
  </r>
  <r>
    <x v="166"/>
    <x v="28"/>
    <x v="126"/>
    <m/>
    <m/>
    <m/>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09" dataDxfId="108" tableBorderDxfId="107" dataCellStyle="Percent">
  <autoFilter ref="A1:AE50"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5" dataDxfId="74" tableBorderDxfId="73" dataCellStyle="Percent">
  <autoFilter ref="A54:AE130"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23" activePane="topRight" state="frozen"/>
      <selection pane="topRight" activeCell="B29" sqref="B29"/>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3" t="s">
        <v>19</v>
      </c>
      <c r="B1" s="666" t="s">
        <v>20</v>
      </c>
      <c r="C1" s="666" t="s">
        <v>21</v>
      </c>
      <c r="D1" s="666" t="s">
        <v>22</v>
      </c>
      <c r="E1" s="666" t="s">
        <v>23</v>
      </c>
      <c r="F1" s="666" t="s">
        <v>24</v>
      </c>
      <c r="G1" s="666" t="s">
        <v>25</v>
      </c>
      <c r="H1" s="666" t="s">
        <v>26</v>
      </c>
      <c r="I1" s="666" t="s">
        <v>27</v>
      </c>
      <c r="J1" s="666" t="s">
        <v>28</v>
      </c>
      <c r="K1" s="666" t="s">
        <v>29</v>
      </c>
      <c r="L1" s="666" t="s">
        <v>30</v>
      </c>
      <c r="M1" s="666" t="s">
        <v>31</v>
      </c>
      <c r="N1" s="666" t="s">
        <v>32</v>
      </c>
      <c r="O1" s="666" t="s">
        <v>33</v>
      </c>
      <c r="P1" s="667" t="s">
        <v>34</v>
      </c>
      <c r="Q1" s="668" t="s">
        <v>35</v>
      </c>
      <c r="R1" s="668" t="s">
        <v>36</v>
      </c>
      <c r="S1" s="668" t="s">
        <v>37</v>
      </c>
      <c r="T1" s="668" t="s">
        <v>38</v>
      </c>
      <c r="U1" s="668" t="s">
        <v>39</v>
      </c>
      <c r="V1" s="668" t="s">
        <v>40</v>
      </c>
      <c r="W1" s="668" t="s">
        <v>41</v>
      </c>
      <c r="X1" s="668" t="s">
        <v>42</v>
      </c>
      <c r="Y1" s="668" t="s">
        <v>43</v>
      </c>
      <c r="Z1" s="668" t="s">
        <v>44</v>
      </c>
      <c r="AA1" s="668" t="s">
        <v>45</v>
      </c>
      <c r="AB1" s="669" t="s">
        <v>46</v>
      </c>
      <c r="AC1" s="668" t="s">
        <v>47</v>
      </c>
      <c r="AD1" s="668" t="s">
        <v>48</v>
      </c>
      <c r="AE1" s="914" t="s">
        <v>49</v>
      </c>
    </row>
    <row r="2" spans="1:122" s="92" customFormat="1" ht="24.75" customHeight="1">
      <c r="A2" s="824" t="s">
        <v>50</v>
      </c>
      <c r="B2" s="671" t="s">
        <v>51</v>
      </c>
      <c r="C2" s="672">
        <v>46053</v>
      </c>
      <c r="D2" s="670" t="s">
        <v>52</v>
      </c>
      <c r="E2" s="672" t="s">
        <v>53</v>
      </c>
      <c r="F2" s="670" t="s">
        <v>54</v>
      </c>
      <c r="G2" s="673"/>
      <c r="H2" s="674">
        <v>0</v>
      </c>
      <c r="I2" s="675" t="s">
        <v>55</v>
      </c>
      <c r="J2" s="674" t="s">
        <v>56</v>
      </c>
      <c r="K2" s="670"/>
      <c r="L2" s="672"/>
      <c r="M2" s="674" t="s">
        <v>57</v>
      </c>
      <c r="N2" s="842">
        <v>388</v>
      </c>
      <c r="O2" s="674" t="s">
        <v>57</v>
      </c>
      <c r="P2" s="676" t="s">
        <v>58</v>
      </c>
      <c r="Q2" s="677"/>
      <c r="R2" s="677"/>
      <c r="S2" s="677"/>
      <c r="T2" s="677"/>
      <c r="U2" s="677"/>
      <c r="V2" s="678">
        <v>0</v>
      </c>
      <c r="W2" s="678">
        <v>0</v>
      </c>
      <c r="X2" s="112">
        <f>SUM(V2-W2)</f>
        <v>0</v>
      </c>
      <c r="Y2" s="818">
        <v>0</v>
      </c>
      <c r="Z2" s="819">
        <v>0</v>
      </c>
      <c r="AA2" s="435"/>
      <c r="AB2" s="438">
        <v>0</v>
      </c>
      <c r="AC2" s="438">
        <v>0</v>
      </c>
      <c r="AD2" s="438">
        <v>0</v>
      </c>
      <c r="AE2" s="680"/>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4" t="s">
        <v>59</v>
      </c>
      <c r="B3" s="671" t="s">
        <v>51</v>
      </c>
      <c r="C3" s="672">
        <v>45991</v>
      </c>
      <c r="D3" s="681" t="s">
        <v>60</v>
      </c>
      <c r="E3" s="682">
        <v>45743</v>
      </c>
      <c r="F3" s="681" t="s">
        <v>61</v>
      </c>
      <c r="G3" s="683" t="s">
        <v>62</v>
      </c>
      <c r="H3" s="684">
        <v>69</v>
      </c>
      <c r="I3" s="675" t="s">
        <v>55</v>
      </c>
      <c r="J3" s="674" t="s">
        <v>63</v>
      </c>
      <c r="K3" s="685"/>
      <c r="L3" s="682">
        <v>45741</v>
      </c>
      <c r="M3" s="674" t="s">
        <v>57</v>
      </c>
      <c r="N3" s="842">
        <v>67734.5</v>
      </c>
      <c r="O3" s="674" t="s">
        <v>57</v>
      </c>
      <c r="P3" s="686" t="s">
        <v>64</v>
      </c>
      <c r="Q3" s="687">
        <v>45744</v>
      </c>
      <c r="R3" s="687"/>
      <c r="S3" s="687"/>
      <c r="T3" s="687"/>
      <c r="U3" s="687"/>
      <c r="V3" s="42">
        <v>4822</v>
      </c>
      <c r="W3" s="678">
        <v>1914</v>
      </c>
      <c r="X3" s="112">
        <f>SUM(V3-W3)</f>
        <v>2908</v>
      </c>
      <c r="Y3" s="158">
        <v>0</v>
      </c>
      <c r="Z3" s="819">
        <v>0.4</v>
      </c>
      <c r="AA3" s="687">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4" t="s">
        <v>65</v>
      </c>
      <c r="B4" s="671" t="s">
        <v>51</v>
      </c>
      <c r="C4" s="672">
        <v>45991</v>
      </c>
      <c r="D4" s="602" t="s">
        <v>66</v>
      </c>
      <c r="E4" s="682">
        <v>45734</v>
      </c>
      <c r="F4" s="681" t="s">
        <v>61</v>
      </c>
      <c r="G4" s="683" t="s">
        <v>67</v>
      </c>
      <c r="H4" s="684">
        <v>85</v>
      </c>
      <c r="I4" s="675" t="s">
        <v>55</v>
      </c>
      <c r="J4" s="684" t="s">
        <v>63</v>
      </c>
      <c r="K4" s="684"/>
      <c r="L4" s="682">
        <v>45735</v>
      </c>
      <c r="M4" s="684" t="s">
        <v>57</v>
      </c>
      <c r="N4" s="843">
        <v>72382.5</v>
      </c>
      <c r="O4" s="684" t="s">
        <v>57</v>
      </c>
      <c r="P4" s="689" t="s">
        <v>68</v>
      </c>
      <c r="Q4" s="687">
        <v>45743</v>
      </c>
      <c r="R4" s="687"/>
      <c r="S4" s="687"/>
      <c r="T4" s="687"/>
      <c r="U4" s="687"/>
      <c r="V4" s="42">
        <v>6041</v>
      </c>
      <c r="W4" s="690"/>
      <c r="X4" s="112">
        <f t="shared" ref="X4:X50" si="0">SUM(V4-W4)</f>
        <v>6041</v>
      </c>
      <c r="Y4" s="31">
        <v>0</v>
      </c>
      <c r="Z4" s="819">
        <v>0</v>
      </c>
      <c r="AA4" s="691"/>
      <c r="AB4" s="692">
        <v>0</v>
      </c>
      <c r="AC4" s="692">
        <v>0</v>
      </c>
      <c r="AD4" s="692">
        <v>0</v>
      </c>
      <c r="AE4" s="186"/>
      <c r="CY4" s="279"/>
      <c r="CZ4" s="359"/>
      <c r="DE4" s="375"/>
      <c r="DM4" s="359"/>
    </row>
    <row r="5" spans="1:122" customFormat="1" ht="24.75" customHeight="1">
      <c r="A5" s="824" t="s">
        <v>69</v>
      </c>
      <c r="B5" s="671" t="s">
        <v>51</v>
      </c>
      <c r="C5" s="672">
        <v>45991</v>
      </c>
      <c r="D5" s="681" t="s">
        <v>70</v>
      </c>
      <c r="E5" s="682">
        <v>45743</v>
      </c>
      <c r="F5" s="681" t="s">
        <v>71</v>
      </c>
      <c r="G5" s="683" t="s">
        <v>72</v>
      </c>
      <c r="H5" s="684">
        <v>89</v>
      </c>
      <c r="I5" s="675" t="s">
        <v>55</v>
      </c>
      <c r="J5" s="674" t="s">
        <v>63</v>
      </c>
      <c r="K5" s="685"/>
      <c r="L5" s="682">
        <v>45741</v>
      </c>
      <c r="M5" s="674" t="s">
        <v>57</v>
      </c>
      <c r="N5" s="842">
        <v>72131.5</v>
      </c>
      <c r="O5" s="674" t="s">
        <v>57</v>
      </c>
      <c r="P5" s="689" t="s">
        <v>68</v>
      </c>
      <c r="Q5" s="687">
        <v>45748</v>
      </c>
      <c r="R5" s="687"/>
      <c r="S5" s="687"/>
      <c r="T5" s="687"/>
      <c r="U5" s="687"/>
      <c r="V5" s="42">
        <v>6182</v>
      </c>
      <c r="W5" s="693"/>
      <c r="X5" s="112">
        <f t="shared" si="0"/>
        <v>6182</v>
      </c>
      <c r="Y5" s="158">
        <v>0</v>
      </c>
      <c r="Z5" s="819">
        <v>0</v>
      </c>
      <c r="AA5" s="694"/>
      <c r="AB5" s="438">
        <v>0</v>
      </c>
      <c r="AC5" s="438">
        <v>0</v>
      </c>
      <c r="AD5" s="438">
        <v>0</v>
      </c>
      <c r="AE5" s="436"/>
      <c r="AF5" s="222"/>
      <c r="CY5" s="374"/>
      <c r="CZ5" s="359"/>
      <c r="DE5" s="375"/>
      <c r="DM5" s="359"/>
    </row>
    <row r="6" spans="1:122" customFormat="1" ht="24.75" customHeight="1">
      <c r="A6" s="824" t="s">
        <v>73</v>
      </c>
      <c r="B6" s="671" t="s">
        <v>51</v>
      </c>
      <c r="C6" s="672">
        <v>45991</v>
      </c>
      <c r="D6" s="681" t="s">
        <v>60</v>
      </c>
      <c r="E6" s="682">
        <v>45743</v>
      </c>
      <c r="F6" s="681" t="s">
        <v>61</v>
      </c>
      <c r="G6" s="683" t="s">
        <v>74</v>
      </c>
      <c r="H6" s="684">
        <v>54</v>
      </c>
      <c r="I6" s="675" t="s">
        <v>55</v>
      </c>
      <c r="J6" s="674" t="s">
        <v>63</v>
      </c>
      <c r="K6" s="685"/>
      <c r="L6" s="682">
        <v>45741</v>
      </c>
      <c r="M6" s="674" t="s">
        <v>57</v>
      </c>
      <c r="N6" s="843">
        <v>48215.5</v>
      </c>
      <c r="O6" s="674" t="s">
        <v>57</v>
      </c>
      <c r="P6" s="689" t="s">
        <v>68</v>
      </c>
      <c r="Q6" s="687">
        <v>45744</v>
      </c>
      <c r="R6" s="687"/>
      <c r="S6" s="687"/>
      <c r="T6" s="687"/>
      <c r="U6" s="687"/>
      <c r="V6" s="695">
        <v>3796</v>
      </c>
      <c r="W6" s="693"/>
      <c r="X6" s="112">
        <f t="shared" si="0"/>
        <v>3796</v>
      </c>
      <c r="Y6" s="158">
        <v>0</v>
      </c>
      <c r="Z6" s="819">
        <v>0</v>
      </c>
      <c r="AA6" s="694"/>
      <c r="AB6" s="438">
        <v>0</v>
      </c>
      <c r="AC6" s="438">
        <v>0</v>
      </c>
      <c r="AD6" s="438">
        <v>0</v>
      </c>
      <c r="AE6" s="436"/>
      <c r="CY6" s="374"/>
      <c r="CZ6" s="359"/>
      <c r="DE6" s="375"/>
      <c r="DM6" s="359"/>
    </row>
    <row r="7" spans="1:122" customFormat="1" ht="24.75" customHeight="1">
      <c r="A7" s="824" t="s">
        <v>75</v>
      </c>
      <c r="B7" s="671" t="s">
        <v>51</v>
      </c>
      <c r="C7" s="672">
        <v>45991</v>
      </c>
      <c r="D7" s="681" t="s">
        <v>76</v>
      </c>
      <c r="E7" s="682">
        <v>45743</v>
      </c>
      <c r="F7" s="681" t="s">
        <v>77</v>
      </c>
      <c r="G7" s="683" t="s">
        <v>78</v>
      </c>
      <c r="H7" s="684">
        <v>86</v>
      </c>
      <c r="I7" s="675" t="s">
        <v>55</v>
      </c>
      <c r="J7" s="674" t="s">
        <v>63</v>
      </c>
      <c r="K7" s="685"/>
      <c r="L7" s="682">
        <v>45741</v>
      </c>
      <c r="M7" s="674" t="s">
        <v>57</v>
      </c>
      <c r="N7" s="843">
        <v>84226.5</v>
      </c>
      <c r="O7" s="674" t="s">
        <v>57</v>
      </c>
      <c r="P7" s="689" t="s">
        <v>68</v>
      </c>
      <c r="Q7" s="687">
        <v>45749</v>
      </c>
      <c r="R7" s="687"/>
      <c r="S7" s="687"/>
      <c r="T7" s="687"/>
      <c r="U7" s="687"/>
      <c r="V7" s="695">
        <v>7020</v>
      </c>
      <c r="W7" s="693"/>
      <c r="X7" s="112">
        <f t="shared" si="0"/>
        <v>7020</v>
      </c>
      <c r="Y7" s="158">
        <v>0</v>
      </c>
      <c r="Z7" s="819">
        <v>0</v>
      </c>
      <c r="AA7" s="694"/>
      <c r="AB7" s="438">
        <v>0</v>
      </c>
      <c r="AC7" s="438">
        <v>0</v>
      </c>
      <c r="AD7" s="438">
        <v>0</v>
      </c>
      <c r="AE7" s="436" t="s">
        <v>79</v>
      </c>
      <c r="AF7" s="222"/>
      <c r="CY7" s="374"/>
      <c r="CZ7" s="359"/>
      <c r="DE7" s="375"/>
      <c r="DM7" s="359"/>
    </row>
    <row r="8" spans="1:122" customFormat="1" ht="24.75" customHeight="1">
      <c r="A8" s="824" t="s">
        <v>80</v>
      </c>
      <c r="B8" s="671" t="s">
        <v>51</v>
      </c>
      <c r="C8" s="672">
        <v>45991</v>
      </c>
      <c r="D8" s="681" t="s">
        <v>81</v>
      </c>
      <c r="E8" s="602">
        <v>45735</v>
      </c>
      <c r="F8" s="681" t="s">
        <v>71</v>
      </c>
      <c r="G8" s="683" t="s">
        <v>82</v>
      </c>
      <c r="H8" s="684">
        <v>70</v>
      </c>
      <c r="I8" s="675" t="s">
        <v>55</v>
      </c>
      <c r="J8" s="684" t="s">
        <v>63</v>
      </c>
      <c r="K8" s="684"/>
      <c r="L8" s="672">
        <v>45716</v>
      </c>
      <c r="M8" s="684" t="s">
        <v>57</v>
      </c>
      <c r="N8" s="843">
        <v>56262.5</v>
      </c>
      <c r="O8" s="684" t="s">
        <v>57</v>
      </c>
      <c r="P8" s="689" t="s">
        <v>64</v>
      </c>
      <c r="Q8" s="687">
        <v>45744</v>
      </c>
      <c r="R8" s="687"/>
      <c r="S8" s="687"/>
      <c r="T8" s="687"/>
      <c r="U8" s="687"/>
      <c r="V8" s="695">
        <v>4870</v>
      </c>
      <c r="W8" s="678">
        <v>3756</v>
      </c>
      <c r="X8" s="112">
        <f t="shared" si="0"/>
        <v>1114</v>
      </c>
      <c r="Y8" s="31">
        <v>0</v>
      </c>
      <c r="Z8" s="819">
        <v>0.77</v>
      </c>
      <c r="AA8" s="687">
        <v>45754</v>
      </c>
      <c r="AB8" s="438">
        <v>0</v>
      </c>
      <c r="AC8" s="438">
        <v>0</v>
      </c>
      <c r="AD8" s="438">
        <v>0</v>
      </c>
      <c r="AE8" s="436" t="s">
        <v>83</v>
      </c>
      <c r="AF8" s="222"/>
      <c r="CY8" s="374"/>
      <c r="CZ8" s="359"/>
      <c r="DE8" s="375"/>
      <c r="DM8" s="359"/>
    </row>
    <row r="9" spans="1:122" ht="24.75" customHeight="1">
      <c r="A9" s="824" t="s">
        <v>84</v>
      </c>
      <c r="B9" s="671" t="s">
        <v>51</v>
      </c>
      <c r="C9" s="672">
        <v>45991</v>
      </c>
      <c r="D9" s="672" t="s">
        <v>85</v>
      </c>
      <c r="E9" s="682">
        <v>45700</v>
      </c>
      <c r="F9" s="602" t="s">
        <v>77</v>
      </c>
      <c r="G9" s="696" t="s">
        <v>86</v>
      </c>
      <c r="H9" s="684">
        <v>81</v>
      </c>
      <c r="I9" s="675" t="s">
        <v>55</v>
      </c>
      <c r="J9" s="684" t="s">
        <v>63</v>
      </c>
      <c r="K9" s="684"/>
      <c r="L9" s="682">
        <v>45702</v>
      </c>
      <c r="M9" s="697" t="s">
        <v>57</v>
      </c>
      <c r="N9" s="843">
        <v>70635</v>
      </c>
      <c r="O9" s="697" t="s">
        <v>57</v>
      </c>
      <c r="P9" s="686" t="s">
        <v>64</v>
      </c>
      <c r="Q9" s="687">
        <v>45696</v>
      </c>
      <c r="R9" s="687"/>
      <c r="S9" s="687"/>
      <c r="T9" s="687"/>
      <c r="U9" s="687"/>
      <c r="V9" s="42">
        <v>6092</v>
      </c>
      <c r="W9" s="678">
        <v>4227</v>
      </c>
      <c r="X9" s="112">
        <f t="shared" si="0"/>
        <v>1865</v>
      </c>
      <c r="Y9" s="85">
        <v>0</v>
      </c>
      <c r="Z9" s="819">
        <v>0.69</v>
      </c>
      <c r="AA9" s="687">
        <v>45747</v>
      </c>
      <c r="AB9" s="438">
        <v>0</v>
      </c>
      <c r="AC9" s="438">
        <v>0</v>
      </c>
      <c r="AD9" s="438">
        <v>0</v>
      </c>
      <c r="AE9" s="160" t="s">
        <v>87</v>
      </c>
      <c r="AF9" s="129"/>
    </row>
    <row r="10" spans="1:122" ht="24.75" customHeight="1">
      <c r="A10" s="824" t="s">
        <v>88</v>
      </c>
      <c r="B10" s="671" t="s">
        <v>51</v>
      </c>
      <c r="C10" s="672">
        <v>45991</v>
      </c>
      <c r="D10" s="681" t="s">
        <v>85</v>
      </c>
      <c r="E10" s="682">
        <v>45743</v>
      </c>
      <c r="F10" s="681" t="s">
        <v>89</v>
      </c>
      <c r="G10" s="683" t="s">
        <v>90</v>
      </c>
      <c r="H10" s="684">
        <v>87</v>
      </c>
      <c r="I10" s="675" t="s">
        <v>55</v>
      </c>
      <c r="J10" s="674" t="s">
        <v>63</v>
      </c>
      <c r="K10" s="685"/>
      <c r="L10" s="682">
        <v>45741</v>
      </c>
      <c r="M10" s="674" t="s">
        <v>57</v>
      </c>
      <c r="N10" s="843">
        <v>75191.5</v>
      </c>
      <c r="O10" s="674" t="s">
        <v>57</v>
      </c>
      <c r="P10" s="686" t="s">
        <v>68</v>
      </c>
      <c r="Q10" s="687">
        <v>45748</v>
      </c>
      <c r="R10" s="687"/>
      <c r="S10" s="687"/>
      <c r="T10" s="687"/>
      <c r="U10" s="687"/>
      <c r="V10" s="42">
        <v>6387</v>
      </c>
      <c r="W10" s="693"/>
      <c r="X10" s="112">
        <f t="shared" si="0"/>
        <v>6387</v>
      </c>
      <c r="Y10" s="158">
        <v>0</v>
      </c>
      <c r="Z10" s="819">
        <v>0</v>
      </c>
      <c r="AA10" s="220"/>
      <c r="AB10" s="438">
        <v>0</v>
      </c>
      <c r="AC10" s="438">
        <v>0</v>
      </c>
      <c r="AD10" s="438">
        <v>0</v>
      </c>
      <c r="AE10" s="699" t="s">
        <v>91</v>
      </c>
      <c r="AF10" s="44"/>
    </row>
    <row r="11" spans="1:122" ht="24.75" customHeight="1">
      <c r="A11" s="824" t="s">
        <v>92</v>
      </c>
      <c r="B11" s="671" t="s">
        <v>51</v>
      </c>
      <c r="C11" s="672">
        <v>45991</v>
      </c>
      <c r="D11" s="672" t="s">
        <v>85</v>
      </c>
      <c r="E11" s="682">
        <v>45743</v>
      </c>
      <c r="F11" s="681" t="s">
        <v>77</v>
      </c>
      <c r="G11" s="683" t="s">
        <v>93</v>
      </c>
      <c r="H11" s="684">
        <v>60</v>
      </c>
      <c r="I11" s="675" t="s">
        <v>55</v>
      </c>
      <c r="J11" s="674" t="s">
        <v>63</v>
      </c>
      <c r="K11" s="685"/>
      <c r="L11" s="682">
        <v>45741</v>
      </c>
      <c r="M11" s="674" t="s">
        <v>57</v>
      </c>
      <c r="N11" s="843">
        <v>47849</v>
      </c>
      <c r="O11" s="674" t="s">
        <v>57</v>
      </c>
      <c r="P11" s="686" t="s">
        <v>64</v>
      </c>
      <c r="Q11" s="687">
        <v>45744</v>
      </c>
      <c r="R11" s="687"/>
      <c r="S11" s="687"/>
      <c r="T11" s="687"/>
      <c r="U11" s="687"/>
      <c r="V11" s="42">
        <v>4194</v>
      </c>
      <c r="W11" s="678">
        <v>2728</v>
      </c>
      <c r="X11" s="112">
        <f t="shared" si="0"/>
        <v>1466</v>
      </c>
      <c r="Y11" s="158">
        <v>0</v>
      </c>
      <c r="Z11" s="819">
        <v>0.65</v>
      </c>
      <c r="AA11" s="687">
        <v>45784</v>
      </c>
      <c r="AB11" s="438">
        <v>0</v>
      </c>
      <c r="AC11" s="438">
        <v>0</v>
      </c>
      <c r="AD11" s="438">
        <v>0</v>
      </c>
      <c r="AE11" s="436"/>
      <c r="AF11" s="129"/>
    </row>
    <row r="12" spans="1:122" ht="24.75" customHeight="1">
      <c r="A12" s="824" t="s">
        <v>94</v>
      </c>
      <c r="B12" s="671" t="s">
        <v>51</v>
      </c>
      <c r="C12" s="672">
        <v>45991</v>
      </c>
      <c r="D12" s="672" t="s">
        <v>85</v>
      </c>
      <c r="E12" s="682">
        <v>45743</v>
      </c>
      <c r="F12" s="681" t="s">
        <v>89</v>
      </c>
      <c r="G12" s="683" t="s">
        <v>95</v>
      </c>
      <c r="H12" s="684">
        <v>70</v>
      </c>
      <c r="I12" s="675" t="s">
        <v>55</v>
      </c>
      <c r="J12" s="674" t="s">
        <v>63</v>
      </c>
      <c r="K12" s="685"/>
      <c r="L12" s="682">
        <v>45741</v>
      </c>
      <c r="M12" s="674" t="s">
        <v>57</v>
      </c>
      <c r="N12" s="843">
        <v>67735.5</v>
      </c>
      <c r="O12" s="674" t="s">
        <v>57</v>
      </c>
      <c r="P12" s="686" t="s">
        <v>64</v>
      </c>
      <c r="Q12" s="687">
        <v>45779</v>
      </c>
      <c r="R12" s="687"/>
      <c r="S12" s="687"/>
      <c r="T12" s="687"/>
      <c r="U12" s="687"/>
      <c r="V12" s="42">
        <v>6152</v>
      </c>
      <c r="W12" s="678">
        <v>3306</v>
      </c>
      <c r="X12" s="112">
        <f t="shared" si="0"/>
        <v>2846</v>
      </c>
      <c r="Y12" s="158">
        <v>0</v>
      </c>
      <c r="Z12" s="819">
        <v>0.53</v>
      </c>
      <c r="AA12" s="687">
        <v>45792</v>
      </c>
      <c r="AB12" s="438">
        <v>0</v>
      </c>
      <c r="AC12" s="438">
        <v>0</v>
      </c>
      <c r="AD12" s="438">
        <v>0</v>
      </c>
      <c r="AE12" s="436" t="s">
        <v>96</v>
      </c>
      <c r="AF12" s="129"/>
    </row>
    <row r="13" spans="1:122" ht="24.75" customHeight="1">
      <c r="A13" s="824" t="s">
        <v>97</v>
      </c>
      <c r="B13" s="671" t="s">
        <v>51</v>
      </c>
      <c r="C13" s="672">
        <v>45991</v>
      </c>
      <c r="D13" s="672" t="s">
        <v>85</v>
      </c>
      <c r="E13" s="682">
        <v>45735</v>
      </c>
      <c r="F13" s="681" t="s">
        <v>77</v>
      </c>
      <c r="G13" s="683" t="s">
        <v>98</v>
      </c>
      <c r="H13" s="684">
        <v>79</v>
      </c>
      <c r="I13" s="675" t="s">
        <v>55</v>
      </c>
      <c r="J13" s="684" t="s">
        <v>63</v>
      </c>
      <c r="K13" s="684"/>
      <c r="L13" s="682">
        <v>45735</v>
      </c>
      <c r="M13" s="684" t="s">
        <v>57</v>
      </c>
      <c r="N13" s="843">
        <v>67925</v>
      </c>
      <c r="O13" s="684" t="s">
        <v>57</v>
      </c>
      <c r="P13" s="686" t="s">
        <v>64</v>
      </c>
      <c r="Q13" s="687">
        <v>45736</v>
      </c>
      <c r="R13" s="687"/>
      <c r="S13" s="687"/>
      <c r="T13" s="687"/>
      <c r="U13" s="687"/>
      <c r="V13" s="42">
        <v>5825</v>
      </c>
      <c r="W13" s="678">
        <v>1257</v>
      </c>
      <c r="X13" s="820">
        <f t="shared" si="0"/>
        <v>4568</v>
      </c>
      <c r="Y13" s="821">
        <v>0</v>
      </c>
      <c r="Z13" s="679">
        <v>0.2</v>
      </c>
      <c r="AA13" s="435" t="s">
        <v>99</v>
      </c>
      <c r="AB13" s="438">
        <v>0</v>
      </c>
      <c r="AC13" s="438">
        <v>0</v>
      </c>
      <c r="AD13" s="438">
        <v>0</v>
      </c>
      <c r="AE13" s="186"/>
      <c r="AF13" s="129"/>
    </row>
    <row r="14" spans="1:122" ht="24.75" customHeight="1">
      <c r="A14" s="824" t="s">
        <v>100</v>
      </c>
      <c r="B14" s="671" t="s">
        <v>51</v>
      </c>
      <c r="C14" s="682">
        <v>45930</v>
      </c>
      <c r="D14" s="681" t="s">
        <v>52</v>
      </c>
      <c r="E14" s="681" t="s">
        <v>53</v>
      </c>
      <c r="F14" s="681" t="s">
        <v>54</v>
      </c>
      <c r="G14" s="683" t="s">
        <v>101</v>
      </c>
      <c r="H14" s="684">
        <v>0</v>
      </c>
      <c r="I14" s="684" t="s">
        <v>55</v>
      </c>
      <c r="J14" s="684" t="s">
        <v>63</v>
      </c>
      <c r="K14" s="684"/>
      <c r="L14" s="700">
        <v>45716</v>
      </c>
      <c r="M14" s="684" t="s">
        <v>57</v>
      </c>
      <c r="N14" s="843">
        <v>582</v>
      </c>
      <c r="O14" s="684" t="s">
        <v>57</v>
      </c>
      <c r="P14" s="686" t="s">
        <v>64</v>
      </c>
      <c r="Q14" s="435" t="s">
        <v>56</v>
      </c>
      <c r="R14" s="435"/>
      <c r="S14" s="435"/>
      <c r="T14" s="435"/>
      <c r="U14" s="435"/>
      <c r="V14" s="42">
        <v>0</v>
      </c>
      <c r="W14" s="701">
        <v>0</v>
      </c>
      <c r="X14" s="678">
        <f t="shared" si="0"/>
        <v>0</v>
      </c>
      <c r="Y14" s="435">
        <v>3</v>
      </c>
      <c r="Z14" s="679">
        <v>1</v>
      </c>
      <c r="AA14" s="435"/>
      <c r="AB14" s="438">
        <v>0</v>
      </c>
      <c r="AC14" s="438">
        <v>0</v>
      </c>
      <c r="AD14" s="438">
        <v>0</v>
      </c>
      <c r="AE14" s="186"/>
      <c r="AF14" s="44"/>
    </row>
    <row r="15" spans="1:122" customFormat="1" ht="24.75" customHeight="1">
      <c r="A15" s="824" t="s">
        <v>102</v>
      </c>
      <c r="B15" s="671" t="s">
        <v>51</v>
      </c>
      <c r="C15" s="672">
        <v>45991</v>
      </c>
      <c r="D15" s="672" t="s">
        <v>85</v>
      </c>
      <c r="E15" s="682">
        <v>45748</v>
      </c>
      <c r="F15" s="681" t="s">
        <v>89</v>
      </c>
      <c r="G15" s="683" t="s">
        <v>103</v>
      </c>
      <c r="H15" s="684">
        <v>0</v>
      </c>
      <c r="I15" s="684" t="s">
        <v>55</v>
      </c>
      <c r="J15" s="684" t="s">
        <v>63</v>
      </c>
      <c r="K15" s="684"/>
      <c r="L15" s="682">
        <v>45741</v>
      </c>
      <c r="M15" s="684" t="s">
        <v>57</v>
      </c>
      <c r="N15" s="843">
        <v>29634.15</v>
      </c>
      <c r="O15" s="684" t="s">
        <v>57</v>
      </c>
      <c r="P15" s="686" t="s">
        <v>64</v>
      </c>
      <c r="Q15" s="687">
        <v>45743</v>
      </c>
      <c r="R15" s="687"/>
      <c r="S15" s="687"/>
      <c r="T15" s="687"/>
      <c r="U15" s="687"/>
      <c r="V15" s="42">
        <v>1831</v>
      </c>
      <c r="W15" s="701">
        <v>212</v>
      </c>
      <c r="X15" s="678">
        <f t="shared" si="0"/>
        <v>1619</v>
      </c>
      <c r="Y15" s="42">
        <v>0</v>
      </c>
      <c r="Z15" s="679">
        <v>0.11</v>
      </c>
      <c r="AA15" s="687">
        <v>45790</v>
      </c>
      <c r="AB15" s="438">
        <v>0</v>
      </c>
      <c r="AC15" s="438">
        <v>0</v>
      </c>
      <c r="AD15" s="438">
        <v>0</v>
      </c>
      <c r="AE15" s="186" t="s">
        <v>104</v>
      </c>
    </row>
    <row r="16" spans="1:122" customFormat="1" ht="24.75" customHeight="1">
      <c r="A16" s="824" t="s">
        <v>105</v>
      </c>
      <c r="B16" s="671" t="s">
        <v>51</v>
      </c>
      <c r="C16" s="672">
        <v>45991</v>
      </c>
      <c r="D16" s="681" t="s">
        <v>106</v>
      </c>
      <c r="E16" s="682">
        <v>45748</v>
      </c>
      <c r="F16" s="681" t="s">
        <v>77</v>
      </c>
      <c r="G16" s="683" t="s">
        <v>107</v>
      </c>
      <c r="H16" s="684">
        <v>0</v>
      </c>
      <c r="I16" s="684" t="s">
        <v>55</v>
      </c>
      <c r="J16" s="674" t="s">
        <v>63</v>
      </c>
      <c r="K16" s="685"/>
      <c r="L16" s="682">
        <v>45741</v>
      </c>
      <c r="M16" s="674" t="s">
        <v>57</v>
      </c>
      <c r="N16" s="843">
        <v>17203.45</v>
      </c>
      <c r="O16" s="674" t="s">
        <v>57</v>
      </c>
      <c r="P16" s="702" t="s">
        <v>68</v>
      </c>
      <c r="Q16" s="687">
        <v>45742</v>
      </c>
      <c r="R16" s="687"/>
      <c r="S16" s="687"/>
      <c r="T16" s="687"/>
      <c r="U16" s="687"/>
      <c r="V16" s="42">
        <v>1157</v>
      </c>
      <c r="W16" s="693"/>
      <c r="X16" s="678">
        <f t="shared" si="0"/>
        <v>1157</v>
      </c>
      <c r="Y16" s="688">
        <v>0</v>
      </c>
      <c r="Z16" s="679">
        <v>0</v>
      </c>
      <c r="AA16" s="220"/>
      <c r="AB16" s="438">
        <v>0</v>
      </c>
      <c r="AC16" s="438">
        <v>0</v>
      </c>
      <c r="AD16" s="438">
        <v>0</v>
      </c>
      <c r="AE16" s="699" t="s">
        <v>108</v>
      </c>
      <c r="AF16" s="175"/>
    </row>
    <row r="17" spans="1:32" customFormat="1" ht="24.75" customHeight="1">
      <c r="A17" s="824" t="s">
        <v>109</v>
      </c>
      <c r="B17" s="671" t="s">
        <v>51</v>
      </c>
      <c r="C17" s="672">
        <v>45991</v>
      </c>
      <c r="D17" s="672" t="s">
        <v>85</v>
      </c>
      <c r="E17" s="682">
        <v>45748</v>
      </c>
      <c r="F17" s="681" t="s">
        <v>89</v>
      </c>
      <c r="G17" s="683" t="s">
        <v>110</v>
      </c>
      <c r="H17" s="684">
        <v>0</v>
      </c>
      <c r="I17" s="684" t="s">
        <v>55</v>
      </c>
      <c r="J17" s="674" t="s">
        <v>63</v>
      </c>
      <c r="K17" s="685"/>
      <c r="L17" s="682">
        <v>45742</v>
      </c>
      <c r="M17" s="674" t="s">
        <v>57</v>
      </c>
      <c r="N17" s="843">
        <v>13442.35</v>
      </c>
      <c r="O17" s="674" t="s">
        <v>57</v>
      </c>
      <c r="P17" s="702" t="s">
        <v>58</v>
      </c>
      <c r="Q17" s="687">
        <v>45742</v>
      </c>
      <c r="R17" s="687"/>
      <c r="S17" s="687"/>
      <c r="T17" s="687"/>
      <c r="U17" s="687"/>
      <c r="V17" s="435">
        <v>831</v>
      </c>
      <c r="W17" s="693"/>
      <c r="X17" s="678">
        <f t="shared" si="0"/>
        <v>831</v>
      </c>
      <c r="Y17" s="688">
        <v>0</v>
      </c>
      <c r="Z17" s="679">
        <v>0</v>
      </c>
      <c r="AA17" s="220"/>
      <c r="AB17" s="438">
        <v>0</v>
      </c>
      <c r="AC17" s="438">
        <v>0</v>
      </c>
      <c r="AD17" s="438">
        <v>0</v>
      </c>
      <c r="AE17" s="436" t="s">
        <v>111</v>
      </c>
      <c r="AF17" s="175"/>
    </row>
    <row r="18" spans="1:32" customFormat="1" ht="24.75" customHeight="1">
      <c r="A18" s="824" t="s">
        <v>112</v>
      </c>
      <c r="B18" s="671" t="s">
        <v>51</v>
      </c>
      <c r="C18" s="672">
        <v>45991</v>
      </c>
      <c r="D18" s="672" t="s">
        <v>85</v>
      </c>
      <c r="E18" s="682">
        <v>45779</v>
      </c>
      <c r="F18" s="681" t="s">
        <v>89</v>
      </c>
      <c r="G18" s="683" t="s">
        <v>113</v>
      </c>
      <c r="H18" s="684">
        <v>0</v>
      </c>
      <c r="I18" s="684" t="s">
        <v>55</v>
      </c>
      <c r="J18" s="674" t="s">
        <v>63</v>
      </c>
      <c r="K18" s="685"/>
      <c r="L18" s="682">
        <v>45742</v>
      </c>
      <c r="M18" s="674" t="s">
        <v>57</v>
      </c>
      <c r="N18" s="843">
        <v>23800.25</v>
      </c>
      <c r="O18" s="674" t="s">
        <v>57</v>
      </c>
      <c r="P18" s="702" t="s">
        <v>64</v>
      </c>
      <c r="Q18" s="687">
        <v>45743</v>
      </c>
      <c r="R18" s="687"/>
      <c r="S18" s="687"/>
      <c r="T18" s="687"/>
      <c r="U18" s="687"/>
      <c r="V18" s="42">
        <v>1697</v>
      </c>
      <c r="W18" s="701">
        <v>153</v>
      </c>
      <c r="X18" s="678">
        <f t="shared" si="0"/>
        <v>1544</v>
      </c>
      <c r="Y18" s="688">
        <v>0</v>
      </c>
      <c r="Z18" s="679">
        <v>0.09</v>
      </c>
      <c r="AA18" s="687">
        <v>45791</v>
      </c>
      <c r="AB18" s="438">
        <v>0</v>
      </c>
      <c r="AC18" s="438">
        <v>0</v>
      </c>
      <c r="AD18" s="438">
        <v>0</v>
      </c>
      <c r="AE18" s="703" t="s">
        <v>111</v>
      </c>
      <c r="AF18" s="175"/>
    </row>
    <row r="19" spans="1:32" customFormat="1" ht="24.75" customHeight="1">
      <c r="A19" s="824" t="s">
        <v>114</v>
      </c>
      <c r="B19" s="671" t="s">
        <v>51</v>
      </c>
      <c r="C19" s="672">
        <v>45991</v>
      </c>
      <c r="D19" s="602" t="s">
        <v>115</v>
      </c>
      <c r="E19" s="682">
        <v>45700</v>
      </c>
      <c r="F19" s="682" t="s">
        <v>77</v>
      </c>
      <c r="G19" s="696" t="s">
        <v>116</v>
      </c>
      <c r="H19" s="684">
        <v>0</v>
      </c>
      <c r="I19" s="684" t="s">
        <v>55</v>
      </c>
      <c r="J19" s="684" t="s">
        <v>63</v>
      </c>
      <c r="K19" s="684"/>
      <c r="L19" s="682">
        <v>45700</v>
      </c>
      <c r="M19" s="684" t="s">
        <v>57</v>
      </c>
      <c r="N19" s="843">
        <v>19745.25</v>
      </c>
      <c r="O19" s="684" t="s">
        <v>57</v>
      </c>
      <c r="P19" s="702" t="s">
        <v>64</v>
      </c>
      <c r="Q19" s="687">
        <v>45696</v>
      </c>
      <c r="R19" s="687"/>
      <c r="S19" s="687"/>
      <c r="T19" s="687"/>
      <c r="U19" s="687"/>
      <c r="V19" s="42">
        <v>1534</v>
      </c>
      <c r="W19" s="701">
        <v>353</v>
      </c>
      <c r="X19" s="678">
        <f t="shared" si="0"/>
        <v>1181</v>
      </c>
      <c r="Y19" s="698">
        <v>0</v>
      </c>
      <c r="Z19" s="679">
        <v>0.23</v>
      </c>
      <c r="AA19" s="687">
        <v>45736</v>
      </c>
      <c r="AB19" s="438">
        <v>0</v>
      </c>
      <c r="AC19" s="438">
        <v>0</v>
      </c>
      <c r="AD19" s="438">
        <v>0</v>
      </c>
      <c r="AE19" s="160"/>
    </row>
    <row r="20" spans="1:32" ht="24.75" customHeight="1">
      <c r="A20" s="824" t="s">
        <v>117</v>
      </c>
      <c r="B20" s="671" t="s">
        <v>51</v>
      </c>
      <c r="C20" s="672">
        <v>45991</v>
      </c>
      <c r="D20" s="672" t="s">
        <v>85</v>
      </c>
      <c r="E20" s="682">
        <v>45748</v>
      </c>
      <c r="F20" s="681" t="s">
        <v>89</v>
      </c>
      <c r="G20" s="704" t="s">
        <v>118</v>
      </c>
      <c r="H20" s="684">
        <v>0</v>
      </c>
      <c r="I20" s="684" t="s">
        <v>55</v>
      </c>
      <c r="J20" s="684" t="s">
        <v>63</v>
      </c>
      <c r="K20" s="705"/>
      <c r="L20" s="682">
        <v>45741</v>
      </c>
      <c r="M20" s="684" t="s">
        <v>57</v>
      </c>
      <c r="N20" s="843">
        <v>31186.25</v>
      </c>
      <c r="O20" s="684" t="s">
        <v>57</v>
      </c>
      <c r="P20" s="702" t="s">
        <v>64</v>
      </c>
      <c r="Q20" s="687">
        <v>45743</v>
      </c>
      <c r="R20" s="687"/>
      <c r="S20" s="687"/>
      <c r="T20" s="687"/>
      <c r="U20" s="687"/>
      <c r="V20" s="42">
        <v>2003</v>
      </c>
      <c r="W20" s="701">
        <v>225</v>
      </c>
      <c r="X20" s="678">
        <f t="shared" si="0"/>
        <v>1778</v>
      </c>
      <c r="Y20" s="42">
        <v>0</v>
      </c>
      <c r="Z20" s="679">
        <v>0.11</v>
      </c>
      <c r="AA20" s="687">
        <v>45785</v>
      </c>
      <c r="AB20" s="438">
        <v>0</v>
      </c>
      <c r="AC20" s="438">
        <v>0</v>
      </c>
      <c r="AD20" s="438">
        <v>0</v>
      </c>
      <c r="AE20" s="186" t="s">
        <v>119</v>
      </c>
      <c r="AF20" s="174"/>
    </row>
    <row r="21" spans="1:32" s="176" customFormat="1" ht="24.75" customHeight="1">
      <c r="A21" s="824" t="s">
        <v>120</v>
      </c>
      <c r="B21" s="670" t="s">
        <v>121</v>
      </c>
      <c r="C21" s="672">
        <v>45899</v>
      </c>
      <c r="D21" s="706" t="s">
        <v>122</v>
      </c>
      <c r="E21" s="672">
        <v>45853</v>
      </c>
      <c r="F21" s="670" t="s">
        <v>123</v>
      </c>
      <c r="G21" s="670" t="s">
        <v>124</v>
      </c>
      <c r="H21" s="674">
        <v>0</v>
      </c>
      <c r="I21" s="674" t="s">
        <v>55</v>
      </c>
      <c r="J21" s="674" t="s">
        <v>63</v>
      </c>
      <c r="K21" s="674"/>
      <c r="L21" s="707"/>
      <c r="M21" s="708" t="s">
        <v>57</v>
      </c>
      <c r="N21" s="842">
        <v>60849.9</v>
      </c>
      <c r="O21" s="709" t="s">
        <v>57</v>
      </c>
      <c r="P21" s="676" t="s">
        <v>64</v>
      </c>
      <c r="Q21" s="677">
        <v>45853</v>
      </c>
      <c r="R21" s="677"/>
      <c r="S21" s="693"/>
      <c r="T21" s="693"/>
      <c r="U21" s="693"/>
      <c r="V21" s="678">
        <v>4718</v>
      </c>
      <c r="W21" s="854">
        <v>4639</v>
      </c>
      <c r="X21" s="678">
        <f t="shared" si="0"/>
        <v>79</v>
      </c>
      <c r="Y21" s="42">
        <v>0</v>
      </c>
      <c r="Z21" s="679">
        <v>0.98</v>
      </c>
      <c r="AA21" s="693"/>
      <c r="AB21" s="438">
        <v>0</v>
      </c>
      <c r="AC21" s="438">
        <v>0</v>
      </c>
      <c r="AD21" s="438">
        <v>0</v>
      </c>
      <c r="AE21" s="193" t="s">
        <v>125</v>
      </c>
      <c r="AF21" s="180"/>
    </row>
    <row r="22" spans="1:32" s="176" customFormat="1" ht="24.75" customHeight="1">
      <c r="A22" s="824" t="s">
        <v>126</v>
      </c>
      <c r="B22" s="670" t="s">
        <v>121</v>
      </c>
      <c r="C22" s="682">
        <v>45930</v>
      </c>
      <c r="D22" s="706"/>
      <c r="E22" s="706"/>
      <c r="F22" s="710" t="s">
        <v>127</v>
      </c>
      <c r="G22" s="670" t="s">
        <v>128</v>
      </c>
      <c r="H22" s="674">
        <v>87</v>
      </c>
      <c r="I22" s="674" t="s">
        <v>55</v>
      </c>
      <c r="J22" s="674" t="s">
        <v>129</v>
      </c>
      <c r="K22" s="674" t="s">
        <v>130</v>
      </c>
      <c r="L22" s="711"/>
      <c r="M22" s="712" t="s">
        <v>57</v>
      </c>
      <c r="N22" s="842">
        <v>56807.95</v>
      </c>
      <c r="O22" s="674" t="s">
        <v>57</v>
      </c>
      <c r="P22" s="676" t="s">
        <v>58</v>
      </c>
      <c r="Q22" s="677"/>
      <c r="R22" s="693"/>
      <c r="S22" s="693"/>
      <c r="T22" s="693"/>
      <c r="U22" s="693"/>
      <c r="V22" s="678">
        <v>4378</v>
      </c>
      <c r="W22" s="678"/>
      <c r="X22" s="678">
        <f t="shared" si="0"/>
        <v>4378</v>
      </c>
      <c r="Y22" s="688">
        <v>0</v>
      </c>
      <c r="Z22" s="679">
        <v>0</v>
      </c>
      <c r="AA22" s="435"/>
      <c r="AB22" s="438">
        <v>0</v>
      </c>
      <c r="AC22" s="438">
        <v>0</v>
      </c>
      <c r="AD22" s="438">
        <v>0</v>
      </c>
      <c r="AE22" s="193" t="s">
        <v>131</v>
      </c>
      <c r="AF22" s="180"/>
    </row>
    <row r="23" spans="1:32" s="176" customFormat="1" ht="24.75" customHeight="1">
      <c r="A23" s="824" t="s">
        <v>132</v>
      </c>
      <c r="B23" s="670" t="s">
        <v>121</v>
      </c>
      <c r="C23" s="682">
        <v>45930</v>
      </c>
      <c r="D23" s="706"/>
      <c r="E23" s="706"/>
      <c r="F23" s="710" t="s">
        <v>127</v>
      </c>
      <c r="G23" s="670" t="s">
        <v>133</v>
      </c>
      <c r="H23" s="674">
        <v>15</v>
      </c>
      <c r="I23" s="674" t="s">
        <v>55</v>
      </c>
      <c r="J23" s="674" t="s">
        <v>129</v>
      </c>
      <c r="K23" s="674" t="s">
        <v>130</v>
      </c>
      <c r="L23" s="711"/>
      <c r="M23" s="712" t="s">
        <v>57</v>
      </c>
      <c r="N23" s="842">
        <v>59869.5</v>
      </c>
      <c r="O23" s="674" t="s">
        <v>57</v>
      </c>
      <c r="P23" s="676" t="s">
        <v>58</v>
      </c>
      <c r="Q23" s="677"/>
      <c r="R23" s="693"/>
      <c r="S23" s="693"/>
      <c r="T23" s="693"/>
      <c r="U23" s="693"/>
      <c r="V23" s="678">
        <v>4537</v>
      </c>
      <c r="W23" s="678"/>
      <c r="X23" s="678">
        <f t="shared" si="0"/>
        <v>4537</v>
      </c>
      <c r="Y23" s="688">
        <v>0</v>
      </c>
      <c r="Z23" s="679">
        <v>0</v>
      </c>
      <c r="AA23" s="435"/>
      <c r="AB23" s="438">
        <v>0</v>
      </c>
      <c r="AC23" s="438">
        <v>0</v>
      </c>
      <c r="AD23" s="438">
        <v>0</v>
      </c>
      <c r="AE23" s="193" t="s">
        <v>131</v>
      </c>
      <c r="AF23" s="180"/>
    </row>
    <row r="24" spans="1:32" s="129" customFormat="1" ht="24.75" customHeight="1">
      <c r="A24" s="824" t="s">
        <v>134</v>
      </c>
      <c r="B24" s="670" t="s">
        <v>121</v>
      </c>
      <c r="C24" s="682">
        <v>45960</v>
      </c>
      <c r="D24" s="706"/>
      <c r="E24" s="706"/>
      <c r="F24" s="710" t="s">
        <v>127</v>
      </c>
      <c r="G24" s="670" t="s">
        <v>135</v>
      </c>
      <c r="H24" s="674">
        <v>87</v>
      </c>
      <c r="I24" s="674" t="s">
        <v>55</v>
      </c>
      <c r="J24" s="674" t="s">
        <v>129</v>
      </c>
      <c r="K24" s="674" t="s">
        <v>130</v>
      </c>
      <c r="L24" s="711"/>
      <c r="M24" s="712" t="s">
        <v>57</v>
      </c>
      <c r="N24" s="842">
        <v>50874.95</v>
      </c>
      <c r="O24" s="674" t="s">
        <v>57</v>
      </c>
      <c r="P24" s="676" t="s">
        <v>58</v>
      </c>
      <c r="Q24" s="677"/>
      <c r="R24" s="693"/>
      <c r="S24" s="693"/>
      <c r="T24" s="693"/>
      <c r="U24" s="693"/>
      <c r="V24" s="678">
        <v>3874</v>
      </c>
      <c r="W24" s="678"/>
      <c r="X24" s="678">
        <f t="shared" si="0"/>
        <v>3874</v>
      </c>
      <c r="Y24" s="688">
        <v>0</v>
      </c>
      <c r="Z24" s="679">
        <v>0</v>
      </c>
      <c r="AA24" s="435"/>
      <c r="AB24" s="438">
        <v>0</v>
      </c>
      <c r="AC24" s="438">
        <v>0</v>
      </c>
      <c r="AD24" s="438">
        <v>0</v>
      </c>
      <c r="AE24" s="193" t="s">
        <v>131</v>
      </c>
      <c r="AF24" s="44"/>
    </row>
    <row r="25" spans="1:32" ht="24.75" customHeight="1">
      <c r="A25" s="824" t="s">
        <v>136</v>
      </c>
      <c r="B25" s="670" t="s">
        <v>121</v>
      </c>
      <c r="C25" s="682">
        <v>45960</v>
      </c>
      <c r="D25" s="706"/>
      <c r="E25" s="706"/>
      <c r="F25" s="670" t="s">
        <v>123</v>
      </c>
      <c r="G25" s="670" t="s">
        <v>137</v>
      </c>
      <c r="H25" s="674">
        <v>86</v>
      </c>
      <c r="I25" s="674" t="s">
        <v>55</v>
      </c>
      <c r="J25" s="674" t="s">
        <v>129</v>
      </c>
      <c r="K25" s="674" t="s">
        <v>130</v>
      </c>
      <c r="L25" s="713"/>
      <c r="M25" s="674" t="s">
        <v>57</v>
      </c>
      <c r="N25" s="842">
        <v>44896.1</v>
      </c>
      <c r="O25" s="674" t="s">
        <v>57</v>
      </c>
      <c r="P25" s="676" t="s">
        <v>58</v>
      </c>
      <c r="Q25" s="677"/>
      <c r="R25" s="693"/>
      <c r="S25" s="693"/>
      <c r="T25" s="693"/>
      <c r="U25" s="693"/>
      <c r="V25" s="678">
        <v>3294</v>
      </c>
      <c r="W25" s="678"/>
      <c r="X25" s="678">
        <f t="shared" si="0"/>
        <v>3294</v>
      </c>
      <c r="Y25" s="688">
        <v>0</v>
      </c>
      <c r="Z25" s="679">
        <v>0</v>
      </c>
      <c r="AA25" s="435"/>
      <c r="AB25" s="438">
        <v>0</v>
      </c>
      <c r="AC25" s="438">
        <v>0</v>
      </c>
      <c r="AD25" s="438">
        <v>0</v>
      </c>
      <c r="AE25" s="193" t="s">
        <v>131</v>
      </c>
      <c r="AF25" s="174"/>
    </row>
    <row r="26" spans="1:32" ht="24.75" customHeight="1">
      <c r="A26" s="824" t="s">
        <v>138</v>
      </c>
      <c r="B26" s="670" t="s">
        <v>121</v>
      </c>
      <c r="C26" s="682">
        <v>45899</v>
      </c>
      <c r="D26" s="706"/>
      <c r="E26" s="706"/>
      <c r="F26" s="670" t="s">
        <v>123</v>
      </c>
      <c r="G26" s="670" t="s">
        <v>139</v>
      </c>
      <c r="H26" s="674">
        <v>87</v>
      </c>
      <c r="I26" s="674" t="s">
        <v>55</v>
      </c>
      <c r="J26" s="674" t="s">
        <v>129</v>
      </c>
      <c r="K26" s="674" t="s">
        <v>130</v>
      </c>
      <c r="L26" s="714"/>
      <c r="M26" s="674" t="s">
        <v>57</v>
      </c>
      <c r="N26" s="842">
        <v>60115.95</v>
      </c>
      <c r="O26" s="674" t="s">
        <v>57</v>
      </c>
      <c r="P26" s="676" t="s">
        <v>58</v>
      </c>
      <c r="Q26" s="677"/>
      <c r="R26" s="693"/>
      <c r="S26" s="693"/>
      <c r="T26" s="693"/>
      <c r="U26" s="693"/>
      <c r="V26" s="678">
        <v>4774</v>
      </c>
      <c r="W26" s="678"/>
      <c r="X26" s="678">
        <f t="shared" si="0"/>
        <v>4774</v>
      </c>
      <c r="Y26" s="688">
        <v>0</v>
      </c>
      <c r="Z26" s="679">
        <v>0</v>
      </c>
      <c r="AA26" s="435"/>
      <c r="AB26" s="438">
        <v>0</v>
      </c>
      <c r="AC26" s="438">
        <v>0</v>
      </c>
      <c r="AD26" s="438">
        <v>0</v>
      </c>
      <c r="AE26" s="193"/>
      <c r="AF26" s="129"/>
    </row>
    <row r="27" spans="1:32" ht="24.75" customHeight="1">
      <c r="A27" s="824" t="s">
        <v>140</v>
      </c>
      <c r="B27" s="670" t="s">
        <v>121</v>
      </c>
      <c r="C27" s="682">
        <v>45899</v>
      </c>
      <c r="D27" s="706"/>
      <c r="E27" s="706"/>
      <c r="F27" s="670" t="s">
        <v>123</v>
      </c>
      <c r="G27" s="670"/>
      <c r="H27" s="674">
        <v>83</v>
      </c>
      <c r="I27" s="674" t="s">
        <v>55</v>
      </c>
      <c r="J27" s="674" t="s">
        <v>129</v>
      </c>
      <c r="K27" s="674" t="s">
        <v>130</v>
      </c>
      <c r="L27" s="714"/>
      <c r="M27" s="674" t="s">
        <v>57</v>
      </c>
      <c r="N27" s="842">
        <v>59116.7</v>
      </c>
      <c r="O27" s="674" t="s">
        <v>57</v>
      </c>
      <c r="P27" s="676" t="s">
        <v>58</v>
      </c>
      <c r="Q27" s="677"/>
      <c r="R27" s="693"/>
      <c r="S27" s="693"/>
      <c r="T27" s="693"/>
      <c r="U27" s="693"/>
      <c r="V27" s="678">
        <v>4833</v>
      </c>
      <c r="W27" s="678"/>
      <c r="X27" s="678">
        <f t="shared" si="0"/>
        <v>4833</v>
      </c>
      <c r="Y27" s="688">
        <v>0</v>
      </c>
      <c r="Z27" s="679">
        <v>0</v>
      </c>
      <c r="AA27" s="435"/>
      <c r="AB27" s="438">
        <v>0</v>
      </c>
      <c r="AC27" s="438">
        <v>0</v>
      </c>
      <c r="AD27" s="438">
        <v>0</v>
      </c>
      <c r="AE27" s="193"/>
      <c r="AF27" s="129"/>
    </row>
    <row r="28" spans="1:32" ht="24.75" customHeight="1">
      <c r="A28" s="824" t="s">
        <v>141</v>
      </c>
      <c r="B28" s="670" t="s">
        <v>121</v>
      </c>
      <c r="C28" s="682">
        <v>45899</v>
      </c>
      <c r="D28" s="706"/>
      <c r="E28" s="706"/>
      <c r="F28" s="670" t="s">
        <v>123</v>
      </c>
      <c r="G28" s="715" t="s">
        <v>142</v>
      </c>
      <c r="H28" s="674">
        <v>0</v>
      </c>
      <c r="I28" s="675" t="s">
        <v>55</v>
      </c>
      <c r="J28" s="674" t="s">
        <v>129</v>
      </c>
      <c r="K28" s="674" t="s">
        <v>130</v>
      </c>
      <c r="L28" s="672"/>
      <c r="M28" s="674" t="s">
        <v>57</v>
      </c>
      <c r="N28" s="842">
        <v>18903.7</v>
      </c>
      <c r="O28" s="674" t="s">
        <v>57</v>
      </c>
      <c r="P28" s="676" t="s">
        <v>58</v>
      </c>
      <c r="Q28" s="677"/>
      <c r="R28" s="677"/>
      <c r="S28" s="677"/>
      <c r="T28" s="677"/>
      <c r="U28" s="677"/>
      <c r="V28" s="678">
        <v>1442</v>
      </c>
      <c r="W28" s="678"/>
      <c r="X28" s="678">
        <f t="shared" si="0"/>
        <v>1442</v>
      </c>
      <c r="Y28" s="698">
        <v>0</v>
      </c>
      <c r="Z28" s="679">
        <v>0</v>
      </c>
      <c r="AA28" s="435"/>
      <c r="AB28" s="438">
        <v>0</v>
      </c>
      <c r="AC28" s="438">
        <v>0</v>
      </c>
      <c r="AD28" s="438">
        <v>0</v>
      </c>
      <c r="AE28" s="360" t="s">
        <v>143</v>
      </c>
    </row>
    <row r="29" spans="1:32" ht="24.75" customHeight="1">
      <c r="A29" s="824" t="s">
        <v>144</v>
      </c>
      <c r="B29" s="670" t="s">
        <v>121</v>
      </c>
      <c r="C29" s="682">
        <v>45899</v>
      </c>
      <c r="D29" s="672" t="s">
        <v>85</v>
      </c>
      <c r="E29" s="682">
        <v>45806</v>
      </c>
      <c r="F29" s="670" t="s">
        <v>123</v>
      </c>
      <c r="G29" s="715" t="s">
        <v>145</v>
      </c>
      <c r="H29" s="674">
        <v>0</v>
      </c>
      <c r="I29" s="675" t="s">
        <v>55</v>
      </c>
      <c r="J29" s="674" t="s">
        <v>129</v>
      </c>
      <c r="K29" s="674" t="s">
        <v>130</v>
      </c>
      <c r="L29" s="672" t="s">
        <v>146</v>
      </c>
      <c r="M29" s="674" t="s">
        <v>57</v>
      </c>
      <c r="N29" s="842">
        <v>21888.65</v>
      </c>
      <c r="O29" s="674" t="s">
        <v>57</v>
      </c>
      <c r="P29" s="676" t="s">
        <v>64</v>
      </c>
      <c r="Q29" s="677">
        <v>45824</v>
      </c>
      <c r="R29" s="677" t="s">
        <v>147</v>
      </c>
      <c r="S29" s="677"/>
      <c r="T29" s="677"/>
      <c r="U29" s="677"/>
      <c r="V29" s="678">
        <v>1669</v>
      </c>
      <c r="W29" s="678">
        <v>726</v>
      </c>
      <c r="X29" s="678">
        <f t="shared" si="0"/>
        <v>943</v>
      </c>
      <c r="Y29" s="698">
        <v>0</v>
      </c>
      <c r="Z29" s="679">
        <v>0.43</v>
      </c>
      <c r="AA29" s="687">
        <v>45833</v>
      </c>
      <c r="AB29" s="438">
        <v>0</v>
      </c>
      <c r="AC29" s="438">
        <v>0</v>
      </c>
      <c r="AD29" s="438">
        <v>0</v>
      </c>
      <c r="AE29" s="360" t="s">
        <v>148</v>
      </c>
    </row>
    <row r="30" spans="1:32" ht="24.75" customHeight="1">
      <c r="A30" s="824" t="s">
        <v>149</v>
      </c>
      <c r="B30" s="670" t="s">
        <v>121</v>
      </c>
      <c r="C30" s="682">
        <v>45930</v>
      </c>
      <c r="D30" s="672"/>
      <c r="E30" s="672"/>
      <c r="F30" s="710" t="s">
        <v>127</v>
      </c>
      <c r="G30" s="673" t="s">
        <v>150</v>
      </c>
      <c r="H30" s="674">
        <v>0</v>
      </c>
      <c r="I30" s="674" t="s">
        <v>55</v>
      </c>
      <c r="J30" s="674" t="s">
        <v>129</v>
      </c>
      <c r="K30" s="674" t="s">
        <v>130</v>
      </c>
      <c r="L30" s="670"/>
      <c r="M30" s="674" t="s">
        <v>57</v>
      </c>
      <c r="N30" s="842">
        <v>3410.1</v>
      </c>
      <c r="O30" s="674" t="s">
        <v>57</v>
      </c>
      <c r="P30" s="676" t="s">
        <v>58</v>
      </c>
      <c r="Q30" s="677"/>
      <c r="R30" s="677"/>
      <c r="S30" s="677"/>
      <c r="T30" s="677"/>
      <c r="U30" s="677"/>
      <c r="V30" s="716">
        <v>226</v>
      </c>
      <c r="W30" s="716"/>
      <c r="X30" s="678">
        <f t="shared" si="0"/>
        <v>226</v>
      </c>
      <c r="Y30" s="678">
        <v>0</v>
      </c>
      <c r="Z30" s="679">
        <v>0</v>
      </c>
      <c r="AA30" s="220"/>
      <c r="AB30" s="438">
        <v>0</v>
      </c>
      <c r="AC30" s="438">
        <v>0</v>
      </c>
      <c r="AD30" s="438">
        <v>0</v>
      </c>
      <c r="AE30" s="508" t="s">
        <v>131</v>
      </c>
    </row>
    <row r="31" spans="1:32" ht="24.75" customHeight="1">
      <c r="A31" s="824" t="s">
        <v>151</v>
      </c>
      <c r="B31" s="670" t="s">
        <v>121</v>
      </c>
      <c r="C31" s="682">
        <v>45899</v>
      </c>
      <c r="D31" s="672" t="s">
        <v>122</v>
      </c>
      <c r="E31" s="672">
        <v>45870</v>
      </c>
      <c r="F31" s="710" t="s">
        <v>127</v>
      </c>
      <c r="G31" s="673" t="s">
        <v>152</v>
      </c>
      <c r="H31" s="674">
        <v>0</v>
      </c>
      <c r="I31" s="674" t="s">
        <v>55</v>
      </c>
      <c r="J31" s="674" t="s">
        <v>129</v>
      </c>
      <c r="K31" s="674" t="s">
        <v>130</v>
      </c>
      <c r="L31" s="672">
        <v>45870</v>
      </c>
      <c r="M31" s="674" t="s">
        <v>57</v>
      </c>
      <c r="N31" s="842">
        <v>49307.5</v>
      </c>
      <c r="O31" s="674" t="s">
        <v>57</v>
      </c>
      <c r="P31" s="676" t="s">
        <v>64</v>
      </c>
      <c r="Q31" s="677">
        <v>45870</v>
      </c>
      <c r="R31" s="677"/>
      <c r="S31" s="677"/>
      <c r="T31" s="677"/>
      <c r="U31" s="677"/>
      <c r="V31" s="716">
        <v>3432</v>
      </c>
      <c r="W31" s="716">
        <v>918</v>
      </c>
      <c r="X31" s="678">
        <f t="shared" si="0"/>
        <v>2514</v>
      </c>
      <c r="Y31" s="678">
        <v>0</v>
      </c>
      <c r="Z31" s="679">
        <v>0.27</v>
      </c>
      <c r="AA31" s="687">
        <v>45873</v>
      </c>
      <c r="AB31" s="438">
        <v>0</v>
      </c>
      <c r="AC31" s="438">
        <v>0</v>
      </c>
      <c r="AD31" s="438">
        <v>0</v>
      </c>
      <c r="AE31" s="508" t="s">
        <v>153</v>
      </c>
    </row>
    <row r="32" spans="1:32" ht="24.75" customHeight="1">
      <c r="A32" s="824" t="s">
        <v>154</v>
      </c>
      <c r="B32" s="670" t="s">
        <v>121</v>
      </c>
      <c r="C32" s="682">
        <v>45899</v>
      </c>
      <c r="D32" s="672" t="s">
        <v>122</v>
      </c>
      <c r="E32" s="672">
        <v>45870</v>
      </c>
      <c r="F32" s="710" t="s">
        <v>127</v>
      </c>
      <c r="G32" s="673"/>
      <c r="H32" s="674">
        <v>0</v>
      </c>
      <c r="I32" s="674" t="s">
        <v>55</v>
      </c>
      <c r="J32" s="674" t="s">
        <v>129</v>
      </c>
      <c r="K32" s="674" t="s">
        <v>130</v>
      </c>
      <c r="L32" s="670"/>
      <c r="M32" s="674" t="s">
        <v>57</v>
      </c>
      <c r="N32" s="842">
        <v>12886.4</v>
      </c>
      <c r="O32" s="674" t="s">
        <v>57</v>
      </c>
      <c r="P32" s="676" t="s">
        <v>58</v>
      </c>
      <c r="Q32" s="677"/>
      <c r="R32" s="677"/>
      <c r="S32" s="677"/>
      <c r="T32" s="677"/>
      <c r="U32" s="677"/>
      <c r="V32" s="716">
        <v>884</v>
      </c>
      <c r="W32" s="716"/>
      <c r="X32" s="678">
        <f t="shared" si="0"/>
        <v>884</v>
      </c>
      <c r="Y32" s="678">
        <v>0</v>
      </c>
      <c r="Z32" s="679">
        <v>0</v>
      </c>
      <c r="AA32" s="220"/>
      <c r="AB32" s="438">
        <v>0</v>
      </c>
      <c r="AC32" s="438">
        <v>0</v>
      </c>
      <c r="AD32" s="438">
        <v>0</v>
      </c>
      <c r="AE32" s="508" t="s">
        <v>155</v>
      </c>
    </row>
    <row r="33" spans="1:57" ht="24.75" customHeight="1">
      <c r="A33" s="824" t="s">
        <v>156</v>
      </c>
      <c r="B33" s="670" t="s">
        <v>121</v>
      </c>
      <c r="C33" s="682">
        <v>45899</v>
      </c>
      <c r="D33" s="672"/>
      <c r="E33" s="672"/>
      <c r="F33" s="670" t="s">
        <v>123</v>
      </c>
      <c r="G33" s="673"/>
      <c r="H33" s="674">
        <v>0</v>
      </c>
      <c r="I33" s="674" t="s">
        <v>55</v>
      </c>
      <c r="J33" s="674" t="s">
        <v>129</v>
      </c>
      <c r="K33" s="674" t="s">
        <v>130</v>
      </c>
      <c r="L33" s="670"/>
      <c r="M33" s="674" t="s">
        <v>57</v>
      </c>
      <c r="N33" s="842">
        <v>17916.55</v>
      </c>
      <c r="O33" s="674" t="s">
        <v>57</v>
      </c>
      <c r="P33" s="676" t="s">
        <v>58</v>
      </c>
      <c r="Q33" s="677"/>
      <c r="R33" s="677"/>
      <c r="S33" s="677"/>
      <c r="T33" s="677"/>
      <c r="U33" s="677"/>
      <c r="V33" s="716">
        <v>1433</v>
      </c>
      <c r="W33" s="716"/>
      <c r="X33" s="678">
        <f t="shared" si="0"/>
        <v>1433</v>
      </c>
      <c r="Y33" s="678">
        <v>0</v>
      </c>
      <c r="Z33" s="679">
        <v>0</v>
      </c>
      <c r="AA33" s="220"/>
      <c r="AB33" s="438">
        <v>0</v>
      </c>
      <c r="AC33" s="438">
        <v>0</v>
      </c>
      <c r="AD33" s="438">
        <v>0</v>
      </c>
      <c r="AE33" s="508" t="s">
        <v>157</v>
      </c>
    </row>
    <row r="34" spans="1:57" ht="24.75" customHeight="1">
      <c r="A34" s="824" t="s">
        <v>158</v>
      </c>
      <c r="B34" s="670" t="s">
        <v>121</v>
      </c>
      <c r="C34" s="682">
        <v>45899</v>
      </c>
      <c r="D34" s="672"/>
      <c r="E34" s="672">
        <v>45866</v>
      </c>
      <c r="F34" s="670" t="s">
        <v>123</v>
      </c>
      <c r="G34" s="673"/>
      <c r="H34" s="674">
        <v>0</v>
      </c>
      <c r="I34" s="675" t="s">
        <v>55</v>
      </c>
      <c r="J34" s="674" t="s">
        <v>129</v>
      </c>
      <c r="K34" s="674" t="s">
        <v>130</v>
      </c>
      <c r="L34" s="672">
        <v>45866</v>
      </c>
      <c r="M34" s="674" t="s">
        <v>57</v>
      </c>
      <c r="N34" s="842">
        <v>18401.05</v>
      </c>
      <c r="O34" s="674" t="s">
        <v>57</v>
      </c>
      <c r="P34" s="676" t="s">
        <v>58</v>
      </c>
      <c r="Q34" s="677">
        <v>45866</v>
      </c>
      <c r="R34" s="677"/>
      <c r="S34" s="677"/>
      <c r="T34" s="677"/>
      <c r="U34" s="677"/>
      <c r="V34" s="555">
        <v>1403</v>
      </c>
      <c r="W34" s="555"/>
      <c r="X34" s="678">
        <f t="shared" si="0"/>
        <v>1403</v>
      </c>
      <c r="Y34" s="678">
        <v>0</v>
      </c>
      <c r="Z34" s="679">
        <v>0</v>
      </c>
      <c r="AA34" s="220"/>
      <c r="AB34" s="438">
        <v>0</v>
      </c>
      <c r="AC34" s="438">
        <v>0</v>
      </c>
      <c r="AD34" s="438">
        <v>0</v>
      </c>
      <c r="AE34" s="186" t="s">
        <v>159</v>
      </c>
    </row>
    <row r="35" spans="1:57" ht="24.75" customHeight="1">
      <c r="A35" s="824" t="s">
        <v>160</v>
      </c>
      <c r="B35" s="670" t="s">
        <v>121</v>
      </c>
      <c r="C35" s="682">
        <v>45930</v>
      </c>
      <c r="D35" s="681" t="s">
        <v>85</v>
      </c>
      <c r="E35" s="672">
        <v>45868</v>
      </c>
      <c r="F35" s="670" t="s">
        <v>123</v>
      </c>
      <c r="G35" s="673"/>
      <c r="H35" s="674">
        <v>0</v>
      </c>
      <c r="I35" s="674" t="s">
        <v>55</v>
      </c>
      <c r="J35" s="674" t="s">
        <v>129</v>
      </c>
      <c r="K35" s="674" t="s">
        <v>130</v>
      </c>
      <c r="L35" s="670"/>
      <c r="M35" s="674" t="s">
        <v>57</v>
      </c>
      <c r="N35" s="842">
        <v>14179.65</v>
      </c>
      <c r="O35" s="674" t="s">
        <v>57</v>
      </c>
      <c r="P35" s="676" t="s">
        <v>58</v>
      </c>
      <c r="Q35" s="677"/>
      <c r="R35" s="677"/>
      <c r="S35" s="677"/>
      <c r="T35" s="677"/>
      <c r="U35" s="677"/>
      <c r="V35" s="716">
        <v>793</v>
      </c>
      <c r="W35" s="716"/>
      <c r="X35" s="678">
        <f t="shared" si="0"/>
        <v>793</v>
      </c>
      <c r="Y35" s="678">
        <v>0</v>
      </c>
      <c r="Z35" s="679">
        <v>0</v>
      </c>
      <c r="AA35" s="220"/>
      <c r="AB35" s="438">
        <v>0</v>
      </c>
      <c r="AC35" s="438">
        <v>0</v>
      </c>
      <c r="AD35" s="438">
        <v>0</v>
      </c>
      <c r="AE35" s="508" t="s">
        <v>161</v>
      </c>
      <c r="AF35" s="180"/>
    </row>
    <row r="36" spans="1:57" ht="24.75" customHeight="1">
      <c r="A36" s="824" t="s">
        <v>162</v>
      </c>
      <c r="B36" s="670" t="s">
        <v>121</v>
      </c>
      <c r="C36" s="682">
        <v>45899</v>
      </c>
      <c r="D36" s="672"/>
      <c r="E36" s="672"/>
      <c r="F36" s="670" t="s">
        <v>123</v>
      </c>
      <c r="G36" s="673" t="s">
        <v>163</v>
      </c>
      <c r="H36" s="674">
        <v>0</v>
      </c>
      <c r="I36" s="674" t="s">
        <v>55</v>
      </c>
      <c r="J36" s="674" t="s">
        <v>129</v>
      </c>
      <c r="K36" s="674" t="s">
        <v>130</v>
      </c>
      <c r="L36" s="670"/>
      <c r="M36" s="674" t="s">
        <v>57</v>
      </c>
      <c r="N36" s="842">
        <v>51970</v>
      </c>
      <c r="O36" s="674" t="s">
        <v>57</v>
      </c>
      <c r="P36" s="676" t="s">
        <v>58</v>
      </c>
      <c r="Q36" s="677"/>
      <c r="R36" s="677"/>
      <c r="S36" s="677"/>
      <c r="T36" s="677"/>
      <c r="U36" s="677"/>
      <c r="V36" s="716">
        <v>4544</v>
      </c>
      <c r="W36" s="716"/>
      <c r="X36" s="678">
        <f t="shared" si="0"/>
        <v>4544</v>
      </c>
      <c r="Y36" s="678">
        <v>0</v>
      </c>
      <c r="Z36" s="679">
        <v>0</v>
      </c>
      <c r="AA36" s="220"/>
      <c r="AB36" s="438">
        <v>0</v>
      </c>
      <c r="AC36" s="438">
        <v>0</v>
      </c>
      <c r="AD36" s="438">
        <v>0</v>
      </c>
      <c r="AE36" s="508" t="s">
        <v>164</v>
      </c>
      <c r="AG36" s="488"/>
    </row>
    <row r="37" spans="1:57" ht="24.75" customHeight="1">
      <c r="A37" s="824" t="s">
        <v>165</v>
      </c>
      <c r="B37" s="670" t="s">
        <v>121</v>
      </c>
      <c r="C37" s="682">
        <v>45899</v>
      </c>
      <c r="D37" s="672" t="s">
        <v>122</v>
      </c>
      <c r="E37" s="672">
        <v>45873</v>
      </c>
      <c r="F37" s="710" t="s">
        <v>127</v>
      </c>
      <c r="G37" s="673"/>
      <c r="H37" s="674">
        <v>50</v>
      </c>
      <c r="I37" s="675" t="s">
        <v>55</v>
      </c>
      <c r="J37" s="674" t="s">
        <v>56</v>
      </c>
      <c r="K37" s="674"/>
      <c r="L37" s="672"/>
      <c r="M37" s="674" t="s">
        <v>57</v>
      </c>
      <c r="N37" s="842">
        <v>11894.25</v>
      </c>
      <c r="O37" s="674" t="s">
        <v>57</v>
      </c>
      <c r="P37" s="676" t="s">
        <v>58</v>
      </c>
      <c r="Q37" s="677">
        <v>45873</v>
      </c>
      <c r="R37" s="677"/>
      <c r="S37" s="677"/>
      <c r="T37" s="677"/>
      <c r="U37" s="677"/>
      <c r="V37" s="555">
        <v>1471</v>
      </c>
      <c r="W37" s="555"/>
      <c r="X37" s="678">
        <f t="shared" si="0"/>
        <v>1471</v>
      </c>
      <c r="Y37" s="678">
        <v>0</v>
      </c>
      <c r="Z37" s="679">
        <v>0</v>
      </c>
      <c r="AA37" s="220"/>
      <c r="AB37" s="438">
        <v>0</v>
      </c>
      <c r="AC37" s="438">
        <v>0</v>
      </c>
      <c r="AD37" s="438">
        <v>0</v>
      </c>
      <c r="AE37" s="186"/>
      <c r="AG37" s="488"/>
    </row>
    <row r="38" spans="1:57" ht="24.75" customHeight="1">
      <c r="A38" s="824" t="s">
        <v>166</v>
      </c>
      <c r="B38" s="670" t="s">
        <v>121</v>
      </c>
      <c r="C38" s="682">
        <v>45899</v>
      </c>
      <c r="D38" s="672" t="s">
        <v>122</v>
      </c>
      <c r="E38" s="672">
        <v>45873</v>
      </c>
      <c r="F38" s="670" t="s">
        <v>123</v>
      </c>
      <c r="G38" s="673"/>
      <c r="H38" s="674">
        <v>72</v>
      </c>
      <c r="I38" s="675" t="s">
        <v>55</v>
      </c>
      <c r="J38" s="674" t="s">
        <v>56</v>
      </c>
      <c r="K38" s="674"/>
      <c r="L38" s="672"/>
      <c r="M38" s="674" t="s">
        <v>167</v>
      </c>
      <c r="N38" s="842">
        <v>13378</v>
      </c>
      <c r="O38" s="674" t="s">
        <v>57</v>
      </c>
      <c r="P38" s="676" t="s">
        <v>58</v>
      </c>
      <c r="Q38" s="677">
        <v>45873</v>
      </c>
      <c r="R38" s="677"/>
      <c r="S38" s="677"/>
      <c r="T38" s="677"/>
      <c r="U38" s="677"/>
      <c r="V38" s="555"/>
      <c r="W38" s="555"/>
      <c r="X38" s="678">
        <f t="shared" si="0"/>
        <v>0</v>
      </c>
      <c r="Y38" s="42">
        <v>0</v>
      </c>
      <c r="Z38" s="679">
        <v>0</v>
      </c>
      <c r="AA38" s="435"/>
      <c r="AB38" s="438">
        <v>0</v>
      </c>
      <c r="AC38" s="438">
        <v>0</v>
      </c>
      <c r="AD38" s="438">
        <v>0</v>
      </c>
      <c r="AE38" s="186"/>
      <c r="AF38" s="185"/>
      <c r="AG38" s="488"/>
    </row>
    <row r="39" spans="1:57" ht="24.75" customHeight="1">
      <c r="A39" s="824" t="s">
        <v>168</v>
      </c>
      <c r="B39" s="670" t="s">
        <v>121</v>
      </c>
      <c r="C39" s="682">
        <v>45899</v>
      </c>
      <c r="D39" s="672"/>
      <c r="E39" s="672"/>
      <c r="F39" s="670"/>
      <c r="G39" s="673"/>
      <c r="H39" s="674">
        <v>208</v>
      </c>
      <c r="I39" s="675" t="s">
        <v>55</v>
      </c>
      <c r="J39" s="674" t="s">
        <v>56</v>
      </c>
      <c r="K39" s="674"/>
      <c r="L39" s="672"/>
      <c r="M39" s="674" t="s">
        <v>167</v>
      </c>
      <c r="N39" s="842"/>
      <c r="O39" s="674" t="s">
        <v>57</v>
      </c>
      <c r="P39" s="676" t="s">
        <v>58</v>
      </c>
      <c r="Q39" s="677"/>
      <c r="R39" s="677"/>
      <c r="S39" s="677"/>
      <c r="T39" s="677"/>
      <c r="U39" s="677"/>
      <c r="V39" s="555">
        <v>17725</v>
      </c>
      <c r="W39" s="555"/>
      <c r="X39" s="678">
        <f>SUM(V39-W39)</f>
        <v>17725</v>
      </c>
      <c r="Y39" s="42">
        <v>0</v>
      </c>
      <c r="Z39" s="679">
        <v>0</v>
      </c>
      <c r="AA39" s="435"/>
      <c r="AB39" s="438">
        <v>0</v>
      </c>
      <c r="AC39" s="438">
        <v>0</v>
      </c>
      <c r="AD39" s="438">
        <v>0</v>
      </c>
      <c r="AE39" s="186"/>
      <c r="AF39" s="185"/>
      <c r="AG39" s="488"/>
    </row>
    <row r="40" spans="1:57" ht="24.75" customHeight="1">
      <c r="A40" s="824" t="s">
        <v>169</v>
      </c>
      <c r="B40" s="717" t="s">
        <v>170</v>
      </c>
      <c r="C40" s="672">
        <v>45991</v>
      </c>
      <c r="D40" s="672" t="s">
        <v>171</v>
      </c>
      <c r="E40" s="672">
        <v>45852</v>
      </c>
      <c r="F40" s="706" t="s">
        <v>172</v>
      </c>
      <c r="G40" s="673"/>
      <c r="H40" s="674">
        <v>0</v>
      </c>
      <c r="I40" s="674" t="s">
        <v>55</v>
      </c>
      <c r="J40" s="674" t="s">
        <v>63</v>
      </c>
      <c r="K40" s="674"/>
      <c r="L40" s="672">
        <v>45852</v>
      </c>
      <c r="M40" s="674" t="s">
        <v>57</v>
      </c>
      <c r="N40" s="842">
        <v>42837.2</v>
      </c>
      <c r="O40" s="674" t="s">
        <v>57</v>
      </c>
      <c r="P40" s="676" t="s">
        <v>64</v>
      </c>
      <c r="Q40" s="677">
        <v>45852</v>
      </c>
      <c r="R40" s="677"/>
      <c r="S40" s="677"/>
      <c r="T40" s="677"/>
      <c r="U40" s="677"/>
      <c r="V40" s="716">
        <v>3432</v>
      </c>
      <c r="W40" s="716">
        <v>659</v>
      </c>
      <c r="X40" s="678">
        <f t="shared" si="0"/>
        <v>2773</v>
      </c>
      <c r="Y40" s="678">
        <v>0</v>
      </c>
      <c r="Z40" s="679">
        <v>0.19</v>
      </c>
      <c r="AA40" s="687">
        <v>45866</v>
      </c>
      <c r="AB40" s="438">
        <v>0</v>
      </c>
      <c r="AC40" s="438">
        <v>0</v>
      </c>
      <c r="AD40" s="438">
        <v>0</v>
      </c>
      <c r="AE40" s="508"/>
      <c r="AF40" s="185"/>
    </row>
    <row r="41" spans="1:57" ht="24.75" customHeight="1">
      <c r="A41" s="824" t="s">
        <v>173</v>
      </c>
      <c r="B41" s="717" t="s">
        <v>170</v>
      </c>
      <c r="C41" s="672">
        <v>45991</v>
      </c>
      <c r="D41" s="681"/>
      <c r="E41" s="682">
        <v>45716</v>
      </c>
      <c r="F41" s="681" t="s">
        <v>172</v>
      </c>
      <c r="G41" s="683" t="s">
        <v>174</v>
      </c>
      <c r="H41" s="684">
        <v>0</v>
      </c>
      <c r="I41" s="697" t="s">
        <v>55</v>
      </c>
      <c r="J41" s="684" t="s">
        <v>63</v>
      </c>
      <c r="K41" s="684" t="s">
        <v>130</v>
      </c>
      <c r="L41" s="672">
        <v>45716</v>
      </c>
      <c r="M41" s="684" t="s">
        <v>57</v>
      </c>
      <c r="N41" s="843">
        <v>14013.5</v>
      </c>
      <c r="O41" s="684" t="s">
        <v>57</v>
      </c>
      <c r="P41" s="686" t="s">
        <v>68</v>
      </c>
      <c r="Q41" s="687">
        <v>45721</v>
      </c>
      <c r="R41" s="687"/>
      <c r="S41" s="687"/>
      <c r="T41" s="687"/>
      <c r="U41" s="687"/>
      <c r="V41" s="42">
        <v>150</v>
      </c>
      <c r="W41" s="690"/>
      <c r="X41" s="678">
        <f t="shared" si="0"/>
        <v>150</v>
      </c>
      <c r="Y41" s="42">
        <v>0</v>
      </c>
      <c r="Z41" s="679">
        <v>0</v>
      </c>
      <c r="AA41" s="435"/>
      <c r="AB41" s="438">
        <v>0</v>
      </c>
      <c r="AC41" s="438">
        <v>0</v>
      </c>
      <c r="AD41" s="438">
        <v>0</v>
      </c>
      <c r="AE41" s="186" t="s">
        <v>175</v>
      </c>
    </row>
    <row r="42" spans="1:57" ht="24.75" customHeight="1">
      <c r="A42" s="825" t="s">
        <v>176</v>
      </c>
      <c r="B42" s="717" t="s">
        <v>170</v>
      </c>
      <c r="C42" s="672">
        <v>45991</v>
      </c>
      <c r="D42" s="682" t="s">
        <v>171</v>
      </c>
      <c r="E42" s="602">
        <v>45707</v>
      </c>
      <c r="F42" s="681" t="s">
        <v>172</v>
      </c>
      <c r="G42" s="718" t="s">
        <v>177</v>
      </c>
      <c r="H42" s="697">
        <v>0</v>
      </c>
      <c r="I42" s="697" t="s">
        <v>55</v>
      </c>
      <c r="J42" s="697" t="s">
        <v>63</v>
      </c>
      <c r="K42" s="697"/>
      <c r="L42" s="682">
        <v>45708</v>
      </c>
      <c r="M42" s="697" t="s">
        <v>57</v>
      </c>
      <c r="N42" s="844">
        <v>87944.4</v>
      </c>
      <c r="O42" s="697" t="s">
        <v>57</v>
      </c>
      <c r="P42" s="686" t="s">
        <v>64</v>
      </c>
      <c r="Q42" s="687">
        <v>45709</v>
      </c>
      <c r="R42" s="687"/>
      <c r="S42" s="687"/>
      <c r="T42" s="687"/>
      <c r="U42" s="687"/>
      <c r="V42" s="719">
        <v>7008</v>
      </c>
      <c r="W42" s="716">
        <v>5818</v>
      </c>
      <c r="X42" s="678">
        <f t="shared" si="0"/>
        <v>1190</v>
      </c>
      <c r="Y42" s="698">
        <v>0</v>
      </c>
      <c r="Z42" s="679">
        <v>0.83</v>
      </c>
      <c r="AA42" s="687">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4" t="s">
        <v>179</v>
      </c>
      <c r="B43" s="717" t="s">
        <v>170</v>
      </c>
      <c r="C43" s="672">
        <v>45991</v>
      </c>
      <c r="D43" s="681" t="s">
        <v>66</v>
      </c>
      <c r="E43" s="682">
        <v>45716</v>
      </c>
      <c r="F43" s="681" t="s">
        <v>172</v>
      </c>
      <c r="G43" s="683" t="s">
        <v>180</v>
      </c>
      <c r="H43" s="684">
        <v>31</v>
      </c>
      <c r="I43" s="697" t="s">
        <v>55</v>
      </c>
      <c r="J43" s="684" t="s">
        <v>63</v>
      </c>
      <c r="K43" s="705"/>
      <c r="L43" s="672">
        <v>45716</v>
      </c>
      <c r="M43" s="684" t="s">
        <v>57</v>
      </c>
      <c r="N43" s="843">
        <v>28777</v>
      </c>
      <c r="O43" s="684" t="s">
        <v>57</v>
      </c>
      <c r="P43" s="686" t="s">
        <v>64</v>
      </c>
      <c r="Q43" s="687">
        <v>45716</v>
      </c>
      <c r="R43" s="687"/>
      <c r="S43" s="687"/>
      <c r="T43" s="687"/>
      <c r="U43" s="687"/>
      <c r="V43" s="42">
        <v>2315</v>
      </c>
      <c r="W43" s="701">
        <v>868</v>
      </c>
      <c r="X43" s="678">
        <f t="shared" si="0"/>
        <v>1447</v>
      </c>
      <c r="Y43" s="42">
        <v>0</v>
      </c>
      <c r="Z43" s="679">
        <v>0.37</v>
      </c>
      <c r="AA43" s="687">
        <v>45862</v>
      </c>
      <c r="AB43" s="438">
        <v>0</v>
      </c>
      <c r="AC43" s="438">
        <v>0</v>
      </c>
      <c r="AD43" s="438">
        <v>0</v>
      </c>
      <c r="AE43" s="186"/>
      <c r="AF43" s="44"/>
    </row>
    <row r="44" spans="1:57" ht="24.75" customHeight="1">
      <c r="A44" s="824" t="s">
        <v>181</v>
      </c>
      <c r="B44" s="717" t="s">
        <v>170</v>
      </c>
      <c r="C44" s="672">
        <v>45991</v>
      </c>
      <c r="D44" s="681" t="s">
        <v>171</v>
      </c>
      <c r="E44" s="682">
        <v>45716</v>
      </c>
      <c r="F44" s="681" t="s">
        <v>172</v>
      </c>
      <c r="G44" s="683" t="s">
        <v>182</v>
      </c>
      <c r="H44" s="684">
        <v>31</v>
      </c>
      <c r="I44" s="697" t="s">
        <v>55</v>
      </c>
      <c r="J44" s="684" t="s">
        <v>63</v>
      </c>
      <c r="K44" s="705"/>
      <c r="L44" s="682">
        <v>45716</v>
      </c>
      <c r="M44" s="684" t="s">
        <v>57</v>
      </c>
      <c r="N44" s="843">
        <v>57973.5</v>
      </c>
      <c r="O44" s="684" t="s">
        <v>57</v>
      </c>
      <c r="P44" s="686" t="s">
        <v>64</v>
      </c>
      <c r="Q44" s="687">
        <v>45716</v>
      </c>
      <c r="R44" s="687"/>
      <c r="S44" s="687"/>
      <c r="T44" s="687"/>
      <c r="U44" s="687"/>
      <c r="V44" s="42">
        <v>4885</v>
      </c>
      <c r="W44" s="678">
        <v>3778</v>
      </c>
      <c r="X44" s="678">
        <f t="shared" si="0"/>
        <v>1107</v>
      </c>
      <c r="Y44" s="42">
        <v>0</v>
      </c>
      <c r="Z44" s="679">
        <v>0.77</v>
      </c>
      <c r="AA44" s="687">
        <v>45741</v>
      </c>
      <c r="AB44" s="438">
        <v>0</v>
      </c>
      <c r="AC44" s="438">
        <v>0</v>
      </c>
      <c r="AD44" s="438">
        <v>0</v>
      </c>
      <c r="AE44" s="186"/>
      <c r="AF44" s="90"/>
    </row>
    <row r="45" spans="1:57" ht="24.75" customHeight="1">
      <c r="A45" s="824" t="s">
        <v>183</v>
      </c>
      <c r="B45" s="717" t="s">
        <v>170</v>
      </c>
      <c r="C45" s="672">
        <v>45991</v>
      </c>
      <c r="D45" s="681"/>
      <c r="E45" s="682"/>
      <c r="F45" s="681" t="s">
        <v>172</v>
      </c>
      <c r="G45" s="683" t="s">
        <v>184</v>
      </c>
      <c r="H45" s="684">
        <v>57</v>
      </c>
      <c r="I45" s="697" t="s">
        <v>55</v>
      </c>
      <c r="J45" s="684" t="s">
        <v>63</v>
      </c>
      <c r="K45" s="705"/>
      <c r="L45" s="682">
        <v>45863</v>
      </c>
      <c r="M45" s="684" t="s">
        <v>57</v>
      </c>
      <c r="N45" s="843">
        <v>49223.7</v>
      </c>
      <c r="O45" s="684" t="s">
        <v>57</v>
      </c>
      <c r="P45" s="686" t="s">
        <v>58</v>
      </c>
      <c r="Q45" s="687">
        <v>45863</v>
      </c>
      <c r="R45" s="687"/>
      <c r="S45" s="687"/>
      <c r="T45" s="687"/>
      <c r="U45" s="687"/>
      <c r="V45" s="42">
        <v>3737</v>
      </c>
      <c r="W45" s="678"/>
      <c r="X45" s="678">
        <f t="shared" si="0"/>
        <v>3737</v>
      </c>
      <c r="Y45" s="42">
        <v>0</v>
      </c>
      <c r="Z45" s="679">
        <v>0</v>
      </c>
      <c r="AA45" s="435"/>
      <c r="AB45" s="438">
        <v>0</v>
      </c>
      <c r="AC45" s="438">
        <v>0</v>
      </c>
      <c r="AD45" s="438">
        <v>0</v>
      </c>
      <c r="AE45" s="186"/>
      <c r="AF45" s="104"/>
    </row>
    <row r="46" spans="1:57" ht="24.75" customHeight="1">
      <c r="A46" s="824" t="s">
        <v>185</v>
      </c>
      <c r="B46" s="717" t="s">
        <v>170</v>
      </c>
      <c r="C46" s="672">
        <v>45991</v>
      </c>
      <c r="D46" s="681"/>
      <c r="E46" s="682"/>
      <c r="F46" s="681"/>
      <c r="G46" s="683"/>
      <c r="H46" s="684">
        <v>75</v>
      </c>
      <c r="I46" s="697" t="s">
        <v>55</v>
      </c>
      <c r="J46" s="684" t="s">
        <v>63</v>
      </c>
      <c r="K46" s="705"/>
      <c r="L46" s="682"/>
      <c r="M46" s="684" t="s">
        <v>57</v>
      </c>
      <c r="N46" s="843">
        <v>68151.75</v>
      </c>
      <c r="O46" s="684" t="s">
        <v>57</v>
      </c>
      <c r="P46" s="686" t="s">
        <v>58</v>
      </c>
      <c r="Q46" s="687"/>
      <c r="R46" s="687"/>
      <c r="S46" s="687"/>
      <c r="T46" s="687"/>
      <c r="U46" s="687"/>
      <c r="V46" s="42">
        <v>5362</v>
      </c>
      <c r="W46" s="678"/>
      <c r="X46" s="678">
        <f t="shared" si="0"/>
        <v>5362</v>
      </c>
      <c r="Y46" s="42">
        <v>0</v>
      </c>
      <c r="Z46" s="679">
        <v>0</v>
      </c>
      <c r="AA46" s="435"/>
      <c r="AB46" s="438">
        <v>0</v>
      </c>
      <c r="AC46" s="438">
        <v>0</v>
      </c>
      <c r="AD46" s="438">
        <v>0</v>
      </c>
      <c r="AE46" s="186"/>
      <c r="AF46" s="104"/>
    </row>
    <row r="47" spans="1:57" ht="24.75" customHeight="1">
      <c r="A47" s="824" t="s">
        <v>186</v>
      </c>
      <c r="B47" s="717" t="s">
        <v>170</v>
      </c>
      <c r="C47" s="672">
        <v>45991</v>
      </c>
      <c r="D47" s="681" t="s">
        <v>171</v>
      </c>
      <c r="E47" s="682">
        <v>45866</v>
      </c>
      <c r="F47" s="681" t="s">
        <v>172</v>
      </c>
      <c r="G47" s="683" t="s">
        <v>187</v>
      </c>
      <c r="H47" s="684">
        <v>0</v>
      </c>
      <c r="I47" s="697" t="s">
        <v>55</v>
      </c>
      <c r="J47" s="684" t="s">
        <v>63</v>
      </c>
      <c r="K47" s="705"/>
      <c r="L47" s="682">
        <v>45863</v>
      </c>
      <c r="M47" s="684" t="s">
        <v>57</v>
      </c>
      <c r="N47" s="843">
        <v>143407.25</v>
      </c>
      <c r="O47" s="684" t="s">
        <v>57</v>
      </c>
      <c r="P47" s="686" t="s">
        <v>64</v>
      </c>
      <c r="Q47" s="687">
        <v>45863</v>
      </c>
      <c r="R47" s="687"/>
      <c r="S47" s="687"/>
      <c r="T47" s="687"/>
      <c r="U47" s="687"/>
      <c r="V47" s="42">
        <v>11987</v>
      </c>
      <c r="W47" s="854">
        <v>3957</v>
      </c>
      <c r="X47" s="678">
        <f t="shared" si="0"/>
        <v>8030</v>
      </c>
      <c r="Y47" s="42">
        <v>0</v>
      </c>
      <c r="Z47" s="679">
        <v>0.33</v>
      </c>
      <c r="AA47" s="687">
        <v>45869</v>
      </c>
      <c r="AB47" s="438">
        <v>0</v>
      </c>
      <c r="AC47" s="438">
        <v>0</v>
      </c>
      <c r="AD47" s="438">
        <v>0</v>
      </c>
      <c r="AE47" s="186"/>
      <c r="AF47" s="104"/>
    </row>
    <row r="48" spans="1:57" ht="24.75" customHeight="1">
      <c r="A48" s="824" t="s">
        <v>188</v>
      </c>
      <c r="B48" s="717" t="s">
        <v>170</v>
      </c>
      <c r="C48" s="672">
        <v>45991</v>
      </c>
      <c r="D48" s="681"/>
      <c r="E48" s="682"/>
      <c r="F48" s="681"/>
      <c r="G48" s="683"/>
      <c r="H48" s="684">
        <v>0</v>
      </c>
      <c r="I48" s="697" t="s">
        <v>55</v>
      </c>
      <c r="J48" s="684" t="s">
        <v>63</v>
      </c>
      <c r="K48" s="705"/>
      <c r="L48" s="682"/>
      <c r="M48" s="684" t="s">
        <v>57</v>
      </c>
      <c r="N48" s="843">
        <v>4815.6499999999996</v>
      </c>
      <c r="O48" s="684" t="s">
        <v>57</v>
      </c>
      <c r="P48" s="686" t="s">
        <v>58</v>
      </c>
      <c r="Q48" s="687"/>
      <c r="R48" s="687"/>
      <c r="S48" s="687"/>
      <c r="T48" s="687"/>
      <c r="U48" s="687"/>
      <c r="V48" s="42">
        <v>321</v>
      </c>
      <c r="W48" s="678"/>
      <c r="X48" s="678">
        <f t="shared" si="0"/>
        <v>321</v>
      </c>
      <c r="Y48" s="42">
        <v>0</v>
      </c>
      <c r="Z48" s="679">
        <v>0</v>
      </c>
      <c r="AA48" s="435"/>
      <c r="AB48" s="438">
        <v>0</v>
      </c>
      <c r="AC48" s="438">
        <v>0</v>
      </c>
      <c r="AD48" s="438">
        <v>0</v>
      </c>
      <c r="AE48" s="186"/>
      <c r="AF48" s="104"/>
    </row>
    <row r="49" spans="1:38" ht="24.75" customHeight="1">
      <c r="A49" s="824" t="s">
        <v>189</v>
      </c>
      <c r="B49" s="717" t="s">
        <v>170</v>
      </c>
      <c r="C49" s="672">
        <v>45960</v>
      </c>
      <c r="D49" s="681" t="s">
        <v>85</v>
      </c>
      <c r="E49" s="682">
        <v>45867</v>
      </c>
      <c r="F49" s="681" t="s">
        <v>77</v>
      </c>
      <c r="G49" s="683" t="s">
        <v>190</v>
      </c>
      <c r="H49" s="684">
        <v>0</v>
      </c>
      <c r="I49" s="697" t="s">
        <v>55</v>
      </c>
      <c r="J49" s="684" t="s">
        <v>63</v>
      </c>
      <c r="K49" s="705"/>
      <c r="L49" s="682"/>
      <c r="M49" s="684" t="s">
        <v>57</v>
      </c>
      <c r="N49" s="843">
        <v>144972.5</v>
      </c>
      <c r="O49" s="684" t="s">
        <v>57</v>
      </c>
      <c r="P49" s="686" t="s">
        <v>58</v>
      </c>
      <c r="Q49" s="687"/>
      <c r="R49" s="687"/>
      <c r="S49" s="687"/>
      <c r="T49" s="687"/>
      <c r="U49" s="687"/>
      <c r="V49" s="42">
        <v>12735</v>
      </c>
      <c r="W49" s="678"/>
      <c r="X49" s="678">
        <f t="shared" si="0"/>
        <v>12735</v>
      </c>
      <c r="Y49" s="42">
        <v>0</v>
      </c>
      <c r="Z49" s="679">
        <v>0</v>
      </c>
      <c r="AA49" s="435"/>
      <c r="AB49" s="438">
        <v>0</v>
      </c>
      <c r="AC49" s="438">
        <v>0</v>
      </c>
      <c r="AD49" s="438">
        <v>0</v>
      </c>
      <c r="AE49" s="186"/>
      <c r="AF49" s="104"/>
    </row>
    <row r="50" spans="1:38" ht="24.75" customHeight="1">
      <c r="A50" s="826" t="s">
        <v>191</v>
      </c>
      <c r="B50" s="720" t="s">
        <v>170</v>
      </c>
      <c r="C50" s="721">
        <v>45955</v>
      </c>
      <c r="D50" s="722" t="s">
        <v>192</v>
      </c>
      <c r="E50" s="722" t="s">
        <v>53</v>
      </c>
      <c r="F50" s="722" t="s">
        <v>53</v>
      </c>
      <c r="G50" s="723" t="s">
        <v>193</v>
      </c>
      <c r="H50" s="724">
        <v>0</v>
      </c>
      <c r="I50" s="725" t="s">
        <v>55</v>
      </c>
      <c r="J50" s="724" t="s">
        <v>129</v>
      </c>
      <c r="K50" s="724" t="s">
        <v>130</v>
      </c>
      <c r="L50" s="722" t="s">
        <v>53</v>
      </c>
      <c r="M50" s="724" t="s">
        <v>57</v>
      </c>
      <c r="N50" s="845">
        <v>5219.2</v>
      </c>
      <c r="O50" s="724" t="s">
        <v>167</v>
      </c>
      <c r="P50" s="726" t="s">
        <v>58</v>
      </c>
      <c r="Q50" s="727"/>
      <c r="R50" s="727"/>
      <c r="S50" s="727"/>
      <c r="T50" s="727"/>
      <c r="U50" s="727"/>
      <c r="V50" s="728">
        <v>152</v>
      </c>
      <c r="W50" s="728"/>
      <c r="X50" s="112">
        <f t="shared" si="0"/>
        <v>152</v>
      </c>
      <c r="Y50" s="822">
        <v>0</v>
      </c>
      <c r="Z50" s="371">
        <v>0</v>
      </c>
      <c r="AA50" s="81"/>
      <c r="AB50" s="62">
        <v>0</v>
      </c>
      <c r="AC50" s="62">
        <v>0</v>
      </c>
      <c r="AD50" s="62">
        <v>0</v>
      </c>
      <c r="AE50" s="628"/>
      <c r="AF50" s="488"/>
    </row>
    <row r="51" spans="1:38" ht="24.75" customHeight="1">
      <c r="A51" s="617"/>
      <c r="B51" s="618"/>
      <c r="C51" s="496"/>
      <c r="D51" s="58"/>
      <c r="E51" s="58"/>
      <c r="F51" s="58"/>
      <c r="G51" s="619"/>
      <c r="H51" s="620"/>
      <c r="I51" s="621"/>
      <c r="J51" s="620"/>
      <c r="K51" s="620"/>
      <c r="L51" s="58"/>
      <c r="M51" s="620"/>
      <c r="N51" s="622"/>
      <c r="O51" s="620"/>
      <c r="P51" s="239"/>
      <c r="Q51" s="420"/>
      <c r="R51" s="420"/>
      <c r="S51" s="420"/>
      <c r="T51" s="420"/>
      <c r="U51" s="420"/>
      <c r="V51" s="623"/>
      <c r="W51" s="623"/>
      <c r="X51" s="623"/>
      <c r="Y51" s="624"/>
      <c r="Z51" s="625"/>
      <c r="AA51" s="127"/>
      <c r="AB51" s="626"/>
      <c r="AC51" s="626"/>
      <c r="AD51" s="626"/>
      <c r="AE51" s="627"/>
      <c r="AF51" s="488"/>
    </row>
    <row r="52" spans="1:38" ht="24.75" customHeight="1">
      <c r="A52" s="468"/>
      <c r="B52" s="492"/>
      <c r="C52" s="492"/>
      <c r="D52" s="492"/>
      <c r="E52" s="495"/>
      <c r="F52" s="468"/>
      <c r="G52" s="468"/>
      <c r="H52" s="492"/>
      <c r="I52" s="492"/>
      <c r="J52" s="492"/>
      <c r="K52" s="492"/>
      <c r="L52" s="468"/>
      <c r="M52" s="492"/>
      <c r="N52" s="492"/>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549"/>
      <c r="O53" s="549"/>
      <c r="P53" s="549"/>
      <c r="Q53" s="549"/>
      <c r="R53" s="549"/>
      <c r="S53" s="549"/>
      <c r="T53" s="549"/>
      <c r="U53" s="549"/>
      <c r="V53" s="549"/>
      <c r="W53" s="549"/>
      <c r="X53" s="549"/>
      <c r="Y53" s="549"/>
      <c r="Z53" s="549"/>
      <c r="AA53" s="549"/>
      <c r="AB53" s="549"/>
      <c r="AC53" s="549"/>
      <c r="AD53" s="549"/>
      <c r="AE53" s="551"/>
      <c r="AF53" s="488"/>
    </row>
    <row r="54" spans="1:38" ht="24.75" customHeight="1">
      <c r="A54" s="837" t="s">
        <v>19</v>
      </c>
      <c r="B54" s="837" t="s">
        <v>20</v>
      </c>
      <c r="C54" s="837" t="s">
        <v>21</v>
      </c>
      <c r="D54" s="837" t="s">
        <v>22</v>
      </c>
      <c r="E54" s="837" t="s">
        <v>23</v>
      </c>
      <c r="F54" s="837" t="s">
        <v>24</v>
      </c>
      <c r="G54" s="837" t="s">
        <v>25</v>
      </c>
      <c r="H54" s="837" t="s">
        <v>26</v>
      </c>
      <c r="I54" s="837" t="s">
        <v>27</v>
      </c>
      <c r="J54" s="837" t="s">
        <v>28</v>
      </c>
      <c r="K54" s="837" t="s">
        <v>29</v>
      </c>
      <c r="L54" s="837" t="s">
        <v>30</v>
      </c>
      <c r="M54" s="837" t="s">
        <v>31</v>
      </c>
      <c r="N54" s="837" t="s">
        <v>32</v>
      </c>
      <c r="O54" s="837" t="s">
        <v>33</v>
      </c>
      <c r="P54" s="837" t="s">
        <v>34</v>
      </c>
      <c r="Q54" s="571" t="s">
        <v>35</v>
      </c>
      <c r="R54" s="571" t="s">
        <v>36</v>
      </c>
      <c r="S54" s="571" t="s">
        <v>37</v>
      </c>
      <c r="T54" s="571" t="s">
        <v>38</v>
      </c>
      <c r="U54" s="571" t="s">
        <v>39</v>
      </c>
      <c r="V54" s="571" t="s">
        <v>40</v>
      </c>
      <c r="W54" s="571" t="s">
        <v>41</v>
      </c>
      <c r="X54" s="571" t="s">
        <v>42</v>
      </c>
      <c r="Y54" s="571" t="s">
        <v>43</v>
      </c>
      <c r="Z54" s="571" t="s">
        <v>44</v>
      </c>
      <c r="AA54" s="571" t="s">
        <v>45</v>
      </c>
      <c r="AB54" s="838" t="s">
        <v>46</v>
      </c>
      <c r="AC54" s="571" t="s">
        <v>47</v>
      </c>
      <c r="AD54" s="571" t="s">
        <v>48</v>
      </c>
      <c r="AE54" s="915" t="s">
        <v>49</v>
      </c>
      <c r="AF54" s="637"/>
      <c r="AG54" s="180"/>
      <c r="AH54" s="180"/>
      <c r="AI54" s="180"/>
      <c r="AJ54" s="180"/>
      <c r="AK54" s="180"/>
    </row>
    <row r="55" spans="1:38" ht="24.75" customHeight="1">
      <c r="A55" s="792" t="s">
        <v>195</v>
      </c>
      <c r="B55" s="670" t="s">
        <v>121</v>
      </c>
      <c r="C55" s="672">
        <v>45868</v>
      </c>
      <c r="D55" s="706" t="s">
        <v>122</v>
      </c>
      <c r="E55" s="672">
        <v>45813</v>
      </c>
      <c r="F55" s="706" t="s">
        <v>127</v>
      </c>
      <c r="G55" s="809" t="s">
        <v>196</v>
      </c>
      <c r="H55" s="674">
        <v>0</v>
      </c>
      <c r="I55" s="675" t="s">
        <v>197</v>
      </c>
      <c r="J55" s="674" t="s">
        <v>63</v>
      </c>
      <c r="K55" s="674"/>
      <c r="L55" s="672">
        <v>45793</v>
      </c>
      <c r="M55" s="674" t="s">
        <v>57</v>
      </c>
      <c r="N55" s="842">
        <v>104070.8</v>
      </c>
      <c r="O55" s="674" t="s">
        <v>57</v>
      </c>
      <c r="P55" s="733" t="s">
        <v>198</v>
      </c>
      <c r="Q55" s="677">
        <v>45793</v>
      </c>
      <c r="R55" s="677" t="s">
        <v>147</v>
      </c>
      <c r="S55" s="677">
        <v>45841</v>
      </c>
      <c r="T55" s="677">
        <v>45841</v>
      </c>
      <c r="U55" s="677"/>
      <c r="V55" s="678">
        <v>7848</v>
      </c>
      <c r="W55" s="734">
        <v>7859</v>
      </c>
      <c r="X55" s="112">
        <f>SUM(V55-W55)</f>
        <v>-11</v>
      </c>
      <c r="Y55" s="688">
        <v>0</v>
      </c>
      <c r="Z55" s="679">
        <v>1</v>
      </c>
      <c r="AA55" s="677">
        <v>45825</v>
      </c>
      <c r="AB55" s="438">
        <v>1</v>
      </c>
      <c r="AC55" s="438">
        <v>1</v>
      </c>
      <c r="AD55" s="438">
        <v>1</v>
      </c>
      <c r="AE55" s="827" t="s">
        <v>199</v>
      </c>
      <c r="AL55" s="488"/>
    </row>
    <row r="56" spans="1:38" ht="24.75" customHeight="1">
      <c r="A56" s="799" t="s">
        <v>200</v>
      </c>
      <c r="B56" s="670" t="s">
        <v>121</v>
      </c>
      <c r="C56" s="672">
        <v>45868</v>
      </c>
      <c r="D56" s="710" t="s">
        <v>122</v>
      </c>
      <c r="E56" s="672">
        <v>45786</v>
      </c>
      <c r="F56" s="706" t="s">
        <v>123</v>
      </c>
      <c r="G56" s="670" t="s">
        <v>201</v>
      </c>
      <c r="H56" s="674">
        <v>0</v>
      </c>
      <c r="I56" s="674" t="s">
        <v>197</v>
      </c>
      <c r="J56" s="674" t="s">
        <v>63</v>
      </c>
      <c r="K56" s="806"/>
      <c r="L56" s="742">
        <v>45786</v>
      </c>
      <c r="M56" s="712" t="s">
        <v>57</v>
      </c>
      <c r="N56" s="842">
        <v>133172.15</v>
      </c>
      <c r="O56" s="674" t="s">
        <v>57</v>
      </c>
      <c r="P56" s="730" t="s">
        <v>198</v>
      </c>
      <c r="Q56" s="677">
        <v>45789</v>
      </c>
      <c r="R56" s="677">
        <v>45826</v>
      </c>
      <c r="S56" s="677">
        <v>45828</v>
      </c>
      <c r="T56" s="677">
        <v>45828</v>
      </c>
      <c r="U56" s="677"/>
      <c r="V56" s="678">
        <v>13306</v>
      </c>
      <c r="W56" s="731">
        <v>13332</v>
      </c>
      <c r="X56" s="112">
        <f>SUM(V56-W56)</f>
        <v>-26</v>
      </c>
      <c r="Y56" s="42">
        <v>0</v>
      </c>
      <c r="Z56" s="679">
        <v>1</v>
      </c>
      <c r="AA56" s="677">
        <v>45810</v>
      </c>
      <c r="AB56" s="679">
        <v>1</v>
      </c>
      <c r="AC56" s="679">
        <v>1</v>
      </c>
      <c r="AD56" s="679">
        <v>1</v>
      </c>
      <c r="AE56" s="547" t="s">
        <v>202</v>
      </c>
      <c r="AL56" s="488"/>
    </row>
    <row r="57" spans="1:38" ht="24.75" customHeight="1">
      <c r="A57" s="737" t="s">
        <v>203</v>
      </c>
      <c r="B57" s="707" t="s">
        <v>121</v>
      </c>
      <c r="C57" s="742">
        <v>45807</v>
      </c>
      <c r="D57" s="765" t="s">
        <v>122</v>
      </c>
      <c r="E57" s="742">
        <v>45778</v>
      </c>
      <c r="F57" s="707" t="s">
        <v>123</v>
      </c>
      <c r="G57" s="740" t="s">
        <v>204</v>
      </c>
      <c r="H57" s="741">
        <v>0</v>
      </c>
      <c r="I57" s="712" t="s">
        <v>197</v>
      </c>
      <c r="J57" s="741" t="s">
        <v>63</v>
      </c>
      <c r="K57" s="769"/>
      <c r="L57" s="742">
        <v>45782</v>
      </c>
      <c r="M57" s="741" t="s">
        <v>57</v>
      </c>
      <c r="N57" s="846">
        <v>119135.3</v>
      </c>
      <c r="O57" s="741" t="s">
        <v>57</v>
      </c>
      <c r="P57" s="743" t="s">
        <v>198</v>
      </c>
      <c r="Q57" s="677">
        <v>45782</v>
      </c>
      <c r="R57" s="677">
        <v>45819</v>
      </c>
      <c r="S57" s="677">
        <v>45820</v>
      </c>
      <c r="T57" s="677">
        <v>45820</v>
      </c>
      <c r="U57" s="677"/>
      <c r="V57" s="678">
        <v>9356</v>
      </c>
      <c r="W57" s="734">
        <v>9202</v>
      </c>
      <c r="X57" s="112">
        <f>SUM(V57-W57)</f>
        <v>154</v>
      </c>
      <c r="Y57" s="678">
        <v>0</v>
      </c>
      <c r="Z57" s="735">
        <v>0.98</v>
      </c>
      <c r="AA57" s="677">
        <v>45792</v>
      </c>
      <c r="AB57" s="438">
        <v>1</v>
      </c>
      <c r="AC57" s="438">
        <v>1</v>
      </c>
      <c r="AD57" s="438">
        <v>1</v>
      </c>
      <c r="AE57" s="828" t="s">
        <v>205</v>
      </c>
      <c r="AL57" s="488"/>
    </row>
    <row r="58" spans="1:38" ht="24.75" customHeight="1">
      <c r="A58" s="805" t="s">
        <v>206</v>
      </c>
      <c r="B58" s="748" t="s">
        <v>121</v>
      </c>
      <c r="C58" s="758">
        <v>45868</v>
      </c>
      <c r="D58" s="807" t="s">
        <v>122</v>
      </c>
      <c r="E58" s="758">
        <v>45828</v>
      </c>
      <c r="F58" s="808" t="s">
        <v>127</v>
      </c>
      <c r="G58" s="812" t="s">
        <v>207</v>
      </c>
      <c r="H58" s="751">
        <v>0</v>
      </c>
      <c r="I58" s="796" t="s">
        <v>197</v>
      </c>
      <c r="J58" s="751" t="s">
        <v>63</v>
      </c>
      <c r="K58" s="751"/>
      <c r="L58" s="742">
        <v>45826</v>
      </c>
      <c r="M58" s="741" t="s">
        <v>57</v>
      </c>
      <c r="N58" s="847">
        <v>144886</v>
      </c>
      <c r="O58" s="751" t="s">
        <v>57</v>
      </c>
      <c r="P58" s="730" t="s">
        <v>198</v>
      </c>
      <c r="Q58" s="771">
        <v>45840</v>
      </c>
      <c r="R58" s="677"/>
      <c r="S58" s="771"/>
      <c r="T58" s="771"/>
      <c r="U58" s="771"/>
      <c r="V58" s="716">
        <v>11054</v>
      </c>
      <c r="W58" s="772">
        <v>11100</v>
      </c>
      <c r="X58" s="112">
        <f>SUM(V58-W58)</f>
        <v>-46</v>
      </c>
      <c r="Y58" s="42">
        <v>0</v>
      </c>
      <c r="Z58" s="679">
        <v>1</v>
      </c>
      <c r="AA58" s="677">
        <v>45845</v>
      </c>
      <c r="AB58" s="438">
        <v>1</v>
      </c>
      <c r="AC58" s="438">
        <v>1</v>
      </c>
      <c r="AD58" s="438">
        <v>1</v>
      </c>
      <c r="AE58" s="547" t="s">
        <v>208</v>
      </c>
      <c r="AL58" s="488"/>
    </row>
    <row r="59" spans="1:38" ht="24.75" customHeight="1">
      <c r="A59" s="767" t="s">
        <v>209</v>
      </c>
      <c r="B59" s="738" t="s">
        <v>170</v>
      </c>
      <c r="C59" s="742">
        <v>45868</v>
      </c>
      <c r="D59" s="739" t="s">
        <v>60</v>
      </c>
      <c r="E59" s="732">
        <v>45716</v>
      </c>
      <c r="F59" s="739" t="s">
        <v>172</v>
      </c>
      <c r="G59" s="811" t="s">
        <v>210</v>
      </c>
      <c r="H59" s="124">
        <v>0</v>
      </c>
      <c r="I59" s="755" t="s">
        <v>197</v>
      </c>
      <c r="J59" s="124" t="s">
        <v>63</v>
      </c>
      <c r="K59" s="183"/>
      <c r="L59" s="742">
        <v>45716</v>
      </c>
      <c r="M59" s="124" t="s">
        <v>57</v>
      </c>
      <c r="N59" s="848">
        <v>64932.55</v>
      </c>
      <c r="O59" s="124" t="s">
        <v>57</v>
      </c>
      <c r="P59" s="770" t="s">
        <v>198</v>
      </c>
      <c r="Q59" s="687">
        <v>45721</v>
      </c>
      <c r="R59" s="687"/>
      <c r="S59" s="687"/>
      <c r="T59" s="687"/>
      <c r="U59" s="687"/>
      <c r="V59" s="42">
        <v>5151</v>
      </c>
      <c r="W59" s="731">
        <v>5127</v>
      </c>
      <c r="X59" s="112">
        <f>SUM(V59-W59)</f>
        <v>24</v>
      </c>
      <c r="Y59" s="42">
        <v>0</v>
      </c>
      <c r="Z59" s="679">
        <v>1</v>
      </c>
      <c r="AA59" s="687">
        <v>45748</v>
      </c>
      <c r="AB59" s="438">
        <v>1</v>
      </c>
      <c r="AC59" s="438">
        <v>1</v>
      </c>
      <c r="AD59" s="438">
        <v>1</v>
      </c>
      <c r="AE59" s="828"/>
      <c r="AG59" s="44"/>
      <c r="AL59" s="488"/>
    </row>
    <row r="60" spans="1:38" ht="24.75" customHeight="1">
      <c r="A60" s="804" t="s">
        <v>211</v>
      </c>
      <c r="B60" s="789" t="s">
        <v>51</v>
      </c>
      <c r="C60" s="790">
        <v>45716</v>
      </c>
      <c r="D60" s="790" t="s">
        <v>85</v>
      </c>
      <c r="E60" s="790">
        <v>45701</v>
      </c>
      <c r="F60" s="749" t="s">
        <v>89</v>
      </c>
      <c r="G60" s="791" t="s">
        <v>177</v>
      </c>
      <c r="H60" s="752">
        <v>0</v>
      </c>
      <c r="I60" s="752" t="s">
        <v>198</v>
      </c>
      <c r="J60" s="752" t="s">
        <v>63</v>
      </c>
      <c r="K60" s="752"/>
      <c r="L60" s="790">
        <v>45705</v>
      </c>
      <c r="M60" s="752" t="s">
        <v>57</v>
      </c>
      <c r="N60" s="849">
        <v>1295</v>
      </c>
      <c r="O60" s="752" t="s">
        <v>57</v>
      </c>
      <c r="P60" s="759" t="s">
        <v>198</v>
      </c>
      <c r="Q60" s="785">
        <v>45706</v>
      </c>
      <c r="R60" s="785">
        <v>45826</v>
      </c>
      <c r="S60" s="785"/>
      <c r="T60" s="785"/>
      <c r="U60" s="785"/>
      <c r="V60" s="719">
        <v>153</v>
      </c>
      <c r="W60" s="761">
        <v>153</v>
      </c>
      <c r="X60" s="112">
        <f>SUM(V60-W60)</f>
        <v>0</v>
      </c>
      <c r="Y60" s="698">
        <v>0</v>
      </c>
      <c r="Z60" s="679">
        <v>1</v>
      </c>
      <c r="AA60" s="687">
        <v>45754</v>
      </c>
      <c r="AB60" s="679">
        <v>1</v>
      </c>
      <c r="AC60" s="679">
        <v>1</v>
      </c>
      <c r="AD60" s="679">
        <v>1</v>
      </c>
      <c r="AE60" s="192" t="s">
        <v>212</v>
      </c>
      <c r="AL60" s="488"/>
    </row>
    <row r="61" spans="1:38" ht="24.75" customHeight="1">
      <c r="A61" s="799" t="s">
        <v>213</v>
      </c>
      <c r="B61" s="670" t="s">
        <v>121</v>
      </c>
      <c r="C61" s="672">
        <v>45868</v>
      </c>
      <c r="D61" s="672" t="s">
        <v>85</v>
      </c>
      <c r="E61" s="672">
        <v>45793</v>
      </c>
      <c r="F61" s="710" t="s">
        <v>127</v>
      </c>
      <c r="G61" s="670" t="s">
        <v>214</v>
      </c>
      <c r="H61" s="674">
        <v>0</v>
      </c>
      <c r="I61" s="674" t="s">
        <v>197</v>
      </c>
      <c r="J61" s="674" t="s">
        <v>63</v>
      </c>
      <c r="K61" s="806"/>
      <c r="L61" s="742">
        <v>45793</v>
      </c>
      <c r="M61" s="712" t="s">
        <v>57</v>
      </c>
      <c r="N61" s="842">
        <v>53589.8</v>
      </c>
      <c r="O61" s="674" t="s">
        <v>57</v>
      </c>
      <c r="P61" s="730" t="s">
        <v>198</v>
      </c>
      <c r="Q61" s="677">
        <v>45793</v>
      </c>
      <c r="R61" s="677" t="s">
        <v>147</v>
      </c>
      <c r="S61" s="677"/>
      <c r="T61" s="677"/>
      <c r="U61" s="677"/>
      <c r="V61" s="678">
        <v>8305</v>
      </c>
      <c r="W61" s="731">
        <v>8818</v>
      </c>
      <c r="X61" s="112">
        <f>SUM(V61-W61)</f>
        <v>-513</v>
      </c>
      <c r="Y61" s="773">
        <v>0</v>
      </c>
      <c r="Z61" s="764">
        <v>1.06</v>
      </c>
      <c r="AA61" s="677">
        <v>45810</v>
      </c>
      <c r="AB61" s="438">
        <v>1</v>
      </c>
      <c r="AC61" s="438">
        <v>1</v>
      </c>
      <c r="AD61" s="438">
        <v>1</v>
      </c>
      <c r="AE61" s="547" t="s">
        <v>215</v>
      </c>
      <c r="AL61" s="488"/>
    </row>
    <row r="62" spans="1:38" ht="24.75" customHeight="1">
      <c r="A62" s="729" t="s">
        <v>216</v>
      </c>
      <c r="B62" s="671" t="s">
        <v>51</v>
      </c>
      <c r="C62" s="672">
        <v>45838</v>
      </c>
      <c r="D62" s="672" t="s">
        <v>70</v>
      </c>
      <c r="E62" s="672">
        <v>45818</v>
      </c>
      <c r="F62" s="670" t="s">
        <v>71</v>
      </c>
      <c r="G62" s="670" t="s">
        <v>217</v>
      </c>
      <c r="H62" s="674">
        <v>56</v>
      </c>
      <c r="I62" s="674" t="s">
        <v>197</v>
      </c>
      <c r="J62" s="674" t="s">
        <v>63</v>
      </c>
      <c r="K62" s="806"/>
      <c r="L62" s="758">
        <v>45817</v>
      </c>
      <c r="M62" s="674" t="s">
        <v>57</v>
      </c>
      <c r="N62" s="842">
        <v>75953</v>
      </c>
      <c r="O62" s="674" t="s">
        <v>57</v>
      </c>
      <c r="P62" s="763" t="s">
        <v>198</v>
      </c>
      <c r="Q62" s="677">
        <v>45817</v>
      </c>
      <c r="R62" s="677">
        <v>45855</v>
      </c>
      <c r="S62" s="677">
        <v>45856</v>
      </c>
      <c r="T62" s="677"/>
      <c r="U62" s="677">
        <v>45868</v>
      </c>
      <c r="V62" s="678">
        <v>6005</v>
      </c>
      <c r="W62" s="731">
        <v>5942</v>
      </c>
      <c r="X62" s="112">
        <f>SUM(V62-W62)</f>
        <v>63</v>
      </c>
      <c r="Y62" s="42">
        <v>0</v>
      </c>
      <c r="Z62" s="679">
        <v>0.99</v>
      </c>
      <c r="AA62" s="677">
        <v>45824</v>
      </c>
      <c r="AB62" s="438">
        <v>1</v>
      </c>
      <c r="AC62" s="438">
        <v>1</v>
      </c>
      <c r="AD62" s="438">
        <v>1</v>
      </c>
      <c r="AE62" s="547"/>
      <c r="AL62" s="488"/>
    </row>
    <row r="63" spans="1:38" ht="24.75" customHeight="1">
      <c r="A63" s="737" t="s">
        <v>218</v>
      </c>
      <c r="B63" s="782" t="s">
        <v>51</v>
      </c>
      <c r="C63" s="742">
        <v>45868</v>
      </c>
      <c r="D63" s="739" t="s">
        <v>219</v>
      </c>
      <c r="E63" s="732">
        <v>45719</v>
      </c>
      <c r="F63" s="739" t="s">
        <v>71</v>
      </c>
      <c r="G63" s="786" t="s">
        <v>220</v>
      </c>
      <c r="H63" s="124">
        <v>60</v>
      </c>
      <c r="I63" s="124" t="s">
        <v>197</v>
      </c>
      <c r="J63" s="124" t="s">
        <v>63</v>
      </c>
      <c r="K63" s="124"/>
      <c r="L63" s="732">
        <v>45716</v>
      </c>
      <c r="M63" s="124" t="s">
        <v>57</v>
      </c>
      <c r="N63" s="848">
        <v>64727</v>
      </c>
      <c r="O63" s="124" t="s">
        <v>57</v>
      </c>
      <c r="P63" s="756" t="s">
        <v>198</v>
      </c>
      <c r="Q63" s="687">
        <v>45719</v>
      </c>
      <c r="R63" s="687">
        <v>45853</v>
      </c>
      <c r="S63" s="687">
        <v>45856</v>
      </c>
      <c r="T63" s="687"/>
      <c r="U63" s="677">
        <v>45868</v>
      </c>
      <c r="V63" s="787">
        <v>5853</v>
      </c>
      <c r="W63" s="734">
        <v>5975</v>
      </c>
      <c r="X63" s="112">
        <f>SUM(V63-W63)</f>
        <v>-122</v>
      </c>
      <c r="Y63" s="42">
        <v>0</v>
      </c>
      <c r="Z63" s="679">
        <v>1.02</v>
      </c>
      <c r="AA63" s="687">
        <v>45741</v>
      </c>
      <c r="AB63" s="438">
        <v>1</v>
      </c>
      <c r="AC63" s="438">
        <v>1</v>
      </c>
      <c r="AD63" s="438">
        <v>1</v>
      </c>
      <c r="AE63" s="828"/>
      <c r="AL63" s="488"/>
    </row>
    <row r="64" spans="1:38" ht="24.75" customHeight="1">
      <c r="A64" s="737" t="s">
        <v>221</v>
      </c>
      <c r="B64" s="782" t="s">
        <v>51</v>
      </c>
      <c r="C64" s="732">
        <v>45807</v>
      </c>
      <c r="D64" s="739" t="s">
        <v>52</v>
      </c>
      <c r="E64" s="739" t="s">
        <v>53</v>
      </c>
      <c r="F64" s="739" t="s">
        <v>54</v>
      </c>
      <c r="G64" s="754" t="s">
        <v>222</v>
      </c>
      <c r="H64" s="124">
        <v>68</v>
      </c>
      <c r="I64" s="124" t="s">
        <v>198</v>
      </c>
      <c r="J64" s="124" t="s">
        <v>56</v>
      </c>
      <c r="K64" s="124"/>
      <c r="L64" s="779">
        <v>45716</v>
      </c>
      <c r="M64" s="124" t="s">
        <v>57</v>
      </c>
      <c r="N64" s="848">
        <v>1134</v>
      </c>
      <c r="O64" s="124" t="s">
        <v>57</v>
      </c>
      <c r="P64" s="756" t="s">
        <v>198</v>
      </c>
      <c r="Q64" s="435" t="s">
        <v>56</v>
      </c>
      <c r="R64" s="435"/>
      <c r="S64" s="435"/>
      <c r="T64" s="435"/>
      <c r="U64" s="435"/>
      <c r="V64" s="42">
        <v>0</v>
      </c>
      <c r="W64" s="678">
        <v>0</v>
      </c>
      <c r="X64" s="112">
        <f>SUM(V64-W64)</f>
        <v>0</v>
      </c>
      <c r="Y64" s="787">
        <v>5569</v>
      </c>
      <c r="Z64" s="679">
        <v>0</v>
      </c>
      <c r="AA64" s="435"/>
      <c r="AB64" s="679">
        <v>1</v>
      </c>
      <c r="AC64" s="679">
        <v>1</v>
      </c>
      <c r="AD64" s="679">
        <v>1</v>
      </c>
      <c r="AE64" s="828"/>
      <c r="AL64" s="488"/>
    </row>
    <row r="65" spans="1:38" ht="24.75" customHeight="1">
      <c r="A65" s="737" t="s">
        <v>223</v>
      </c>
      <c r="B65" s="782" t="s">
        <v>51</v>
      </c>
      <c r="C65" s="732">
        <v>45807</v>
      </c>
      <c r="D65" s="739" t="s">
        <v>122</v>
      </c>
      <c r="E65" s="732">
        <v>45727</v>
      </c>
      <c r="F65" s="739" t="s">
        <v>89</v>
      </c>
      <c r="G65" s="786" t="s">
        <v>224</v>
      </c>
      <c r="H65" s="124">
        <v>90</v>
      </c>
      <c r="I65" s="124" t="s">
        <v>198</v>
      </c>
      <c r="J65" s="124" t="s">
        <v>63</v>
      </c>
      <c r="K65" s="183"/>
      <c r="L65" s="732">
        <v>45728</v>
      </c>
      <c r="M65" s="124" t="s">
        <v>57</v>
      </c>
      <c r="N65" s="848">
        <v>82979.5</v>
      </c>
      <c r="O65" s="124" t="s">
        <v>57</v>
      </c>
      <c r="P65" s="756" t="s">
        <v>198</v>
      </c>
      <c r="Q65" s="687">
        <v>45728</v>
      </c>
      <c r="R65" s="687">
        <v>45821</v>
      </c>
      <c r="S65" s="687">
        <v>45828</v>
      </c>
      <c r="T65" s="687"/>
      <c r="U65" s="687"/>
      <c r="V65" s="42">
        <v>6524</v>
      </c>
      <c r="W65" s="734">
        <v>6524</v>
      </c>
      <c r="X65" s="112">
        <f>SUM(V65-W65)</f>
        <v>0</v>
      </c>
      <c r="Y65" s="435">
        <v>0</v>
      </c>
      <c r="Z65" s="679">
        <v>1</v>
      </c>
      <c r="AA65" s="687">
        <v>45740</v>
      </c>
      <c r="AB65" s="679">
        <v>1</v>
      </c>
      <c r="AC65" s="679">
        <v>1</v>
      </c>
      <c r="AD65" s="679">
        <v>1</v>
      </c>
      <c r="AE65" s="829" t="s">
        <v>225</v>
      </c>
      <c r="AL65" s="488"/>
    </row>
    <row r="66" spans="1:38" ht="24.75" customHeight="1">
      <c r="A66" s="737" t="s">
        <v>226</v>
      </c>
      <c r="B66" s="782" t="s">
        <v>51</v>
      </c>
      <c r="C66" s="732">
        <v>45772</v>
      </c>
      <c r="D66" s="739" t="s">
        <v>227</v>
      </c>
      <c r="E66" s="732">
        <v>45716</v>
      </c>
      <c r="F66" s="739" t="s">
        <v>228</v>
      </c>
      <c r="G66" s="786" t="s">
        <v>229</v>
      </c>
      <c r="H66" s="124">
        <v>56</v>
      </c>
      <c r="I66" s="124" t="s">
        <v>197</v>
      </c>
      <c r="J66" s="124" t="s">
        <v>63</v>
      </c>
      <c r="K66" s="124"/>
      <c r="L66" s="742">
        <v>45716</v>
      </c>
      <c r="M66" s="124" t="s">
        <v>57</v>
      </c>
      <c r="N66" s="848">
        <v>45321.5</v>
      </c>
      <c r="O66" s="124" t="s">
        <v>57</v>
      </c>
      <c r="P66" s="756" t="s">
        <v>198</v>
      </c>
      <c r="Q66" s="687">
        <v>45722</v>
      </c>
      <c r="R66" s="687">
        <v>45867</v>
      </c>
      <c r="S66" s="687">
        <v>45874</v>
      </c>
      <c r="T66" s="687"/>
      <c r="U66" s="687"/>
      <c r="V66" s="42">
        <v>3642</v>
      </c>
      <c r="W66" s="734">
        <v>3666</v>
      </c>
      <c r="X66" s="112">
        <f>SUM(V66-W66)</f>
        <v>-24</v>
      </c>
      <c r="Y66" s="42">
        <v>0</v>
      </c>
      <c r="Z66" s="679">
        <v>1</v>
      </c>
      <c r="AA66" s="687">
        <v>45734</v>
      </c>
      <c r="AB66" s="679">
        <v>1</v>
      </c>
      <c r="AC66" s="679">
        <v>1</v>
      </c>
      <c r="AD66" s="679">
        <v>1</v>
      </c>
      <c r="AE66" s="828"/>
      <c r="AL66" s="488"/>
    </row>
    <row r="67" spans="1:38" ht="24.75" customHeight="1">
      <c r="A67" s="737" t="s">
        <v>230</v>
      </c>
      <c r="B67" s="782" t="s">
        <v>51</v>
      </c>
      <c r="C67" s="768">
        <v>45838</v>
      </c>
      <c r="D67" s="739" t="s">
        <v>227</v>
      </c>
      <c r="E67" s="732">
        <v>45727</v>
      </c>
      <c r="F67" s="739" t="s">
        <v>228</v>
      </c>
      <c r="G67" s="786" t="s">
        <v>231</v>
      </c>
      <c r="H67" s="124">
        <v>71</v>
      </c>
      <c r="I67" s="755" t="s">
        <v>197</v>
      </c>
      <c r="J67" s="124" t="s">
        <v>63</v>
      </c>
      <c r="K67" s="183"/>
      <c r="L67" s="732">
        <v>45728</v>
      </c>
      <c r="M67" s="124" t="s">
        <v>57</v>
      </c>
      <c r="N67" s="848">
        <v>60843.5</v>
      </c>
      <c r="O67" s="124" t="s">
        <v>57</v>
      </c>
      <c r="P67" s="756" t="s">
        <v>198</v>
      </c>
      <c r="Q67" s="687">
        <v>45722</v>
      </c>
      <c r="R67" s="687"/>
      <c r="S67" s="687"/>
      <c r="T67" s="687"/>
      <c r="U67" s="687"/>
      <c r="V67" s="787">
        <v>4979</v>
      </c>
      <c r="W67" s="734">
        <v>5020</v>
      </c>
      <c r="X67" s="112">
        <f>SUM(V67-W67)</f>
        <v>-41</v>
      </c>
      <c r="Y67" s="435">
        <v>0</v>
      </c>
      <c r="Z67" s="679">
        <v>1.01</v>
      </c>
      <c r="AA67" s="687">
        <v>45741</v>
      </c>
      <c r="AB67" s="679">
        <v>1</v>
      </c>
      <c r="AC67" s="679">
        <v>1</v>
      </c>
      <c r="AD67" s="679">
        <v>1</v>
      </c>
      <c r="AE67" s="828"/>
      <c r="AL67" s="488"/>
    </row>
    <row r="68" spans="1:38" ht="24.75" customHeight="1">
      <c r="A68" s="737" t="s">
        <v>232</v>
      </c>
      <c r="B68" s="782" t="s">
        <v>51</v>
      </c>
      <c r="C68" s="732">
        <v>45772</v>
      </c>
      <c r="D68" s="739" t="s">
        <v>52</v>
      </c>
      <c r="E68" s="739" t="s">
        <v>53</v>
      </c>
      <c r="F68" s="739" t="s">
        <v>54</v>
      </c>
      <c r="G68" s="786" t="s">
        <v>233</v>
      </c>
      <c r="H68" s="124">
        <v>38</v>
      </c>
      <c r="I68" s="124" t="s">
        <v>198</v>
      </c>
      <c r="J68" s="124" t="s">
        <v>56</v>
      </c>
      <c r="K68" s="183"/>
      <c r="L68" s="742">
        <v>45716</v>
      </c>
      <c r="M68" s="124" t="s">
        <v>57</v>
      </c>
      <c r="N68" s="848">
        <v>870</v>
      </c>
      <c r="O68" s="124" t="s">
        <v>57</v>
      </c>
      <c r="P68" s="774" t="s">
        <v>198</v>
      </c>
      <c r="Q68" s="435" t="s">
        <v>56</v>
      </c>
      <c r="R68" s="435"/>
      <c r="S68" s="435"/>
      <c r="T68" s="435"/>
      <c r="U68" s="435"/>
      <c r="V68" s="42">
        <v>0</v>
      </c>
      <c r="W68" s="701">
        <v>0</v>
      </c>
      <c r="X68" s="112">
        <f>SUM(V68-W68)</f>
        <v>0</v>
      </c>
      <c r="Y68" s="435">
        <v>145</v>
      </c>
      <c r="Z68" s="679">
        <v>0</v>
      </c>
      <c r="AA68" s="687">
        <v>45742</v>
      </c>
      <c r="AB68" s="679">
        <v>1</v>
      </c>
      <c r="AC68" s="679">
        <v>1</v>
      </c>
      <c r="AD68" s="679">
        <v>1</v>
      </c>
      <c r="AE68" s="828"/>
      <c r="AL68" s="488"/>
    </row>
    <row r="69" spans="1:38" ht="24.75" customHeight="1">
      <c r="A69" s="788" t="s">
        <v>234</v>
      </c>
      <c r="B69" s="782" t="s">
        <v>51</v>
      </c>
      <c r="C69" s="732">
        <v>45772</v>
      </c>
      <c r="D69" s="783" t="s">
        <v>66</v>
      </c>
      <c r="E69" s="783">
        <v>45693</v>
      </c>
      <c r="F69" s="739" t="s">
        <v>61</v>
      </c>
      <c r="G69" s="784" t="s">
        <v>235</v>
      </c>
      <c r="H69" s="755">
        <v>86</v>
      </c>
      <c r="I69" s="766" t="s">
        <v>197</v>
      </c>
      <c r="J69" s="755" t="s">
        <v>63</v>
      </c>
      <c r="K69" s="755"/>
      <c r="L69" s="783">
        <v>45714</v>
      </c>
      <c r="M69" s="755" t="s">
        <v>57</v>
      </c>
      <c r="N69" s="850">
        <v>94170.5</v>
      </c>
      <c r="O69" s="755" t="s">
        <v>57</v>
      </c>
      <c r="P69" s="770" t="s">
        <v>198</v>
      </c>
      <c r="Q69" s="687">
        <v>45693</v>
      </c>
      <c r="R69" s="687">
        <v>45869</v>
      </c>
      <c r="S69" s="687">
        <v>45875</v>
      </c>
      <c r="T69" s="687"/>
      <c r="U69" s="687"/>
      <c r="V69" s="719">
        <v>7980</v>
      </c>
      <c r="W69" s="772">
        <v>7457</v>
      </c>
      <c r="X69" s="112">
        <f>SUM(V69-W69)</f>
        <v>523</v>
      </c>
      <c r="Y69" s="698">
        <v>0</v>
      </c>
      <c r="Z69" s="679">
        <v>0.93</v>
      </c>
      <c r="AA69" s="687">
        <v>45713</v>
      </c>
      <c r="AB69" s="679">
        <v>1</v>
      </c>
      <c r="AC69" s="679">
        <v>1</v>
      </c>
      <c r="AD69" s="679">
        <v>1</v>
      </c>
      <c r="AE69" s="192" t="s">
        <v>236</v>
      </c>
      <c r="AF69" s="489"/>
      <c r="AG69" s="185"/>
      <c r="AH69" s="185"/>
      <c r="AI69" s="185"/>
      <c r="AJ69" s="185"/>
      <c r="AK69" s="185"/>
    </row>
    <row r="70" spans="1:38" ht="24.75" customHeight="1">
      <c r="A70" s="781" t="s">
        <v>237</v>
      </c>
      <c r="B70" s="782" t="s">
        <v>51</v>
      </c>
      <c r="C70" s="732">
        <v>45772</v>
      </c>
      <c r="D70" s="732" t="s">
        <v>122</v>
      </c>
      <c r="E70" s="783">
        <v>45685</v>
      </c>
      <c r="F70" s="783" t="s">
        <v>89</v>
      </c>
      <c r="G70" s="784" t="s">
        <v>238</v>
      </c>
      <c r="H70" s="755">
        <v>76</v>
      </c>
      <c r="I70" s="766" t="s">
        <v>197</v>
      </c>
      <c r="J70" s="755" t="s">
        <v>63</v>
      </c>
      <c r="K70" s="755"/>
      <c r="L70" s="783">
        <v>45692</v>
      </c>
      <c r="M70" s="755" t="s">
        <v>57</v>
      </c>
      <c r="N70" s="850">
        <v>90302</v>
      </c>
      <c r="O70" s="755" t="s">
        <v>57</v>
      </c>
      <c r="P70" s="774" t="s">
        <v>198</v>
      </c>
      <c r="Q70" s="687">
        <v>45694</v>
      </c>
      <c r="R70" s="687">
        <v>45847</v>
      </c>
      <c r="S70" s="687">
        <v>45852</v>
      </c>
      <c r="T70" s="687"/>
      <c r="U70" s="687">
        <v>45867</v>
      </c>
      <c r="V70" s="719">
        <v>8420</v>
      </c>
      <c r="W70" s="761">
        <v>8553</v>
      </c>
      <c r="X70" s="112">
        <f>SUM(V70-W70)</f>
        <v>-133</v>
      </c>
      <c r="Y70" s="698">
        <v>0</v>
      </c>
      <c r="Z70" s="679">
        <v>1.02</v>
      </c>
      <c r="AA70" s="687">
        <v>45709</v>
      </c>
      <c r="AB70" s="679">
        <v>1</v>
      </c>
      <c r="AC70" s="679">
        <v>1</v>
      </c>
      <c r="AD70" s="679">
        <v>1</v>
      </c>
      <c r="AE70" s="828" t="s">
        <v>239</v>
      </c>
      <c r="AF70" s="488"/>
    </row>
    <row r="71" spans="1:38" ht="24.75" customHeight="1">
      <c r="A71" s="788" t="s">
        <v>240</v>
      </c>
      <c r="B71" s="782" t="s">
        <v>51</v>
      </c>
      <c r="C71" s="732">
        <v>45772</v>
      </c>
      <c r="D71" s="783" t="s">
        <v>66</v>
      </c>
      <c r="E71" s="783">
        <v>45698</v>
      </c>
      <c r="F71" s="732" t="s">
        <v>61</v>
      </c>
      <c r="G71" s="784" t="s">
        <v>241</v>
      </c>
      <c r="H71" s="755">
        <v>89</v>
      </c>
      <c r="I71" s="755" t="s">
        <v>197</v>
      </c>
      <c r="J71" s="755" t="s">
        <v>63</v>
      </c>
      <c r="K71" s="755"/>
      <c r="L71" s="783">
        <v>45695</v>
      </c>
      <c r="M71" s="755" t="s">
        <v>57</v>
      </c>
      <c r="N71" s="851">
        <v>89698.5</v>
      </c>
      <c r="O71" s="755" t="s">
        <v>57</v>
      </c>
      <c r="P71" s="770" t="s">
        <v>198</v>
      </c>
      <c r="Q71" s="687">
        <v>45694</v>
      </c>
      <c r="R71" s="687"/>
      <c r="S71" s="687"/>
      <c r="T71" s="687"/>
      <c r="U71" s="687"/>
      <c r="V71" s="719">
        <v>7562</v>
      </c>
      <c r="W71" s="772">
        <v>6528</v>
      </c>
      <c r="X71" s="112">
        <f>SUM(V71-W71)</f>
        <v>1034</v>
      </c>
      <c r="Y71" s="698">
        <v>0</v>
      </c>
      <c r="Z71" s="679">
        <v>0.8</v>
      </c>
      <c r="AA71" s="687">
        <v>45709</v>
      </c>
      <c r="AB71" s="679">
        <v>1</v>
      </c>
      <c r="AC71" s="679">
        <v>1</v>
      </c>
      <c r="AD71" s="679">
        <v>1</v>
      </c>
      <c r="AE71" s="220" t="s">
        <v>242</v>
      </c>
      <c r="AF71" s="488"/>
    </row>
    <row r="72" spans="1:38" ht="24.75" customHeight="1">
      <c r="A72" s="781" t="s">
        <v>243</v>
      </c>
      <c r="B72" s="782" t="s">
        <v>51</v>
      </c>
      <c r="C72" s="732">
        <v>45772</v>
      </c>
      <c r="D72" s="732" t="s">
        <v>227</v>
      </c>
      <c r="E72" s="783">
        <v>45686</v>
      </c>
      <c r="F72" s="739" t="s">
        <v>228</v>
      </c>
      <c r="G72" s="784" t="s">
        <v>244</v>
      </c>
      <c r="H72" s="755">
        <v>77</v>
      </c>
      <c r="I72" s="766" t="s">
        <v>197</v>
      </c>
      <c r="J72" s="755" t="s">
        <v>63</v>
      </c>
      <c r="K72" s="755"/>
      <c r="L72" s="783">
        <v>45686</v>
      </c>
      <c r="M72" s="755" t="s">
        <v>57</v>
      </c>
      <c r="N72" s="850">
        <v>61924</v>
      </c>
      <c r="O72" s="755" t="s">
        <v>57</v>
      </c>
      <c r="P72" s="774" t="s">
        <v>198</v>
      </c>
      <c r="Q72" s="687">
        <v>45692</v>
      </c>
      <c r="R72" s="687">
        <v>45847</v>
      </c>
      <c r="S72" s="687">
        <v>45852</v>
      </c>
      <c r="T72" s="687"/>
      <c r="U72" s="687"/>
      <c r="V72" s="719">
        <v>5005</v>
      </c>
      <c r="W72" s="761">
        <v>4996</v>
      </c>
      <c r="X72" s="112">
        <f>SUM(V72-W72)</f>
        <v>9</v>
      </c>
      <c r="Y72" s="698">
        <v>0</v>
      </c>
      <c r="Z72" s="679">
        <v>1</v>
      </c>
      <c r="AA72" s="687">
        <v>45708</v>
      </c>
      <c r="AB72" s="679">
        <v>1</v>
      </c>
      <c r="AC72" s="679">
        <v>1</v>
      </c>
      <c r="AD72" s="679">
        <v>1</v>
      </c>
      <c r="AE72" s="192" t="s">
        <v>245</v>
      </c>
      <c r="AF72" s="488"/>
    </row>
    <row r="73" spans="1:38" ht="24.75" customHeight="1">
      <c r="A73" s="781" t="s">
        <v>246</v>
      </c>
      <c r="B73" s="782" t="s">
        <v>51</v>
      </c>
      <c r="C73" s="732">
        <v>45772</v>
      </c>
      <c r="D73" s="732" t="s">
        <v>122</v>
      </c>
      <c r="E73" s="783">
        <v>45685</v>
      </c>
      <c r="F73" s="739" t="s">
        <v>89</v>
      </c>
      <c r="G73" s="784" t="s">
        <v>247</v>
      </c>
      <c r="H73" s="755">
        <v>81</v>
      </c>
      <c r="I73" s="766" t="s">
        <v>197</v>
      </c>
      <c r="J73" s="755" t="s">
        <v>63</v>
      </c>
      <c r="K73" s="755"/>
      <c r="L73" s="783">
        <v>45699</v>
      </c>
      <c r="M73" s="755" t="s">
        <v>57</v>
      </c>
      <c r="N73" s="850">
        <v>73583.5</v>
      </c>
      <c r="O73" s="755" t="s">
        <v>57</v>
      </c>
      <c r="P73" s="756" t="s">
        <v>198</v>
      </c>
      <c r="Q73" s="687">
        <v>45691</v>
      </c>
      <c r="R73" s="687">
        <v>45825</v>
      </c>
      <c r="S73" s="687">
        <v>45840</v>
      </c>
      <c r="T73" s="687"/>
      <c r="U73" s="687"/>
      <c r="V73" s="719">
        <v>6205</v>
      </c>
      <c r="W73" s="761">
        <v>6190</v>
      </c>
      <c r="X73" s="112">
        <f>SUM(V73-W73)</f>
        <v>15</v>
      </c>
      <c r="Y73" s="698">
        <v>0</v>
      </c>
      <c r="Z73" s="679">
        <v>1</v>
      </c>
      <c r="AA73" s="687">
        <v>45699</v>
      </c>
      <c r="AB73" s="679">
        <v>1</v>
      </c>
      <c r="AC73" s="679">
        <v>1</v>
      </c>
      <c r="AD73" s="679">
        <v>1</v>
      </c>
      <c r="AE73" s="828" t="s">
        <v>248</v>
      </c>
      <c r="AF73" s="488"/>
    </row>
    <row r="74" spans="1:38" ht="24.75" customHeight="1">
      <c r="A74" s="781" t="s">
        <v>249</v>
      </c>
      <c r="B74" s="782" t="s">
        <v>51</v>
      </c>
      <c r="C74" s="732">
        <v>45772</v>
      </c>
      <c r="D74" s="783" t="s">
        <v>250</v>
      </c>
      <c r="E74" s="783">
        <v>45694</v>
      </c>
      <c r="F74" s="783" t="s">
        <v>228</v>
      </c>
      <c r="G74" s="784" t="s">
        <v>251</v>
      </c>
      <c r="H74" s="755">
        <v>84</v>
      </c>
      <c r="I74" s="766" t="s">
        <v>197</v>
      </c>
      <c r="J74" s="755" t="s">
        <v>63</v>
      </c>
      <c r="K74" s="755"/>
      <c r="L74" s="783">
        <v>45698</v>
      </c>
      <c r="M74" s="755" t="s">
        <v>57</v>
      </c>
      <c r="N74" s="850">
        <v>63402.5</v>
      </c>
      <c r="O74" s="755" t="s">
        <v>57</v>
      </c>
      <c r="P74" s="774" t="s">
        <v>198</v>
      </c>
      <c r="Q74" s="687">
        <v>45695</v>
      </c>
      <c r="R74" s="687">
        <v>45847</v>
      </c>
      <c r="S74" s="687">
        <v>45852</v>
      </c>
      <c r="T74" s="687"/>
      <c r="U74" s="687"/>
      <c r="V74" s="787">
        <v>4979</v>
      </c>
      <c r="W74" s="761">
        <v>4984</v>
      </c>
      <c r="X74" s="112">
        <f>SUM(V74-W74)</f>
        <v>-5</v>
      </c>
      <c r="Y74" s="698">
        <v>0</v>
      </c>
      <c r="Z74" s="679">
        <v>1</v>
      </c>
      <c r="AA74" s="687">
        <v>45714</v>
      </c>
      <c r="AB74" s="679">
        <v>1</v>
      </c>
      <c r="AC74" s="679">
        <v>1</v>
      </c>
      <c r="AD74" s="679">
        <v>1</v>
      </c>
      <c r="AE74" s="192" t="s">
        <v>252</v>
      </c>
      <c r="AF74" s="488"/>
    </row>
    <row r="75" spans="1:38" ht="24.75" customHeight="1">
      <c r="A75" s="737" t="s">
        <v>253</v>
      </c>
      <c r="B75" s="782" t="s">
        <v>51</v>
      </c>
      <c r="C75" s="783">
        <v>45688</v>
      </c>
      <c r="D75" s="732" t="s">
        <v>254</v>
      </c>
      <c r="E75" s="783">
        <v>45685</v>
      </c>
      <c r="F75" s="783" t="s">
        <v>255</v>
      </c>
      <c r="G75" s="784" t="s">
        <v>256</v>
      </c>
      <c r="H75" s="124">
        <v>86</v>
      </c>
      <c r="I75" s="755" t="s">
        <v>257</v>
      </c>
      <c r="J75" s="124" t="s">
        <v>63</v>
      </c>
      <c r="K75" s="124"/>
      <c r="L75" s="732">
        <v>45677</v>
      </c>
      <c r="M75" s="755" t="s">
        <v>57</v>
      </c>
      <c r="N75" s="848">
        <v>78075.5</v>
      </c>
      <c r="O75" s="755" t="s">
        <v>57</v>
      </c>
      <c r="P75" s="756" t="s">
        <v>198</v>
      </c>
      <c r="Q75" s="687">
        <v>45675</v>
      </c>
      <c r="R75" s="687">
        <v>45870</v>
      </c>
      <c r="S75" s="687">
        <v>45887</v>
      </c>
      <c r="T75" s="687"/>
      <c r="U75" s="687"/>
      <c r="V75" s="42">
        <v>6526</v>
      </c>
      <c r="W75" s="734">
        <v>6217</v>
      </c>
      <c r="X75" s="112">
        <f>SUM(V75-W75)</f>
        <v>309</v>
      </c>
      <c r="Y75" s="698">
        <v>0</v>
      </c>
      <c r="Z75" s="735">
        <v>0.95</v>
      </c>
      <c r="AA75" s="687">
        <v>45685</v>
      </c>
      <c r="AB75" s="679">
        <v>1</v>
      </c>
      <c r="AC75" s="679">
        <v>1</v>
      </c>
      <c r="AD75" s="679">
        <v>1</v>
      </c>
      <c r="AE75" s="192"/>
      <c r="AF75" s="488"/>
    </row>
    <row r="76" spans="1:38" ht="24.75" customHeight="1">
      <c r="A76" s="737" t="s">
        <v>258</v>
      </c>
      <c r="B76" s="782" t="s">
        <v>51</v>
      </c>
      <c r="C76" s="732">
        <v>45705</v>
      </c>
      <c r="D76" s="739" t="s">
        <v>52</v>
      </c>
      <c r="E76" s="739" t="s">
        <v>53</v>
      </c>
      <c r="F76" s="739" t="s">
        <v>54</v>
      </c>
      <c r="G76" s="754" t="s">
        <v>259</v>
      </c>
      <c r="H76" s="183"/>
      <c r="I76" s="124" t="s">
        <v>198</v>
      </c>
      <c r="J76" s="124" t="s">
        <v>56</v>
      </c>
      <c r="K76" s="183"/>
      <c r="L76" s="739" t="s">
        <v>53</v>
      </c>
      <c r="M76" s="124" t="s">
        <v>57</v>
      </c>
      <c r="N76" s="848">
        <v>3283.2</v>
      </c>
      <c r="O76" s="124" t="s">
        <v>57</v>
      </c>
      <c r="P76" s="774" t="s">
        <v>198</v>
      </c>
      <c r="Q76" s="435" t="s">
        <v>56</v>
      </c>
      <c r="R76" s="435"/>
      <c r="S76" s="435"/>
      <c r="T76" s="435"/>
      <c r="U76" s="435"/>
      <c r="V76" s="42">
        <v>0</v>
      </c>
      <c r="W76" s="435">
        <v>0</v>
      </c>
      <c r="X76" s="112">
        <f>SUM(V76-W76)</f>
        <v>0</v>
      </c>
      <c r="Y76" s="42">
        <v>4696</v>
      </c>
      <c r="Z76" s="679">
        <v>0</v>
      </c>
      <c r="AA76" s="435"/>
      <c r="AB76" s="438">
        <v>1</v>
      </c>
      <c r="AC76" s="438">
        <v>1</v>
      </c>
      <c r="AD76" s="679">
        <v>1</v>
      </c>
      <c r="AE76" s="828"/>
      <c r="AF76" s="488"/>
    </row>
    <row r="77" spans="1:38" ht="24.75" customHeight="1">
      <c r="A77" s="737" t="s">
        <v>260</v>
      </c>
      <c r="B77" s="782" t="s">
        <v>51</v>
      </c>
      <c r="C77" s="783">
        <v>45688</v>
      </c>
      <c r="D77" s="783" t="s">
        <v>261</v>
      </c>
      <c r="E77" s="783">
        <v>45692</v>
      </c>
      <c r="F77" s="783" t="s">
        <v>77</v>
      </c>
      <c r="G77" s="784" t="s">
        <v>262</v>
      </c>
      <c r="H77" s="124">
        <v>86</v>
      </c>
      <c r="I77" s="755" t="s">
        <v>257</v>
      </c>
      <c r="J77" s="124" t="s">
        <v>63</v>
      </c>
      <c r="K77" s="124"/>
      <c r="L77" s="707" t="s">
        <v>198</v>
      </c>
      <c r="M77" s="755" t="s">
        <v>57</v>
      </c>
      <c r="N77" s="848">
        <v>82480.5</v>
      </c>
      <c r="O77" s="755" t="s">
        <v>57</v>
      </c>
      <c r="P77" s="774" t="s">
        <v>198</v>
      </c>
      <c r="Q77" s="687">
        <v>45675</v>
      </c>
      <c r="R77" s="687">
        <v>45870</v>
      </c>
      <c r="S77" s="687">
        <v>45880</v>
      </c>
      <c r="T77" s="687"/>
      <c r="U77" s="687"/>
      <c r="V77" s="42">
        <v>6390</v>
      </c>
      <c r="W77" s="734">
        <v>6114</v>
      </c>
      <c r="X77" s="112">
        <f>SUM(V77-W77)</f>
        <v>276</v>
      </c>
      <c r="Y77" s="698">
        <v>0</v>
      </c>
      <c r="Z77" s="679">
        <v>0.96</v>
      </c>
      <c r="AA77" s="687">
        <v>45687</v>
      </c>
      <c r="AB77" s="679">
        <v>1</v>
      </c>
      <c r="AC77" s="679">
        <v>1</v>
      </c>
      <c r="AD77" s="679">
        <v>1</v>
      </c>
      <c r="AE77" s="830" t="s">
        <v>263</v>
      </c>
      <c r="AF77" s="488"/>
    </row>
    <row r="78" spans="1:38" ht="24.75" customHeight="1">
      <c r="A78" s="767" t="s">
        <v>264</v>
      </c>
      <c r="B78" s="793" t="s">
        <v>51</v>
      </c>
      <c r="C78" s="765">
        <v>45688</v>
      </c>
      <c r="D78" s="765" t="s">
        <v>66</v>
      </c>
      <c r="E78" s="765">
        <v>45695</v>
      </c>
      <c r="F78" s="742" t="s">
        <v>61</v>
      </c>
      <c r="G78" s="778" t="s">
        <v>265</v>
      </c>
      <c r="H78" s="741">
        <v>88</v>
      </c>
      <c r="I78" s="766" t="s">
        <v>257</v>
      </c>
      <c r="J78" s="741" t="s">
        <v>63</v>
      </c>
      <c r="K78" s="741"/>
      <c r="L78" s="707" t="s">
        <v>198</v>
      </c>
      <c r="M78" s="766" t="s">
        <v>57</v>
      </c>
      <c r="N78" s="846">
        <v>43130</v>
      </c>
      <c r="O78" s="766" t="s">
        <v>57</v>
      </c>
      <c r="P78" s="775" t="s">
        <v>198</v>
      </c>
      <c r="Q78" s="677">
        <v>45691</v>
      </c>
      <c r="R78" s="677">
        <v>45870</v>
      </c>
      <c r="S78" s="677">
        <v>45891</v>
      </c>
      <c r="T78" s="677"/>
      <c r="U78" s="677"/>
      <c r="V78" s="678">
        <v>2092</v>
      </c>
      <c r="W78" s="731">
        <v>344</v>
      </c>
      <c r="X78" s="112">
        <f>SUM(V78-W78)</f>
        <v>1748</v>
      </c>
      <c r="Y78" s="688">
        <v>0</v>
      </c>
      <c r="Z78" s="679">
        <v>1</v>
      </c>
      <c r="AA78" s="677">
        <v>45750</v>
      </c>
      <c r="AB78" s="735">
        <v>1</v>
      </c>
      <c r="AC78" s="735">
        <v>1</v>
      </c>
      <c r="AD78" s="735">
        <v>1</v>
      </c>
      <c r="AE78" s="831" t="s">
        <v>266</v>
      </c>
      <c r="AF78" s="488"/>
    </row>
    <row r="79" spans="1:38" ht="24.75" customHeight="1">
      <c r="A79" s="737" t="s">
        <v>267</v>
      </c>
      <c r="B79" s="782" t="s">
        <v>51</v>
      </c>
      <c r="C79" s="783">
        <v>45688</v>
      </c>
      <c r="D79" s="732" t="s">
        <v>85</v>
      </c>
      <c r="E79" s="783">
        <v>45686</v>
      </c>
      <c r="F79" s="783" t="s">
        <v>89</v>
      </c>
      <c r="G79" s="784" t="s">
        <v>268</v>
      </c>
      <c r="H79" s="124">
        <v>88</v>
      </c>
      <c r="I79" s="755" t="s">
        <v>257</v>
      </c>
      <c r="J79" s="124" t="s">
        <v>63</v>
      </c>
      <c r="K79" s="124"/>
      <c r="L79" s="779">
        <v>45706</v>
      </c>
      <c r="M79" s="755" t="s">
        <v>57</v>
      </c>
      <c r="N79" s="848">
        <v>69212.5</v>
      </c>
      <c r="O79" s="755" t="s">
        <v>57</v>
      </c>
      <c r="P79" s="774" t="s">
        <v>198</v>
      </c>
      <c r="Q79" s="687">
        <v>45679</v>
      </c>
      <c r="R79" s="687" t="s">
        <v>269</v>
      </c>
      <c r="S79" s="687"/>
      <c r="T79" s="687"/>
      <c r="U79" s="687"/>
      <c r="V79" s="42">
        <v>5661</v>
      </c>
      <c r="W79" s="734">
        <v>5813</v>
      </c>
      <c r="X79" s="112">
        <f>SUM(V79-W79)</f>
        <v>-152</v>
      </c>
      <c r="Y79" s="698">
        <v>0</v>
      </c>
      <c r="Z79" s="679">
        <v>1.03</v>
      </c>
      <c r="AA79" s="687">
        <v>45681</v>
      </c>
      <c r="AB79" s="679">
        <v>1</v>
      </c>
      <c r="AC79" s="679">
        <v>1</v>
      </c>
      <c r="AD79" s="679">
        <v>1</v>
      </c>
      <c r="AE79" s="192" t="s">
        <v>239</v>
      </c>
      <c r="AF79" s="488"/>
    </row>
    <row r="80" spans="1:38" ht="24.75" customHeight="1">
      <c r="A80" s="767" t="s">
        <v>270</v>
      </c>
      <c r="B80" s="782" t="s">
        <v>51</v>
      </c>
      <c r="C80" s="732">
        <v>45772</v>
      </c>
      <c r="D80" s="739" t="s">
        <v>271</v>
      </c>
      <c r="E80" s="732">
        <v>45743</v>
      </c>
      <c r="F80" s="739" t="s">
        <v>272</v>
      </c>
      <c r="G80" s="754" t="s">
        <v>273</v>
      </c>
      <c r="H80" s="124">
        <v>85</v>
      </c>
      <c r="I80" s="755" t="s">
        <v>197</v>
      </c>
      <c r="J80" s="741" t="s">
        <v>63</v>
      </c>
      <c r="K80" s="794"/>
      <c r="L80" s="732">
        <v>45741</v>
      </c>
      <c r="M80" s="741" t="s">
        <v>57</v>
      </c>
      <c r="N80" s="848">
        <v>74508.5</v>
      </c>
      <c r="O80" s="741" t="s">
        <v>57</v>
      </c>
      <c r="P80" s="770" t="s">
        <v>198</v>
      </c>
      <c r="Q80" s="687">
        <v>45749</v>
      </c>
      <c r="R80" s="687"/>
      <c r="S80" s="687"/>
      <c r="T80" s="687"/>
      <c r="U80" s="687"/>
      <c r="V80" s="42">
        <v>6258</v>
      </c>
      <c r="W80" s="731">
        <v>6226</v>
      </c>
      <c r="X80" s="112">
        <f>SUM(V80-W80)</f>
        <v>32</v>
      </c>
      <c r="Y80" s="688">
        <v>0</v>
      </c>
      <c r="Z80" s="679">
        <v>1</v>
      </c>
      <c r="AA80" s="687">
        <v>45763</v>
      </c>
      <c r="AB80" s="679">
        <v>1</v>
      </c>
      <c r="AC80" s="679">
        <v>1</v>
      </c>
      <c r="AD80" s="679">
        <v>1</v>
      </c>
      <c r="AE80" s="832"/>
      <c r="AF80" s="488"/>
    </row>
    <row r="81" spans="1:32" ht="24.75" customHeight="1">
      <c r="A81" s="737" t="s">
        <v>274</v>
      </c>
      <c r="B81" s="782" t="s">
        <v>51</v>
      </c>
      <c r="C81" s="732">
        <v>45772</v>
      </c>
      <c r="D81" s="739" t="s">
        <v>250</v>
      </c>
      <c r="E81" s="732">
        <v>45743</v>
      </c>
      <c r="F81" s="739" t="s">
        <v>228</v>
      </c>
      <c r="G81" s="754" t="s">
        <v>275</v>
      </c>
      <c r="H81" s="124">
        <v>57</v>
      </c>
      <c r="I81" s="755" t="s">
        <v>197</v>
      </c>
      <c r="J81" s="741" t="s">
        <v>63</v>
      </c>
      <c r="K81" s="794"/>
      <c r="L81" s="732">
        <v>45741</v>
      </c>
      <c r="M81" s="741" t="s">
        <v>57</v>
      </c>
      <c r="N81" s="848">
        <v>49071</v>
      </c>
      <c r="O81" s="741" t="s">
        <v>57</v>
      </c>
      <c r="P81" s="774" t="s">
        <v>198</v>
      </c>
      <c r="Q81" s="687">
        <v>45745</v>
      </c>
      <c r="R81" s="687">
        <v>45832</v>
      </c>
      <c r="S81" s="687">
        <v>45839</v>
      </c>
      <c r="T81" s="687"/>
      <c r="U81" s="687"/>
      <c r="V81" s="42">
        <v>3967</v>
      </c>
      <c r="W81" s="734">
        <v>3936</v>
      </c>
      <c r="X81" s="112">
        <f>SUM(V81-W81)</f>
        <v>31</v>
      </c>
      <c r="Y81" s="688">
        <v>0</v>
      </c>
      <c r="Z81" s="679">
        <v>1</v>
      </c>
      <c r="AA81" s="687">
        <v>45756</v>
      </c>
      <c r="AB81" s="679">
        <v>1</v>
      </c>
      <c r="AC81" s="679">
        <v>1</v>
      </c>
      <c r="AD81" s="679">
        <v>1</v>
      </c>
      <c r="AE81" s="833"/>
      <c r="AF81" s="488"/>
    </row>
    <row r="82" spans="1:32" ht="24.75" customHeight="1">
      <c r="A82" s="767" t="s">
        <v>276</v>
      </c>
      <c r="B82" s="782" t="s">
        <v>51</v>
      </c>
      <c r="C82" s="783">
        <v>45711</v>
      </c>
      <c r="D82" s="783" t="s">
        <v>261</v>
      </c>
      <c r="E82" s="783">
        <v>45691</v>
      </c>
      <c r="F82" s="783" t="s">
        <v>77</v>
      </c>
      <c r="G82" s="784" t="s">
        <v>277</v>
      </c>
      <c r="H82" s="124">
        <v>73</v>
      </c>
      <c r="I82" s="766" t="s">
        <v>257</v>
      </c>
      <c r="J82" s="124" t="s">
        <v>63</v>
      </c>
      <c r="K82" s="124"/>
      <c r="L82" s="732">
        <v>45698</v>
      </c>
      <c r="M82" s="755" t="s">
        <v>57</v>
      </c>
      <c r="N82" s="848">
        <v>60575.5</v>
      </c>
      <c r="O82" s="755" t="s">
        <v>57</v>
      </c>
      <c r="P82" s="770" t="s">
        <v>198</v>
      </c>
      <c r="Q82" s="687">
        <v>45691</v>
      </c>
      <c r="R82" s="687">
        <v>45870</v>
      </c>
      <c r="S82" s="687">
        <v>45881</v>
      </c>
      <c r="T82" s="687"/>
      <c r="U82" s="687"/>
      <c r="V82" s="42">
        <v>4614</v>
      </c>
      <c r="W82" s="731">
        <v>4123</v>
      </c>
      <c r="X82" s="112">
        <f>SUM(V82-W82)</f>
        <v>491</v>
      </c>
      <c r="Y82" s="698">
        <v>0</v>
      </c>
      <c r="Z82" s="679">
        <v>0.9</v>
      </c>
      <c r="AA82" s="687">
        <v>45706</v>
      </c>
      <c r="AB82" s="679">
        <v>1</v>
      </c>
      <c r="AC82" s="679">
        <v>1</v>
      </c>
      <c r="AD82" s="679">
        <v>1</v>
      </c>
      <c r="AE82" s="192" t="s">
        <v>278</v>
      </c>
      <c r="AF82" s="488"/>
    </row>
    <row r="83" spans="1:32" ht="24.75" customHeight="1">
      <c r="A83" s="737" t="s">
        <v>279</v>
      </c>
      <c r="B83" s="782" t="s">
        <v>51</v>
      </c>
      <c r="C83" s="742">
        <v>45831</v>
      </c>
      <c r="D83" s="707" t="s">
        <v>227</v>
      </c>
      <c r="E83" s="732">
        <v>45807</v>
      </c>
      <c r="F83" s="707" t="s">
        <v>228</v>
      </c>
      <c r="G83" s="707" t="s">
        <v>280</v>
      </c>
      <c r="H83" s="741">
        <v>87</v>
      </c>
      <c r="I83" s="741" t="s">
        <v>197</v>
      </c>
      <c r="J83" s="741" t="s">
        <v>63</v>
      </c>
      <c r="K83" s="741"/>
      <c r="L83" s="742">
        <v>45757</v>
      </c>
      <c r="M83" s="741" t="s">
        <v>57</v>
      </c>
      <c r="N83" s="846">
        <v>78331</v>
      </c>
      <c r="O83" s="741" t="s">
        <v>57</v>
      </c>
      <c r="P83" s="774" t="s">
        <v>198</v>
      </c>
      <c r="Q83" s="677">
        <v>45757</v>
      </c>
      <c r="R83" s="677"/>
      <c r="S83" s="677"/>
      <c r="T83" s="677"/>
      <c r="U83" s="677"/>
      <c r="V83" s="678">
        <v>6334</v>
      </c>
      <c r="W83" s="734">
        <v>6228</v>
      </c>
      <c r="X83" s="112">
        <f>SUM(V83-W83)</f>
        <v>106</v>
      </c>
      <c r="Y83" s="698">
        <v>0</v>
      </c>
      <c r="Z83" s="679">
        <v>0.98</v>
      </c>
      <c r="AA83" s="687">
        <v>45769</v>
      </c>
      <c r="AB83" s="438">
        <v>0</v>
      </c>
      <c r="AC83" s="438">
        <v>0</v>
      </c>
      <c r="AD83" s="438">
        <v>0</v>
      </c>
      <c r="AE83" s="547" t="s">
        <v>178</v>
      </c>
      <c r="AF83" s="488"/>
    </row>
    <row r="84" spans="1:32" ht="24.75" customHeight="1">
      <c r="A84" s="737" t="s">
        <v>281</v>
      </c>
      <c r="B84" s="782" t="s">
        <v>51</v>
      </c>
      <c r="C84" s="732">
        <v>45772</v>
      </c>
      <c r="D84" s="739" t="s">
        <v>122</v>
      </c>
      <c r="E84" s="732">
        <v>45743</v>
      </c>
      <c r="F84" s="739" t="s">
        <v>89</v>
      </c>
      <c r="G84" s="754" t="s">
        <v>282</v>
      </c>
      <c r="H84" s="124">
        <v>81</v>
      </c>
      <c r="I84" s="755" t="s">
        <v>197</v>
      </c>
      <c r="J84" s="741" t="s">
        <v>63</v>
      </c>
      <c r="K84" s="794"/>
      <c r="L84" s="732">
        <v>45741</v>
      </c>
      <c r="M84" s="741" t="s">
        <v>57</v>
      </c>
      <c r="N84" s="848">
        <v>74961</v>
      </c>
      <c r="O84" s="741" t="s">
        <v>57</v>
      </c>
      <c r="P84" s="774" t="s">
        <v>198</v>
      </c>
      <c r="Q84" s="687">
        <v>45747</v>
      </c>
      <c r="R84" s="687">
        <v>45870</v>
      </c>
      <c r="S84" s="687">
        <v>45889</v>
      </c>
      <c r="T84" s="687"/>
      <c r="U84" s="687"/>
      <c r="V84" s="42">
        <v>6327</v>
      </c>
      <c r="W84" s="734">
        <v>6414</v>
      </c>
      <c r="X84" s="112">
        <f>SUM(V84-W84)</f>
        <v>-87</v>
      </c>
      <c r="Y84" s="688">
        <v>0</v>
      </c>
      <c r="Z84" s="679">
        <v>1.01</v>
      </c>
      <c r="AA84" s="687">
        <v>45761</v>
      </c>
      <c r="AB84" s="679">
        <v>1</v>
      </c>
      <c r="AC84" s="679">
        <v>1</v>
      </c>
      <c r="AD84" s="679">
        <v>1</v>
      </c>
      <c r="AE84" s="834" t="s">
        <v>283</v>
      </c>
      <c r="AF84" s="488"/>
    </row>
    <row r="85" spans="1:32" ht="24.75" customHeight="1">
      <c r="A85" s="737" t="s">
        <v>284</v>
      </c>
      <c r="B85" s="782" t="s">
        <v>51</v>
      </c>
      <c r="C85" s="732">
        <v>45772</v>
      </c>
      <c r="D85" s="739" t="s">
        <v>250</v>
      </c>
      <c r="E85" s="732">
        <v>45743</v>
      </c>
      <c r="F85" s="739" t="s">
        <v>228</v>
      </c>
      <c r="G85" s="754" t="s">
        <v>285</v>
      </c>
      <c r="H85" s="124">
        <v>63</v>
      </c>
      <c r="I85" s="755" t="s">
        <v>197</v>
      </c>
      <c r="J85" s="741" t="s">
        <v>63</v>
      </c>
      <c r="K85" s="794"/>
      <c r="L85" s="732">
        <v>45741</v>
      </c>
      <c r="M85" s="741" t="s">
        <v>57</v>
      </c>
      <c r="N85" s="848">
        <v>41813</v>
      </c>
      <c r="O85" s="741" t="s">
        <v>57</v>
      </c>
      <c r="P85" s="774" t="s">
        <v>198</v>
      </c>
      <c r="Q85" s="687">
        <v>45745</v>
      </c>
      <c r="R85" s="687">
        <v>45828</v>
      </c>
      <c r="S85" s="687"/>
      <c r="T85" s="687"/>
      <c r="U85" s="687"/>
      <c r="V85" s="42">
        <v>3243</v>
      </c>
      <c r="W85" s="734">
        <v>3290</v>
      </c>
      <c r="X85" s="112">
        <f>SUM(V85-W85)</f>
        <v>-47</v>
      </c>
      <c r="Y85" s="688">
        <v>0</v>
      </c>
      <c r="Z85" s="679">
        <v>1</v>
      </c>
      <c r="AA85" s="687">
        <v>45761</v>
      </c>
      <c r="AB85" s="679">
        <v>1</v>
      </c>
      <c r="AC85" s="679">
        <v>1</v>
      </c>
      <c r="AD85" s="679">
        <v>1</v>
      </c>
      <c r="AE85" s="833"/>
      <c r="AF85" s="488"/>
    </row>
    <row r="86" spans="1:32" ht="24.75" customHeight="1">
      <c r="A86" s="737" t="s">
        <v>286</v>
      </c>
      <c r="B86" s="782" t="s">
        <v>51</v>
      </c>
      <c r="C86" s="732">
        <v>45705</v>
      </c>
      <c r="D86" s="739" t="s">
        <v>52</v>
      </c>
      <c r="E86" s="739" t="s">
        <v>53</v>
      </c>
      <c r="F86" s="739" t="s">
        <v>54</v>
      </c>
      <c r="G86" s="754" t="s">
        <v>287</v>
      </c>
      <c r="H86" s="124">
        <v>75</v>
      </c>
      <c r="I86" s="124" t="s">
        <v>198</v>
      </c>
      <c r="J86" s="124" t="s">
        <v>56</v>
      </c>
      <c r="K86" s="183"/>
      <c r="L86" s="739" t="s">
        <v>53</v>
      </c>
      <c r="M86" s="124" t="s">
        <v>57</v>
      </c>
      <c r="N86" s="852">
        <v>3150.75</v>
      </c>
      <c r="O86" s="124" t="s">
        <v>57</v>
      </c>
      <c r="P86" s="774" t="s">
        <v>198</v>
      </c>
      <c r="Q86" s="435" t="s">
        <v>56</v>
      </c>
      <c r="R86" s="435"/>
      <c r="S86" s="435"/>
      <c r="T86" s="435"/>
      <c r="U86" s="435"/>
      <c r="V86" s="42">
        <v>0</v>
      </c>
      <c r="W86" s="701">
        <v>0</v>
      </c>
      <c r="X86" s="112">
        <f>SUM(V86-W86)</f>
        <v>0</v>
      </c>
      <c r="Y86" s="42">
        <v>4215</v>
      </c>
      <c r="Z86" s="679">
        <v>1</v>
      </c>
      <c r="AA86" s="687">
        <v>45716</v>
      </c>
      <c r="AB86" s="679">
        <v>1</v>
      </c>
      <c r="AC86" s="679">
        <v>1</v>
      </c>
      <c r="AD86" s="679">
        <v>1</v>
      </c>
      <c r="AE86" s="828"/>
      <c r="AF86" s="488"/>
    </row>
    <row r="87" spans="1:32" ht="24.75" customHeight="1">
      <c r="A87" s="737" t="s">
        <v>288</v>
      </c>
      <c r="B87" s="782" t="s">
        <v>51</v>
      </c>
      <c r="C87" s="732">
        <v>45705</v>
      </c>
      <c r="D87" s="739" t="s">
        <v>52</v>
      </c>
      <c r="E87" s="739" t="s">
        <v>53</v>
      </c>
      <c r="F87" s="739" t="s">
        <v>54</v>
      </c>
      <c r="G87" s="754" t="s">
        <v>289</v>
      </c>
      <c r="H87" s="124">
        <v>80</v>
      </c>
      <c r="I87" s="124" t="s">
        <v>198</v>
      </c>
      <c r="J87" s="124" t="s">
        <v>56</v>
      </c>
      <c r="K87" s="183"/>
      <c r="L87" s="739" t="s">
        <v>53</v>
      </c>
      <c r="M87" s="124" t="s">
        <v>57</v>
      </c>
      <c r="N87" s="852">
        <v>3391.5</v>
      </c>
      <c r="O87" s="124" t="s">
        <v>57</v>
      </c>
      <c r="P87" s="774" t="s">
        <v>198</v>
      </c>
      <c r="Q87" s="435" t="s">
        <v>56</v>
      </c>
      <c r="R87" s="435"/>
      <c r="S87" s="435"/>
      <c r="T87" s="435"/>
      <c r="U87" s="435"/>
      <c r="V87" s="42">
        <v>0</v>
      </c>
      <c r="W87" s="701">
        <v>0</v>
      </c>
      <c r="X87" s="112">
        <f>SUM(V87-W87)</f>
        <v>0</v>
      </c>
      <c r="Y87" s="42">
        <v>5030</v>
      </c>
      <c r="Z87" s="679">
        <v>1</v>
      </c>
      <c r="AA87" s="687">
        <v>45716</v>
      </c>
      <c r="AB87" s="679">
        <v>1</v>
      </c>
      <c r="AC87" s="438">
        <v>1</v>
      </c>
      <c r="AD87" s="679">
        <v>1</v>
      </c>
      <c r="AE87" s="828"/>
      <c r="AF87" s="488"/>
    </row>
    <row r="88" spans="1:32" ht="24.75" customHeight="1">
      <c r="A88" s="737" t="s">
        <v>290</v>
      </c>
      <c r="B88" s="782" t="s">
        <v>51</v>
      </c>
      <c r="C88" s="783">
        <v>45711</v>
      </c>
      <c r="D88" s="783" t="s">
        <v>70</v>
      </c>
      <c r="E88" s="783">
        <v>45686</v>
      </c>
      <c r="F88" s="783" t="s">
        <v>71</v>
      </c>
      <c r="G88" s="784" t="s">
        <v>291</v>
      </c>
      <c r="H88" s="124">
        <v>90</v>
      </c>
      <c r="I88" s="766" t="s">
        <v>257</v>
      </c>
      <c r="J88" s="124" t="s">
        <v>63</v>
      </c>
      <c r="K88" s="124"/>
      <c r="L88" s="732">
        <v>45700</v>
      </c>
      <c r="M88" s="755" t="s">
        <v>57</v>
      </c>
      <c r="N88" s="848">
        <v>77320</v>
      </c>
      <c r="O88" s="755" t="s">
        <v>57</v>
      </c>
      <c r="P88" s="774" t="s">
        <v>198</v>
      </c>
      <c r="Q88" s="785">
        <v>45706</v>
      </c>
      <c r="R88" s="785">
        <v>45870</v>
      </c>
      <c r="S88" s="785">
        <v>45890</v>
      </c>
      <c r="T88" s="785"/>
      <c r="U88" s="785"/>
      <c r="V88" s="42">
        <v>6041</v>
      </c>
      <c r="W88" s="734">
        <v>6024</v>
      </c>
      <c r="X88" s="112">
        <f>SUM(V88-W88)</f>
        <v>17</v>
      </c>
      <c r="Y88" s="698">
        <v>0</v>
      </c>
      <c r="Z88" s="679">
        <v>1</v>
      </c>
      <c r="AA88" s="687">
        <v>45714</v>
      </c>
      <c r="AB88" s="679">
        <v>1</v>
      </c>
      <c r="AC88" s="438">
        <v>1</v>
      </c>
      <c r="AD88" s="679">
        <v>1</v>
      </c>
      <c r="AE88" s="192" t="s">
        <v>292</v>
      </c>
      <c r="AF88" s="488"/>
    </row>
    <row r="89" spans="1:32" ht="24.75" customHeight="1">
      <c r="A89" s="767" t="s">
        <v>293</v>
      </c>
      <c r="B89" s="782" t="s">
        <v>51</v>
      </c>
      <c r="C89" s="732">
        <v>45772</v>
      </c>
      <c r="D89" s="783" t="s">
        <v>70</v>
      </c>
      <c r="E89" s="732">
        <v>45708</v>
      </c>
      <c r="F89" s="783" t="s">
        <v>71</v>
      </c>
      <c r="G89" s="797" t="s">
        <v>294</v>
      </c>
      <c r="H89" s="124">
        <v>82</v>
      </c>
      <c r="I89" s="755" t="s">
        <v>197</v>
      </c>
      <c r="J89" s="124" t="s">
        <v>63</v>
      </c>
      <c r="K89" s="124"/>
      <c r="L89" s="732">
        <v>45698</v>
      </c>
      <c r="M89" s="755" t="s">
        <v>57</v>
      </c>
      <c r="N89" s="848">
        <v>71979</v>
      </c>
      <c r="O89" s="755" t="s">
        <v>57</v>
      </c>
      <c r="P89" s="775" t="s">
        <v>198</v>
      </c>
      <c r="Q89" s="677">
        <v>45694</v>
      </c>
      <c r="R89" s="677">
        <v>45870</v>
      </c>
      <c r="S89" s="677">
        <v>45888</v>
      </c>
      <c r="T89" s="677"/>
      <c r="U89" s="677"/>
      <c r="V89" s="42">
        <v>5628</v>
      </c>
      <c r="W89" s="731">
        <v>3938</v>
      </c>
      <c r="X89" s="112">
        <f>SUM(V89-W89)</f>
        <v>1690</v>
      </c>
      <c r="Y89" s="698">
        <v>0</v>
      </c>
      <c r="Z89" s="679">
        <v>0.7</v>
      </c>
      <c r="AA89" s="687">
        <v>45742</v>
      </c>
      <c r="AB89" s="679">
        <v>1</v>
      </c>
      <c r="AC89" s="679">
        <v>1</v>
      </c>
      <c r="AD89" s="679">
        <v>1</v>
      </c>
      <c r="AE89" s="220"/>
      <c r="AF89" s="488"/>
    </row>
    <row r="90" spans="1:32" ht="24.75" customHeight="1">
      <c r="A90" s="737" t="s">
        <v>295</v>
      </c>
      <c r="B90" s="782" t="s">
        <v>51</v>
      </c>
      <c r="C90" s="732">
        <v>45772</v>
      </c>
      <c r="D90" s="732" t="s">
        <v>296</v>
      </c>
      <c r="E90" s="732">
        <v>45694</v>
      </c>
      <c r="F90" s="783" t="s">
        <v>77</v>
      </c>
      <c r="G90" s="797" t="s">
        <v>297</v>
      </c>
      <c r="H90" s="124">
        <v>64</v>
      </c>
      <c r="I90" s="755" t="s">
        <v>197</v>
      </c>
      <c r="J90" s="124" t="s">
        <v>63</v>
      </c>
      <c r="K90" s="124"/>
      <c r="L90" s="732">
        <v>45701</v>
      </c>
      <c r="M90" s="755" t="s">
        <v>57</v>
      </c>
      <c r="N90" s="848">
        <v>48609</v>
      </c>
      <c r="O90" s="755" t="s">
        <v>57</v>
      </c>
      <c r="P90" s="774" t="s">
        <v>198</v>
      </c>
      <c r="Q90" s="687">
        <v>45698</v>
      </c>
      <c r="R90" s="687">
        <v>45870</v>
      </c>
      <c r="S90" s="687">
        <v>45882</v>
      </c>
      <c r="T90" s="687"/>
      <c r="U90" s="687"/>
      <c r="V90" s="42">
        <v>4035</v>
      </c>
      <c r="W90" s="734">
        <v>4045</v>
      </c>
      <c r="X90" s="112">
        <f>SUM(V90-W90)</f>
        <v>-10</v>
      </c>
      <c r="Y90" s="698">
        <v>0</v>
      </c>
      <c r="Z90" s="679">
        <v>1</v>
      </c>
      <c r="AA90" s="687">
        <v>45709</v>
      </c>
      <c r="AB90" s="679">
        <v>1</v>
      </c>
      <c r="AC90" s="679">
        <v>1</v>
      </c>
      <c r="AD90" s="679">
        <v>1</v>
      </c>
      <c r="AE90" s="220" t="s">
        <v>298</v>
      </c>
      <c r="AF90" s="488"/>
    </row>
    <row r="91" spans="1:32" ht="24.75" customHeight="1">
      <c r="A91" s="737" t="s">
        <v>299</v>
      </c>
      <c r="B91" s="782" t="s">
        <v>51</v>
      </c>
      <c r="C91" s="732">
        <v>45772</v>
      </c>
      <c r="D91" s="783" t="s">
        <v>66</v>
      </c>
      <c r="E91" s="783">
        <v>45698</v>
      </c>
      <c r="F91" s="732" t="s">
        <v>61</v>
      </c>
      <c r="G91" s="797" t="s">
        <v>300</v>
      </c>
      <c r="H91" s="124">
        <v>82</v>
      </c>
      <c r="I91" s="124" t="s">
        <v>197</v>
      </c>
      <c r="J91" s="124" t="s">
        <v>63</v>
      </c>
      <c r="K91" s="124"/>
      <c r="L91" s="779">
        <v>45716</v>
      </c>
      <c r="M91" s="755" t="s">
        <v>57</v>
      </c>
      <c r="N91" s="848">
        <v>2025.6</v>
      </c>
      <c r="O91" s="755" t="s">
        <v>57</v>
      </c>
      <c r="P91" s="774" t="s">
        <v>198</v>
      </c>
      <c r="Q91" s="435" t="s">
        <v>56</v>
      </c>
      <c r="R91" s="435"/>
      <c r="S91" s="435"/>
      <c r="T91" s="435"/>
      <c r="U91" s="435"/>
      <c r="V91" s="42">
        <v>0</v>
      </c>
      <c r="W91" s="678">
        <v>0</v>
      </c>
      <c r="X91" s="112">
        <f>SUM(V91-W91)</f>
        <v>0</v>
      </c>
      <c r="Y91" s="719">
        <v>1408</v>
      </c>
      <c r="Z91" s="679">
        <v>0</v>
      </c>
      <c r="AA91" s="687">
        <v>45716</v>
      </c>
      <c r="AB91" s="679">
        <v>1</v>
      </c>
      <c r="AC91" s="679">
        <v>1</v>
      </c>
      <c r="AD91" s="679">
        <v>1</v>
      </c>
      <c r="AE91" s="220" t="s">
        <v>301</v>
      </c>
      <c r="AF91" s="488"/>
    </row>
    <row r="92" spans="1:32" ht="24.75" customHeight="1">
      <c r="A92" s="737" t="s">
        <v>302</v>
      </c>
      <c r="B92" s="782" t="s">
        <v>51</v>
      </c>
      <c r="C92" s="732">
        <v>45772</v>
      </c>
      <c r="D92" s="732" t="s">
        <v>227</v>
      </c>
      <c r="E92" s="783">
        <v>45686</v>
      </c>
      <c r="F92" s="739" t="s">
        <v>228</v>
      </c>
      <c r="G92" s="784" t="s">
        <v>303</v>
      </c>
      <c r="H92" s="124">
        <v>85</v>
      </c>
      <c r="I92" s="766" t="s">
        <v>197</v>
      </c>
      <c r="J92" s="124" t="s">
        <v>63</v>
      </c>
      <c r="K92" s="124"/>
      <c r="L92" s="732">
        <v>45698</v>
      </c>
      <c r="M92" s="755" t="s">
        <v>57</v>
      </c>
      <c r="N92" s="848">
        <v>67892.5</v>
      </c>
      <c r="O92" s="755" t="s">
        <v>57</v>
      </c>
      <c r="P92" s="774" t="s">
        <v>198</v>
      </c>
      <c r="Q92" s="687">
        <v>45709</v>
      </c>
      <c r="R92" s="687"/>
      <c r="S92" s="687"/>
      <c r="T92" s="687"/>
      <c r="U92" s="687"/>
      <c r="V92" s="42">
        <v>5494</v>
      </c>
      <c r="W92" s="734">
        <v>5431</v>
      </c>
      <c r="X92" s="112">
        <f>SUM(V92-W92)</f>
        <v>63</v>
      </c>
      <c r="Y92" s="698">
        <v>0</v>
      </c>
      <c r="Z92" s="679">
        <v>0.99</v>
      </c>
      <c r="AA92" s="687">
        <v>45722</v>
      </c>
      <c r="AB92" s="679">
        <v>1</v>
      </c>
      <c r="AC92" s="679">
        <v>1</v>
      </c>
      <c r="AD92" s="679">
        <v>1</v>
      </c>
      <c r="AE92" s="192" t="s">
        <v>304</v>
      </c>
      <c r="AF92" s="488"/>
    </row>
    <row r="93" spans="1:32" ht="24.75" customHeight="1">
      <c r="A93" s="737" t="s">
        <v>305</v>
      </c>
      <c r="B93" s="782" t="s">
        <v>51</v>
      </c>
      <c r="C93" s="732">
        <v>45742</v>
      </c>
      <c r="D93" s="739" t="s">
        <v>52</v>
      </c>
      <c r="E93" s="732">
        <v>45715</v>
      </c>
      <c r="F93" s="739" t="s">
        <v>54</v>
      </c>
      <c r="G93" s="754" t="s">
        <v>306</v>
      </c>
      <c r="H93" s="124">
        <v>84</v>
      </c>
      <c r="I93" s="124" t="s">
        <v>198</v>
      </c>
      <c r="J93" s="124" t="s">
        <v>56</v>
      </c>
      <c r="K93" s="124"/>
      <c r="L93" s="732">
        <v>45715</v>
      </c>
      <c r="M93" s="124" t="s">
        <v>57</v>
      </c>
      <c r="N93" s="848">
        <v>3801.75</v>
      </c>
      <c r="O93" s="124" t="s">
        <v>57</v>
      </c>
      <c r="P93" s="774" t="s">
        <v>198</v>
      </c>
      <c r="Q93" s="435" t="s">
        <v>56</v>
      </c>
      <c r="R93" s="435"/>
      <c r="S93" s="435"/>
      <c r="T93" s="435"/>
      <c r="U93" s="435"/>
      <c r="V93" s="42">
        <v>0</v>
      </c>
      <c r="W93" s="435">
        <v>0</v>
      </c>
      <c r="X93" s="112">
        <f>SUM(V93-W93)</f>
        <v>0</v>
      </c>
      <c r="Y93" s="42">
        <v>5915</v>
      </c>
      <c r="Z93" s="679">
        <v>0</v>
      </c>
      <c r="AA93" s="687">
        <v>45716</v>
      </c>
      <c r="AB93" s="679">
        <v>1</v>
      </c>
      <c r="AC93" s="679">
        <v>1</v>
      </c>
      <c r="AD93" s="679">
        <v>1</v>
      </c>
      <c r="AE93" s="828"/>
      <c r="AF93" s="488"/>
    </row>
    <row r="94" spans="1:32" ht="24.75" customHeight="1">
      <c r="A94" s="737" t="s">
        <v>307</v>
      </c>
      <c r="B94" s="782" t="s">
        <v>51</v>
      </c>
      <c r="C94" s="732">
        <v>45742</v>
      </c>
      <c r="D94" s="739" t="s">
        <v>52</v>
      </c>
      <c r="E94" s="739" t="s">
        <v>53</v>
      </c>
      <c r="F94" s="739" t="s">
        <v>54</v>
      </c>
      <c r="G94" s="754" t="s">
        <v>308</v>
      </c>
      <c r="H94" s="124">
        <v>87</v>
      </c>
      <c r="I94" s="124" t="s">
        <v>198</v>
      </c>
      <c r="J94" s="124" t="s">
        <v>56</v>
      </c>
      <c r="K94" s="124"/>
      <c r="L94" s="779">
        <v>45716</v>
      </c>
      <c r="M94" s="124" t="s">
        <v>57</v>
      </c>
      <c r="N94" s="848">
        <v>4021.5</v>
      </c>
      <c r="O94" s="124" t="s">
        <v>57</v>
      </c>
      <c r="P94" s="774" t="s">
        <v>198</v>
      </c>
      <c r="Q94" s="435" t="s">
        <v>56</v>
      </c>
      <c r="R94" s="435"/>
      <c r="S94" s="435"/>
      <c r="T94" s="435"/>
      <c r="U94" s="435"/>
      <c r="V94" s="42">
        <v>0</v>
      </c>
      <c r="W94" s="435">
        <v>0</v>
      </c>
      <c r="X94" s="112">
        <f>SUM(V94-W94)</f>
        <v>0</v>
      </c>
      <c r="Y94" s="42">
        <v>5750</v>
      </c>
      <c r="Z94" s="679">
        <v>0</v>
      </c>
      <c r="AA94" s="687">
        <v>45716</v>
      </c>
      <c r="AB94" s="679">
        <v>1</v>
      </c>
      <c r="AC94" s="679">
        <v>1</v>
      </c>
      <c r="AD94" s="679">
        <v>1</v>
      </c>
      <c r="AE94" s="828"/>
      <c r="AF94" s="488"/>
    </row>
    <row r="95" spans="1:32" ht="24.75" customHeight="1">
      <c r="A95" s="737" t="s">
        <v>309</v>
      </c>
      <c r="B95" s="782" t="s">
        <v>51</v>
      </c>
      <c r="C95" s="732">
        <v>45705</v>
      </c>
      <c r="D95" s="739" t="s">
        <v>52</v>
      </c>
      <c r="E95" s="739" t="s">
        <v>53</v>
      </c>
      <c r="F95" s="739" t="s">
        <v>54</v>
      </c>
      <c r="G95" s="754" t="s">
        <v>310</v>
      </c>
      <c r="H95" s="124">
        <v>90</v>
      </c>
      <c r="I95" s="124" t="s">
        <v>198</v>
      </c>
      <c r="J95" s="124" t="s">
        <v>56</v>
      </c>
      <c r="K95" s="183"/>
      <c r="L95" s="707" t="s">
        <v>198</v>
      </c>
      <c r="M95" s="124" t="s">
        <v>57</v>
      </c>
      <c r="N95" s="852">
        <v>4490.25</v>
      </c>
      <c r="O95" s="124" t="s">
        <v>57</v>
      </c>
      <c r="P95" s="774" t="s">
        <v>198</v>
      </c>
      <c r="Q95" s="435" t="s">
        <v>56</v>
      </c>
      <c r="R95" s="435"/>
      <c r="S95" s="435"/>
      <c r="T95" s="435"/>
      <c r="U95" s="435"/>
      <c r="V95" s="42">
        <v>0</v>
      </c>
      <c r="W95" s="435">
        <v>0</v>
      </c>
      <c r="X95" s="112">
        <f>SUM(V95-W95)</f>
        <v>0</v>
      </c>
      <c r="Y95" s="42">
        <v>6485</v>
      </c>
      <c r="Z95" s="679">
        <v>1</v>
      </c>
      <c r="AA95" s="687">
        <v>45716</v>
      </c>
      <c r="AB95" s="679">
        <v>1</v>
      </c>
      <c r="AC95" s="438">
        <v>1</v>
      </c>
      <c r="AD95" s="679">
        <v>1</v>
      </c>
      <c r="AE95" s="828"/>
      <c r="AF95" s="488"/>
    </row>
    <row r="96" spans="1:32" ht="24.75" customHeight="1">
      <c r="A96" s="737" t="s">
        <v>311</v>
      </c>
      <c r="B96" s="782" t="s">
        <v>51</v>
      </c>
      <c r="C96" s="732">
        <v>45742</v>
      </c>
      <c r="D96" s="739" t="s">
        <v>52</v>
      </c>
      <c r="E96" s="739" t="s">
        <v>53</v>
      </c>
      <c r="F96" s="739" t="s">
        <v>54</v>
      </c>
      <c r="G96" s="754" t="s">
        <v>312</v>
      </c>
      <c r="H96" s="124">
        <v>87</v>
      </c>
      <c r="I96" s="124" t="s">
        <v>198</v>
      </c>
      <c r="J96" s="124" t="s">
        <v>56</v>
      </c>
      <c r="K96" s="124"/>
      <c r="L96" s="779">
        <v>45716</v>
      </c>
      <c r="M96" s="124" t="s">
        <v>57</v>
      </c>
      <c r="N96" s="848">
        <v>4056.9</v>
      </c>
      <c r="O96" s="124" t="s">
        <v>57</v>
      </c>
      <c r="P96" s="774" t="s">
        <v>198</v>
      </c>
      <c r="Q96" s="435" t="s">
        <v>56</v>
      </c>
      <c r="R96" s="435"/>
      <c r="S96" s="435"/>
      <c r="T96" s="435"/>
      <c r="U96" s="435"/>
      <c r="V96" s="42">
        <v>0</v>
      </c>
      <c r="W96" s="435">
        <v>0</v>
      </c>
      <c r="X96" s="112">
        <f>SUM(V96-W96)</f>
        <v>0</v>
      </c>
      <c r="Y96" s="42">
        <v>5842</v>
      </c>
      <c r="Z96" s="679">
        <v>0</v>
      </c>
      <c r="AA96" s="687">
        <v>45716</v>
      </c>
      <c r="AB96" s="679">
        <v>1</v>
      </c>
      <c r="AC96" s="679">
        <v>1</v>
      </c>
      <c r="AD96" s="679">
        <v>1</v>
      </c>
      <c r="AE96" s="828"/>
      <c r="AF96" s="488"/>
    </row>
    <row r="97" spans="1:33" ht="24.75" customHeight="1">
      <c r="A97" s="767" t="s">
        <v>313</v>
      </c>
      <c r="B97" s="782" t="s">
        <v>51</v>
      </c>
      <c r="C97" s="732">
        <v>45742</v>
      </c>
      <c r="D97" s="732" t="s">
        <v>261</v>
      </c>
      <c r="E97" s="783">
        <v>45680</v>
      </c>
      <c r="F97" s="739" t="s">
        <v>71</v>
      </c>
      <c r="G97" s="784" t="s">
        <v>314</v>
      </c>
      <c r="H97" s="124">
        <v>79</v>
      </c>
      <c r="I97" s="755" t="s">
        <v>257</v>
      </c>
      <c r="J97" s="124" t="s">
        <v>63</v>
      </c>
      <c r="K97" s="124"/>
      <c r="L97" s="707" t="s">
        <v>198</v>
      </c>
      <c r="M97" s="755" t="s">
        <v>57</v>
      </c>
      <c r="N97" s="848">
        <v>64790.5</v>
      </c>
      <c r="O97" s="755" t="s">
        <v>57</v>
      </c>
      <c r="P97" s="775" t="s">
        <v>198</v>
      </c>
      <c r="Q97" s="687">
        <v>45675</v>
      </c>
      <c r="R97" s="687"/>
      <c r="S97" s="687"/>
      <c r="T97" s="687"/>
      <c r="U97" s="687"/>
      <c r="V97" s="42">
        <v>4975</v>
      </c>
      <c r="W97" s="731">
        <v>4794</v>
      </c>
      <c r="X97" s="112">
        <f>SUM(V97-W97)</f>
        <v>181</v>
      </c>
      <c r="Y97" s="698">
        <v>0</v>
      </c>
      <c r="Z97" s="679">
        <v>0.96</v>
      </c>
      <c r="AA97" s="687">
        <v>45680</v>
      </c>
      <c r="AB97" s="438">
        <v>0</v>
      </c>
      <c r="AC97" s="438">
        <v>0</v>
      </c>
      <c r="AD97" s="438">
        <v>0</v>
      </c>
      <c r="AE97" s="192" t="s">
        <v>315</v>
      </c>
      <c r="AF97" s="488"/>
    </row>
    <row r="98" spans="1:33" ht="24.75" customHeight="1">
      <c r="A98" s="798" t="s">
        <v>316</v>
      </c>
      <c r="B98" s="789" t="s">
        <v>51</v>
      </c>
      <c r="C98" s="758">
        <v>45862</v>
      </c>
      <c r="D98" s="749" t="s">
        <v>70</v>
      </c>
      <c r="E98" s="747">
        <v>45743</v>
      </c>
      <c r="F98" s="749" t="s">
        <v>71</v>
      </c>
      <c r="G98" s="750" t="s">
        <v>317</v>
      </c>
      <c r="H98" s="702">
        <v>88</v>
      </c>
      <c r="I98" s="796" t="s">
        <v>197</v>
      </c>
      <c r="J98" s="751" t="s">
        <v>63</v>
      </c>
      <c r="K98" s="795"/>
      <c r="L98" s="732">
        <v>45741</v>
      </c>
      <c r="M98" s="741" t="s">
        <v>57</v>
      </c>
      <c r="N98" s="853">
        <v>75396.5</v>
      </c>
      <c r="O98" s="751" t="s">
        <v>57</v>
      </c>
      <c r="P98" s="730" t="s">
        <v>198</v>
      </c>
      <c r="Q98" s="687">
        <v>45749</v>
      </c>
      <c r="R98" s="687">
        <v>45853</v>
      </c>
      <c r="S98" s="687">
        <v>45856</v>
      </c>
      <c r="T98" s="687"/>
      <c r="U98" s="687"/>
      <c r="V98" s="42">
        <v>6061</v>
      </c>
      <c r="W98" s="731">
        <v>6167</v>
      </c>
      <c r="X98" s="112">
        <f>SUM(V98-W98)</f>
        <v>-106</v>
      </c>
      <c r="Y98" s="688">
        <v>0</v>
      </c>
      <c r="Z98" s="679">
        <v>1.02</v>
      </c>
      <c r="AA98" s="687">
        <v>45785</v>
      </c>
      <c r="AB98" s="438">
        <v>0</v>
      </c>
      <c r="AC98" s="438">
        <v>0</v>
      </c>
      <c r="AD98" s="438">
        <v>0</v>
      </c>
      <c r="AE98" s="547"/>
      <c r="AF98" s="488"/>
    </row>
    <row r="99" spans="1:33" ht="24.75" customHeight="1">
      <c r="A99" s="792" t="s">
        <v>318</v>
      </c>
      <c r="B99" s="671" t="s">
        <v>51</v>
      </c>
      <c r="C99" s="672">
        <v>45862</v>
      </c>
      <c r="D99" s="682" t="s">
        <v>296</v>
      </c>
      <c r="E99" s="682">
        <v>45694</v>
      </c>
      <c r="F99" s="681" t="s">
        <v>77</v>
      </c>
      <c r="G99" s="696" t="s">
        <v>319</v>
      </c>
      <c r="H99" s="684">
        <v>90</v>
      </c>
      <c r="I99" s="675" t="s">
        <v>197</v>
      </c>
      <c r="J99" s="684" t="s">
        <v>63</v>
      </c>
      <c r="K99" s="684"/>
      <c r="L99" s="747">
        <v>45698</v>
      </c>
      <c r="M99" s="697" t="s">
        <v>57</v>
      </c>
      <c r="N99" s="843">
        <v>68216.5</v>
      </c>
      <c r="O99" s="697" t="s">
        <v>57</v>
      </c>
      <c r="P99" s="733" t="s">
        <v>198</v>
      </c>
      <c r="Q99" s="687">
        <v>45698</v>
      </c>
      <c r="R99" s="687">
        <v>45870</v>
      </c>
      <c r="S99" s="687">
        <v>45883</v>
      </c>
      <c r="T99" s="687"/>
      <c r="U99" s="687"/>
      <c r="V99" s="42">
        <v>5410</v>
      </c>
      <c r="W99" s="734">
        <v>5337</v>
      </c>
      <c r="X99" s="112">
        <f>SUM(V99-W99)</f>
        <v>73</v>
      </c>
      <c r="Y99" s="698">
        <v>0</v>
      </c>
      <c r="Z99" s="679">
        <v>0.99</v>
      </c>
      <c r="AA99" s="687">
        <v>45719</v>
      </c>
      <c r="AB99" s="438">
        <v>1</v>
      </c>
      <c r="AC99" s="438">
        <v>1</v>
      </c>
      <c r="AD99" s="438">
        <v>1</v>
      </c>
      <c r="AE99" s="220" t="s">
        <v>320</v>
      </c>
      <c r="AF99" s="488"/>
    </row>
    <row r="100" spans="1:33" ht="24.75" customHeight="1">
      <c r="A100" s="767" t="s">
        <v>321</v>
      </c>
      <c r="B100" s="782" t="s">
        <v>51</v>
      </c>
      <c r="C100" s="732">
        <v>45747</v>
      </c>
      <c r="D100" s="732" t="s">
        <v>122</v>
      </c>
      <c r="E100" s="783">
        <v>45698</v>
      </c>
      <c r="F100" s="783" t="s">
        <v>89</v>
      </c>
      <c r="G100" s="797" t="s">
        <v>322</v>
      </c>
      <c r="H100" s="124">
        <v>87</v>
      </c>
      <c r="I100" s="755" t="s">
        <v>198</v>
      </c>
      <c r="J100" s="124" t="s">
        <v>63</v>
      </c>
      <c r="K100" s="124"/>
      <c r="L100" s="732">
        <v>45699</v>
      </c>
      <c r="M100" s="755" t="s">
        <v>57</v>
      </c>
      <c r="N100" s="848">
        <v>72566</v>
      </c>
      <c r="O100" s="755" t="s">
        <v>57</v>
      </c>
      <c r="P100" s="775" t="s">
        <v>198</v>
      </c>
      <c r="Q100" s="785">
        <v>45699</v>
      </c>
      <c r="R100" s="785">
        <v>45825</v>
      </c>
      <c r="S100" s="785"/>
      <c r="T100" s="785"/>
      <c r="U100" s="785"/>
      <c r="V100" s="42">
        <v>6104</v>
      </c>
      <c r="W100" s="731">
        <v>6039</v>
      </c>
      <c r="X100" s="112">
        <f>SUM(V100-W100)</f>
        <v>65</v>
      </c>
      <c r="Y100" s="698">
        <v>0</v>
      </c>
      <c r="Z100" s="679">
        <v>0.99</v>
      </c>
      <c r="AA100" s="687">
        <v>45721</v>
      </c>
      <c r="AB100" s="736">
        <v>1</v>
      </c>
      <c r="AC100" s="736">
        <v>1</v>
      </c>
      <c r="AD100" s="736">
        <v>1</v>
      </c>
      <c r="AE100" s="834" t="s">
        <v>283</v>
      </c>
      <c r="AF100" s="488"/>
    </row>
    <row r="101" spans="1:33" ht="24.75" customHeight="1">
      <c r="A101" s="737" t="s">
        <v>323</v>
      </c>
      <c r="B101" s="738" t="s">
        <v>170</v>
      </c>
      <c r="C101" s="732">
        <v>45807</v>
      </c>
      <c r="D101" s="732" t="s">
        <v>271</v>
      </c>
      <c r="E101" s="732">
        <v>45706</v>
      </c>
      <c r="F101" s="739" t="s">
        <v>172</v>
      </c>
      <c r="G101" s="797" t="s">
        <v>324</v>
      </c>
      <c r="H101" s="124">
        <v>56</v>
      </c>
      <c r="I101" s="755" t="s">
        <v>197</v>
      </c>
      <c r="J101" s="124" t="s">
        <v>63</v>
      </c>
      <c r="K101" s="124"/>
      <c r="L101" s="732">
        <v>45701</v>
      </c>
      <c r="M101" s="755" t="s">
        <v>57</v>
      </c>
      <c r="N101" s="848">
        <v>55089</v>
      </c>
      <c r="O101" s="755" t="s">
        <v>57</v>
      </c>
      <c r="P101" s="774" t="s">
        <v>198</v>
      </c>
      <c r="Q101" s="677">
        <v>45709</v>
      </c>
      <c r="R101" s="677"/>
      <c r="S101" s="677"/>
      <c r="T101" s="677"/>
      <c r="U101" s="677"/>
      <c r="V101" s="42">
        <v>4836</v>
      </c>
      <c r="W101" s="734">
        <v>5095</v>
      </c>
      <c r="X101" s="112">
        <f>SUM(V101-W101)</f>
        <v>-259</v>
      </c>
      <c r="Y101" s="698">
        <v>0</v>
      </c>
      <c r="Z101" s="735">
        <v>1.05</v>
      </c>
      <c r="AA101" s="687">
        <v>45741</v>
      </c>
      <c r="AB101" s="736">
        <v>1</v>
      </c>
      <c r="AC101" s="736">
        <v>1</v>
      </c>
      <c r="AD101" s="736">
        <v>1</v>
      </c>
      <c r="AE101" s="832" t="s">
        <v>178</v>
      </c>
      <c r="AF101" s="488"/>
      <c r="AG101" s="44"/>
    </row>
    <row r="102" spans="1:33" ht="24.75" customHeight="1">
      <c r="A102" s="737" t="s">
        <v>325</v>
      </c>
      <c r="B102" s="738" t="s">
        <v>170</v>
      </c>
      <c r="C102" s="732">
        <v>45807</v>
      </c>
      <c r="D102" s="707" t="s">
        <v>52</v>
      </c>
      <c r="E102" s="739" t="s">
        <v>53</v>
      </c>
      <c r="F102" s="707" t="s">
        <v>255</v>
      </c>
      <c r="G102" s="740" t="s">
        <v>180</v>
      </c>
      <c r="H102" s="741">
        <v>60</v>
      </c>
      <c r="I102" s="755" t="s">
        <v>197</v>
      </c>
      <c r="J102" s="124" t="s">
        <v>56</v>
      </c>
      <c r="K102" s="421"/>
      <c r="L102" s="742">
        <v>45716</v>
      </c>
      <c r="M102" s="124" t="s">
        <v>57</v>
      </c>
      <c r="N102" s="846">
        <v>2075.6999999999998</v>
      </c>
      <c r="O102" s="124" t="s">
        <v>57</v>
      </c>
      <c r="P102" s="774" t="s">
        <v>198</v>
      </c>
      <c r="Q102" s="435" t="s">
        <v>56</v>
      </c>
      <c r="R102" s="435"/>
      <c r="S102" s="435"/>
      <c r="T102" s="435"/>
      <c r="U102" s="435"/>
      <c r="V102" s="42">
        <v>0</v>
      </c>
      <c r="W102" s="435">
        <v>0</v>
      </c>
      <c r="X102" s="112">
        <f>SUM(V102-W102)</f>
        <v>0</v>
      </c>
      <c r="Y102" s="678">
        <v>2266</v>
      </c>
      <c r="Z102" s="744">
        <v>1</v>
      </c>
      <c r="AA102" s="687">
        <v>45744</v>
      </c>
      <c r="AB102" s="736">
        <v>1</v>
      </c>
      <c r="AC102" s="736">
        <v>1</v>
      </c>
      <c r="AD102" s="736">
        <v>1</v>
      </c>
      <c r="AE102" s="828"/>
      <c r="AF102" s="488"/>
    </row>
    <row r="103" spans="1:33" ht="24.75" customHeight="1">
      <c r="A103" s="737" t="s">
        <v>326</v>
      </c>
      <c r="B103" s="738" t="s">
        <v>170</v>
      </c>
      <c r="C103" s="732">
        <v>45807</v>
      </c>
      <c r="D103" s="707" t="s">
        <v>60</v>
      </c>
      <c r="E103" s="739" t="s">
        <v>53</v>
      </c>
      <c r="F103" s="707" t="s">
        <v>255</v>
      </c>
      <c r="G103" s="754" t="s">
        <v>327</v>
      </c>
      <c r="H103" s="741">
        <v>84</v>
      </c>
      <c r="I103" s="755" t="s">
        <v>197</v>
      </c>
      <c r="J103" s="124" t="s">
        <v>63</v>
      </c>
      <c r="K103" s="421"/>
      <c r="L103" s="742">
        <v>45716</v>
      </c>
      <c r="M103" s="124" t="s">
        <v>57</v>
      </c>
      <c r="N103" s="846">
        <v>2812.95</v>
      </c>
      <c r="O103" s="124" t="s">
        <v>57</v>
      </c>
      <c r="P103" s="774" t="s">
        <v>198</v>
      </c>
      <c r="Q103" s="687">
        <v>45792</v>
      </c>
      <c r="R103" s="435"/>
      <c r="S103" s="435"/>
      <c r="T103" s="435"/>
      <c r="U103" s="435"/>
      <c r="V103" s="42">
        <v>285</v>
      </c>
      <c r="W103" s="753">
        <v>285</v>
      </c>
      <c r="X103" s="112">
        <f>SUM(V103-W103)</f>
        <v>0</v>
      </c>
      <c r="Y103" s="678">
        <v>3451</v>
      </c>
      <c r="Z103" s="679">
        <v>0</v>
      </c>
      <c r="AA103" s="687">
        <v>45798</v>
      </c>
      <c r="AB103" s="679">
        <v>1</v>
      </c>
      <c r="AC103" s="679">
        <v>1</v>
      </c>
      <c r="AD103" s="679">
        <v>1</v>
      </c>
      <c r="AE103" s="828"/>
      <c r="AF103" s="488"/>
    </row>
    <row r="104" spans="1:33" ht="24.75" customHeight="1">
      <c r="A104" s="737" t="s">
        <v>328</v>
      </c>
      <c r="B104" s="738" t="s">
        <v>170</v>
      </c>
      <c r="C104" s="732">
        <v>45807</v>
      </c>
      <c r="D104" s="739" t="s">
        <v>52</v>
      </c>
      <c r="E104" s="739" t="s">
        <v>53</v>
      </c>
      <c r="F104" s="739" t="s">
        <v>255</v>
      </c>
      <c r="G104" s="754" t="s">
        <v>329</v>
      </c>
      <c r="H104" s="124">
        <v>79</v>
      </c>
      <c r="I104" s="755" t="s">
        <v>197</v>
      </c>
      <c r="J104" s="124" t="s">
        <v>56</v>
      </c>
      <c r="K104" s="183"/>
      <c r="L104" s="742">
        <v>45716</v>
      </c>
      <c r="M104" s="124" t="s">
        <v>57</v>
      </c>
      <c r="N104" s="848">
        <v>2947.5</v>
      </c>
      <c r="O104" s="124" t="s">
        <v>57</v>
      </c>
      <c r="P104" s="774" t="s">
        <v>198</v>
      </c>
      <c r="Q104" s="435" t="s">
        <v>56</v>
      </c>
      <c r="R104" s="435"/>
      <c r="S104" s="435"/>
      <c r="T104" s="435"/>
      <c r="U104" s="435"/>
      <c r="V104" s="42">
        <v>0</v>
      </c>
      <c r="W104" s="435">
        <v>0</v>
      </c>
      <c r="X104" s="112">
        <f>SUM(V104-W104)</f>
        <v>0</v>
      </c>
      <c r="Y104" s="42">
        <v>3830</v>
      </c>
      <c r="Z104" s="744">
        <v>1</v>
      </c>
      <c r="AA104" s="687">
        <v>45744</v>
      </c>
      <c r="AB104" s="736">
        <v>1</v>
      </c>
      <c r="AC104" s="736">
        <v>1</v>
      </c>
      <c r="AD104" s="736">
        <v>1</v>
      </c>
      <c r="AE104" s="828"/>
      <c r="AF104" s="488"/>
    </row>
    <row r="105" spans="1:33" ht="24.75" customHeight="1">
      <c r="A105" s="737" t="s">
        <v>330</v>
      </c>
      <c r="B105" s="738" t="s">
        <v>170</v>
      </c>
      <c r="C105" s="732">
        <v>45807</v>
      </c>
      <c r="D105" s="739" t="s">
        <v>52</v>
      </c>
      <c r="E105" s="739" t="s">
        <v>53</v>
      </c>
      <c r="F105" s="739" t="s">
        <v>255</v>
      </c>
      <c r="G105" s="754" t="s">
        <v>331</v>
      </c>
      <c r="H105" s="124">
        <v>83</v>
      </c>
      <c r="I105" s="755" t="s">
        <v>197</v>
      </c>
      <c r="J105" s="124" t="s">
        <v>56</v>
      </c>
      <c r="K105" s="183"/>
      <c r="L105" s="742">
        <v>45716</v>
      </c>
      <c r="M105" s="124" t="s">
        <v>57</v>
      </c>
      <c r="N105" s="848">
        <v>2908.95</v>
      </c>
      <c r="O105" s="124" t="s">
        <v>57</v>
      </c>
      <c r="P105" s="774" t="s">
        <v>198</v>
      </c>
      <c r="Q105" s="435" t="s">
        <v>56</v>
      </c>
      <c r="R105" s="435"/>
      <c r="S105" s="435"/>
      <c r="T105" s="435"/>
      <c r="U105" s="435"/>
      <c r="V105" s="42">
        <v>0</v>
      </c>
      <c r="W105" s="435">
        <v>0</v>
      </c>
      <c r="X105" s="112">
        <f>SUM(V105-W105)</f>
        <v>0</v>
      </c>
      <c r="Y105" s="42">
        <v>3371</v>
      </c>
      <c r="Z105" s="744">
        <v>1</v>
      </c>
      <c r="AA105" s="687">
        <v>45744</v>
      </c>
      <c r="AB105" s="736">
        <v>1</v>
      </c>
      <c r="AC105" s="736">
        <v>1</v>
      </c>
      <c r="AD105" s="736">
        <v>1</v>
      </c>
      <c r="AE105" s="828"/>
      <c r="AF105" s="488"/>
    </row>
    <row r="106" spans="1:33" ht="24.75" customHeight="1">
      <c r="A106" s="737" t="s">
        <v>332</v>
      </c>
      <c r="B106" s="707" t="s">
        <v>121</v>
      </c>
      <c r="C106" s="732">
        <v>45868</v>
      </c>
      <c r="D106" s="765" t="s">
        <v>122</v>
      </c>
      <c r="E106" s="742">
        <v>45796</v>
      </c>
      <c r="F106" s="765" t="s">
        <v>127</v>
      </c>
      <c r="G106" s="707" t="s">
        <v>333</v>
      </c>
      <c r="H106" s="741">
        <v>90</v>
      </c>
      <c r="I106" s="741" t="s">
        <v>197</v>
      </c>
      <c r="J106" s="741" t="s">
        <v>63</v>
      </c>
      <c r="K106" s="769"/>
      <c r="L106" s="742">
        <v>45797</v>
      </c>
      <c r="M106" s="741" t="s">
        <v>57</v>
      </c>
      <c r="N106" s="846">
        <v>43097.65</v>
      </c>
      <c r="O106" s="741" t="s">
        <v>57</v>
      </c>
      <c r="P106" s="774" t="s">
        <v>198</v>
      </c>
      <c r="Q106" s="677">
        <v>45810</v>
      </c>
      <c r="R106" s="677" t="s">
        <v>147</v>
      </c>
      <c r="S106" s="693"/>
      <c r="T106" s="693"/>
      <c r="U106" s="693"/>
      <c r="V106" s="678">
        <v>3309</v>
      </c>
      <c r="W106" s="734">
        <v>3194</v>
      </c>
      <c r="X106" s="112">
        <f>SUM(V106-W106)</f>
        <v>115</v>
      </c>
      <c r="Y106" s="688">
        <v>0</v>
      </c>
      <c r="Z106" s="679">
        <v>0.96</v>
      </c>
      <c r="AA106" s="687">
        <v>45832</v>
      </c>
      <c r="AB106" s="438">
        <v>1</v>
      </c>
      <c r="AC106" s="438">
        <v>1</v>
      </c>
      <c r="AD106" s="438">
        <v>1</v>
      </c>
      <c r="AE106" s="547" t="s">
        <v>334</v>
      </c>
      <c r="AF106" s="488"/>
    </row>
    <row r="107" spans="1:33" ht="24.75" customHeight="1">
      <c r="A107" s="805" t="s">
        <v>335</v>
      </c>
      <c r="B107" s="748" t="s">
        <v>121</v>
      </c>
      <c r="C107" s="747">
        <v>45868</v>
      </c>
      <c r="D107" s="807" t="s">
        <v>122</v>
      </c>
      <c r="E107" s="807">
        <v>45839</v>
      </c>
      <c r="F107" s="748" t="s">
        <v>123</v>
      </c>
      <c r="G107" s="748" t="s">
        <v>336</v>
      </c>
      <c r="H107" s="751">
        <v>77</v>
      </c>
      <c r="I107" s="751" t="s">
        <v>197</v>
      </c>
      <c r="J107" s="751" t="s">
        <v>63</v>
      </c>
      <c r="K107" s="751"/>
      <c r="L107" s="758">
        <v>45840</v>
      </c>
      <c r="M107" s="751" t="s">
        <v>57</v>
      </c>
      <c r="N107" s="847">
        <v>10430.549999999999</v>
      </c>
      <c r="O107" s="751" t="s">
        <v>57</v>
      </c>
      <c r="P107" s="730" t="s">
        <v>198</v>
      </c>
      <c r="Q107" s="677">
        <v>45840</v>
      </c>
      <c r="R107" s="693"/>
      <c r="S107" s="693"/>
      <c r="T107" s="693"/>
      <c r="U107" s="677">
        <v>45875</v>
      </c>
      <c r="V107" s="678">
        <v>2773</v>
      </c>
      <c r="W107" s="731">
        <v>2529</v>
      </c>
      <c r="X107" s="112">
        <f>SUM(V107-W107)</f>
        <v>244</v>
      </c>
      <c r="Y107" s="688">
        <v>0</v>
      </c>
      <c r="Z107" s="679">
        <v>0.91</v>
      </c>
      <c r="AA107" s="687">
        <v>45859</v>
      </c>
      <c r="AB107" s="438">
        <v>1</v>
      </c>
      <c r="AC107" s="438">
        <v>1</v>
      </c>
      <c r="AD107" s="438">
        <v>1</v>
      </c>
      <c r="AE107" s="547" t="s">
        <v>131</v>
      </c>
      <c r="AF107" s="488"/>
    </row>
    <row r="108" spans="1:33" ht="24.75" customHeight="1">
      <c r="A108" s="799" t="s">
        <v>337</v>
      </c>
      <c r="B108" s="670" t="s">
        <v>121</v>
      </c>
      <c r="C108" s="682">
        <v>45868</v>
      </c>
      <c r="D108" s="706" t="s">
        <v>122</v>
      </c>
      <c r="E108" s="706">
        <v>45840</v>
      </c>
      <c r="F108" s="672" t="s">
        <v>123</v>
      </c>
      <c r="G108" s="670" t="s">
        <v>135</v>
      </c>
      <c r="H108" s="674">
        <v>81</v>
      </c>
      <c r="I108" s="674" t="s">
        <v>197</v>
      </c>
      <c r="J108" s="674" t="s">
        <v>63</v>
      </c>
      <c r="K108" s="674"/>
      <c r="L108" s="672">
        <v>45847</v>
      </c>
      <c r="M108" s="674" t="s">
        <v>57</v>
      </c>
      <c r="N108" s="842">
        <v>71310.899999999994</v>
      </c>
      <c r="O108" s="674" t="s">
        <v>57</v>
      </c>
      <c r="P108" s="730" t="s">
        <v>198</v>
      </c>
      <c r="Q108" s="677">
        <v>45847</v>
      </c>
      <c r="R108" s="693"/>
      <c r="S108" s="693"/>
      <c r="T108" s="693"/>
      <c r="U108" s="677">
        <v>45875</v>
      </c>
      <c r="V108" s="678">
        <v>5539</v>
      </c>
      <c r="W108" s="731">
        <v>5244</v>
      </c>
      <c r="X108" s="112">
        <f>SUM(V108-W108)</f>
        <v>295</v>
      </c>
      <c r="Y108" s="688">
        <v>0</v>
      </c>
      <c r="Z108" s="679">
        <v>0.94</v>
      </c>
      <c r="AA108" s="687">
        <v>45854</v>
      </c>
      <c r="AB108" s="438">
        <v>1</v>
      </c>
      <c r="AC108" s="438">
        <v>1</v>
      </c>
      <c r="AD108" s="438">
        <v>1</v>
      </c>
      <c r="AE108" s="547" t="s">
        <v>338</v>
      </c>
      <c r="AF108" s="488"/>
    </row>
    <row r="109" spans="1:33" ht="24.75" customHeight="1">
      <c r="A109" s="799" t="s">
        <v>339</v>
      </c>
      <c r="B109" s="670" t="s">
        <v>121</v>
      </c>
      <c r="C109" s="682">
        <v>45868</v>
      </c>
      <c r="D109" s="706" t="s">
        <v>122</v>
      </c>
      <c r="E109" s="706">
        <v>45839</v>
      </c>
      <c r="F109" s="670" t="s">
        <v>123</v>
      </c>
      <c r="G109" s="670" t="s">
        <v>340</v>
      </c>
      <c r="H109" s="674">
        <v>86</v>
      </c>
      <c r="I109" s="674" t="s">
        <v>197</v>
      </c>
      <c r="J109" s="674" t="s">
        <v>63</v>
      </c>
      <c r="K109" s="674"/>
      <c r="L109" s="672">
        <v>45840</v>
      </c>
      <c r="M109" s="674" t="s">
        <v>57</v>
      </c>
      <c r="N109" s="842">
        <v>53605.2</v>
      </c>
      <c r="O109" s="674" t="s">
        <v>57</v>
      </c>
      <c r="P109" s="730" t="s">
        <v>198</v>
      </c>
      <c r="Q109" s="677">
        <v>45840</v>
      </c>
      <c r="R109" s="693"/>
      <c r="S109" s="693"/>
      <c r="T109" s="693"/>
      <c r="U109" s="677">
        <v>45875</v>
      </c>
      <c r="V109" s="678">
        <v>3517</v>
      </c>
      <c r="W109" s="731">
        <v>3874</v>
      </c>
      <c r="X109" s="112">
        <f>SUM(V109-W109)</f>
        <v>-357</v>
      </c>
      <c r="Y109" s="688">
        <v>0</v>
      </c>
      <c r="Z109" s="679">
        <v>1.1000000000000001</v>
      </c>
      <c r="AA109" s="687">
        <v>45862</v>
      </c>
      <c r="AB109" s="438">
        <v>1</v>
      </c>
      <c r="AC109" s="438">
        <v>1</v>
      </c>
      <c r="AD109" s="438">
        <v>1</v>
      </c>
      <c r="AE109" s="547" t="s">
        <v>341</v>
      </c>
      <c r="AF109" s="488"/>
    </row>
    <row r="110" spans="1:33" ht="24.75" customHeight="1">
      <c r="A110" s="737" t="s">
        <v>342</v>
      </c>
      <c r="B110" s="707" t="s">
        <v>121</v>
      </c>
      <c r="C110" s="732">
        <v>45868</v>
      </c>
      <c r="D110" s="768" t="s">
        <v>122</v>
      </c>
      <c r="E110" s="768">
        <v>45833</v>
      </c>
      <c r="F110" s="707" t="s">
        <v>127</v>
      </c>
      <c r="G110" s="707" t="s">
        <v>343</v>
      </c>
      <c r="H110" s="741">
        <v>66</v>
      </c>
      <c r="I110" s="712" t="s">
        <v>197</v>
      </c>
      <c r="J110" s="741" t="s">
        <v>63</v>
      </c>
      <c r="K110" s="741"/>
      <c r="L110" s="742">
        <v>45833</v>
      </c>
      <c r="M110" s="741" t="s">
        <v>57</v>
      </c>
      <c r="N110" s="846">
        <v>32940.449999999997</v>
      </c>
      <c r="O110" s="741" t="s">
        <v>57</v>
      </c>
      <c r="P110" s="774" t="s">
        <v>198</v>
      </c>
      <c r="Q110" s="677">
        <v>45833</v>
      </c>
      <c r="R110" s="693"/>
      <c r="S110" s="693"/>
      <c r="T110" s="693"/>
      <c r="U110" s="701"/>
      <c r="V110" s="678">
        <v>2067</v>
      </c>
      <c r="W110" s="734">
        <v>2937</v>
      </c>
      <c r="X110" s="112">
        <f>SUM(V110-W110)</f>
        <v>-870</v>
      </c>
      <c r="Y110" s="688">
        <v>0</v>
      </c>
      <c r="Z110" s="679">
        <v>1.44</v>
      </c>
      <c r="AA110" s="687">
        <v>45840</v>
      </c>
      <c r="AB110" s="438">
        <v>1</v>
      </c>
      <c r="AC110" s="438">
        <v>1</v>
      </c>
      <c r="AD110" s="438">
        <v>1</v>
      </c>
      <c r="AE110" s="547" t="s">
        <v>344</v>
      </c>
      <c r="AF110" s="488"/>
    </row>
    <row r="111" spans="1:33" ht="24.75" customHeight="1">
      <c r="A111" s="798" t="s">
        <v>345</v>
      </c>
      <c r="B111" s="748" t="s">
        <v>121</v>
      </c>
      <c r="C111" s="747">
        <v>45868</v>
      </c>
      <c r="D111" s="807" t="s">
        <v>122</v>
      </c>
      <c r="E111" s="807">
        <v>45839</v>
      </c>
      <c r="F111" s="758" t="s">
        <v>123</v>
      </c>
      <c r="G111" s="748" t="s">
        <v>346</v>
      </c>
      <c r="H111" s="751">
        <v>43</v>
      </c>
      <c r="I111" s="751" t="s">
        <v>197</v>
      </c>
      <c r="J111" s="751" t="s">
        <v>63</v>
      </c>
      <c r="K111" s="751"/>
      <c r="L111" s="758">
        <v>45840</v>
      </c>
      <c r="M111" s="751" t="s">
        <v>57</v>
      </c>
      <c r="N111" s="847">
        <v>23404.75</v>
      </c>
      <c r="O111" s="751" t="s">
        <v>57</v>
      </c>
      <c r="P111" s="730" t="s">
        <v>198</v>
      </c>
      <c r="Q111" s="677">
        <v>45840</v>
      </c>
      <c r="R111" s="693"/>
      <c r="S111" s="693"/>
      <c r="T111" s="693"/>
      <c r="U111" s="677">
        <v>45875</v>
      </c>
      <c r="V111" s="678">
        <v>1667</v>
      </c>
      <c r="W111" s="731">
        <v>1607</v>
      </c>
      <c r="X111" s="112">
        <f>SUM(V111-W111)</f>
        <v>60</v>
      </c>
      <c r="Y111" s="688">
        <v>0</v>
      </c>
      <c r="Z111" s="679">
        <v>0.97</v>
      </c>
      <c r="AA111" s="687">
        <v>45853</v>
      </c>
      <c r="AB111" s="438">
        <v>1</v>
      </c>
      <c r="AC111" s="438">
        <v>1</v>
      </c>
      <c r="AD111" s="438">
        <v>1</v>
      </c>
      <c r="AE111" s="547" t="s">
        <v>347</v>
      </c>
      <c r="AF111" s="488"/>
    </row>
    <row r="112" spans="1:33" ht="24.75" customHeight="1">
      <c r="A112" s="767" t="s">
        <v>348</v>
      </c>
      <c r="B112" s="782" t="s">
        <v>51</v>
      </c>
      <c r="C112" s="732">
        <v>45742</v>
      </c>
      <c r="D112" s="739" t="s">
        <v>70</v>
      </c>
      <c r="E112" s="732">
        <v>45708</v>
      </c>
      <c r="F112" s="783" t="s">
        <v>71</v>
      </c>
      <c r="G112" s="754" t="s">
        <v>349</v>
      </c>
      <c r="H112" s="124">
        <v>0</v>
      </c>
      <c r="I112" s="741" t="s">
        <v>198</v>
      </c>
      <c r="J112" s="124" t="s">
        <v>63</v>
      </c>
      <c r="K112" s="124"/>
      <c r="L112" s="732">
        <v>45712</v>
      </c>
      <c r="M112" s="124" t="s">
        <v>57</v>
      </c>
      <c r="N112" s="848">
        <v>14262</v>
      </c>
      <c r="O112" s="124" t="s">
        <v>57</v>
      </c>
      <c r="P112" s="775" t="s">
        <v>198</v>
      </c>
      <c r="Q112" s="687">
        <v>45712</v>
      </c>
      <c r="R112" s="687">
        <v>45853</v>
      </c>
      <c r="S112" s="687">
        <v>45859</v>
      </c>
      <c r="T112" s="687"/>
      <c r="U112" s="687">
        <v>45867</v>
      </c>
      <c r="V112" s="719">
        <v>826</v>
      </c>
      <c r="W112" s="772">
        <v>575</v>
      </c>
      <c r="X112" s="112">
        <f>SUM(V112-W112)</f>
        <v>251</v>
      </c>
      <c r="Y112" s="698">
        <v>0</v>
      </c>
      <c r="Z112" s="679">
        <v>0.7</v>
      </c>
      <c r="AA112" s="687">
        <v>45741</v>
      </c>
      <c r="AB112" s="438">
        <v>1</v>
      </c>
      <c r="AC112" s="438">
        <v>1</v>
      </c>
      <c r="AD112" s="438">
        <v>1</v>
      </c>
      <c r="AE112" s="192"/>
      <c r="AF112" s="488"/>
    </row>
    <row r="113" spans="1:32" ht="24.75" customHeight="1">
      <c r="A113" s="737" t="s">
        <v>350</v>
      </c>
      <c r="B113" s="782" t="s">
        <v>51</v>
      </c>
      <c r="C113" s="732">
        <v>45711</v>
      </c>
      <c r="D113" s="732" t="s">
        <v>227</v>
      </c>
      <c r="E113" s="732">
        <v>45695</v>
      </c>
      <c r="F113" s="739" t="s">
        <v>228</v>
      </c>
      <c r="G113" s="797" t="s">
        <v>351</v>
      </c>
      <c r="H113" s="124">
        <v>0</v>
      </c>
      <c r="I113" s="755" t="s">
        <v>257</v>
      </c>
      <c r="J113" s="124" t="s">
        <v>63</v>
      </c>
      <c r="K113" s="124"/>
      <c r="L113" s="732">
        <v>45695</v>
      </c>
      <c r="M113" s="755" t="s">
        <v>57</v>
      </c>
      <c r="N113" s="848">
        <v>20939.75</v>
      </c>
      <c r="O113" s="755" t="s">
        <v>57</v>
      </c>
      <c r="P113" s="774" t="s">
        <v>198</v>
      </c>
      <c r="Q113" s="687">
        <v>45693</v>
      </c>
      <c r="R113" s="687">
        <v>45853</v>
      </c>
      <c r="S113" s="687">
        <v>45860</v>
      </c>
      <c r="T113" s="687"/>
      <c r="U113" s="687"/>
      <c r="V113" s="42">
        <v>1235</v>
      </c>
      <c r="W113" s="734">
        <v>1160</v>
      </c>
      <c r="X113" s="112">
        <f>SUM(V113-W113)</f>
        <v>75</v>
      </c>
      <c r="Y113" s="698">
        <v>0</v>
      </c>
      <c r="Z113" s="679">
        <v>0.95</v>
      </c>
      <c r="AA113" s="687">
        <v>45727</v>
      </c>
      <c r="AB113" s="679">
        <v>1</v>
      </c>
      <c r="AC113" s="679">
        <v>1</v>
      </c>
      <c r="AD113" s="679">
        <v>1</v>
      </c>
      <c r="AE113" s="192"/>
      <c r="AF113" s="488"/>
    </row>
    <row r="114" spans="1:32" ht="24.75" customHeight="1">
      <c r="A114" s="767" t="s">
        <v>352</v>
      </c>
      <c r="B114" s="782" t="s">
        <v>51</v>
      </c>
      <c r="C114" s="732">
        <v>45711</v>
      </c>
      <c r="D114" s="732" t="s">
        <v>60</v>
      </c>
      <c r="E114" s="732">
        <v>45694</v>
      </c>
      <c r="F114" s="732" t="s">
        <v>61</v>
      </c>
      <c r="G114" s="797" t="s">
        <v>353</v>
      </c>
      <c r="H114" s="124">
        <v>0</v>
      </c>
      <c r="I114" s="755" t="s">
        <v>257</v>
      </c>
      <c r="J114" s="124" t="s">
        <v>63</v>
      </c>
      <c r="K114" s="124"/>
      <c r="L114" s="732">
        <v>45686</v>
      </c>
      <c r="M114" s="755" t="s">
        <v>57</v>
      </c>
      <c r="N114" s="848">
        <v>22755.7</v>
      </c>
      <c r="O114" s="755" t="s">
        <v>57</v>
      </c>
      <c r="P114" s="775" t="s">
        <v>198</v>
      </c>
      <c r="Q114" s="687">
        <v>45693</v>
      </c>
      <c r="R114" s="687">
        <v>45853</v>
      </c>
      <c r="S114" s="687">
        <v>45861</v>
      </c>
      <c r="T114" s="687">
        <v>45861</v>
      </c>
      <c r="U114" s="687"/>
      <c r="V114" s="42">
        <v>1735</v>
      </c>
      <c r="W114" s="731">
        <v>1718</v>
      </c>
      <c r="X114" s="112">
        <f>SUM(V114-W114)</f>
        <v>17</v>
      </c>
      <c r="Y114" s="698">
        <v>0</v>
      </c>
      <c r="Z114" s="679">
        <v>1</v>
      </c>
      <c r="AA114" s="687">
        <v>45729</v>
      </c>
      <c r="AB114" s="679">
        <v>1</v>
      </c>
      <c r="AC114" s="679">
        <v>1</v>
      </c>
      <c r="AD114" s="679">
        <v>1</v>
      </c>
      <c r="AE114" s="192" t="s">
        <v>354</v>
      </c>
      <c r="AF114" s="488"/>
    </row>
    <row r="115" spans="1:32" ht="24.75" customHeight="1">
      <c r="A115" s="737" t="s">
        <v>355</v>
      </c>
      <c r="B115" s="782" t="s">
        <v>51</v>
      </c>
      <c r="C115" s="732">
        <v>45838</v>
      </c>
      <c r="D115" s="739" t="s">
        <v>356</v>
      </c>
      <c r="E115" s="732">
        <v>45824</v>
      </c>
      <c r="F115" s="739" t="s">
        <v>89</v>
      </c>
      <c r="G115" s="797" t="s">
        <v>357</v>
      </c>
      <c r="H115" s="124">
        <v>0</v>
      </c>
      <c r="I115" s="755" t="s">
        <v>197</v>
      </c>
      <c r="J115" s="124" t="s">
        <v>63</v>
      </c>
      <c r="K115" s="124"/>
      <c r="L115" s="732" t="s">
        <v>53</v>
      </c>
      <c r="M115" s="755" t="s">
        <v>57</v>
      </c>
      <c r="N115" s="848">
        <v>1594</v>
      </c>
      <c r="O115" s="755" t="s">
        <v>57</v>
      </c>
      <c r="P115" s="774" t="s">
        <v>198</v>
      </c>
      <c r="Q115" s="687">
        <v>45818</v>
      </c>
      <c r="R115" s="687">
        <v>45849</v>
      </c>
      <c r="S115" s="687">
        <v>45852</v>
      </c>
      <c r="T115" s="687">
        <v>45853</v>
      </c>
      <c r="U115" s="687">
        <v>45859</v>
      </c>
      <c r="V115" s="42">
        <v>65</v>
      </c>
      <c r="W115" s="734">
        <v>65</v>
      </c>
      <c r="X115" s="112">
        <f>SUM(V115-W115)</f>
        <v>0</v>
      </c>
      <c r="Y115" s="688">
        <v>0</v>
      </c>
      <c r="Z115" s="679">
        <v>1</v>
      </c>
      <c r="AA115" s="687">
        <v>45831</v>
      </c>
      <c r="AB115" s="438">
        <v>1</v>
      </c>
      <c r="AC115" s="438">
        <v>1</v>
      </c>
      <c r="AD115" s="438">
        <v>1</v>
      </c>
      <c r="AE115" s="830" t="s">
        <v>358</v>
      </c>
      <c r="AF115" s="488"/>
    </row>
    <row r="116" spans="1:32" ht="24.75" customHeight="1">
      <c r="A116" s="788" t="s">
        <v>359</v>
      </c>
      <c r="B116" s="782" t="s">
        <v>51</v>
      </c>
      <c r="C116" s="742">
        <v>45833</v>
      </c>
      <c r="D116" s="783" t="s">
        <v>360</v>
      </c>
      <c r="E116" s="783" t="s">
        <v>53</v>
      </c>
      <c r="F116" s="783" t="s">
        <v>361</v>
      </c>
      <c r="G116" s="784" t="s">
        <v>362</v>
      </c>
      <c r="H116" s="755">
        <v>0</v>
      </c>
      <c r="I116" s="766" t="s">
        <v>197</v>
      </c>
      <c r="J116" s="755" t="s">
        <v>63</v>
      </c>
      <c r="K116" s="755"/>
      <c r="L116" s="707" t="s">
        <v>198</v>
      </c>
      <c r="M116" s="755" t="s">
        <v>57</v>
      </c>
      <c r="N116" s="850">
        <v>289634.75</v>
      </c>
      <c r="O116" s="755" t="s">
        <v>57</v>
      </c>
      <c r="P116" s="775" t="s">
        <v>198</v>
      </c>
      <c r="Q116" s="687">
        <v>45693</v>
      </c>
      <c r="R116" s="687">
        <v>45849</v>
      </c>
      <c r="S116" s="687">
        <v>45874</v>
      </c>
      <c r="T116" s="687"/>
      <c r="U116" s="687"/>
      <c r="V116" s="719">
        <v>22725</v>
      </c>
      <c r="W116" s="772">
        <v>19837</v>
      </c>
      <c r="X116" s="112">
        <f>SUM(V116-W116)</f>
        <v>2888</v>
      </c>
      <c r="Y116" s="698">
        <v>0</v>
      </c>
      <c r="Z116" s="679">
        <f>W116/V116</f>
        <v>0.87291529152915293</v>
      </c>
      <c r="AA116" s="687">
        <v>45674</v>
      </c>
      <c r="AB116" s="438">
        <v>1</v>
      </c>
      <c r="AC116" s="438">
        <v>1</v>
      </c>
      <c r="AD116" s="438">
        <v>1</v>
      </c>
      <c r="AE116" s="828" t="s">
        <v>363</v>
      </c>
      <c r="AF116" s="488"/>
    </row>
    <row r="117" spans="1:32" ht="24.75" customHeight="1">
      <c r="A117" s="767" t="s">
        <v>364</v>
      </c>
      <c r="B117" s="782" t="s">
        <v>51</v>
      </c>
      <c r="C117" s="732">
        <v>45742</v>
      </c>
      <c r="D117" s="739" t="s">
        <v>296</v>
      </c>
      <c r="E117" s="732">
        <v>45708</v>
      </c>
      <c r="F117" s="783" t="s">
        <v>77</v>
      </c>
      <c r="G117" s="754" t="s">
        <v>365</v>
      </c>
      <c r="H117" s="124">
        <v>0</v>
      </c>
      <c r="I117" s="124" t="s">
        <v>197</v>
      </c>
      <c r="J117" s="124" t="s">
        <v>63</v>
      </c>
      <c r="K117" s="124"/>
      <c r="L117" s="732">
        <v>45714</v>
      </c>
      <c r="M117" s="124" t="s">
        <v>57</v>
      </c>
      <c r="N117" s="848">
        <v>93462.85</v>
      </c>
      <c r="O117" s="124" t="s">
        <v>57</v>
      </c>
      <c r="P117" s="775" t="s">
        <v>198</v>
      </c>
      <c r="Q117" s="785">
        <v>45709</v>
      </c>
      <c r="R117" s="785">
        <v>45870</v>
      </c>
      <c r="S117" s="785">
        <v>45884</v>
      </c>
      <c r="T117" s="785"/>
      <c r="U117" s="785"/>
      <c r="V117" s="719">
        <v>7497</v>
      </c>
      <c r="W117" s="772">
        <v>7248</v>
      </c>
      <c r="X117" s="112">
        <f>SUM(V117-W117)</f>
        <v>249</v>
      </c>
      <c r="Y117" s="698">
        <v>0</v>
      </c>
      <c r="Z117" s="679">
        <v>0.96</v>
      </c>
      <c r="AA117" s="687">
        <v>45728</v>
      </c>
      <c r="AB117" s="679">
        <v>1</v>
      </c>
      <c r="AC117" s="679">
        <v>1</v>
      </c>
      <c r="AD117" s="679">
        <v>1</v>
      </c>
      <c r="AE117" s="192"/>
      <c r="AF117" s="488"/>
    </row>
    <row r="118" spans="1:32" ht="24.75" customHeight="1">
      <c r="A118" s="757" t="s">
        <v>366</v>
      </c>
      <c r="B118" s="746" t="s">
        <v>170</v>
      </c>
      <c r="C118" s="747">
        <v>45711</v>
      </c>
      <c r="D118" s="749" t="s">
        <v>122</v>
      </c>
      <c r="E118" s="747">
        <v>45707</v>
      </c>
      <c r="F118" s="749" t="s">
        <v>272</v>
      </c>
      <c r="G118" s="750" t="s">
        <v>367</v>
      </c>
      <c r="H118" s="702">
        <v>0</v>
      </c>
      <c r="I118" s="752" t="s">
        <v>197</v>
      </c>
      <c r="J118" s="702" t="s">
        <v>63</v>
      </c>
      <c r="K118" s="702"/>
      <c r="L118" s="747">
        <v>45701</v>
      </c>
      <c r="M118" s="702" t="s">
        <v>57</v>
      </c>
      <c r="N118" s="853">
        <v>111163</v>
      </c>
      <c r="O118" s="702" t="s">
        <v>57</v>
      </c>
      <c r="P118" s="733" t="s">
        <v>198</v>
      </c>
      <c r="Q118" s="687">
        <v>45718</v>
      </c>
      <c r="R118" s="687">
        <v>45852</v>
      </c>
      <c r="S118" s="687">
        <v>45853</v>
      </c>
      <c r="T118" s="687">
        <v>45853</v>
      </c>
      <c r="U118" s="687">
        <v>45854</v>
      </c>
      <c r="V118" s="42">
        <v>7805</v>
      </c>
      <c r="W118" s="761">
        <v>7969</v>
      </c>
      <c r="X118" s="112">
        <f>SUM(V118-W118)</f>
        <v>-164</v>
      </c>
      <c r="Y118" s="698">
        <v>0</v>
      </c>
      <c r="Z118" s="735">
        <v>1.02</v>
      </c>
      <c r="AA118" s="687">
        <v>45740</v>
      </c>
      <c r="AB118" s="735">
        <v>1</v>
      </c>
      <c r="AC118" s="438">
        <v>1</v>
      </c>
      <c r="AD118" s="438">
        <v>1</v>
      </c>
      <c r="AE118" s="438">
        <v>1</v>
      </c>
      <c r="AF118" s="488"/>
    </row>
    <row r="119" spans="1:32" ht="24.75" customHeight="1">
      <c r="A119" s="729" t="s">
        <v>368</v>
      </c>
      <c r="B119" s="762" t="s">
        <v>170</v>
      </c>
      <c r="C119" s="672">
        <v>45991</v>
      </c>
      <c r="D119" s="681" t="s">
        <v>369</v>
      </c>
      <c r="E119" s="682">
        <v>45735</v>
      </c>
      <c r="F119" s="681" t="s">
        <v>172</v>
      </c>
      <c r="G119" s="683" t="s">
        <v>370</v>
      </c>
      <c r="H119" s="684">
        <v>0</v>
      </c>
      <c r="I119" s="684" t="s">
        <v>197</v>
      </c>
      <c r="J119" s="684" t="s">
        <v>63</v>
      </c>
      <c r="K119" s="705"/>
      <c r="L119" s="700">
        <v>45718</v>
      </c>
      <c r="M119" s="684" t="s">
        <v>57</v>
      </c>
      <c r="N119" s="843">
        <v>200394.1</v>
      </c>
      <c r="O119" s="684" t="s">
        <v>57</v>
      </c>
      <c r="P119" s="730" t="s">
        <v>198</v>
      </c>
      <c r="Q119" s="687">
        <v>45716</v>
      </c>
      <c r="R119" s="687"/>
      <c r="S119" s="687"/>
      <c r="T119" s="687"/>
      <c r="U119" s="687"/>
      <c r="V119" s="42">
        <v>15386</v>
      </c>
      <c r="W119" s="731">
        <v>15339</v>
      </c>
      <c r="X119" s="112">
        <f>SUM(V119-W119)</f>
        <v>47</v>
      </c>
      <c r="Y119" s="42">
        <v>0</v>
      </c>
      <c r="Z119" s="764">
        <v>1</v>
      </c>
      <c r="AA119" s="687">
        <v>45747</v>
      </c>
      <c r="AB119" s="438">
        <v>1</v>
      </c>
      <c r="AC119" s="438">
        <v>1</v>
      </c>
      <c r="AD119" s="438">
        <v>1</v>
      </c>
      <c r="AE119" s="828"/>
      <c r="AF119" s="488"/>
    </row>
    <row r="120" spans="1:32" ht="24.75" customHeight="1">
      <c r="A120" s="737" t="s">
        <v>371</v>
      </c>
      <c r="B120" s="707" t="s">
        <v>121</v>
      </c>
      <c r="C120" s="742">
        <v>45838</v>
      </c>
      <c r="D120" s="768" t="s">
        <v>122</v>
      </c>
      <c r="E120" s="742">
        <v>45817</v>
      </c>
      <c r="F120" s="765" t="s">
        <v>123</v>
      </c>
      <c r="G120" s="776" t="s">
        <v>372</v>
      </c>
      <c r="H120" s="741">
        <v>0</v>
      </c>
      <c r="I120" s="766" t="s">
        <v>197</v>
      </c>
      <c r="J120" s="741" t="s">
        <v>63</v>
      </c>
      <c r="K120" s="741"/>
      <c r="L120" s="777">
        <v>45821</v>
      </c>
      <c r="M120" s="766" t="s">
        <v>57</v>
      </c>
      <c r="N120" s="846">
        <v>23436.55</v>
      </c>
      <c r="O120" s="766" t="s">
        <v>57</v>
      </c>
      <c r="P120" s="774" t="s">
        <v>198</v>
      </c>
      <c r="Q120" s="677">
        <v>45817</v>
      </c>
      <c r="R120" s="677" t="s">
        <v>147</v>
      </c>
      <c r="S120" s="677"/>
      <c r="T120" s="677"/>
      <c r="U120" s="677"/>
      <c r="V120" s="678">
        <v>1769</v>
      </c>
      <c r="W120" s="734">
        <v>924</v>
      </c>
      <c r="X120" s="112">
        <f>SUM(V120-W120)</f>
        <v>845</v>
      </c>
      <c r="Y120" s="698">
        <v>0</v>
      </c>
      <c r="Z120" s="679">
        <v>0.53</v>
      </c>
      <c r="AA120" s="687">
        <v>45831</v>
      </c>
      <c r="AB120" s="438">
        <v>1</v>
      </c>
      <c r="AC120" s="438">
        <v>1</v>
      </c>
      <c r="AD120" s="438">
        <v>1</v>
      </c>
      <c r="AE120" s="827" t="s">
        <v>373</v>
      </c>
      <c r="AF120" s="488"/>
    </row>
    <row r="121" spans="1:32" ht="24.75" customHeight="1">
      <c r="A121" s="767" t="s">
        <v>374</v>
      </c>
      <c r="B121" s="707" t="s">
        <v>121</v>
      </c>
      <c r="C121" s="742">
        <v>45716</v>
      </c>
      <c r="D121" s="742" t="s">
        <v>375</v>
      </c>
      <c r="E121" s="742">
        <v>45714</v>
      </c>
      <c r="F121" s="765" t="s">
        <v>127</v>
      </c>
      <c r="G121" s="740"/>
      <c r="H121" s="741">
        <v>0</v>
      </c>
      <c r="I121" s="741" t="s">
        <v>198</v>
      </c>
      <c r="J121" s="741" t="s">
        <v>63</v>
      </c>
      <c r="K121" s="707"/>
      <c r="L121" s="707" t="s">
        <v>198</v>
      </c>
      <c r="M121" s="741" t="s">
        <v>167</v>
      </c>
      <c r="N121" s="846">
        <v>0</v>
      </c>
      <c r="O121" s="741" t="s">
        <v>167</v>
      </c>
      <c r="P121" s="775" t="s">
        <v>198</v>
      </c>
      <c r="Q121" s="677">
        <v>45708</v>
      </c>
      <c r="R121" s="677">
        <v>45714</v>
      </c>
      <c r="S121" s="677">
        <v>45714</v>
      </c>
      <c r="T121" s="677">
        <v>45714</v>
      </c>
      <c r="U121" s="677"/>
      <c r="V121" s="716">
        <v>120</v>
      </c>
      <c r="W121" s="772">
        <v>120</v>
      </c>
      <c r="X121" s="112">
        <f>SUM(V121-W121)</f>
        <v>0</v>
      </c>
      <c r="Y121" s="678">
        <v>0</v>
      </c>
      <c r="Z121" s="735">
        <v>1</v>
      </c>
      <c r="AA121" s="677">
        <v>45714</v>
      </c>
      <c r="AB121" s="736">
        <v>1</v>
      </c>
      <c r="AC121" s="736">
        <v>1</v>
      </c>
      <c r="AD121" s="736">
        <v>1</v>
      </c>
      <c r="AE121" s="835" t="s">
        <v>376</v>
      </c>
      <c r="AF121" s="488"/>
    </row>
    <row r="122" spans="1:32" ht="24.75" customHeight="1">
      <c r="A122" s="767" t="s">
        <v>377</v>
      </c>
      <c r="B122" s="707" t="s">
        <v>121</v>
      </c>
      <c r="C122" s="765">
        <v>45805</v>
      </c>
      <c r="D122" s="768" t="s">
        <v>122</v>
      </c>
      <c r="E122" s="765">
        <v>45695</v>
      </c>
      <c r="F122" s="765" t="s">
        <v>127</v>
      </c>
      <c r="G122" s="778" t="s">
        <v>378</v>
      </c>
      <c r="H122" s="741">
        <v>0</v>
      </c>
      <c r="I122" s="766" t="s">
        <v>197</v>
      </c>
      <c r="J122" s="741" t="s">
        <v>63</v>
      </c>
      <c r="K122" s="741"/>
      <c r="L122" s="742">
        <v>45705</v>
      </c>
      <c r="M122" s="741" t="s">
        <v>57</v>
      </c>
      <c r="N122" s="846">
        <v>88491.8</v>
      </c>
      <c r="O122" s="741" t="s">
        <v>57</v>
      </c>
      <c r="P122" s="775" t="s">
        <v>198</v>
      </c>
      <c r="Q122" s="677">
        <v>45705</v>
      </c>
      <c r="R122" s="677">
        <v>45813</v>
      </c>
      <c r="S122" s="677">
        <v>45814</v>
      </c>
      <c r="T122" s="677">
        <v>45824</v>
      </c>
      <c r="U122" s="677"/>
      <c r="V122" s="678">
        <v>6504</v>
      </c>
      <c r="W122" s="731">
        <v>6475</v>
      </c>
      <c r="X122" s="112">
        <f>SUM(V122-W122)</f>
        <v>29</v>
      </c>
      <c r="Y122" s="688">
        <v>0</v>
      </c>
      <c r="Z122" s="735">
        <v>1</v>
      </c>
      <c r="AA122" s="677">
        <v>45721</v>
      </c>
      <c r="AB122" s="438">
        <v>1</v>
      </c>
      <c r="AC122" s="438">
        <v>1</v>
      </c>
      <c r="AD122" s="438">
        <v>1</v>
      </c>
      <c r="AE122" s="827" t="s">
        <v>379</v>
      </c>
      <c r="AF122" s="488"/>
    </row>
    <row r="123" spans="1:32" ht="24.75" customHeight="1">
      <c r="A123" s="798" t="s">
        <v>380</v>
      </c>
      <c r="B123" s="748" t="s">
        <v>121</v>
      </c>
      <c r="C123" s="807">
        <v>45838</v>
      </c>
      <c r="D123" s="808" t="s">
        <v>122</v>
      </c>
      <c r="E123" s="747">
        <v>45786</v>
      </c>
      <c r="F123" s="808" t="s">
        <v>127</v>
      </c>
      <c r="G123" s="814" t="s">
        <v>381</v>
      </c>
      <c r="H123" s="751">
        <v>0</v>
      </c>
      <c r="I123" s="796" t="s">
        <v>197</v>
      </c>
      <c r="J123" s="751" t="s">
        <v>63</v>
      </c>
      <c r="K123" s="751"/>
      <c r="L123" s="672">
        <v>45790</v>
      </c>
      <c r="M123" s="751" t="s">
        <v>57</v>
      </c>
      <c r="N123" s="847">
        <v>63283</v>
      </c>
      <c r="O123" s="751" t="s">
        <v>57</v>
      </c>
      <c r="P123" s="730" t="s">
        <v>198</v>
      </c>
      <c r="Q123" s="677">
        <v>45790</v>
      </c>
      <c r="R123" s="677">
        <v>45813</v>
      </c>
      <c r="S123" s="677">
        <v>45814</v>
      </c>
      <c r="T123" s="677">
        <v>45828</v>
      </c>
      <c r="U123" s="677">
        <v>45846</v>
      </c>
      <c r="V123" s="678">
        <v>4390</v>
      </c>
      <c r="W123" s="731">
        <v>5484</v>
      </c>
      <c r="X123" s="728">
        <f>SUM(V123-W123)</f>
        <v>-1094</v>
      </c>
      <c r="Y123" s="910">
        <v>0</v>
      </c>
      <c r="Z123" s="431">
        <v>1.25</v>
      </c>
      <c r="AA123" s="132">
        <v>45796</v>
      </c>
      <c r="AB123" s="911">
        <v>1</v>
      </c>
      <c r="AC123" s="438">
        <v>1</v>
      </c>
      <c r="AD123" s="438">
        <v>1</v>
      </c>
      <c r="AE123" s="827" t="s">
        <v>382</v>
      </c>
      <c r="AF123" s="488"/>
    </row>
    <row r="124" spans="1:32" ht="24.75" customHeight="1">
      <c r="A124" s="799" t="s">
        <v>383</v>
      </c>
      <c r="B124" s="670" t="s">
        <v>121</v>
      </c>
      <c r="C124" s="682">
        <v>45868</v>
      </c>
      <c r="D124" s="681" t="s">
        <v>85</v>
      </c>
      <c r="E124" s="672">
        <v>45853</v>
      </c>
      <c r="F124" s="706" t="s">
        <v>123</v>
      </c>
      <c r="G124" s="813" t="s">
        <v>384</v>
      </c>
      <c r="H124" s="674">
        <v>0</v>
      </c>
      <c r="I124" s="674" t="s">
        <v>197</v>
      </c>
      <c r="J124" s="674" t="s">
        <v>63</v>
      </c>
      <c r="K124" s="674"/>
      <c r="L124" s="672">
        <v>45853</v>
      </c>
      <c r="M124" s="674" t="s">
        <v>57</v>
      </c>
      <c r="N124" s="842">
        <v>3190.5</v>
      </c>
      <c r="O124" s="674" t="s">
        <v>57</v>
      </c>
      <c r="P124" s="730" t="s">
        <v>198</v>
      </c>
      <c r="Q124" s="677">
        <v>45853</v>
      </c>
      <c r="R124" s="677"/>
      <c r="S124" s="677"/>
      <c r="T124" s="677"/>
      <c r="U124" s="677"/>
      <c r="V124" s="716">
        <v>581</v>
      </c>
      <c r="W124" s="772">
        <v>581</v>
      </c>
      <c r="X124" s="728">
        <f>SUM(V124-W124)</f>
        <v>0</v>
      </c>
      <c r="Y124" s="112">
        <v>1200</v>
      </c>
      <c r="Z124" s="22">
        <v>1</v>
      </c>
      <c r="AA124" s="55">
        <v>45868</v>
      </c>
      <c r="AB124" s="911">
        <v>1</v>
      </c>
      <c r="AC124" s="438">
        <v>1</v>
      </c>
      <c r="AD124" s="438">
        <v>1</v>
      </c>
      <c r="AE124" s="835" t="s">
        <v>385</v>
      </c>
      <c r="AF124" s="488"/>
    </row>
    <row r="125" spans="1:32" ht="24.75" customHeight="1">
      <c r="A125" s="729" t="s">
        <v>386</v>
      </c>
      <c r="B125" s="670" t="s">
        <v>121</v>
      </c>
      <c r="C125" s="682">
        <v>45868</v>
      </c>
      <c r="D125" s="672" t="s">
        <v>85</v>
      </c>
      <c r="E125" s="706">
        <v>45839</v>
      </c>
      <c r="F125" s="672" t="s">
        <v>123</v>
      </c>
      <c r="G125" s="683" t="s">
        <v>387</v>
      </c>
      <c r="H125" s="684">
        <v>0</v>
      </c>
      <c r="I125" s="684" t="s">
        <v>197</v>
      </c>
      <c r="J125" s="684" t="s">
        <v>63</v>
      </c>
      <c r="K125" s="705"/>
      <c r="L125" s="779">
        <v>45838</v>
      </c>
      <c r="M125" s="760" t="s">
        <v>57</v>
      </c>
      <c r="N125" s="843">
        <v>12586.25</v>
      </c>
      <c r="O125" s="684" t="s">
        <v>57</v>
      </c>
      <c r="P125" s="730" t="s">
        <v>198</v>
      </c>
      <c r="Q125" s="687">
        <v>45838</v>
      </c>
      <c r="R125" s="687"/>
      <c r="S125" s="687"/>
      <c r="T125" s="687"/>
      <c r="U125" s="687"/>
      <c r="V125" s="42">
        <v>765</v>
      </c>
      <c r="W125" s="731">
        <v>786</v>
      </c>
      <c r="X125" s="112">
        <f>SUM(V125-W125)</f>
        <v>-21</v>
      </c>
      <c r="Y125" s="820">
        <v>0</v>
      </c>
      <c r="Z125" s="912">
        <v>1.03</v>
      </c>
      <c r="AA125" s="913">
        <v>45845</v>
      </c>
      <c r="AB125" s="438">
        <v>1</v>
      </c>
      <c r="AC125" s="438">
        <v>1</v>
      </c>
      <c r="AD125" s="438">
        <v>1</v>
      </c>
      <c r="AE125" s="828" t="s">
        <v>388</v>
      </c>
      <c r="AF125" s="488"/>
    </row>
    <row r="126" spans="1:32" ht="24.75" customHeight="1">
      <c r="A126" s="729" t="s">
        <v>389</v>
      </c>
      <c r="B126" s="670" t="s">
        <v>121</v>
      </c>
      <c r="C126" s="682">
        <v>45868</v>
      </c>
      <c r="D126" s="672" t="s">
        <v>85</v>
      </c>
      <c r="E126" s="672">
        <v>45849</v>
      </c>
      <c r="F126" s="706"/>
      <c r="G126" s="673" t="s">
        <v>390</v>
      </c>
      <c r="H126" s="674">
        <v>0</v>
      </c>
      <c r="I126" s="674" t="s">
        <v>197</v>
      </c>
      <c r="J126" s="674" t="s">
        <v>63</v>
      </c>
      <c r="K126" s="674"/>
      <c r="L126" s="758">
        <v>45848</v>
      </c>
      <c r="M126" s="674" t="s">
        <v>57</v>
      </c>
      <c r="N126" s="842">
        <v>1206</v>
      </c>
      <c r="O126" s="674" t="s">
        <v>57</v>
      </c>
      <c r="P126" s="730" t="s">
        <v>198</v>
      </c>
      <c r="Q126" s="677">
        <v>45848</v>
      </c>
      <c r="R126" s="677"/>
      <c r="S126" s="677"/>
      <c r="T126" s="677"/>
      <c r="U126" s="677"/>
      <c r="V126" s="716">
        <v>90</v>
      </c>
      <c r="W126" s="772">
        <v>90</v>
      </c>
      <c r="X126" s="112">
        <f>SUM(V126-W126)</f>
        <v>0</v>
      </c>
      <c r="Y126" s="678">
        <v>0</v>
      </c>
      <c r="Z126" s="679">
        <v>1</v>
      </c>
      <c r="AA126" s="687">
        <v>45854</v>
      </c>
      <c r="AB126" s="438">
        <v>1</v>
      </c>
      <c r="AC126" s="438">
        <v>1</v>
      </c>
      <c r="AD126" s="438">
        <v>1</v>
      </c>
      <c r="AE126" s="835" t="s">
        <v>391</v>
      </c>
      <c r="AF126" s="488"/>
    </row>
    <row r="127" spans="1:32" ht="24.75" customHeight="1">
      <c r="A127" s="737" t="s">
        <v>392</v>
      </c>
      <c r="B127" s="707" t="s">
        <v>121</v>
      </c>
      <c r="C127" s="742">
        <v>45787</v>
      </c>
      <c r="D127" s="765" t="s">
        <v>122</v>
      </c>
      <c r="E127" s="732">
        <v>45763</v>
      </c>
      <c r="F127" s="765" t="s">
        <v>127</v>
      </c>
      <c r="G127" s="810" t="s">
        <v>393</v>
      </c>
      <c r="H127" s="741">
        <v>0</v>
      </c>
      <c r="I127" s="766" t="s">
        <v>197</v>
      </c>
      <c r="J127" s="741" t="s">
        <v>63</v>
      </c>
      <c r="K127" s="741"/>
      <c r="L127" s="707" t="s">
        <v>198</v>
      </c>
      <c r="M127" s="741" t="s">
        <v>57</v>
      </c>
      <c r="N127" s="846">
        <v>3707.3</v>
      </c>
      <c r="O127" s="741" t="s">
        <v>57</v>
      </c>
      <c r="P127" s="774" t="s">
        <v>198</v>
      </c>
      <c r="Q127" s="677">
        <v>45763</v>
      </c>
      <c r="R127" s="677">
        <v>45817</v>
      </c>
      <c r="S127" s="677">
        <v>45818</v>
      </c>
      <c r="T127" s="677">
        <v>45818</v>
      </c>
      <c r="U127" s="701"/>
      <c r="V127" s="701">
        <v>143</v>
      </c>
      <c r="W127" s="753">
        <v>143</v>
      </c>
      <c r="X127" s="112">
        <f>SUM(V127-W127)</f>
        <v>0</v>
      </c>
      <c r="Y127" s="698">
        <v>0</v>
      </c>
      <c r="Z127" s="679">
        <v>1</v>
      </c>
      <c r="AA127" s="687">
        <v>45768</v>
      </c>
      <c r="AB127" s="438">
        <v>0</v>
      </c>
      <c r="AC127" s="438">
        <v>0</v>
      </c>
      <c r="AD127" s="438">
        <v>1</v>
      </c>
      <c r="AE127" s="827" t="s">
        <v>379</v>
      </c>
    </row>
    <row r="128" spans="1:32" ht="24.75" customHeight="1">
      <c r="A128" s="745" t="s">
        <v>394</v>
      </c>
      <c r="B128" s="789" t="s">
        <v>51</v>
      </c>
      <c r="C128" s="758">
        <v>45862</v>
      </c>
      <c r="D128" s="808" t="s">
        <v>122</v>
      </c>
      <c r="E128" s="758">
        <v>45772</v>
      </c>
      <c r="F128" s="748" t="s">
        <v>89</v>
      </c>
      <c r="G128" s="670" t="s">
        <v>395</v>
      </c>
      <c r="H128" s="751">
        <v>0</v>
      </c>
      <c r="I128" s="674" t="s">
        <v>197</v>
      </c>
      <c r="J128" s="751" t="s">
        <v>63</v>
      </c>
      <c r="K128" s="748"/>
      <c r="L128" s="749" t="s">
        <v>53</v>
      </c>
      <c r="M128" s="751" t="s">
        <v>57</v>
      </c>
      <c r="N128" s="847">
        <v>4397.6499999999996</v>
      </c>
      <c r="O128" s="751" t="s">
        <v>57</v>
      </c>
      <c r="P128" s="733" t="s">
        <v>198</v>
      </c>
      <c r="Q128" s="677">
        <v>45852</v>
      </c>
      <c r="R128" s="701"/>
      <c r="S128" s="701"/>
      <c r="T128" s="701"/>
      <c r="U128" s="701"/>
      <c r="V128" s="701">
        <v>47</v>
      </c>
      <c r="W128" s="753">
        <v>47</v>
      </c>
      <c r="X128" s="112">
        <f>SUM(V128-W128)</f>
        <v>0</v>
      </c>
      <c r="Y128" s="688">
        <v>0</v>
      </c>
      <c r="Z128" s="679">
        <v>1</v>
      </c>
      <c r="AA128" s="687">
        <v>45856</v>
      </c>
      <c r="AB128" s="438">
        <v>0</v>
      </c>
      <c r="AC128" s="438">
        <v>0</v>
      </c>
      <c r="AD128" s="438">
        <v>0</v>
      </c>
      <c r="AE128" s="547"/>
      <c r="AF128" s="488"/>
    </row>
    <row r="129" spans="1:32" ht="24.75" customHeight="1">
      <c r="A129" s="792" t="s">
        <v>396</v>
      </c>
      <c r="B129" s="670" t="s">
        <v>121</v>
      </c>
      <c r="C129" s="806"/>
      <c r="D129" s="672" t="s">
        <v>85</v>
      </c>
      <c r="E129" s="672">
        <v>45768</v>
      </c>
      <c r="F129" s="710" t="s">
        <v>127</v>
      </c>
      <c r="G129" s="670"/>
      <c r="H129" s="674">
        <v>0</v>
      </c>
      <c r="I129" s="815" t="s">
        <v>198</v>
      </c>
      <c r="J129" s="674" t="s">
        <v>56</v>
      </c>
      <c r="K129" s="806"/>
      <c r="L129" s="739" t="s">
        <v>56</v>
      </c>
      <c r="M129" s="712" t="s">
        <v>167</v>
      </c>
      <c r="N129" s="842">
        <v>0</v>
      </c>
      <c r="O129" s="674" t="s">
        <v>167</v>
      </c>
      <c r="P129" s="733" t="s">
        <v>198</v>
      </c>
      <c r="Q129" s="435" t="s">
        <v>56</v>
      </c>
      <c r="R129" s="701" t="s">
        <v>397</v>
      </c>
      <c r="S129" s="701" t="s">
        <v>397</v>
      </c>
      <c r="T129" s="701" t="s">
        <v>397</v>
      </c>
      <c r="U129" s="435"/>
      <c r="V129" s="701">
        <v>3</v>
      </c>
      <c r="W129" s="701">
        <v>3</v>
      </c>
      <c r="X129" s="112">
        <f>SUM(V129-W129)</f>
        <v>0</v>
      </c>
      <c r="Y129" s="780">
        <v>0</v>
      </c>
      <c r="Z129" s="764">
        <v>1</v>
      </c>
      <c r="AA129" s="687">
        <v>45768</v>
      </c>
      <c r="AB129" s="438">
        <v>0</v>
      </c>
      <c r="AC129" s="438">
        <v>0</v>
      </c>
      <c r="AD129" s="438">
        <v>1</v>
      </c>
      <c r="AE129" s="547" t="s">
        <v>398</v>
      </c>
      <c r="AF129" s="488"/>
    </row>
    <row r="130" spans="1:32" ht="24.75" customHeight="1">
      <c r="A130" s="800" t="s">
        <v>399</v>
      </c>
      <c r="B130" s="665" t="s">
        <v>121</v>
      </c>
      <c r="C130" s="509"/>
      <c r="D130" s="801" t="s">
        <v>85</v>
      </c>
      <c r="E130" s="801">
        <v>45768</v>
      </c>
      <c r="F130" s="802" t="s">
        <v>127</v>
      </c>
      <c r="G130" s="665"/>
      <c r="H130" s="137">
        <v>0</v>
      </c>
      <c r="I130" s="816" t="s">
        <v>198</v>
      </c>
      <c r="J130" s="137" t="s">
        <v>56</v>
      </c>
      <c r="K130" s="509"/>
      <c r="L130" s="358" t="s">
        <v>56</v>
      </c>
      <c r="M130" s="137" t="s">
        <v>167</v>
      </c>
      <c r="N130" s="445">
        <v>0</v>
      </c>
      <c r="O130" s="137" t="s">
        <v>167</v>
      </c>
      <c r="P130" s="803" t="s">
        <v>198</v>
      </c>
      <c r="Q130" s="81" t="s">
        <v>56</v>
      </c>
      <c r="R130" s="367" t="s">
        <v>397</v>
      </c>
      <c r="S130" s="367" t="s">
        <v>397</v>
      </c>
      <c r="T130" s="367" t="s">
        <v>397</v>
      </c>
      <c r="U130" s="81"/>
      <c r="V130" s="367">
        <v>3</v>
      </c>
      <c r="W130" s="367">
        <v>3</v>
      </c>
      <c r="X130" s="112">
        <f>SUM(V130-W130)</f>
        <v>0</v>
      </c>
      <c r="Y130" s="524">
        <v>0</v>
      </c>
      <c r="Z130" s="817">
        <v>1</v>
      </c>
      <c r="AA130" s="447">
        <v>45768</v>
      </c>
      <c r="AB130" s="62">
        <v>0</v>
      </c>
      <c r="AC130" s="62">
        <v>0</v>
      </c>
      <c r="AD130" s="62">
        <v>1</v>
      </c>
      <c r="AE130" s="836"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T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7" t="s">
        <v>198</v>
      </c>
      <c r="Q2" s="423">
        <v>45726</v>
      </c>
      <c r="R2" s="839">
        <v>7049</v>
      </c>
      <c r="S2" s="839">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7"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7"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7"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40"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41">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109">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4" t="s">
        <v>46</v>
      </c>
      <c r="X24" s="571" t="s">
        <v>47</v>
      </c>
      <c r="Y24" s="567" t="s">
        <v>48</v>
      </c>
      <c r="Z24" s="571" t="s">
        <v>39</v>
      </c>
      <c r="AA24" s="605"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31">
        <v>15690.1</v>
      </c>
      <c r="N27" s="576">
        <v>16153.75</v>
      </c>
      <c r="O27" s="408" t="s">
        <v>57</v>
      </c>
      <c r="P27" s="609" t="s">
        <v>198</v>
      </c>
      <c r="Q27" s="132">
        <v>45735</v>
      </c>
      <c r="R27" s="112">
        <v>1242</v>
      </c>
      <c r="S27" s="112">
        <v>1243</v>
      </c>
      <c r="T27" s="158">
        <v>0</v>
      </c>
      <c r="U27" s="72">
        <v>1</v>
      </c>
      <c r="V27" s="132">
        <v>45743</v>
      </c>
      <c r="W27" s="22">
        <v>1</v>
      </c>
      <c r="X27" s="22">
        <v>1</v>
      </c>
      <c r="Y27" s="22">
        <v>1</v>
      </c>
      <c r="Z27" s="634">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6">
        <v>73894</v>
      </c>
      <c r="O29" s="77" t="s">
        <v>57</v>
      </c>
      <c r="P29" s="607" t="s">
        <v>198</v>
      </c>
      <c r="Q29" s="55">
        <v>45723</v>
      </c>
      <c r="R29" s="487">
        <v>6149</v>
      </c>
      <c r="S29" s="112">
        <v>6362</v>
      </c>
      <c r="T29" s="30">
        <v>0</v>
      </c>
      <c r="U29" s="22">
        <v>1.04</v>
      </c>
      <c r="V29" s="55">
        <v>45733</v>
      </c>
      <c r="W29" s="22">
        <v>1</v>
      </c>
      <c r="X29" s="22">
        <v>1</v>
      </c>
      <c r="Y29" s="22">
        <v>1</v>
      </c>
      <c r="Z29" s="608">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6">
        <v>79581.5</v>
      </c>
      <c r="O31" s="108" t="s">
        <v>57</v>
      </c>
      <c r="P31" s="607"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585">
        <v>51958</v>
      </c>
      <c r="N32" s="576">
        <v>20330.259999999998</v>
      </c>
      <c r="O32" s="584" t="s">
        <v>57</v>
      </c>
      <c r="P32" s="41" t="s">
        <v>198</v>
      </c>
      <c r="Q32" s="55">
        <v>45694</v>
      </c>
      <c r="R32" s="486">
        <v>760</v>
      </c>
      <c r="S32" s="586">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7" t="s">
        <v>468</v>
      </c>
      <c r="H34" s="77">
        <v>75</v>
      </c>
      <c r="I34" s="584" t="s">
        <v>197</v>
      </c>
      <c r="J34" s="77" t="s">
        <v>63</v>
      </c>
      <c r="K34" s="79">
        <v>45741</v>
      </c>
      <c r="L34" s="77" t="s">
        <v>57</v>
      </c>
      <c r="M34" s="578">
        <v>67840.5</v>
      </c>
      <c r="N34" s="576">
        <v>66607.5</v>
      </c>
      <c r="O34" s="77" t="s">
        <v>57</v>
      </c>
      <c r="P34" s="118" t="s">
        <v>198</v>
      </c>
      <c r="Q34" s="55">
        <v>45747</v>
      </c>
      <c r="R34" s="31">
        <v>5601</v>
      </c>
      <c r="S34" s="31">
        <v>5628</v>
      </c>
      <c r="T34" s="588">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9">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3">
        <v>47432.5</v>
      </c>
      <c r="N36" s="576">
        <v>54385.09</v>
      </c>
      <c r="O36" s="111" t="s">
        <v>57</v>
      </c>
      <c r="P36" s="607" t="s">
        <v>198</v>
      </c>
      <c r="Q36" s="132">
        <v>45757</v>
      </c>
      <c r="R36" s="112">
        <v>3932</v>
      </c>
      <c r="S36" s="112">
        <v>4034</v>
      </c>
      <c r="T36" s="85">
        <v>0</v>
      </c>
      <c r="U36" s="22">
        <v>1.02</v>
      </c>
      <c r="V36" s="55">
        <v>45771</v>
      </c>
      <c r="W36" s="34">
        <v>0</v>
      </c>
      <c r="X36" s="34">
        <v>0</v>
      </c>
      <c r="Y36" s="34">
        <v>0</v>
      </c>
      <c r="Z36" s="634">
        <v>45849</v>
      </c>
      <c r="AA36" s="545" t="s">
        <v>473</v>
      </c>
    </row>
    <row r="37" spans="1:27" ht="30" customHeight="1">
      <c r="A37" s="406" t="s">
        <v>474</v>
      </c>
      <c r="B37" s="106" t="s">
        <v>51</v>
      </c>
      <c r="C37" s="79">
        <v>45831</v>
      </c>
      <c r="D37" s="78" t="s">
        <v>70</v>
      </c>
      <c r="E37" s="590">
        <v>45761</v>
      </c>
      <c r="F37" s="78" t="s">
        <v>71</v>
      </c>
      <c r="G37" s="78" t="s">
        <v>475</v>
      </c>
      <c r="H37" s="77">
        <v>76</v>
      </c>
      <c r="I37" s="77" t="s">
        <v>198</v>
      </c>
      <c r="J37" s="77" t="s">
        <v>63</v>
      </c>
      <c r="K37" s="79">
        <v>45757</v>
      </c>
      <c r="L37" s="77" t="s">
        <v>57</v>
      </c>
      <c r="M37" s="578">
        <v>62383</v>
      </c>
      <c r="N37" s="589">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3">
        <v>80443.5</v>
      </c>
      <c r="N38" s="576">
        <v>81941</v>
      </c>
      <c r="O38" s="111" t="s">
        <v>57</v>
      </c>
      <c r="P38" s="607" t="s">
        <v>198</v>
      </c>
      <c r="Q38" s="132">
        <v>45757</v>
      </c>
      <c r="R38" s="112">
        <v>6617</v>
      </c>
      <c r="S38" s="112">
        <v>6743</v>
      </c>
      <c r="T38" s="85">
        <v>0</v>
      </c>
      <c r="U38" s="22">
        <v>1.02</v>
      </c>
      <c r="V38" s="55">
        <v>45771</v>
      </c>
      <c r="W38" s="34">
        <v>0</v>
      </c>
      <c r="X38" s="34">
        <v>0</v>
      </c>
      <c r="Y38" s="34">
        <v>0</v>
      </c>
      <c r="Z38" s="634">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3">
        <v>68736.5</v>
      </c>
      <c r="N39" s="576">
        <v>68249</v>
      </c>
      <c r="O39" s="111" t="s">
        <v>57</v>
      </c>
      <c r="P39" s="437" t="s">
        <v>198</v>
      </c>
      <c r="Q39" s="132">
        <v>45756</v>
      </c>
      <c r="R39" s="112">
        <v>5939</v>
      </c>
      <c r="S39" s="112">
        <v>5791</v>
      </c>
      <c r="T39" s="85">
        <v>0</v>
      </c>
      <c r="U39" s="22">
        <v>0.97</v>
      </c>
      <c r="V39" s="55">
        <v>45768</v>
      </c>
      <c r="W39" s="34">
        <v>0</v>
      </c>
      <c r="X39" s="34">
        <v>0</v>
      </c>
      <c r="Y39" s="34">
        <v>0</v>
      </c>
      <c r="Z39" s="634">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6">
        <v>202651</v>
      </c>
      <c r="O40" s="111" t="s">
        <v>57</v>
      </c>
      <c r="P40" s="607" t="s">
        <v>198</v>
      </c>
      <c r="Q40" s="55">
        <v>45748</v>
      </c>
      <c r="R40" s="31">
        <v>5390</v>
      </c>
      <c r="S40" s="112">
        <v>5327</v>
      </c>
      <c r="T40" s="158">
        <v>0</v>
      </c>
      <c r="U40" s="22">
        <v>1</v>
      </c>
      <c r="V40" s="55">
        <v>45768</v>
      </c>
      <c r="W40" s="34">
        <v>0</v>
      </c>
      <c r="X40" s="34">
        <v>0</v>
      </c>
      <c r="Y40" s="34">
        <v>0</v>
      </c>
      <c r="Z40" s="630">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6">
        <v>134171.5</v>
      </c>
      <c r="O41" s="111" t="s">
        <v>57</v>
      </c>
      <c r="P41" s="437" t="s">
        <v>198</v>
      </c>
      <c r="Q41" s="55">
        <v>45745</v>
      </c>
      <c r="R41" s="31">
        <v>5585</v>
      </c>
      <c r="S41" s="112">
        <v>5566</v>
      </c>
      <c r="T41" s="158">
        <v>0</v>
      </c>
      <c r="U41" s="22">
        <v>1</v>
      </c>
      <c r="V41" s="55">
        <v>45757</v>
      </c>
      <c r="W41" s="22">
        <v>1</v>
      </c>
      <c r="X41" s="22">
        <v>1</v>
      </c>
      <c r="Y41" s="22">
        <v>1</v>
      </c>
      <c r="Z41" s="630">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9">
        <v>59084</v>
      </c>
      <c r="O42" s="584" t="s">
        <v>57</v>
      </c>
      <c r="P42" s="73" t="s">
        <v>198</v>
      </c>
      <c r="Q42" s="55">
        <v>45679</v>
      </c>
      <c r="R42" s="31">
        <v>5038</v>
      </c>
      <c r="S42" s="31">
        <v>4909</v>
      </c>
      <c r="T42" s="85">
        <v>0</v>
      </c>
      <c r="U42" s="22">
        <v>0.98</v>
      </c>
      <c r="V42" s="55">
        <v>45684</v>
      </c>
      <c r="W42" s="431">
        <v>1</v>
      </c>
      <c r="X42" s="591">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2">
        <v>79507</v>
      </c>
      <c r="N43" s="589">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109">
        <v>64609</v>
      </c>
      <c r="N44" s="606">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9">
        <v>51838</v>
      </c>
      <c r="O45" s="108" t="s">
        <v>57</v>
      </c>
      <c r="P45" s="155" t="s">
        <v>198</v>
      </c>
      <c r="Q45" s="55">
        <v>45691</v>
      </c>
      <c r="R45" s="31">
        <v>4772</v>
      </c>
      <c r="S45" s="593">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7" t="s">
        <v>494</v>
      </c>
      <c r="H46" s="77">
        <v>88</v>
      </c>
      <c r="I46" s="584" t="s">
        <v>198</v>
      </c>
      <c r="J46" s="77" t="s">
        <v>63</v>
      </c>
      <c r="K46" s="79">
        <v>45716</v>
      </c>
      <c r="L46" s="77" t="s">
        <v>57</v>
      </c>
      <c r="M46" s="594">
        <v>67463</v>
      </c>
      <c r="N46" s="589">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6">
        <v>73300</v>
      </c>
      <c r="O47" s="111" t="s">
        <v>57</v>
      </c>
      <c r="P47" s="609"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2"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9">
        <v>62254</v>
      </c>
      <c r="O49" s="53" t="s">
        <v>57</v>
      </c>
      <c r="P49" s="128" t="s">
        <v>198</v>
      </c>
      <c r="Q49" s="55">
        <v>45696</v>
      </c>
      <c r="R49" s="31">
        <v>5239</v>
      </c>
      <c r="S49" s="76">
        <v>5205</v>
      </c>
      <c r="T49" s="85">
        <v>0</v>
      </c>
      <c r="U49" s="22">
        <v>1</v>
      </c>
      <c r="V49" s="55">
        <v>45716</v>
      </c>
      <c r="W49" s="591">
        <v>1</v>
      </c>
      <c r="X49" s="591">
        <v>1</v>
      </c>
      <c r="Y49" s="591">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9">
        <v>55197</v>
      </c>
      <c r="O50" s="108" t="s">
        <v>57</v>
      </c>
      <c r="P50" s="128" t="s">
        <v>198</v>
      </c>
      <c r="Q50" s="142">
        <v>45698</v>
      </c>
      <c r="R50" s="31">
        <v>4552</v>
      </c>
      <c r="S50" s="76">
        <v>4552</v>
      </c>
      <c r="T50" s="85">
        <v>0</v>
      </c>
      <c r="U50" s="86">
        <v>1</v>
      </c>
      <c r="V50" s="580">
        <v>45727</v>
      </c>
      <c r="W50" s="595">
        <v>1</v>
      </c>
      <c r="X50" s="595">
        <v>1</v>
      </c>
      <c r="Y50" s="595">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5">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6">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6">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7">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1">
        <v>0</v>
      </c>
      <c r="X56" s="591">
        <v>0</v>
      </c>
      <c r="Y56" s="591">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8">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10">
        <v>57237</v>
      </c>
      <c r="N61" s="606">
        <v>55777</v>
      </c>
      <c r="O61" s="53" t="s">
        <v>57</v>
      </c>
      <c r="P61" s="632"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8" t="s">
        <v>533</v>
      </c>
      <c r="H63" s="77">
        <v>0</v>
      </c>
      <c r="I63" s="599" t="s">
        <v>198</v>
      </c>
      <c r="J63" s="77" t="s">
        <v>63</v>
      </c>
      <c r="K63" s="600">
        <v>45673</v>
      </c>
      <c r="L63" s="584" t="s">
        <v>57</v>
      </c>
      <c r="M63" s="578">
        <v>24886.5</v>
      </c>
      <c r="N63" s="576">
        <v>7262</v>
      </c>
      <c r="O63" s="584" t="s">
        <v>57</v>
      </c>
      <c r="P63" s="41" t="s">
        <v>198</v>
      </c>
      <c r="Q63" s="169">
        <v>45673</v>
      </c>
      <c r="R63" s="519">
        <v>330</v>
      </c>
      <c r="S63" s="31">
        <v>330</v>
      </c>
      <c r="T63" s="588">
        <v>0</v>
      </c>
      <c r="U63" s="431">
        <v>1</v>
      </c>
      <c r="V63" s="55">
        <v>45684</v>
      </c>
      <c r="W63" s="591">
        <v>1</v>
      </c>
      <c r="X63" s="591">
        <v>1</v>
      </c>
      <c r="Y63" s="591">
        <v>1</v>
      </c>
      <c r="Z63" s="447">
        <v>45821</v>
      </c>
      <c r="AA63" s="149"/>
    </row>
    <row r="64" spans="1:27" ht="30" customHeight="1">
      <c r="A64" s="467" t="s">
        <v>534</v>
      </c>
      <c r="B64" s="51" t="s">
        <v>121</v>
      </c>
      <c r="C64" s="52">
        <v>45792</v>
      </c>
      <c r="D64" s="477" t="s">
        <v>122</v>
      </c>
      <c r="E64" s="477">
        <v>45695</v>
      </c>
      <c r="F64" s="477" t="s">
        <v>123</v>
      </c>
      <c r="G64" s="601"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1">
        <v>1</v>
      </c>
      <c r="X64" s="591">
        <v>1</v>
      </c>
      <c r="Y64" s="591">
        <v>1</v>
      </c>
      <c r="Z64" s="447">
        <v>45835</v>
      </c>
      <c r="AA64" s="149"/>
    </row>
    <row r="65" spans="1:27" ht="30" customHeight="1">
      <c r="A65" s="481" t="s">
        <v>536</v>
      </c>
      <c r="B65" s="51" t="s">
        <v>121</v>
      </c>
      <c r="C65" s="52">
        <v>45688</v>
      </c>
      <c r="D65" s="52" t="s">
        <v>424</v>
      </c>
      <c r="E65" s="52">
        <v>45682</v>
      </c>
      <c r="F65" s="602" t="s">
        <v>123</v>
      </c>
      <c r="G65" s="603" t="s">
        <v>537</v>
      </c>
      <c r="H65" s="507">
        <v>48</v>
      </c>
      <c r="I65" s="476" t="s">
        <v>257</v>
      </c>
      <c r="J65" s="53" t="s">
        <v>56</v>
      </c>
      <c r="K65" s="51" t="s">
        <v>198</v>
      </c>
      <c r="L65" s="53" t="s">
        <v>57</v>
      </c>
      <c r="M65" s="575">
        <v>21648.75</v>
      </c>
      <c r="N65" s="589">
        <v>35235</v>
      </c>
      <c r="O65" s="53" t="s">
        <v>57</v>
      </c>
      <c r="P65" s="41" t="s">
        <v>198</v>
      </c>
      <c r="Q65" s="55">
        <v>45678</v>
      </c>
      <c r="R65" s="31">
        <v>2264</v>
      </c>
      <c r="S65" s="76">
        <v>2163</v>
      </c>
      <c r="T65" s="85">
        <v>0</v>
      </c>
      <c r="U65" s="22">
        <v>0.96</v>
      </c>
      <c r="V65" s="55">
        <v>45681</v>
      </c>
      <c r="W65" s="591">
        <v>1</v>
      </c>
      <c r="X65" s="591">
        <v>1</v>
      </c>
      <c r="Y65" s="591">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4" width="9.140625" bestFit="1" customWidth="1"/>
    <col min="5" max="5" width="11.425781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549</v>
      </c>
      <c r="K7">
        <v>0</v>
      </c>
      <c r="N7" t="s">
        <v>405</v>
      </c>
      <c r="O7">
        <v>3158</v>
      </c>
      <c r="P7">
        <v>21322</v>
      </c>
      <c r="Q7">
        <v>3629</v>
      </c>
      <c r="R7">
        <v>28109</v>
      </c>
    </row>
    <row r="8" spans="1:18">
      <c r="A8" t="s">
        <v>267</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296</v>
      </c>
      <c r="K10">
        <v>933</v>
      </c>
      <c r="N10" t="s">
        <v>551</v>
      </c>
      <c r="O10">
        <v>3226</v>
      </c>
      <c r="P10">
        <v>17340</v>
      </c>
      <c r="Q10">
        <v>7593</v>
      </c>
      <c r="R10">
        <v>28159</v>
      </c>
    </row>
    <row r="11" spans="1:18">
      <c r="A11" t="s">
        <v>359</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271</v>
      </c>
      <c r="P12">
        <v>5968</v>
      </c>
      <c r="Q12">
        <v>20002</v>
      </c>
      <c r="R12">
        <v>25970</v>
      </c>
    </row>
    <row r="13" spans="1:18">
      <c r="J13" t="s">
        <v>70</v>
      </c>
      <c r="K13">
        <v>7128</v>
      </c>
      <c r="N13" t="s">
        <v>250</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271</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250</v>
      </c>
      <c r="K17">
        <v>6718</v>
      </c>
    </row>
    <row r="18" spans="1:11">
      <c r="A18" t="s">
        <v>246</v>
      </c>
      <c r="F18">
        <v>823</v>
      </c>
      <c r="G18">
        <v>823</v>
      </c>
      <c r="J18" t="s">
        <v>60</v>
      </c>
    </row>
    <row r="19" spans="1:11">
      <c r="A19" t="s">
        <v>253</v>
      </c>
      <c r="E19">
        <v>23</v>
      </c>
      <c r="F19">
        <v>24</v>
      </c>
      <c r="G19">
        <v>47</v>
      </c>
      <c r="J19" t="s">
        <v>542</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243</v>
      </c>
      <c r="E30">
        <v>1806</v>
      </c>
      <c r="F30">
        <v>345</v>
      </c>
      <c r="G30">
        <v>2151</v>
      </c>
    </row>
    <row r="31" spans="1:11">
      <c r="A31" t="s">
        <v>419</v>
      </c>
      <c r="E31">
        <v>47</v>
      </c>
      <c r="F31">
        <v>1494</v>
      </c>
      <c r="G31">
        <v>1541</v>
      </c>
    </row>
    <row r="32" spans="1:11" hidden="1">
      <c r="A32" t="s">
        <v>313</v>
      </c>
    </row>
    <row r="33" spans="1:7">
      <c r="A33" t="s">
        <v>237</v>
      </c>
      <c r="F33">
        <v>1095</v>
      </c>
      <c r="G33">
        <v>1095</v>
      </c>
    </row>
    <row r="34" spans="1:7">
      <c r="A34" t="s">
        <v>240</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359</v>
      </c>
      <c r="C52">
        <v>74</v>
      </c>
      <c r="D52">
        <v>671</v>
      </c>
      <c r="F52">
        <v>0</v>
      </c>
      <c r="G52">
        <v>745</v>
      </c>
    </row>
    <row r="53" spans="1:7">
      <c r="A53" t="s">
        <v>458</v>
      </c>
      <c r="F53">
        <v>886</v>
      </c>
      <c r="G53">
        <v>886</v>
      </c>
    </row>
    <row r="54" spans="1:7">
      <c r="A54" t="s">
        <v>243</v>
      </c>
      <c r="D54">
        <v>400</v>
      </c>
      <c r="F54">
        <v>384</v>
      </c>
      <c r="G54">
        <v>784</v>
      </c>
    </row>
    <row r="55" spans="1:7">
      <c r="A55" t="s">
        <v>419</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234</v>
      </c>
      <c r="C65">
        <v>956</v>
      </c>
      <c r="E65">
        <v>1168</v>
      </c>
      <c r="F65">
        <v>0</v>
      </c>
      <c r="G65">
        <v>2124</v>
      </c>
    </row>
    <row r="66" spans="1:7" hidden="1">
      <c r="A66" t="s">
        <v>553</v>
      </c>
      <c r="F66">
        <v>0</v>
      </c>
      <c r="G66">
        <v>0</v>
      </c>
    </row>
    <row r="67" spans="1:7">
      <c r="A67" t="s">
        <v>249</v>
      </c>
      <c r="D67">
        <v>1090</v>
      </c>
      <c r="E67">
        <v>840</v>
      </c>
      <c r="F67">
        <v>530</v>
      </c>
      <c r="G67">
        <v>2460</v>
      </c>
    </row>
    <row r="68" spans="1:7">
      <c r="A68" t="s">
        <v>554</v>
      </c>
      <c r="D68">
        <v>120</v>
      </c>
      <c r="G68">
        <v>120</v>
      </c>
    </row>
    <row r="69" spans="1:7">
      <c r="A69" t="s">
        <v>290</v>
      </c>
      <c r="D69">
        <v>399</v>
      </c>
      <c r="E69">
        <v>335</v>
      </c>
      <c r="F69">
        <v>1339</v>
      </c>
      <c r="G69">
        <v>2073</v>
      </c>
    </row>
    <row r="70" spans="1:7">
      <c r="A70" t="s">
        <v>417</v>
      </c>
      <c r="D70">
        <v>891</v>
      </c>
      <c r="E70">
        <v>1213</v>
      </c>
      <c r="F70">
        <v>1054</v>
      </c>
      <c r="G70">
        <v>3158</v>
      </c>
    </row>
    <row r="71" spans="1:7" hidden="1">
      <c r="A71" t="s">
        <v>374</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359</v>
      </c>
      <c r="B88">
        <v>363</v>
      </c>
      <c r="C88">
        <v>171</v>
      </c>
      <c r="D88">
        <v>0</v>
      </c>
      <c r="E88">
        <v>397</v>
      </c>
      <c r="F88">
        <v>88</v>
      </c>
      <c r="G88">
        <v>1019</v>
      </c>
    </row>
    <row r="89" spans="1:7">
      <c r="A89" t="s">
        <v>458</v>
      </c>
      <c r="B89">
        <v>134</v>
      </c>
      <c r="C89">
        <v>408</v>
      </c>
      <c r="D89">
        <v>452</v>
      </c>
      <c r="E89">
        <v>0</v>
      </c>
      <c r="F89">
        <v>875</v>
      </c>
      <c r="G89">
        <v>1869</v>
      </c>
    </row>
    <row r="90" spans="1:7">
      <c r="A90" t="s">
        <v>243</v>
      </c>
      <c r="C90">
        <v>840</v>
      </c>
      <c r="D90">
        <v>0</v>
      </c>
      <c r="E90">
        <v>0</v>
      </c>
      <c r="F90">
        <v>0</v>
      </c>
      <c r="G90">
        <v>840</v>
      </c>
    </row>
    <row r="91" spans="1:7">
      <c r="A91" t="s">
        <v>419</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234</v>
      </c>
      <c r="B101">
        <v>0</v>
      </c>
      <c r="D101">
        <v>0</v>
      </c>
      <c r="E101">
        <v>0</v>
      </c>
      <c r="F101">
        <v>0</v>
      </c>
      <c r="G101">
        <v>0</v>
      </c>
    </row>
    <row r="102" spans="1:7">
      <c r="A102" t="s">
        <v>553</v>
      </c>
      <c r="B102">
        <v>0</v>
      </c>
      <c r="D102">
        <v>0</v>
      </c>
      <c r="E102">
        <v>0</v>
      </c>
      <c r="F102">
        <v>0</v>
      </c>
      <c r="G102">
        <v>0</v>
      </c>
    </row>
    <row r="103" spans="1:7">
      <c r="A103" t="s">
        <v>249</v>
      </c>
      <c r="B103">
        <v>0</v>
      </c>
      <c r="D103">
        <v>372</v>
      </c>
      <c r="E103">
        <v>0</v>
      </c>
      <c r="F103">
        <v>0</v>
      </c>
      <c r="G103">
        <v>372</v>
      </c>
    </row>
    <row r="104" spans="1:7">
      <c r="A104" t="s">
        <v>554</v>
      </c>
      <c r="B104">
        <v>0</v>
      </c>
      <c r="D104">
        <v>0</v>
      </c>
      <c r="E104">
        <v>0</v>
      </c>
      <c r="F104">
        <v>0</v>
      </c>
      <c r="G104">
        <v>0</v>
      </c>
    </row>
    <row r="105" spans="1:7">
      <c r="A105" t="s">
        <v>290</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318</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359</v>
      </c>
      <c r="B135">
        <v>0</v>
      </c>
      <c r="C135">
        <v>0</v>
      </c>
      <c r="D135">
        <v>0</v>
      </c>
      <c r="G135">
        <v>0</v>
      </c>
    </row>
    <row r="136" spans="1:7">
      <c r="A136" t="s">
        <v>458</v>
      </c>
      <c r="B136">
        <v>0</v>
      </c>
      <c r="C136">
        <v>199</v>
      </c>
      <c r="D136">
        <v>0</v>
      </c>
      <c r="E136">
        <v>0</v>
      </c>
      <c r="G136">
        <v>199</v>
      </c>
    </row>
    <row r="137" spans="1:7">
      <c r="A137" t="s">
        <v>243</v>
      </c>
      <c r="B137">
        <v>0</v>
      </c>
      <c r="C137">
        <v>0</v>
      </c>
      <c r="D137">
        <v>0</v>
      </c>
      <c r="E137">
        <v>0</v>
      </c>
      <c r="G137">
        <v>0</v>
      </c>
    </row>
    <row r="138" spans="1:7">
      <c r="A138" t="s">
        <v>419</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234</v>
      </c>
      <c r="B148">
        <v>0</v>
      </c>
      <c r="C148">
        <v>0</v>
      </c>
      <c r="D148">
        <v>201</v>
      </c>
      <c r="E148">
        <v>1207</v>
      </c>
      <c r="F148">
        <v>220</v>
      </c>
      <c r="G148">
        <v>1628</v>
      </c>
    </row>
    <row r="149" spans="1:7">
      <c r="A149" t="s">
        <v>553</v>
      </c>
      <c r="B149">
        <v>0</v>
      </c>
      <c r="C149">
        <v>106</v>
      </c>
      <c r="D149">
        <v>0</v>
      </c>
      <c r="E149">
        <v>0</v>
      </c>
      <c r="F149">
        <v>0</v>
      </c>
      <c r="G149">
        <v>106</v>
      </c>
    </row>
    <row r="150" spans="1:7">
      <c r="A150" t="s">
        <v>249</v>
      </c>
      <c r="B150">
        <v>649</v>
      </c>
      <c r="C150">
        <v>528</v>
      </c>
      <c r="D150">
        <v>489</v>
      </c>
      <c r="E150">
        <v>534</v>
      </c>
      <c r="G150">
        <v>2200</v>
      </c>
    </row>
    <row r="151" spans="1:7">
      <c r="A151" t="s">
        <v>554</v>
      </c>
      <c r="B151">
        <v>0</v>
      </c>
      <c r="C151">
        <v>0</v>
      </c>
      <c r="D151">
        <v>0</v>
      </c>
      <c r="G151">
        <v>0</v>
      </c>
    </row>
    <row r="152" spans="1:7">
      <c r="A152" t="s">
        <v>290</v>
      </c>
      <c r="B152">
        <v>0</v>
      </c>
      <c r="C152">
        <v>0</v>
      </c>
      <c r="D152">
        <v>0</v>
      </c>
      <c r="E152">
        <v>0</v>
      </c>
      <c r="F152">
        <v>0</v>
      </c>
      <c r="G152">
        <v>0</v>
      </c>
    </row>
    <row r="153" spans="1:7">
      <c r="A153" t="s">
        <v>417</v>
      </c>
      <c r="B153">
        <v>0</v>
      </c>
      <c r="C153">
        <v>0</v>
      </c>
      <c r="D153">
        <v>0</v>
      </c>
      <c r="E153">
        <v>0</v>
      </c>
      <c r="F153">
        <v>0</v>
      </c>
      <c r="G153">
        <v>0</v>
      </c>
    </row>
    <row r="154" spans="1:7">
      <c r="A154" t="s">
        <v>374</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318</v>
      </c>
      <c r="B157">
        <v>0</v>
      </c>
      <c r="C157">
        <v>0</v>
      </c>
      <c r="D157">
        <v>0</v>
      </c>
      <c r="E157">
        <v>0</v>
      </c>
      <c r="F157">
        <v>0</v>
      </c>
      <c r="G157">
        <v>0</v>
      </c>
    </row>
    <row r="158" spans="1:7">
      <c r="A158" t="s">
        <v>448</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350</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364</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row>
    <row r="180" spans="1:7">
      <c r="A180" t="s">
        <v>253</v>
      </c>
    </row>
    <row r="181" spans="1:7">
      <c r="A181" t="s">
        <v>267</v>
      </c>
    </row>
    <row r="182" spans="1:7">
      <c r="A182" t="s">
        <v>276</v>
      </c>
    </row>
    <row r="183" spans="1:7">
      <c r="A183" t="s">
        <v>491</v>
      </c>
    </row>
    <row r="184" spans="1:7">
      <c r="A184" t="s">
        <v>411</v>
      </c>
    </row>
    <row r="185" spans="1:7">
      <c r="A185" t="s">
        <v>359</v>
      </c>
    </row>
    <row r="186" spans="1:7">
      <c r="A186" t="s">
        <v>458</v>
      </c>
    </row>
    <row r="187" spans="1:7">
      <c r="A187" t="s">
        <v>419</v>
      </c>
    </row>
    <row r="188" spans="1:7">
      <c r="A188" t="s">
        <v>313</v>
      </c>
    </row>
    <row r="189" spans="1:7">
      <c r="A189" t="s">
        <v>531</v>
      </c>
    </row>
    <row r="190" spans="1:7">
      <c r="A190" t="s">
        <v>234</v>
      </c>
      <c r="B190">
        <v>195</v>
      </c>
      <c r="D190">
        <v>187</v>
      </c>
      <c r="E190">
        <v>340</v>
      </c>
      <c r="F190">
        <v>270</v>
      </c>
      <c r="G190">
        <v>992</v>
      </c>
    </row>
    <row r="191" spans="1:7">
      <c r="A191" t="s">
        <v>553</v>
      </c>
    </row>
    <row r="192" spans="1:7">
      <c r="A192" t="s">
        <v>417</v>
      </c>
      <c r="D192">
        <v>1409</v>
      </c>
      <c r="E192">
        <v>1016</v>
      </c>
      <c r="G192">
        <v>2425</v>
      </c>
    </row>
    <row r="193" spans="1:7">
      <c r="A193" t="s">
        <v>374</v>
      </c>
    </row>
    <row r="194" spans="1:7">
      <c r="A194" t="s">
        <v>500</v>
      </c>
      <c r="C194">
        <v>1342</v>
      </c>
      <c r="G194">
        <v>1342</v>
      </c>
    </row>
    <row r="195" spans="1:7">
      <c r="A195" t="s">
        <v>506</v>
      </c>
    </row>
    <row r="196" spans="1:7">
      <c r="A196" t="s">
        <v>318</v>
      </c>
    </row>
    <row r="197" spans="1:7">
      <c r="A197" t="s">
        <v>448</v>
      </c>
      <c r="B197">
        <v>436</v>
      </c>
      <c r="E197">
        <v>6275</v>
      </c>
      <c r="G197">
        <v>6711</v>
      </c>
    </row>
    <row r="198" spans="1:7">
      <c r="A198" t="s">
        <v>321</v>
      </c>
      <c r="C198">
        <v>315</v>
      </c>
      <c r="G198">
        <v>315</v>
      </c>
    </row>
    <row r="199" spans="1:7">
      <c r="A199" t="s">
        <v>377</v>
      </c>
      <c r="C199">
        <v>1230</v>
      </c>
      <c r="D199">
        <v>200</v>
      </c>
      <c r="G199">
        <v>1430</v>
      </c>
    </row>
    <row r="200" spans="1:7">
      <c r="A200" t="s">
        <v>421</v>
      </c>
    </row>
    <row r="201" spans="1:7">
      <c r="A201" t="s">
        <v>404</v>
      </c>
      <c r="B201">
        <v>15</v>
      </c>
      <c r="G201">
        <v>15</v>
      </c>
    </row>
    <row r="202" spans="1:7">
      <c r="A202" t="s">
        <v>534</v>
      </c>
    </row>
    <row r="203" spans="1:7">
      <c r="A203" t="s">
        <v>436</v>
      </c>
    </row>
    <row r="204" spans="1:7">
      <c r="A204" t="s">
        <v>350</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364</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226</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267</v>
      </c>
    </row>
    <row r="228" spans="1:7">
      <c r="A228" t="s">
        <v>411</v>
      </c>
    </row>
    <row r="229" spans="1:7">
      <c r="A229" t="s">
        <v>359</v>
      </c>
      <c r="B229">
        <v>762</v>
      </c>
      <c r="C229">
        <v>0</v>
      </c>
      <c r="D229">
        <v>0</v>
      </c>
      <c r="E229">
        <v>76</v>
      </c>
      <c r="G229">
        <v>838</v>
      </c>
    </row>
    <row r="230" spans="1:7">
      <c r="A230" t="s">
        <v>458</v>
      </c>
    </row>
    <row r="231" spans="1:7">
      <c r="A231" t="s">
        <v>243</v>
      </c>
    </row>
    <row r="232" spans="1:7">
      <c r="A232" t="s">
        <v>234</v>
      </c>
      <c r="B232">
        <v>58</v>
      </c>
      <c r="C232">
        <v>574</v>
      </c>
      <c r="D232">
        <v>704</v>
      </c>
      <c r="E232">
        <v>1009</v>
      </c>
      <c r="F232">
        <v>200</v>
      </c>
      <c r="G232">
        <v>2545</v>
      </c>
    </row>
    <row r="233" spans="1:7">
      <c r="A233" t="s">
        <v>448</v>
      </c>
      <c r="C233">
        <v>380</v>
      </c>
      <c r="D233">
        <v>300</v>
      </c>
      <c r="E233">
        <v>150</v>
      </c>
      <c r="G233">
        <v>830</v>
      </c>
    </row>
    <row r="234" spans="1:7">
      <c r="A234" t="s">
        <v>302</v>
      </c>
    </row>
    <row r="235" spans="1:7">
      <c r="A235" t="s">
        <v>404</v>
      </c>
      <c r="C235">
        <v>0</v>
      </c>
      <c r="D235">
        <v>0</v>
      </c>
      <c r="E235">
        <v>137</v>
      </c>
      <c r="G235">
        <v>137</v>
      </c>
    </row>
    <row r="236" spans="1:7">
      <c r="A236" t="s">
        <v>350</v>
      </c>
      <c r="E236">
        <v>310</v>
      </c>
      <c r="G236">
        <v>310</v>
      </c>
    </row>
    <row r="237" spans="1:7">
      <c r="A237" t="s">
        <v>502</v>
      </c>
      <c r="B237">
        <v>982</v>
      </c>
      <c r="C237">
        <v>749</v>
      </c>
      <c r="D237">
        <v>713</v>
      </c>
      <c r="G237">
        <v>2444</v>
      </c>
    </row>
    <row r="238" spans="1:7">
      <c r="A238" t="s">
        <v>364</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223</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563</v>
      </c>
      <c r="E254">
        <v>0</v>
      </c>
      <c r="G254">
        <v>0</v>
      </c>
    </row>
    <row r="255" spans="1:7">
      <c r="A255" t="s">
        <v>450</v>
      </c>
      <c r="E255">
        <v>195</v>
      </c>
      <c r="G255">
        <v>195</v>
      </c>
    </row>
    <row r="256" spans="1:7">
      <c r="A256" t="s">
        <v>216</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448</v>
      </c>
    </row>
    <row r="268" spans="1:7">
      <c r="A268" t="s">
        <v>302</v>
      </c>
      <c r="D268">
        <v>0</v>
      </c>
      <c r="G268">
        <v>0</v>
      </c>
    </row>
    <row r="269" spans="1:7">
      <c r="A269" t="s">
        <v>487</v>
      </c>
      <c r="B269">
        <v>0</v>
      </c>
      <c r="G269">
        <v>0</v>
      </c>
    </row>
    <row r="270" spans="1:7">
      <c r="A270" t="s">
        <v>462</v>
      </c>
    </row>
    <row r="271" spans="1:7">
      <c r="A271" t="s">
        <v>456</v>
      </c>
    </row>
    <row r="272" spans="1:7">
      <c r="A272" t="s">
        <v>226</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450</v>
      </c>
      <c r="B279">
        <v>453</v>
      </c>
      <c r="C279">
        <v>166</v>
      </c>
      <c r="D279">
        <v>166</v>
      </c>
      <c r="E279">
        <v>302</v>
      </c>
      <c r="G279">
        <v>1087</v>
      </c>
    </row>
    <row r="280" spans="1:7">
      <c r="A280" t="s">
        <v>216</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179</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v>550</v>
      </c>
      <c r="E298">
        <v>426</v>
      </c>
      <c r="G298">
        <v>976</v>
      </c>
    </row>
    <row r="299" spans="1:7">
      <c r="A299" t="s">
        <v>448</v>
      </c>
      <c r="C299">
        <v>45</v>
      </c>
      <c r="G299">
        <v>45</v>
      </c>
    </row>
    <row r="300" spans="1:7">
      <c r="A300" t="s">
        <v>377</v>
      </c>
      <c r="C300">
        <v>150</v>
      </c>
      <c r="D300">
        <v>295</v>
      </c>
      <c r="E300">
        <v>504</v>
      </c>
      <c r="G300">
        <v>949</v>
      </c>
    </row>
    <row r="301" spans="1:7">
      <c r="A301" t="s">
        <v>502</v>
      </c>
    </row>
    <row r="302" spans="1:7">
      <c r="A302" t="s">
        <v>364</v>
      </c>
    </row>
    <row r="303" spans="1:7">
      <c r="A303" t="s">
        <v>456</v>
      </c>
      <c r="B303">
        <v>132</v>
      </c>
      <c r="G303">
        <v>132</v>
      </c>
    </row>
    <row r="304" spans="1:7">
      <c r="A304" t="s">
        <v>454</v>
      </c>
      <c r="B304">
        <v>367</v>
      </c>
      <c r="G304">
        <v>367</v>
      </c>
    </row>
    <row r="305" spans="1:7">
      <c r="A305" t="s">
        <v>218</v>
      </c>
      <c r="F305">
        <v>314</v>
      </c>
      <c r="G305">
        <v>314</v>
      </c>
    </row>
    <row r="306" spans="1:7">
      <c r="A306" t="s">
        <v>366</v>
      </c>
    </row>
    <row r="307" spans="1:7">
      <c r="A307" t="s">
        <v>450</v>
      </c>
      <c r="B307">
        <v>43</v>
      </c>
      <c r="G307">
        <v>43</v>
      </c>
    </row>
    <row r="308" spans="1:7">
      <c r="A308" t="s">
        <v>368</v>
      </c>
    </row>
    <row r="309" spans="1:7">
      <c r="A309" t="s">
        <v>264</v>
      </c>
    </row>
    <row r="310" spans="1:7">
      <c r="A310" t="s">
        <v>209</v>
      </c>
    </row>
    <row r="311" spans="1:7">
      <c r="A311" t="s">
        <v>498</v>
      </c>
    </row>
    <row r="312" spans="1:7">
      <c r="A312" t="s">
        <v>440</v>
      </c>
      <c r="B312">
        <v>618</v>
      </c>
      <c r="C312">
        <v>700</v>
      </c>
      <c r="G312">
        <v>1318</v>
      </c>
    </row>
    <row r="313" spans="1:7">
      <c r="A313" t="s">
        <v>432</v>
      </c>
    </row>
    <row r="314" spans="1:7">
      <c r="A314" t="s">
        <v>179</v>
      </c>
    </row>
    <row r="315" spans="1:7">
      <c r="A315" t="s">
        <v>495</v>
      </c>
      <c r="B315">
        <v>990</v>
      </c>
      <c r="C315">
        <v>1871</v>
      </c>
      <c r="D315">
        <v>1307</v>
      </c>
      <c r="G315">
        <v>4168</v>
      </c>
    </row>
    <row r="316" spans="1:7">
      <c r="A316" t="s">
        <v>80</v>
      </c>
      <c r="B316">
        <v>590</v>
      </c>
      <c r="C316">
        <v>343</v>
      </c>
      <c r="G316">
        <v>933</v>
      </c>
    </row>
    <row r="317" spans="1:7">
      <c r="A317" t="s">
        <v>211</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274</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row>
    <row r="328" spans="1:7">
      <c r="A328" t="s">
        <v>491</v>
      </c>
    </row>
    <row r="329" spans="1:7">
      <c r="A329" t="s">
        <v>359</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293</v>
      </c>
      <c r="E337">
        <v>433</v>
      </c>
      <c r="G337">
        <v>433</v>
      </c>
    </row>
    <row r="338" spans="1:7">
      <c r="A338" t="s">
        <v>450</v>
      </c>
    </row>
    <row r="339" spans="1:7">
      <c r="A339" t="s">
        <v>407</v>
      </c>
      <c r="C339">
        <v>1018</v>
      </c>
      <c r="E339">
        <v>569</v>
      </c>
      <c r="G339">
        <v>1587</v>
      </c>
    </row>
    <row r="340" spans="1:7">
      <c r="A340" t="s">
        <v>274</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515</v>
      </c>
      <c r="B345">
        <v>259</v>
      </c>
      <c r="C345">
        <v>243</v>
      </c>
      <c r="E345">
        <v>193</v>
      </c>
      <c r="G345">
        <v>695</v>
      </c>
    </row>
    <row r="346" spans="1:7">
      <c r="A346" t="s">
        <v>270</v>
      </c>
      <c r="C346">
        <v>1538</v>
      </c>
      <c r="D346">
        <v>2713</v>
      </c>
      <c r="E346">
        <v>862</v>
      </c>
      <c r="F346">
        <v>1507</v>
      </c>
      <c r="G346">
        <v>6620</v>
      </c>
    </row>
    <row r="347" spans="1:7">
      <c r="A347" t="s">
        <v>517</v>
      </c>
      <c r="E347">
        <v>647</v>
      </c>
      <c r="G347">
        <v>647</v>
      </c>
    </row>
    <row r="348" spans="1:7">
      <c r="A348" t="s">
        <v>409</v>
      </c>
      <c r="F348">
        <v>706</v>
      </c>
      <c r="G348">
        <v>706</v>
      </c>
    </row>
    <row r="349" spans="1:7">
      <c r="A349" t="s">
        <v>392</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C355">
        <v>205</v>
      </c>
      <c r="D355">
        <v>190</v>
      </c>
      <c r="E355">
        <v>48</v>
      </c>
      <c r="F355">
        <v>150</v>
      </c>
      <c r="G355">
        <v>593</v>
      </c>
    </row>
    <row r="356" spans="1:7">
      <c r="A356" t="s">
        <v>237</v>
      </c>
    </row>
    <row r="357" spans="1:7">
      <c r="A357" t="s">
        <v>448</v>
      </c>
    </row>
    <row r="358" spans="1:7">
      <c r="A358" t="s">
        <v>502</v>
      </c>
    </row>
    <row r="359" spans="1:7">
      <c r="A359" t="s">
        <v>487</v>
      </c>
    </row>
    <row r="360" spans="1:7">
      <c r="A360" t="s">
        <v>462</v>
      </c>
      <c r="D360">
        <v>113</v>
      </c>
      <c r="G360">
        <v>113</v>
      </c>
    </row>
    <row r="361" spans="1:7">
      <c r="A361" t="s">
        <v>493</v>
      </c>
    </row>
    <row r="362" spans="1:7">
      <c r="A362" t="s">
        <v>352</v>
      </c>
    </row>
    <row r="363" spans="1:7">
      <c r="A363" t="s">
        <v>274</v>
      </c>
    </row>
    <row r="364" spans="1:7">
      <c r="A364" t="s">
        <v>483</v>
      </c>
    </row>
    <row r="365" spans="1:7">
      <c r="A365" t="s">
        <v>467</v>
      </c>
      <c r="B365">
        <v>1050</v>
      </c>
      <c r="G365">
        <v>1050</v>
      </c>
    </row>
    <row r="366" spans="1:7">
      <c r="A366" t="s">
        <v>281</v>
      </c>
    </row>
    <row r="367" spans="1:7">
      <c r="A367" t="s">
        <v>284</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392</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279</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v>423</v>
      </c>
      <c r="G385">
        <v>423</v>
      </c>
    </row>
    <row r="386" spans="1:7">
      <c r="A386" t="s">
        <v>448</v>
      </c>
    </row>
    <row r="387" spans="1:7">
      <c r="A387" t="s">
        <v>504</v>
      </c>
      <c r="F387">
        <v>1367</v>
      </c>
      <c r="G387">
        <v>1367</v>
      </c>
    </row>
    <row r="388" spans="1:7">
      <c r="A388" t="s">
        <v>407</v>
      </c>
    </row>
    <row r="389" spans="1:7">
      <c r="A389" t="s">
        <v>284</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279</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C407">
        <v>320</v>
      </c>
      <c r="G407">
        <v>320</v>
      </c>
    </row>
    <row r="408" spans="1:7">
      <c r="A408" t="s">
        <v>234</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row>
    <row r="434" spans="1:7">
      <c r="A434" t="s">
        <v>570</v>
      </c>
    </row>
    <row r="435" spans="1:7">
      <c r="A435" t="s">
        <v>234</v>
      </c>
      <c r="C435">
        <v>55</v>
      </c>
      <c r="G435">
        <v>55</v>
      </c>
    </row>
    <row r="436" spans="1:7">
      <c r="A436" t="s">
        <v>377</v>
      </c>
      <c r="D436">
        <v>1190</v>
      </c>
      <c r="G436">
        <v>1190</v>
      </c>
    </row>
    <row r="437" spans="1:7">
      <c r="A437" t="s">
        <v>561</v>
      </c>
      <c r="C437">
        <v>30</v>
      </c>
      <c r="G437">
        <v>30</v>
      </c>
    </row>
    <row r="438" spans="1:7">
      <c r="A438" t="s">
        <v>230</v>
      </c>
      <c r="F438">
        <v>887</v>
      </c>
      <c r="G438">
        <v>887</v>
      </c>
    </row>
    <row r="439" spans="1:7">
      <c r="A439" t="s">
        <v>368</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279</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203</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279</v>
      </c>
      <c r="D466">
        <v>181</v>
      </c>
      <c r="G466">
        <v>181</v>
      </c>
    </row>
    <row r="467" spans="1:7">
      <c r="A467" t="s">
        <v>474</v>
      </c>
    </row>
    <row r="468" spans="1:7">
      <c r="A468" t="s">
        <v>569</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504</v>
      </c>
      <c r="E482">
        <v>218</v>
      </c>
      <c r="F482">
        <v>218</v>
      </c>
    </row>
    <row r="483" spans="1:7">
      <c r="A483" t="s">
        <v>515</v>
      </c>
    </row>
    <row r="484" spans="1:7">
      <c r="A484" t="s">
        <v>203</v>
      </c>
      <c r="B484">
        <v>954</v>
      </c>
      <c r="C484">
        <v>2783</v>
      </c>
      <c r="D484">
        <v>2248</v>
      </c>
      <c r="F484">
        <v>5985</v>
      </c>
    </row>
    <row r="485" spans="1:7">
      <c r="A485" t="s">
        <v>380</v>
      </c>
      <c r="B485">
        <v>948</v>
      </c>
      <c r="D485">
        <v>736</v>
      </c>
      <c r="F485">
        <v>1684</v>
      </c>
    </row>
    <row r="486" spans="1:7">
      <c r="A486" t="s">
        <v>213</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row>
    <row r="498" spans="1:7">
      <c r="A498" t="s">
        <v>430</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574</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573</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573</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F578">
        <v>198</v>
      </c>
      <c r="G578">
        <v>198</v>
      </c>
    </row>
    <row r="579" spans="1:7">
      <c r="A579" t="s">
        <v>209</v>
      </c>
    </row>
    <row r="580" spans="1:7">
      <c r="A580" t="s">
        <v>179</v>
      </c>
    </row>
    <row r="581" spans="1:7">
      <c r="A581" t="s">
        <v>568</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C590">
        <v>403</v>
      </c>
      <c r="D590">
        <v>39</v>
      </c>
      <c r="G590">
        <v>442</v>
      </c>
    </row>
    <row r="591" spans="1:7">
      <c r="A591" t="s">
        <v>176</v>
      </c>
      <c r="B591">
        <v>862</v>
      </c>
      <c r="G591">
        <v>862</v>
      </c>
    </row>
    <row r="592" spans="1:7">
      <c r="A592" t="s">
        <v>568</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568</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588</v>
      </c>
      <c r="C615">
        <v>605</v>
      </c>
      <c r="G615">
        <v>605</v>
      </c>
    </row>
    <row r="616" spans="1:7">
      <c r="A616" t="s">
        <v>339</v>
      </c>
      <c r="D616">
        <v>363</v>
      </c>
      <c r="E616">
        <v>1077</v>
      </c>
      <c r="G616">
        <v>1440</v>
      </c>
    </row>
    <row r="617" spans="1:7">
      <c r="A617" t="s">
        <v>383</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s="117">
        <v>45875</v>
      </c>
      <c r="E638" t="s">
        <v>542</v>
      </c>
    </row>
    <row r="639" spans="1:7">
      <c r="A639" t="s">
        <v>568</v>
      </c>
    </row>
    <row r="640" spans="1:7">
      <c r="A640" t="s">
        <v>206</v>
      </c>
    </row>
    <row r="641" spans="1:5">
      <c r="A641" t="s">
        <v>169</v>
      </c>
    </row>
    <row r="642" spans="1:5">
      <c r="A642" t="s">
        <v>186</v>
      </c>
      <c r="C642">
        <v>190</v>
      </c>
      <c r="E642">
        <v>190</v>
      </c>
    </row>
    <row r="643" spans="1:5">
      <c r="A643" t="s">
        <v>151</v>
      </c>
      <c r="B643">
        <v>918</v>
      </c>
      <c r="E643">
        <v>918</v>
      </c>
    </row>
    <row r="644" spans="1:5">
      <c r="A644" t="s">
        <v>120</v>
      </c>
      <c r="C644">
        <v>2675</v>
      </c>
      <c r="E644">
        <v>2675</v>
      </c>
    </row>
    <row r="645" spans="1:5">
      <c r="A645" t="s">
        <v>542</v>
      </c>
      <c r="B645">
        <v>918</v>
      </c>
      <c r="C645">
        <v>2865</v>
      </c>
      <c r="E645">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306" activePane="bottomLeft" state="frozen"/>
      <selection pane="bottomLeft" activeCell="G1416" sqref="G1416:G141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1" t="s">
        <v>206</v>
      </c>
      <c r="B1391" s="425" t="s">
        <v>70</v>
      </c>
      <c r="C1391" s="57">
        <v>45866</v>
      </c>
      <c r="D1391" s="168">
        <v>1181</v>
      </c>
      <c r="G1391" t="s">
        <v>999</v>
      </c>
    </row>
    <row r="1392" spans="1:7">
      <c r="A1392" s="554" t="s">
        <v>176</v>
      </c>
      <c r="B1392" s="170" t="s">
        <v>171</v>
      </c>
      <c r="C1392" s="57">
        <v>45866</v>
      </c>
      <c r="D1392" s="44">
        <v>345</v>
      </c>
      <c r="G1392" t="s">
        <v>999</v>
      </c>
    </row>
    <row r="1393" spans="1:7">
      <c r="A1393" s="612" t="s">
        <v>206</v>
      </c>
      <c r="B1393" s="70" t="s">
        <v>70</v>
      </c>
      <c r="C1393" s="57">
        <v>45867</v>
      </c>
      <c r="D1393" s="168">
        <v>1933</v>
      </c>
      <c r="G1393" t="s">
        <v>999</v>
      </c>
    </row>
    <row r="1394" spans="1:7">
      <c r="A1394" s="613" t="s">
        <v>200</v>
      </c>
      <c r="B1394" s="273" t="s">
        <v>122</v>
      </c>
      <c r="C1394" s="57">
        <v>45867</v>
      </c>
      <c r="E1394" s="357">
        <v>5590</v>
      </c>
      <c r="F1394" s="44" t="s">
        <v>1031</v>
      </c>
      <c r="G1394" t="s">
        <v>999</v>
      </c>
    </row>
    <row r="1395" spans="1:7">
      <c r="A1395" s="614" t="s">
        <v>339</v>
      </c>
      <c r="B1395" s="616" t="s">
        <v>122</v>
      </c>
      <c r="C1395" s="57">
        <v>45867</v>
      </c>
      <c r="D1395" s="168">
        <v>1004</v>
      </c>
      <c r="F1395" s="44" t="s">
        <v>1032</v>
      </c>
      <c r="G1395" t="s">
        <v>999</v>
      </c>
    </row>
    <row r="1396" spans="1:7">
      <c r="A1396" s="615" t="s">
        <v>383</v>
      </c>
      <c r="B1396" s="553" t="s">
        <v>551</v>
      </c>
      <c r="C1396" s="57">
        <v>45867</v>
      </c>
      <c r="D1396" s="44">
        <v>581</v>
      </c>
      <c r="E1396" s="357">
        <v>1200</v>
      </c>
      <c r="F1396" s="44" t="s">
        <v>1033</v>
      </c>
      <c r="G1396" t="s">
        <v>999</v>
      </c>
    </row>
    <row r="1397" spans="1:7">
      <c r="A1397" s="611" t="s">
        <v>206</v>
      </c>
      <c r="B1397" s="151" t="s">
        <v>70</v>
      </c>
      <c r="C1397" s="57">
        <v>45868</v>
      </c>
      <c r="D1397" s="168">
        <v>1951</v>
      </c>
      <c r="G1397" t="s">
        <v>999</v>
      </c>
    </row>
    <row r="1398" spans="1:7">
      <c r="A1398" s="611"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1" t="s">
        <v>206</v>
      </c>
      <c r="B1404" s="151" t="s">
        <v>70</v>
      </c>
      <c r="C1404" s="57">
        <v>45869</v>
      </c>
      <c r="D1404" s="44">
        <v>725</v>
      </c>
      <c r="G1404" t="s">
        <v>999</v>
      </c>
    </row>
    <row r="1405" spans="1:7">
      <c r="A1405" s="629"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2"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2" t="s">
        <v>206</v>
      </c>
      <c r="B1412" s="70" t="s">
        <v>1035</v>
      </c>
      <c r="C1412" s="57">
        <v>45873</v>
      </c>
      <c r="E1412" s="357">
        <v>13125</v>
      </c>
      <c r="G1412" t="s">
        <v>1038</v>
      </c>
    </row>
    <row r="1413" spans="1:7">
      <c r="A1413" s="615" t="s">
        <v>151</v>
      </c>
      <c r="B1413" s="636"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69" t="s">
        <v>568</v>
      </c>
      <c r="B1416" s="338" t="s">
        <v>551</v>
      </c>
      <c r="C1416" s="57">
        <v>45875</v>
      </c>
      <c r="G1416" t="s">
        <v>1038</v>
      </c>
    </row>
    <row r="1417" spans="1:7">
      <c r="A1417" s="338" t="s">
        <v>120</v>
      </c>
      <c r="B1417" s="338" t="s">
        <v>122</v>
      </c>
      <c r="C1417" s="57">
        <v>45875</v>
      </c>
      <c r="G1417" t="s">
        <v>1038</v>
      </c>
    </row>
    <row r="1418" spans="1:7">
      <c r="A1418" s="870" t="s">
        <v>186</v>
      </c>
      <c r="B1418" s="338" t="s">
        <v>171</v>
      </c>
      <c r="C1418" s="57">
        <v>45875</v>
      </c>
      <c r="G1418" t="s">
        <v>1038</v>
      </c>
    </row>
    <row r="1419" spans="1:7">
      <c r="A1419" s="871" t="s">
        <v>169</v>
      </c>
      <c r="B1419" s="871" t="s">
        <v>171</v>
      </c>
      <c r="C1419" s="57">
        <v>45875</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1041</v>
      </c>
      <c r="Q1" s="172" t="s">
        <v>1042</v>
      </c>
      <c r="R1" s="135" t="s">
        <v>1043</v>
      </c>
      <c r="S1" s="135" t="s">
        <v>1044</v>
      </c>
      <c r="T1" s="172" t="s">
        <v>1045</v>
      </c>
      <c r="U1" s="135" t="s">
        <v>663</v>
      </c>
      <c r="V1" s="173" t="s">
        <v>1046</v>
      </c>
      <c r="W1" s="173" t="s">
        <v>1047</v>
      </c>
      <c r="X1" s="177" t="s">
        <v>1048</v>
      </c>
      <c r="Y1" s="284" t="e" cm="1">
        <f t="array" ref="Y1">VLOOKUP(#REF!,#REF!, FALSE)</f>
        <v>#REF!</v>
      </c>
    </row>
    <row r="2" spans="1:25">
      <c r="A2" s="197" t="s">
        <v>165</v>
      </c>
      <c r="B2" s="877"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80"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1049</v>
      </c>
      <c r="Y4" t="e">
        <f>VLOOKUP(A4,#REF!,2,FALSE)</f>
        <v>#REF!</v>
      </c>
    </row>
    <row r="5" spans="1:25">
      <c r="A5" s="450" t="s">
        <v>450</v>
      </c>
      <c r="B5" s="457" t="s">
        <v>121</v>
      </c>
      <c r="C5" s="529">
        <v>45772</v>
      </c>
      <c r="D5" s="862"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1049</v>
      </c>
      <c r="Y5" t="e">
        <f>VLOOKUP(A5,#REF!,2,FALSE)</f>
        <v>#REF!</v>
      </c>
    </row>
    <row r="6" spans="1:25">
      <c r="A6" s="457" t="s">
        <v>195</v>
      </c>
      <c r="B6" s="457" t="s">
        <v>121</v>
      </c>
      <c r="C6" s="529">
        <v>45868</v>
      </c>
      <c r="D6" s="895"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68" t="s">
        <v>198</v>
      </c>
      <c r="Q8" s="70" t="s">
        <v>198</v>
      </c>
      <c r="R8" s="70" t="s">
        <v>198</v>
      </c>
      <c r="S8" s="70" t="s">
        <v>56</v>
      </c>
      <c r="T8" s="70" t="s">
        <v>198</v>
      </c>
      <c r="U8" s="70" t="s">
        <v>198</v>
      </c>
      <c r="V8" s="70" t="s">
        <v>129</v>
      </c>
      <c r="W8" s="55">
        <v>45826</v>
      </c>
      <c r="X8" s="70" t="s">
        <v>129</v>
      </c>
    </row>
    <row r="9" spans="1:25">
      <c r="A9" s="194" t="s">
        <v>209</v>
      </c>
      <c r="B9" s="199" t="s">
        <v>170</v>
      </c>
      <c r="C9" s="195">
        <v>45742</v>
      </c>
      <c r="D9" s="894"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1049</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61"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93"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1050</v>
      </c>
      <c r="B17" s="877"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1051</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1051</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1051</v>
      </c>
      <c r="S20" s="44" t="s">
        <v>198</v>
      </c>
      <c r="T20" s="44" t="s">
        <v>198</v>
      </c>
      <c r="U20" s="70" t="s">
        <v>198</v>
      </c>
      <c r="V20" s="70" t="s">
        <v>198</v>
      </c>
      <c r="W20" s="55">
        <v>45824</v>
      </c>
      <c r="X20" s="70" t="s">
        <v>1049</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1051</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1051</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1051</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1051</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1051</v>
      </c>
      <c r="S25" s="70" t="s">
        <v>198</v>
      </c>
      <c r="T25" s="70" t="s">
        <v>198</v>
      </c>
      <c r="U25" s="70" t="s">
        <v>198</v>
      </c>
      <c r="V25" s="70" t="s">
        <v>198</v>
      </c>
      <c r="W25" s="55">
        <v>45831</v>
      </c>
      <c r="X25" s="70" t="s">
        <v>1049</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1051</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1051</v>
      </c>
      <c r="S27" s="44" t="s">
        <v>198</v>
      </c>
      <c r="T27" s="44" t="s">
        <v>198</v>
      </c>
      <c r="U27" s="70" t="s">
        <v>198</v>
      </c>
      <c r="V27" s="70" t="s">
        <v>198</v>
      </c>
      <c r="W27" s="55">
        <v>45789</v>
      </c>
      <c r="X27" s="70" t="s">
        <v>1049</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1051</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1051</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1051</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1051</v>
      </c>
      <c r="S31" s="70" t="s">
        <v>198</v>
      </c>
      <c r="T31" s="179" t="s">
        <v>198</v>
      </c>
      <c r="U31" s="70" t="s">
        <v>198</v>
      </c>
      <c r="V31" s="44" t="s">
        <v>198</v>
      </c>
      <c r="W31" s="55">
        <v>45824</v>
      </c>
      <c r="X31" s="70" t="s">
        <v>1049</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1051</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1051</v>
      </c>
      <c r="S33" s="44" t="s">
        <v>198</v>
      </c>
      <c r="T33" s="149" t="s">
        <v>198</v>
      </c>
      <c r="U33" s="70" t="s">
        <v>198</v>
      </c>
      <c r="V33" s="523" t="s">
        <v>198</v>
      </c>
      <c r="W33" s="181">
        <v>45814</v>
      </c>
      <c r="X33" s="70" t="s">
        <v>1049</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1051</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1051</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1051</v>
      </c>
      <c r="S36" s="44" t="s">
        <v>198</v>
      </c>
      <c r="T36" s="44" t="s">
        <v>198</v>
      </c>
      <c r="U36" s="184" t="s">
        <v>198</v>
      </c>
      <c r="V36" s="70" t="s">
        <v>198</v>
      </c>
      <c r="W36" s="169">
        <v>45835</v>
      </c>
      <c r="X36" s="70" t="s">
        <v>1049</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1051</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1051</v>
      </c>
      <c r="S38" s="44" t="s">
        <v>198</v>
      </c>
      <c r="T38" s="44" t="s">
        <v>198</v>
      </c>
      <c r="U38" s="44" t="s">
        <v>1052</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1051</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1051</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1051</v>
      </c>
      <c r="S41" s="44" t="s">
        <v>198</v>
      </c>
      <c r="T41" s="44" t="s">
        <v>198</v>
      </c>
      <c r="U41" s="44" t="s">
        <v>198</v>
      </c>
      <c r="V41" s="70" t="s">
        <v>129</v>
      </c>
      <c r="W41" s="30"/>
      <c r="X41" s="70" t="s">
        <v>129</v>
      </c>
    </row>
    <row r="42" spans="1:25" ht="13.5" customHeight="1">
      <c r="A42" s="206" t="s">
        <v>465</v>
      </c>
      <c r="B42" s="201" t="s">
        <v>51</v>
      </c>
      <c r="C42" s="195">
        <v>45772</v>
      </c>
      <c r="D42" s="218" t="s">
        <v>466</v>
      </c>
      <c r="E42" s="902"/>
      <c r="F42" s="503"/>
      <c r="G42" s="503"/>
      <c r="H42" s="198">
        <v>88</v>
      </c>
      <c r="I42" s="200"/>
      <c r="J42" s="198" t="s">
        <v>57</v>
      </c>
      <c r="K42" s="198" t="s">
        <v>57</v>
      </c>
      <c r="L42" s="198" t="s">
        <v>63</v>
      </c>
      <c r="M42" s="214">
        <v>45741</v>
      </c>
      <c r="N42" s="90" t="s">
        <v>198</v>
      </c>
      <c r="O42" s="55">
        <v>45749</v>
      </c>
      <c r="P42" s="30" t="s">
        <v>198</v>
      </c>
      <c r="Q42" s="44" t="s">
        <v>198</v>
      </c>
      <c r="R42" s="70" t="s">
        <v>1051</v>
      </c>
      <c r="S42" s="44" t="s">
        <v>198</v>
      </c>
      <c r="T42" s="44" t="s">
        <v>198</v>
      </c>
      <c r="U42" s="91" t="s">
        <v>198</v>
      </c>
      <c r="V42" s="91" t="s">
        <v>198</v>
      </c>
      <c r="W42" s="55">
        <v>45798</v>
      </c>
      <c r="X42" s="70" t="s">
        <v>1049</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1051</v>
      </c>
      <c r="S43" s="44" t="s">
        <v>198</v>
      </c>
      <c r="T43" s="44" t="s">
        <v>198</v>
      </c>
      <c r="U43" s="44" t="s">
        <v>1053</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1051</v>
      </c>
      <c r="S44" s="44" t="s">
        <v>198</v>
      </c>
      <c r="T44" s="44" t="s">
        <v>198</v>
      </c>
      <c r="U44" s="44" t="s">
        <v>1052</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1051</v>
      </c>
      <c r="S45" s="44" t="s">
        <v>198</v>
      </c>
      <c r="T45" s="44" t="s">
        <v>198</v>
      </c>
      <c r="U45" s="44" t="s">
        <v>198</v>
      </c>
      <c r="V45" s="44" t="s">
        <v>198</v>
      </c>
      <c r="W45" s="55">
        <v>45790</v>
      </c>
      <c r="X45" s="70" t="s">
        <v>1049</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1051</v>
      </c>
      <c r="S46" s="44" t="s">
        <v>198</v>
      </c>
      <c r="T46" s="44" t="s">
        <v>198</v>
      </c>
      <c r="U46" s="44" t="s">
        <v>198</v>
      </c>
      <c r="V46" s="44" t="s">
        <v>198</v>
      </c>
      <c r="W46" s="909">
        <v>45791</v>
      </c>
      <c r="X46" s="70" t="s">
        <v>1049</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1051</v>
      </c>
      <c r="S47" s="44" t="s">
        <v>198</v>
      </c>
      <c r="T47" s="44" t="s">
        <v>198</v>
      </c>
      <c r="U47" s="44" t="s">
        <v>198</v>
      </c>
      <c r="V47" s="44" t="s">
        <v>198</v>
      </c>
      <c r="W47" s="55">
        <v>45791</v>
      </c>
      <c r="X47" s="70" t="s">
        <v>1049</v>
      </c>
    </row>
    <row r="48" spans="1:25">
      <c r="A48" s="197" t="s">
        <v>467</v>
      </c>
      <c r="B48" s="201" t="s">
        <v>51</v>
      </c>
      <c r="C48" s="195">
        <v>45772</v>
      </c>
      <c r="D48" s="860" t="s">
        <v>468</v>
      </c>
      <c r="E48" s="210"/>
      <c r="F48" s="148"/>
      <c r="G48" s="148"/>
      <c r="H48" s="204">
        <v>75</v>
      </c>
      <c r="I48" s="200"/>
      <c r="J48" s="198" t="s">
        <v>57</v>
      </c>
      <c r="K48" s="198" t="s">
        <v>57</v>
      </c>
      <c r="L48" s="198" t="s">
        <v>63</v>
      </c>
      <c r="M48" s="212">
        <v>45741</v>
      </c>
      <c r="N48" s="30" t="s">
        <v>198</v>
      </c>
      <c r="O48" s="55">
        <v>45747</v>
      </c>
      <c r="P48" s="30" t="s">
        <v>198</v>
      </c>
      <c r="Q48" s="44" t="s">
        <v>198</v>
      </c>
      <c r="R48" s="70" t="s">
        <v>1051</v>
      </c>
      <c r="S48" s="44" t="s">
        <v>198</v>
      </c>
      <c r="T48" s="44" t="s">
        <v>198</v>
      </c>
      <c r="U48" s="170" t="s">
        <v>198</v>
      </c>
      <c r="V48" s="44" t="s">
        <v>198</v>
      </c>
      <c r="W48" s="55">
        <v>45798</v>
      </c>
      <c r="X48" s="70" t="s">
        <v>1049</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1051</v>
      </c>
      <c r="S49" s="44" t="s">
        <v>198</v>
      </c>
      <c r="T49" s="44" t="s">
        <v>198</v>
      </c>
      <c r="U49" s="44" t="s">
        <v>198</v>
      </c>
      <c r="V49" s="91" t="s">
        <v>198</v>
      </c>
      <c r="W49" s="55">
        <v>45814</v>
      </c>
      <c r="X49" s="70" t="s">
        <v>1049</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1051</v>
      </c>
      <c r="S50" s="44" t="s">
        <v>198</v>
      </c>
      <c r="T50" s="44" t="s">
        <v>198</v>
      </c>
      <c r="U50" s="44" t="s">
        <v>198</v>
      </c>
      <c r="V50" s="91" t="s">
        <v>198</v>
      </c>
      <c r="W50" s="55">
        <v>45807</v>
      </c>
      <c r="X50" s="70" t="s">
        <v>1049</v>
      </c>
    </row>
    <row r="51" spans="1:56">
      <c r="A51" s="197" t="s">
        <v>474</v>
      </c>
      <c r="B51" s="201" t="s">
        <v>51</v>
      </c>
      <c r="C51" s="195">
        <v>45772</v>
      </c>
      <c r="D51" s="859" t="s">
        <v>475</v>
      </c>
      <c r="E51" s="210"/>
      <c r="F51" s="148"/>
      <c r="G51" s="148"/>
      <c r="H51" s="198">
        <v>76</v>
      </c>
      <c r="I51" s="200"/>
      <c r="J51" s="198" t="s">
        <v>57</v>
      </c>
      <c r="K51" s="198" t="s">
        <v>57</v>
      </c>
      <c r="L51" s="198" t="s">
        <v>63</v>
      </c>
      <c r="M51" s="212">
        <v>45757</v>
      </c>
      <c r="N51" s="90" t="s">
        <v>198</v>
      </c>
      <c r="O51" s="132">
        <v>45757</v>
      </c>
      <c r="P51" s="30" t="s">
        <v>198</v>
      </c>
      <c r="Q51" s="44" t="s">
        <v>198</v>
      </c>
      <c r="R51" s="70" t="s">
        <v>1051</v>
      </c>
      <c r="S51" s="44" t="s">
        <v>198</v>
      </c>
      <c r="T51" s="44" t="s">
        <v>198</v>
      </c>
      <c r="U51" s="44" t="s">
        <v>198</v>
      </c>
      <c r="V51" s="91" t="s">
        <v>198</v>
      </c>
      <c r="W51" s="55">
        <v>45811</v>
      </c>
      <c r="X51" s="70" t="s">
        <v>1049</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1051</v>
      </c>
      <c r="S52" s="44" t="s">
        <v>198</v>
      </c>
      <c r="T52" s="44" t="s">
        <v>198</v>
      </c>
      <c r="U52" s="170" t="s">
        <v>198</v>
      </c>
      <c r="V52" s="91" t="s">
        <v>198</v>
      </c>
      <c r="W52" s="55">
        <v>45810</v>
      </c>
      <c r="X52" s="70" t="s">
        <v>1049</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1051</v>
      </c>
      <c r="S53" s="44" t="s">
        <v>198</v>
      </c>
      <c r="T53" s="44" t="s">
        <v>198</v>
      </c>
      <c r="U53" s="170" t="s">
        <v>198</v>
      </c>
      <c r="V53" s="91" t="s">
        <v>198</v>
      </c>
      <c r="W53" s="55">
        <v>45813</v>
      </c>
      <c r="X53" s="70" t="s">
        <v>1049</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1051</v>
      </c>
      <c r="S54" s="123" t="s">
        <v>198</v>
      </c>
      <c r="T54" s="123" t="s">
        <v>198</v>
      </c>
      <c r="U54" s="44" t="s">
        <v>198</v>
      </c>
      <c r="V54" s="70" t="s">
        <v>198</v>
      </c>
      <c r="W54" s="55">
        <v>45811</v>
      </c>
      <c r="X54" s="70" t="s">
        <v>1049</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1051</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1051</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1051</v>
      </c>
      <c r="S57" s="44" t="s">
        <v>198</v>
      </c>
      <c r="T57" s="44" t="s">
        <v>198</v>
      </c>
      <c r="U57" s="44" t="s">
        <v>198</v>
      </c>
      <c r="V57" s="389" t="s">
        <v>198</v>
      </c>
      <c r="W57" s="55">
        <v>45811</v>
      </c>
      <c r="X57" s="70" t="s">
        <v>1049</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1051</v>
      </c>
      <c r="S58" s="44" t="s">
        <v>198</v>
      </c>
      <c r="T58" s="44" t="s">
        <v>198</v>
      </c>
      <c r="U58" s="44" t="s">
        <v>1053</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1051</v>
      </c>
      <c r="S59" s="44" t="s">
        <v>198</v>
      </c>
      <c r="T59" s="44" t="s">
        <v>198</v>
      </c>
      <c r="U59" s="44" t="s">
        <v>198</v>
      </c>
      <c r="V59" s="174" t="s">
        <v>198</v>
      </c>
      <c r="W59" s="55">
        <v>45814</v>
      </c>
      <c r="X59" s="70" t="s">
        <v>1049</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1051</v>
      </c>
      <c r="S60" s="44" t="s">
        <v>198</v>
      </c>
      <c r="T60" s="44" t="s">
        <v>198</v>
      </c>
      <c r="U60" s="174" t="s">
        <v>198</v>
      </c>
      <c r="V60" s="91" t="s">
        <v>198</v>
      </c>
      <c r="W60" s="55">
        <v>45819</v>
      </c>
      <c r="X60" s="70" t="s">
        <v>1049</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1051</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1051</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1051</v>
      </c>
      <c r="S63" s="44" t="s">
        <v>198</v>
      </c>
      <c r="T63" s="44" t="s">
        <v>198</v>
      </c>
      <c r="U63" s="44" t="s">
        <v>198</v>
      </c>
      <c r="V63" s="389" t="s">
        <v>198</v>
      </c>
      <c r="W63" s="55">
        <v>45814</v>
      </c>
      <c r="X63" s="70" t="s">
        <v>1049</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1051</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1051</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1051</v>
      </c>
      <c r="S66" s="44" t="s">
        <v>198</v>
      </c>
      <c r="T66" s="44" t="s">
        <v>198</v>
      </c>
      <c r="U66" s="44" t="s">
        <v>198</v>
      </c>
      <c r="V66" s="382" t="s">
        <v>198</v>
      </c>
      <c r="W66" s="55">
        <v>45820</v>
      </c>
      <c r="X66" s="70" t="s">
        <v>1049</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1054</v>
      </c>
      <c r="E67" s="128"/>
      <c r="F67" s="114"/>
      <c r="G67" s="114"/>
      <c r="H67" s="204">
        <v>38</v>
      </c>
      <c r="I67" s="200"/>
      <c r="J67" s="204" t="s">
        <v>57</v>
      </c>
      <c r="K67" s="204" t="s">
        <v>57</v>
      </c>
      <c r="L67" s="204" t="s">
        <v>63</v>
      </c>
      <c r="M67" s="50" t="s">
        <v>198</v>
      </c>
      <c r="N67" s="30" t="s">
        <v>198</v>
      </c>
      <c r="O67" s="55">
        <v>45701</v>
      </c>
      <c r="P67" s="81" t="s">
        <v>198</v>
      </c>
      <c r="Q67" s="70" t="s">
        <v>198</v>
      </c>
      <c r="R67" s="44" t="s">
        <v>1051</v>
      </c>
      <c r="S67" s="44" t="s">
        <v>198</v>
      </c>
      <c r="T67" s="44" t="s">
        <v>198</v>
      </c>
      <c r="U67" s="44" t="s">
        <v>198</v>
      </c>
      <c r="V67" s="389" t="s">
        <v>198</v>
      </c>
      <c r="W67" s="214">
        <v>45821</v>
      </c>
      <c r="X67" s="70" t="s">
        <v>1049</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1051</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1051</v>
      </c>
      <c r="S69" s="44" t="s">
        <v>198</v>
      </c>
      <c r="T69" s="44" t="s">
        <v>198</v>
      </c>
      <c r="U69" s="170" t="s">
        <v>198</v>
      </c>
      <c r="V69" s="174" t="s">
        <v>198</v>
      </c>
      <c r="W69" s="909">
        <v>45819</v>
      </c>
      <c r="X69" s="70" t="s">
        <v>1049</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901"/>
      <c r="F70" s="901"/>
      <c r="G70" s="901"/>
      <c r="H70" s="204">
        <v>86</v>
      </c>
      <c r="I70" s="200"/>
      <c r="J70" s="207" t="s">
        <v>57</v>
      </c>
      <c r="K70" s="207" t="s">
        <v>57</v>
      </c>
      <c r="L70" s="204" t="s">
        <v>63</v>
      </c>
      <c r="M70" s="214">
        <v>45698</v>
      </c>
      <c r="N70" s="30" t="s">
        <v>198</v>
      </c>
      <c r="O70" s="55">
        <v>45691</v>
      </c>
      <c r="P70" s="81" t="s">
        <v>198</v>
      </c>
      <c r="Q70" s="44" t="s">
        <v>198</v>
      </c>
      <c r="R70" s="44" t="s">
        <v>1051</v>
      </c>
      <c r="S70" s="44" t="s">
        <v>198</v>
      </c>
      <c r="T70" s="44" t="s">
        <v>198</v>
      </c>
      <c r="U70" s="44" t="s">
        <v>198</v>
      </c>
      <c r="V70" s="174" t="s">
        <v>198</v>
      </c>
      <c r="W70" s="214">
        <v>45791</v>
      </c>
      <c r="X70" s="70" t="s">
        <v>1049</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1051</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1051</v>
      </c>
      <c r="S72" s="44" t="s">
        <v>198</v>
      </c>
      <c r="T72" s="44" t="s">
        <v>198</v>
      </c>
      <c r="U72" s="44" t="s">
        <v>198</v>
      </c>
      <c r="V72" s="174" t="s">
        <v>198</v>
      </c>
      <c r="W72" s="55">
        <v>45790</v>
      </c>
      <c r="X72" s="70" t="s">
        <v>1049</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1051</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1051</v>
      </c>
      <c r="S74" s="44" t="s">
        <v>198</v>
      </c>
      <c r="T74" s="44" t="s">
        <v>198</v>
      </c>
      <c r="U74" s="91" t="s">
        <v>198</v>
      </c>
      <c r="V74" s="389" t="s">
        <v>198</v>
      </c>
      <c r="W74" s="55">
        <v>45819</v>
      </c>
      <c r="X74" s="70" t="s">
        <v>1049</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1051</v>
      </c>
      <c r="S75" s="184" t="s">
        <v>198</v>
      </c>
      <c r="T75" s="184" t="s">
        <v>198</v>
      </c>
      <c r="U75" s="377" t="s">
        <v>198</v>
      </c>
      <c r="V75" s="91" t="s">
        <v>198</v>
      </c>
      <c r="W75" s="55">
        <v>45811</v>
      </c>
      <c r="X75" s="70" t="s">
        <v>1049</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1051</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82">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1051</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1051</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89"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1051</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1051</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1051</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1051</v>
      </c>
      <c r="S87" s="44" t="s">
        <v>198</v>
      </c>
      <c r="T87" s="170" t="s">
        <v>198</v>
      </c>
      <c r="U87" s="170" t="s">
        <v>198</v>
      </c>
      <c r="V87" s="44" t="s">
        <v>198</v>
      </c>
      <c r="W87" s="55">
        <v>45807</v>
      </c>
      <c r="X87" s="70" t="s">
        <v>1049</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1051</v>
      </c>
      <c r="S88" s="44" t="s">
        <v>198</v>
      </c>
      <c r="T88" s="170" t="s">
        <v>198</v>
      </c>
      <c r="U88" s="170" t="s">
        <v>198</v>
      </c>
      <c r="V88" s="44" t="s">
        <v>198</v>
      </c>
      <c r="W88" s="55">
        <v>45792</v>
      </c>
      <c r="X88" s="70" t="s">
        <v>1049</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1051</v>
      </c>
      <c r="S89" s="44" t="s">
        <v>198</v>
      </c>
      <c r="T89" s="44" t="s">
        <v>198</v>
      </c>
      <c r="U89" s="907" t="s">
        <v>198</v>
      </c>
      <c r="V89" s="44" t="s">
        <v>198</v>
      </c>
      <c r="W89" s="55">
        <v>45821</v>
      </c>
      <c r="X89" s="70" t="s">
        <v>1049</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1051</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1051</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1051</v>
      </c>
      <c r="S92" s="44" t="s">
        <v>198</v>
      </c>
      <c r="T92" s="44" t="s">
        <v>198</v>
      </c>
      <c r="U92" s="908" t="s">
        <v>198</v>
      </c>
      <c r="V92" s="170" t="s">
        <v>198</v>
      </c>
      <c r="W92" s="55">
        <v>45817</v>
      </c>
      <c r="X92" s="70" t="s">
        <v>1049</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1051</v>
      </c>
      <c r="S93" s="44" t="s">
        <v>198</v>
      </c>
      <c r="T93" s="44" t="s">
        <v>198</v>
      </c>
      <c r="U93" s="908"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65"/>
      <c r="F94" s="866"/>
      <c r="G94" s="866"/>
      <c r="H94" s="198">
        <v>60</v>
      </c>
      <c r="I94" s="200"/>
      <c r="J94" s="204" t="s">
        <v>57</v>
      </c>
      <c r="K94" s="204" t="s">
        <v>57</v>
      </c>
      <c r="L94" s="204" t="s">
        <v>63</v>
      </c>
      <c r="M94" s="212">
        <v>45716</v>
      </c>
      <c r="N94" s="30" t="s">
        <v>198</v>
      </c>
      <c r="O94" s="50" t="s">
        <v>198</v>
      </c>
      <c r="P94" s="81" t="s">
        <v>198</v>
      </c>
      <c r="Q94" s="70" t="s">
        <v>198</v>
      </c>
      <c r="R94" s="44" t="s">
        <v>1051</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1055</v>
      </c>
      <c r="E95" s="128"/>
      <c r="F95" s="114"/>
      <c r="G95" s="114"/>
      <c r="H95" s="198">
        <v>84</v>
      </c>
      <c r="I95" s="200"/>
      <c r="J95" s="204" t="s">
        <v>57</v>
      </c>
      <c r="K95" s="204" t="s">
        <v>57</v>
      </c>
      <c r="L95" s="204" t="s">
        <v>63</v>
      </c>
      <c r="M95" s="212">
        <v>45716</v>
      </c>
      <c r="N95" s="30" t="s">
        <v>198</v>
      </c>
      <c r="O95" s="30" t="s">
        <v>198</v>
      </c>
      <c r="P95" s="30" t="s">
        <v>198</v>
      </c>
      <c r="Q95" s="70" t="s">
        <v>198</v>
      </c>
      <c r="R95" s="184" t="s">
        <v>1051</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1051</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92" t="s">
        <v>329</v>
      </c>
      <c r="E97" s="210"/>
      <c r="F97" s="148"/>
      <c r="G97" s="148"/>
      <c r="H97" s="204">
        <v>83</v>
      </c>
      <c r="I97" s="200"/>
      <c r="J97" s="204" t="s">
        <v>57</v>
      </c>
      <c r="K97" s="204" t="s">
        <v>57</v>
      </c>
      <c r="L97" s="204" t="s">
        <v>63</v>
      </c>
      <c r="M97" s="212">
        <v>45716</v>
      </c>
      <c r="N97" s="30" t="s">
        <v>198</v>
      </c>
      <c r="O97" s="30" t="s">
        <v>198</v>
      </c>
      <c r="P97" s="30" t="s">
        <v>198</v>
      </c>
      <c r="Q97" s="44" t="s">
        <v>198</v>
      </c>
      <c r="R97" s="44" t="s">
        <v>1051</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1051</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67">
        <v>45716</v>
      </c>
      <c r="N100" s="122" t="s">
        <v>64</v>
      </c>
      <c r="O100" s="181">
        <v>45716</v>
      </c>
      <c r="P100" s="122" t="s">
        <v>64</v>
      </c>
      <c r="Q100" s="160" t="s">
        <v>64</v>
      </c>
      <c r="R100" s="160" t="s">
        <v>1051</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1049</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1049</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1051</v>
      </c>
      <c r="S103" s="44" t="s">
        <v>1051</v>
      </c>
      <c r="T103" s="44" t="s">
        <v>198</v>
      </c>
      <c r="U103" s="44" t="s">
        <v>198</v>
      </c>
      <c r="V103" s="179" t="s">
        <v>198</v>
      </c>
      <c r="W103" s="55">
        <v>45779</v>
      </c>
      <c r="X103" s="70" t="s">
        <v>1049</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1051</v>
      </c>
      <c r="S104" s="44" t="s">
        <v>198</v>
      </c>
      <c r="T104" s="44" t="s">
        <v>198</v>
      </c>
      <c r="U104" s="44" t="s">
        <v>198</v>
      </c>
      <c r="V104" s="179" t="s">
        <v>198</v>
      </c>
      <c r="W104" s="55">
        <v>45792</v>
      </c>
      <c r="X104" s="70" t="s">
        <v>1049</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1051</v>
      </c>
      <c r="S105" s="44" t="s">
        <v>198</v>
      </c>
      <c r="T105" s="44" t="s">
        <v>198</v>
      </c>
      <c r="U105" s="44" t="s">
        <v>198</v>
      </c>
      <c r="V105" s="179" t="s">
        <v>198</v>
      </c>
      <c r="W105" s="55">
        <v>45812</v>
      </c>
      <c r="X105" s="70" t="s">
        <v>1049</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1051</v>
      </c>
      <c r="S106" s="44" t="s">
        <v>198</v>
      </c>
      <c r="T106" s="44" t="s">
        <v>198</v>
      </c>
      <c r="U106" s="44" t="s">
        <v>198</v>
      </c>
      <c r="V106" s="179" t="s">
        <v>198</v>
      </c>
      <c r="W106" s="55">
        <v>45797</v>
      </c>
      <c r="X106" s="70" t="s">
        <v>1049</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1051</v>
      </c>
      <c r="S107" s="44" t="s">
        <v>1051</v>
      </c>
      <c r="T107" s="44" t="s">
        <v>198</v>
      </c>
      <c r="U107" s="44" t="s">
        <v>198</v>
      </c>
      <c r="V107" s="179" t="s">
        <v>198</v>
      </c>
      <c r="W107" s="55">
        <v>45789</v>
      </c>
      <c r="X107" s="70" t="s">
        <v>1049</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1051</v>
      </c>
      <c r="S108" s="44" t="s">
        <v>1051</v>
      </c>
      <c r="T108" s="44" t="s">
        <v>198</v>
      </c>
      <c r="U108" s="44" t="s">
        <v>198</v>
      </c>
      <c r="V108" s="192" t="s">
        <v>198</v>
      </c>
      <c r="W108" s="447">
        <v>45824</v>
      </c>
      <c r="X108" s="70" t="s">
        <v>1049</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1051</v>
      </c>
      <c r="S109" s="44" t="s">
        <v>1051</v>
      </c>
      <c r="T109" s="44" t="s">
        <v>198</v>
      </c>
      <c r="U109" s="44" t="s">
        <v>198</v>
      </c>
      <c r="V109" s="192" t="s">
        <v>198</v>
      </c>
      <c r="W109" s="447">
        <v>45789</v>
      </c>
      <c r="X109" s="70" t="s">
        <v>1049</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1051</v>
      </c>
      <c r="S110" s="44" t="s">
        <v>1051</v>
      </c>
      <c r="T110" s="44" t="s">
        <v>198</v>
      </c>
      <c r="U110" s="44" t="s">
        <v>198</v>
      </c>
      <c r="V110" s="192" t="s">
        <v>198</v>
      </c>
      <c r="W110" s="447">
        <v>45789</v>
      </c>
      <c r="X110" s="70" t="s">
        <v>1049</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1051</v>
      </c>
      <c r="S111" s="123" t="s">
        <v>1051</v>
      </c>
      <c r="T111" s="44" t="s">
        <v>198</v>
      </c>
      <c r="U111" s="44" t="s">
        <v>198</v>
      </c>
      <c r="V111" s="192" t="s">
        <v>198</v>
      </c>
      <c r="W111" s="181">
        <v>45789</v>
      </c>
      <c r="X111" s="70" t="s">
        <v>1049</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67">
        <v>45705</v>
      </c>
      <c r="N112" s="122" t="s">
        <v>198</v>
      </c>
      <c r="O112" s="423">
        <v>45715</v>
      </c>
      <c r="P112" s="122" t="s">
        <v>198</v>
      </c>
      <c r="Q112" s="123" t="s">
        <v>198</v>
      </c>
      <c r="R112" s="123" t="s">
        <v>198</v>
      </c>
      <c r="S112" s="123" t="s">
        <v>198</v>
      </c>
      <c r="T112" s="44" t="s">
        <v>198</v>
      </c>
      <c r="U112" s="44" t="s">
        <v>198</v>
      </c>
      <c r="V112" s="192" t="s">
        <v>198</v>
      </c>
      <c r="W112" s="687">
        <v>45789</v>
      </c>
      <c r="X112" s="70" t="s">
        <v>1049</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86"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7">
        <v>45789</v>
      </c>
      <c r="X113" s="160" t="s">
        <v>1049</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1049</v>
      </c>
      <c r="Y114" t="e">
        <f>VLOOKUP(A114,#REF!,2,FALSE)</f>
        <v>#REF!</v>
      </c>
    </row>
    <row r="115" spans="1:25">
      <c r="A115" s="194" t="s">
        <v>436</v>
      </c>
      <c r="B115" s="194" t="s">
        <v>121</v>
      </c>
      <c r="C115" s="195">
        <v>45716</v>
      </c>
      <c r="D115" s="886"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1049</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1049</v>
      </c>
      <c r="Y116" t="e">
        <f>VLOOKUP(A116,#REF!,2,FALSE)</f>
        <v>#REF!</v>
      </c>
    </row>
    <row r="117" spans="1:25">
      <c r="A117" s="197" t="s">
        <v>442</v>
      </c>
      <c r="B117" s="194" t="s">
        <v>121</v>
      </c>
      <c r="C117" s="461">
        <v>45711</v>
      </c>
      <c r="D117" s="897"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1049</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57">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1051</v>
      </c>
      <c r="T122" s="44" t="s">
        <v>198</v>
      </c>
      <c r="U122" s="44" t="s">
        <v>198</v>
      </c>
      <c r="V122" s="70" t="s">
        <v>198</v>
      </c>
      <c r="W122" s="55">
        <v>45848</v>
      </c>
      <c r="X122" s="70" t="s">
        <v>129</v>
      </c>
    </row>
    <row r="123" spans="1:25">
      <c r="A123" s="197" t="s">
        <v>345</v>
      </c>
      <c r="B123" s="194" t="s">
        <v>121</v>
      </c>
      <c r="C123" s="530">
        <v>45868</v>
      </c>
      <c r="D123" s="462" t="s">
        <v>346</v>
      </c>
      <c r="E123" s="903"/>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1051</v>
      </c>
      <c r="T123" s="44" t="s">
        <v>198</v>
      </c>
      <c r="U123" s="44" t="s">
        <v>198</v>
      </c>
      <c r="V123" s="70" t="s">
        <v>198</v>
      </c>
      <c r="W123" s="30"/>
      <c r="X123" s="70" t="s">
        <v>129</v>
      </c>
    </row>
    <row r="124" spans="1:25">
      <c r="A124" s="197" t="s">
        <v>519</v>
      </c>
      <c r="B124" s="197" t="s">
        <v>121</v>
      </c>
      <c r="C124" s="196">
        <v>45862</v>
      </c>
      <c r="D124" s="888"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1051</v>
      </c>
      <c r="S124" s="44" t="s">
        <v>198</v>
      </c>
      <c r="T124" s="44" t="s">
        <v>198</v>
      </c>
      <c r="U124" s="44" t="s">
        <v>198</v>
      </c>
      <c r="V124" s="70" t="s">
        <v>198</v>
      </c>
      <c r="W124" s="55">
        <v>45813</v>
      </c>
      <c r="X124" s="70" t="s">
        <v>1049</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1051</v>
      </c>
      <c r="S125" s="44" t="s">
        <v>198</v>
      </c>
      <c r="T125" s="44" t="s">
        <v>198</v>
      </c>
      <c r="U125" s="44" t="s">
        <v>198</v>
      </c>
      <c r="V125" s="70" t="s">
        <v>198</v>
      </c>
      <c r="W125" s="55">
        <v>45796</v>
      </c>
      <c r="X125" s="70" t="s">
        <v>1049</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1051</v>
      </c>
      <c r="S126" s="44" t="s">
        <v>198</v>
      </c>
      <c r="T126" s="44" t="s">
        <v>198</v>
      </c>
      <c r="U126" s="44" t="s">
        <v>198</v>
      </c>
      <c r="V126" s="70" t="s">
        <v>198</v>
      </c>
      <c r="W126" s="55">
        <v>45796</v>
      </c>
      <c r="X126" s="70" t="s">
        <v>1049</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1051</v>
      </c>
      <c r="S127" s="44" t="s">
        <v>198</v>
      </c>
      <c r="T127" s="44" t="s">
        <v>198</v>
      </c>
      <c r="U127" s="44" t="s">
        <v>198</v>
      </c>
      <c r="V127" s="70" t="s">
        <v>198</v>
      </c>
      <c r="W127" s="55">
        <v>45824</v>
      </c>
      <c r="X127" s="70" t="s">
        <v>1049</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1049</v>
      </c>
      <c r="Y130" t="e">
        <f>VLOOKUP(A130,#REF!,2,FALSE)</f>
        <v>#REF!</v>
      </c>
    </row>
    <row r="131" spans="1:25">
      <c r="A131" s="450" t="s">
        <v>350</v>
      </c>
      <c r="B131" s="527" t="s">
        <v>51</v>
      </c>
      <c r="C131" s="460">
        <v>45711</v>
      </c>
      <c r="D131" s="451" t="s">
        <v>351</v>
      </c>
      <c r="E131" s="451"/>
      <c r="F131" s="451"/>
      <c r="G131" s="451"/>
      <c r="H131" s="453">
        <v>0</v>
      </c>
      <c r="I131" s="452"/>
      <c r="J131" s="905" t="s">
        <v>57</v>
      </c>
      <c r="K131" s="905"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905" t="s">
        <v>57</v>
      </c>
      <c r="K132" s="905"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75" t="s">
        <v>553</v>
      </c>
      <c r="B133" s="527" t="s">
        <v>51</v>
      </c>
      <c r="C133" s="885">
        <v>45688</v>
      </c>
      <c r="D133" s="518"/>
      <c r="E133" s="452"/>
      <c r="F133" s="452"/>
      <c r="G133" s="452"/>
      <c r="H133" s="453">
        <v>0</v>
      </c>
      <c r="I133" s="452"/>
      <c r="J133" s="452"/>
      <c r="K133" s="452"/>
      <c r="L133" s="905"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75" t="s">
        <v>355</v>
      </c>
      <c r="B134" s="527" t="s">
        <v>51</v>
      </c>
      <c r="C134" s="882">
        <v>45838</v>
      </c>
      <c r="D134" s="898" t="s">
        <v>357</v>
      </c>
      <c r="E134" s="517"/>
      <c r="F134" s="452"/>
      <c r="G134" s="452"/>
      <c r="H134" s="453">
        <v>0</v>
      </c>
      <c r="I134" s="452"/>
      <c r="J134" s="905" t="s">
        <v>57</v>
      </c>
      <c r="K134" s="905" t="s">
        <v>57</v>
      </c>
      <c r="L134" s="905"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76" t="s">
        <v>359</v>
      </c>
      <c r="B135" s="527" t="s">
        <v>51</v>
      </c>
      <c r="C135" s="885">
        <v>45716</v>
      </c>
      <c r="D135" s="896" t="s">
        <v>362</v>
      </c>
      <c r="E135" s="893"/>
      <c r="F135" s="893"/>
      <c r="G135" s="893"/>
      <c r="H135" s="905">
        <v>0</v>
      </c>
      <c r="I135" s="452"/>
      <c r="J135" s="905" t="s">
        <v>57</v>
      </c>
      <c r="K135" s="905" t="s">
        <v>57</v>
      </c>
      <c r="L135" s="905"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64"/>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64"/>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58"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99"/>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91"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64"/>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1056</v>
      </c>
      <c r="N142" s="50" t="s">
        <v>198</v>
      </c>
      <c r="O142" s="214" t="s">
        <v>1056</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84">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78" t="s">
        <v>121</v>
      </c>
      <c r="C144" s="883">
        <v>45688</v>
      </c>
      <c r="D144" s="883" t="s">
        <v>533</v>
      </c>
      <c r="E144" s="883"/>
      <c r="F144" s="883"/>
      <c r="G144" s="883"/>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1049</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90"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74" t="s">
        <v>371</v>
      </c>
      <c r="B147" s="879" t="s">
        <v>121</v>
      </c>
      <c r="C147" s="564">
        <v>45838</v>
      </c>
      <c r="D147" s="863" t="s">
        <v>372</v>
      </c>
      <c r="E147" s="900"/>
      <c r="F147" s="904"/>
      <c r="G147" s="904"/>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81"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82">
        <v>45716</v>
      </c>
      <c r="D150" s="887" t="s">
        <v>378</v>
      </c>
      <c r="E150" s="885"/>
      <c r="F150" s="885"/>
      <c r="G150" s="885"/>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82">
        <v>45838</v>
      </c>
      <c r="D151" s="540" t="s">
        <v>381</v>
      </c>
      <c r="E151" s="885"/>
      <c r="F151" s="885"/>
      <c r="G151" s="885"/>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72"/>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83" t="s">
        <v>535</v>
      </c>
      <c r="E155" s="533"/>
      <c r="F155" s="460"/>
      <c r="G155" s="460"/>
      <c r="H155" s="462">
        <v>0</v>
      </c>
      <c r="I155" s="452"/>
      <c r="J155" s="462" t="s">
        <v>57</v>
      </c>
      <c r="K155" s="462" t="s">
        <v>57</v>
      </c>
      <c r="L155" s="462" t="s">
        <v>63</v>
      </c>
      <c r="M155" s="906" t="s">
        <v>198</v>
      </c>
      <c r="N155" s="104" t="s">
        <v>198</v>
      </c>
      <c r="O155" s="906" t="s">
        <v>198</v>
      </c>
      <c r="P155" s="104" t="s">
        <v>198</v>
      </c>
      <c r="Q155" s="44" t="s">
        <v>56</v>
      </c>
      <c r="R155" s="44" t="s">
        <v>56</v>
      </c>
      <c r="S155" s="44" t="s">
        <v>56</v>
      </c>
      <c r="T155" s="44" t="s">
        <v>198</v>
      </c>
      <c r="U155" s="44" t="s">
        <v>198</v>
      </c>
      <c r="V155" s="70" t="s">
        <v>198</v>
      </c>
      <c r="W155" s="55">
        <v>45820</v>
      </c>
      <c r="X155" s="71" t="s">
        <v>1049</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55" t="s">
        <v>1057</v>
      </c>
      <c r="B157" s="856"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1051</v>
      </c>
      <c r="S157" s="44" t="s">
        <v>198</v>
      </c>
      <c r="T157" s="44" t="s">
        <v>198</v>
      </c>
      <c r="U157" s="44" t="s">
        <v>198</v>
      </c>
      <c r="V157" s="70" t="s">
        <v>198</v>
      </c>
      <c r="W157" s="55">
        <v>45789</v>
      </c>
      <c r="X157" s="71" t="s">
        <v>1049</v>
      </c>
      <c r="Y157" t="e">
        <f>VLOOKUP(A157,#REF!,2,FALSE)</f>
        <v>#REF!</v>
      </c>
    </row>
    <row r="158" spans="1:25" ht="15" customHeight="1">
      <c r="A158" s="450" t="s">
        <v>168</v>
      </c>
      <c r="B158" s="856"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73"/>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16"/>
      <c r="B1" s="916"/>
      <c r="C1" s="916"/>
      <c r="D1" s="916"/>
      <c r="E1" s="916"/>
      <c r="F1" s="916"/>
      <c r="G1" s="916"/>
      <c r="H1" s="916"/>
      <c r="I1" s="916"/>
      <c r="J1" s="1"/>
      <c r="K1" s="1"/>
      <c r="L1" s="1"/>
      <c r="M1" s="1"/>
      <c r="N1" s="1"/>
      <c r="O1" s="1"/>
      <c r="P1" s="917" t="s">
        <v>34</v>
      </c>
      <c r="Q1" s="917"/>
      <c r="R1" s="917"/>
      <c r="S1" s="917"/>
      <c r="T1" s="917"/>
      <c r="U1" s="917"/>
      <c r="V1" s="917"/>
      <c r="W1" s="917"/>
      <c r="X1" s="917"/>
      <c r="Y1" s="917"/>
      <c r="Z1" s="917"/>
      <c r="AA1" s="917"/>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39" t="s">
        <v>1066</v>
      </c>
      <c r="B4" s="639" t="s">
        <v>1067</v>
      </c>
      <c r="C4" s="16">
        <v>45717</v>
      </c>
      <c r="D4" s="64" t="s">
        <v>1068</v>
      </c>
      <c r="E4" s="52">
        <v>45707</v>
      </c>
      <c r="F4" s="52" t="s">
        <v>77</v>
      </c>
      <c r="G4" s="478" t="s">
        <v>1069</v>
      </c>
      <c r="H4" s="101">
        <v>0</v>
      </c>
      <c r="I4" s="111"/>
      <c r="J4" s="77" t="s">
        <v>63</v>
      </c>
      <c r="K4" s="77" t="s">
        <v>1070</v>
      </c>
      <c r="L4" s="79">
        <v>45709</v>
      </c>
      <c r="M4" s="641" t="s">
        <v>57</v>
      </c>
      <c r="N4" s="15">
        <v>15436.85</v>
      </c>
      <c r="O4" s="82" t="s">
        <v>57</v>
      </c>
      <c r="P4" s="642" t="s">
        <v>68</v>
      </c>
      <c r="Q4" s="645">
        <v>45713</v>
      </c>
      <c r="R4" s="20">
        <v>1358</v>
      </c>
      <c r="S4" s="21">
        <v>0</v>
      </c>
      <c r="T4" s="17">
        <v>0</v>
      </c>
      <c r="U4" s="647">
        <v>0</v>
      </c>
      <c r="V4" s="9"/>
      <c r="W4" s="10">
        <v>0</v>
      </c>
      <c r="X4" s="10">
        <v>0</v>
      </c>
      <c r="Y4" s="10">
        <v>0</v>
      </c>
      <c r="Z4" s="60">
        <v>0</v>
      </c>
      <c r="AA4" s="94">
        <v>0</v>
      </c>
      <c r="AB4" s="44" t="s">
        <v>1071</v>
      </c>
    </row>
    <row r="5" spans="1:30" ht="24.75" customHeight="1" thickBot="1">
      <c r="A5" s="639" t="s">
        <v>1072</v>
      </c>
      <c r="B5" s="639" t="s">
        <v>1067</v>
      </c>
      <c r="C5" s="16">
        <v>45717</v>
      </c>
      <c r="D5" s="64" t="s">
        <v>1068</v>
      </c>
      <c r="E5" s="52">
        <v>45707</v>
      </c>
      <c r="F5" s="477" t="s">
        <v>77</v>
      </c>
      <c r="G5" s="478" t="s">
        <v>1073</v>
      </c>
      <c r="H5" s="101">
        <v>0</v>
      </c>
      <c r="I5" s="111"/>
      <c r="J5" s="77" t="s">
        <v>63</v>
      </c>
      <c r="K5" s="77" t="s">
        <v>1070</v>
      </c>
      <c r="L5" s="79">
        <v>45705</v>
      </c>
      <c r="M5" s="641" t="s">
        <v>57</v>
      </c>
      <c r="N5" s="15">
        <v>31717.7</v>
      </c>
      <c r="O5" s="82" t="s">
        <v>57</v>
      </c>
      <c r="P5" s="642" t="s">
        <v>68</v>
      </c>
      <c r="Q5" s="645">
        <v>45713</v>
      </c>
      <c r="R5" s="20">
        <v>2434</v>
      </c>
      <c r="S5" s="14">
        <v>0</v>
      </c>
      <c r="T5" s="17">
        <v>0</v>
      </c>
      <c r="U5" s="647">
        <v>0</v>
      </c>
      <c r="V5" s="9"/>
      <c r="W5" s="12">
        <v>0</v>
      </c>
      <c r="X5" s="12">
        <v>0</v>
      </c>
      <c r="Y5" s="12">
        <v>0</v>
      </c>
      <c r="Z5" s="61">
        <v>0</v>
      </c>
      <c r="AA5" s="94">
        <v>0</v>
      </c>
      <c r="AB5" s="44"/>
    </row>
    <row r="6" spans="1:30" ht="24.75" customHeight="1" thickBot="1">
      <c r="A6" s="639" t="s">
        <v>1074</v>
      </c>
      <c r="B6" s="639" t="s">
        <v>1067</v>
      </c>
      <c r="C6" s="16">
        <v>45717</v>
      </c>
      <c r="D6" s="64" t="s">
        <v>1068</v>
      </c>
      <c r="E6" s="52">
        <v>45707</v>
      </c>
      <c r="F6" s="477" t="s">
        <v>77</v>
      </c>
      <c r="G6" s="478" t="s">
        <v>1075</v>
      </c>
      <c r="H6" s="101">
        <v>0</v>
      </c>
      <c r="I6" s="111"/>
      <c r="J6" s="77" t="s">
        <v>63</v>
      </c>
      <c r="K6" s="77" t="s">
        <v>1070</v>
      </c>
      <c r="L6" s="79">
        <v>45705</v>
      </c>
      <c r="M6" s="641" t="s">
        <v>57</v>
      </c>
      <c r="N6" s="15">
        <v>122715.95</v>
      </c>
      <c r="O6" s="82" t="s">
        <v>57</v>
      </c>
      <c r="P6" s="642" t="s">
        <v>68</v>
      </c>
      <c r="Q6" s="661">
        <v>45713</v>
      </c>
      <c r="R6" s="662">
        <v>9619</v>
      </c>
      <c r="S6" s="14">
        <v>0</v>
      </c>
      <c r="T6" s="17">
        <v>0</v>
      </c>
      <c r="U6" s="647">
        <v>0</v>
      </c>
      <c r="V6" s="9"/>
      <c r="W6" s="12">
        <v>0</v>
      </c>
      <c r="X6" s="12">
        <v>0</v>
      </c>
      <c r="Y6" s="12">
        <v>0</v>
      </c>
      <c r="Z6" s="61">
        <v>0</v>
      </c>
      <c r="AA6" s="94">
        <v>0</v>
      </c>
      <c r="AB6" s="44"/>
    </row>
    <row r="7" spans="1:30" ht="24.75" customHeight="1">
      <c r="A7" s="468" t="s">
        <v>1076</v>
      </c>
      <c r="B7" s="468" t="s">
        <v>121</v>
      </c>
      <c r="C7" s="52">
        <v>45930</v>
      </c>
      <c r="D7" s="491" t="s">
        <v>85</v>
      </c>
      <c r="E7" s="469"/>
      <c r="F7" s="491" t="s">
        <v>127</v>
      </c>
      <c r="G7" s="480" t="s">
        <v>1077</v>
      </c>
      <c r="H7" s="472">
        <v>0</v>
      </c>
      <c r="I7" s="473"/>
      <c r="J7" s="472" t="s">
        <v>129</v>
      </c>
      <c r="K7" s="111" t="s">
        <v>130</v>
      </c>
      <c r="L7" s="105"/>
      <c r="M7" s="654" t="s">
        <v>57</v>
      </c>
      <c r="N7" s="655">
        <v>12886.4</v>
      </c>
      <c r="O7" s="656" t="s">
        <v>57</v>
      </c>
      <c r="P7" s="660" t="s">
        <v>58</v>
      </c>
      <c r="Q7" s="132"/>
      <c r="R7" s="113">
        <v>884</v>
      </c>
      <c r="S7" s="14">
        <v>0</v>
      </c>
      <c r="T7" s="17">
        <v>0</v>
      </c>
      <c r="U7" s="647">
        <v>0</v>
      </c>
      <c r="V7" s="139"/>
      <c r="W7" s="12">
        <v>0</v>
      </c>
      <c r="X7" s="12">
        <v>0</v>
      </c>
      <c r="Y7" s="12">
        <v>0</v>
      </c>
      <c r="Z7" s="61">
        <v>0</v>
      </c>
      <c r="AA7" s="94">
        <v>0</v>
      </c>
      <c r="AB7" s="223" t="s">
        <v>155</v>
      </c>
    </row>
    <row r="8" spans="1:30" ht="24.75" customHeight="1">
      <c r="A8" s="33" t="s">
        <v>1078</v>
      </c>
      <c r="B8" s="639" t="s">
        <v>1079</v>
      </c>
      <c r="C8" s="16">
        <v>45748</v>
      </c>
      <c r="D8" s="16" t="s">
        <v>1068</v>
      </c>
      <c r="E8" s="98" t="s">
        <v>53</v>
      </c>
      <c r="F8" s="99" t="s">
        <v>53</v>
      </c>
      <c r="G8" s="652" t="s">
        <v>1080</v>
      </c>
      <c r="H8" s="13">
        <v>0</v>
      </c>
      <c r="I8" s="653"/>
      <c r="J8" s="102" t="s">
        <v>63</v>
      </c>
      <c r="K8" s="472" t="s">
        <v>130</v>
      </c>
      <c r="L8" s="479"/>
      <c r="M8" s="473" t="s">
        <v>57</v>
      </c>
      <c r="N8" s="490">
        <v>1343.9</v>
      </c>
      <c r="O8" s="473" t="s">
        <v>57</v>
      </c>
      <c r="P8" s="632" t="s">
        <v>58</v>
      </c>
      <c r="Q8" s="30"/>
      <c r="R8" s="112">
        <v>74</v>
      </c>
      <c r="S8" s="14">
        <v>0</v>
      </c>
      <c r="T8" s="17">
        <v>0</v>
      </c>
      <c r="U8" s="658">
        <v>0</v>
      </c>
      <c r="V8" s="659"/>
      <c r="W8" s="34">
        <v>0</v>
      </c>
      <c r="X8" s="96">
        <v>0</v>
      </c>
      <c r="Y8" s="34">
        <v>0</v>
      </c>
      <c r="Z8" s="34">
        <v>0</v>
      </c>
      <c r="AA8" s="94">
        <v>0</v>
      </c>
      <c r="AB8" s="360" t="s">
        <v>1081</v>
      </c>
      <c r="AC8" s="626"/>
      <c r="AD8" s="71"/>
    </row>
    <row r="9" spans="1:30" ht="24.75" customHeight="1">
      <c r="A9" s="649" t="s">
        <v>1082</v>
      </c>
      <c r="B9" s="649" t="s">
        <v>1083</v>
      </c>
      <c r="C9" s="23">
        <v>45741</v>
      </c>
      <c r="D9" s="16" t="s">
        <v>1068</v>
      </c>
      <c r="E9" s="651">
        <v>45700</v>
      </c>
      <c r="F9" s="16"/>
      <c r="G9" s="65"/>
      <c r="H9" s="24">
        <v>81</v>
      </c>
      <c r="I9" s="24"/>
      <c r="J9" s="24" t="s">
        <v>63</v>
      </c>
      <c r="K9" s="24"/>
      <c r="L9" s="24"/>
      <c r="M9" s="24" t="s">
        <v>57</v>
      </c>
      <c r="N9" s="25">
        <v>84564.5</v>
      </c>
      <c r="O9" s="24" t="s">
        <v>57</v>
      </c>
      <c r="P9" s="11" t="s">
        <v>58</v>
      </c>
      <c r="Q9" s="663"/>
      <c r="R9" s="664">
        <v>7151</v>
      </c>
      <c r="S9" s="14">
        <v>0</v>
      </c>
      <c r="T9" s="17">
        <v>0</v>
      </c>
      <c r="U9" s="17">
        <v>0</v>
      </c>
      <c r="V9" s="9"/>
      <c r="W9" s="94">
        <v>0</v>
      </c>
      <c r="X9" s="36">
        <v>0</v>
      </c>
      <c r="Y9" s="36">
        <v>0</v>
      </c>
      <c r="Z9" s="36">
        <v>0</v>
      </c>
      <c r="AA9" s="63">
        <v>0</v>
      </c>
      <c r="AB9" s="44" t="s">
        <v>1084</v>
      </c>
    </row>
    <row r="10" spans="1:30" ht="24.75" customHeight="1" thickBot="1">
      <c r="A10" s="26" t="s">
        <v>1085</v>
      </c>
      <c r="B10" s="26" t="s">
        <v>1083</v>
      </c>
      <c r="C10" s="27">
        <v>45741</v>
      </c>
      <c r="D10" s="16" t="s">
        <v>1068</v>
      </c>
      <c r="E10" s="651">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1086</v>
      </c>
      <c r="B11" s="37" t="s">
        <v>1083</v>
      </c>
      <c r="C11" s="38">
        <v>45747</v>
      </c>
      <c r="D11" s="16" t="s">
        <v>1068</v>
      </c>
      <c r="E11" s="651">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1087</v>
      </c>
      <c r="B12" s="26" t="s">
        <v>1083</v>
      </c>
      <c r="C12" s="27">
        <v>45741</v>
      </c>
      <c r="D12" s="16" t="s">
        <v>1068</v>
      </c>
      <c r="E12" s="651">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1084</v>
      </c>
    </row>
    <row r="13" spans="1:30" ht="24.75" customHeight="1" thickBot="1">
      <c r="A13" s="26" t="s">
        <v>1088</v>
      </c>
      <c r="B13" s="26" t="s">
        <v>1083</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1084</v>
      </c>
    </row>
    <row r="14" spans="1:30" ht="24.75" customHeight="1" thickBot="1">
      <c r="A14" s="26" t="s">
        <v>1089</v>
      </c>
      <c r="B14" s="26" t="s">
        <v>1083</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1090</v>
      </c>
      <c r="B15" s="26" t="s">
        <v>1083</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1084</v>
      </c>
    </row>
    <row r="16" spans="1:30" ht="24.75" customHeight="1" thickBot="1">
      <c r="A16" s="26" t="s">
        <v>1091</v>
      </c>
      <c r="B16" s="26" t="s">
        <v>1083</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1084</v>
      </c>
    </row>
    <row r="17" spans="1:30" ht="24.75" customHeight="1" thickBot="1">
      <c r="A17" s="37" t="s">
        <v>1092</v>
      </c>
      <c r="B17" s="37" t="s">
        <v>1083</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1093</v>
      </c>
      <c r="B18" s="468" t="s">
        <v>1083</v>
      </c>
      <c r="C18" s="52">
        <v>45717</v>
      </c>
      <c r="D18" s="27" t="s">
        <v>1068</v>
      </c>
      <c r="E18" s="88">
        <v>45700</v>
      </c>
      <c r="F18" s="52"/>
      <c r="G18" s="52" t="s">
        <v>1094</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1084</v>
      </c>
    </row>
    <row r="19" spans="1:30" ht="24.75" customHeight="1" thickBot="1">
      <c r="A19" s="51" t="s">
        <v>1095</v>
      </c>
      <c r="B19" s="26" t="s">
        <v>1083</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1096</v>
      </c>
    </row>
    <row r="20" spans="1:30" ht="24.75" customHeight="1" thickBot="1">
      <c r="A20" s="468" t="s">
        <v>1097</v>
      </c>
      <c r="B20" s="468" t="s">
        <v>1083</v>
      </c>
      <c r="C20" s="469">
        <v>45717</v>
      </c>
      <c r="D20" s="27" t="s">
        <v>1068</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1084</v>
      </c>
    </row>
    <row r="21" spans="1:30" ht="24.75" customHeight="1" thickBot="1">
      <c r="A21" s="468" t="s">
        <v>1098</v>
      </c>
      <c r="B21" s="120" t="s">
        <v>51</v>
      </c>
      <c r="C21" s="52">
        <v>45717</v>
      </c>
      <c r="D21" s="27" t="s">
        <v>1099</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1100</v>
      </c>
      <c r="B22" s="474" t="s">
        <v>51</v>
      </c>
      <c r="C22" s="52">
        <v>45717</v>
      </c>
      <c r="D22" s="52" t="s">
        <v>1099</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50" t="s">
        <v>561</v>
      </c>
      <c r="B23" s="474" t="s">
        <v>51</v>
      </c>
      <c r="C23" s="477">
        <v>45716</v>
      </c>
      <c r="D23" s="493" t="s">
        <v>1101</v>
      </c>
      <c r="E23" s="640"/>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1101</v>
      </c>
      <c r="E24" s="640"/>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1102</v>
      </c>
      <c r="B25" s="121" t="s">
        <v>51</v>
      </c>
      <c r="C25" s="52">
        <v>45747</v>
      </c>
      <c r="D25" s="52" t="s">
        <v>1099</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8" t="s">
        <v>1103</v>
      </c>
    </row>
    <row r="26" spans="1:30" ht="24.75" customHeight="1">
      <c r="A26" s="105" t="s">
        <v>1104</v>
      </c>
      <c r="B26" s="106" t="s">
        <v>51</v>
      </c>
      <c r="C26" s="79">
        <v>45716</v>
      </c>
      <c r="D26" s="26" t="s">
        <v>1101</v>
      </c>
      <c r="E26" s="103"/>
      <c r="F26" s="103"/>
      <c r="G26" s="103"/>
      <c r="H26" s="77">
        <v>48</v>
      </c>
      <c r="I26" s="103"/>
      <c r="J26" s="103"/>
      <c r="K26" s="103"/>
      <c r="L26" s="103"/>
      <c r="M26" s="108" t="s">
        <v>57</v>
      </c>
      <c r="N26" s="109">
        <v>29812</v>
      </c>
      <c r="O26" s="108" t="s">
        <v>167</v>
      </c>
      <c r="P26" s="59" t="s">
        <v>58</v>
      </c>
      <c r="Q26" s="657"/>
      <c r="R26" s="75">
        <v>1592</v>
      </c>
      <c r="S26" s="14">
        <v>0</v>
      </c>
      <c r="T26" s="409">
        <v>0</v>
      </c>
      <c r="U26" s="638">
        <v>0</v>
      </c>
      <c r="V26" s="122"/>
      <c r="W26" s="410">
        <v>0</v>
      </c>
      <c r="X26" s="438">
        <v>0</v>
      </c>
      <c r="Y26" s="410">
        <v>0</v>
      </c>
      <c r="Z26" s="410">
        <v>0</v>
      </c>
      <c r="AA26" s="438">
        <v>0</v>
      </c>
      <c r="AB26" s="123"/>
    </row>
    <row r="27" spans="1:30" ht="24.75" customHeight="1">
      <c r="A27" s="105" t="s">
        <v>1105</v>
      </c>
      <c r="B27" s="106" t="s">
        <v>51</v>
      </c>
      <c r="C27" s="79">
        <v>45716</v>
      </c>
      <c r="D27" s="51" t="s">
        <v>1101</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1106</v>
      </c>
      <c r="B28" s="106" t="s">
        <v>51</v>
      </c>
      <c r="C28" s="79">
        <v>45717</v>
      </c>
      <c r="D28" s="52" t="s">
        <v>1099</v>
      </c>
      <c r="E28" s="79">
        <v>45695</v>
      </c>
      <c r="F28" s="79"/>
      <c r="G28" s="79"/>
      <c r="H28" s="77">
        <v>25</v>
      </c>
      <c r="I28" s="77"/>
      <c r="J28" s="77" t="s">
        <v>56</v>
      </c>
      <c r="K28" s="77"/>
      <c r="L28" s="77"/>
      <c r="M28" s="77" t="s">
        <v>57</v>
      </c>
      <c r="N28" s="109">
        <v>7844.43</v>
      </c>
      <c r="O28" s="114" t="s">
        <v>57</v>
      </c>
      <c r="P28" s="643" t="s">
        <v>58</v>
      </c>
      <c r="Q28" s="30"/>
      <c r="R28" s="50">
        <v>171</v>
      </c>
      <c r="S28" s="14">
        <v>0</v>
      </c>
      <c r="T28" s="22">
        <v>0</v>
      </c>
      <c r="U28" s="22">
        <v>0</v>
      </c>
      <c r="V28" s="30"/>
      <c r="W28" s="34">
        <v>0</v>
      </c>
      <c r="X28" s="34">
        <v>0</v>
      </c>
      <c r="Y28" s="34">
        <v>0</v>
      </c>
      <c r="Z28" s="410">
        <v>0</v>
      </c>
      <c r="AA28" s="438">
        <v>0</v>
      </c>
      <c r="AB28" s="70"/>
    </row>
    <row r="29" spans="1:30" ht="24.75" customHeight="1">
      <c r="A29" s="105" t="s">
        <v>1107</v>
      </c>
      <c r="B29" s="106" t="s">
        <v>51</v>
      </c>
      <c r="C29" s="79">
        <v>45717</v>
      </c>
      <c r="D29" s="52" t="s">
        <v>1099</v>
      </c>
      <c r="E29" s="79">
        <v>45695</v>
      </c>
      <c r="F29" s="79"/>
      <c r="G29" s="79"/>
      <c r="H29" s="77">
        <v>52</v>
      </c>
      <c r="I29" s="77"/>
      <c r="J29" s="77" t="s">
        <v>56</v>
      </c>
      <c r="K29" s="77"/>
      <c r="L29" s="77"/>
      <c r="M29" s="77" t="s">
        <v>57</v>
      </c>
      <c r="N29" s="109">
        <v>17100.2</v>
      </c>
      <c r="O29" s="114" t="s">
        <v>57</v>
      </c>
      <c r="P29" s="644" t="s">
        <v>58</v>
      </c>
      <c r="Q29" s="50"/>
      <c r="R29" s="76">
        <v>1246</v>
      </c>
      <c r="S29" s="14">
        <v>0</v>
      </c>
      <c r="T29" s="22">
        <v>0</v>
      </c>
      <c r="U29" s="156">
        <v>0</v>
      </c>
      <c r="V29" s="122"/>
      <c r="W29" s="410">
        <v>0</v>
      </c>
      <c r="X29" s="410">
        <v>0</v>
      </c>
      <c r="Y29" s="410">
        <v>0</v>
      </c>
      <c r="Z29" s="410">
        <v>0</v>
      </c>
      <c r="AA29" s="438">
        <v>0</v>
      </c>
      <c r="AB29" s="160"/>
    </row>
    <row r="30" spans="1:30" ht="24.75" customHeight="1">
      <c r="A30" s="468" t="s">
        <v>1108</v>
      </c>
      <c r="B30" s="474" t="s">
        <v>51</v>
      </c>
      <c r="C30" s="52">
        <v>45717</v>
      </c>
      <c r="D30" s="52" t="s">
        <v>1099</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1109</v>
      </c>
      <c r="B31" s="474" t="s">
        <v>51</v>
      </c>
      <c r="C31" s="52">
        <v>45717</v>
      </c>
      <c r="D31" s="52" t="s">
        <v>1099</v>
      </c>
      <c r="E31" s="52">
        <v>45695</v>
      </c>
      <c r="F31" s="52"/>
      <c r="G31" s="52"/>
      <c r="H31" s="53">
        <v>91</v>
      </c>
      <c r="I31" s="53"/>
      <c r="J31" s="53" t="s">
        <v>56</v>
      </c>
      <c r="K31" s="53"/>
      <c r="L31" s="53"/>
      <c r="M31" s="53" t="s">
        <v>57</v>
      </c>
      <c r="N31" s="54">
        <v>29508.91</v>
      </c>
      <c r="O31" s="53" t="s">
        <v>57</v>
      </c>
      <c r="P31" s="41" t="s">
        <v>58</v>
      </c>
      <c r="Q31" s="30"/>
      <c r="R31" s="31">
        <v>2856</v>
      </c>
      <c r="S31" s="87">
        <v>0</v>
      </c>
      <c r="T31" s="646">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18" t="s">
        <v>1110</v>
      </c>
      <c r="B1" s="918"/>
      <c r="C1" s="918"/>
      <c r="E1" s="918" t="s">
        <v>1111</v>
      </c>
      <c r="F1" s="918"/>
      <c r="G1" s="918"/>
      <c r="I1" s="918" t="s">
        <v>1112</v>
      </c>
      <c r="J1" s="918"/>
      <c r="K1" s="918"/>
    </row>
    <row r="2" spans="1:30">
      <c r="A2" s="45" t="s">
        <v>21</v>
      </c>
      <c r="B2" t="s">
        <v>539</v>
      </c>
      <c r="E2" s="45" t="s">
        <v>1113</v>
      </c>
      <c r="I2" s="45" t="s">
        <v>22</v>
      </c>
      <c r="J2" t="s">
        <v>539</v>
      </c>
      <c r="U2" s="45" t="s">
        <v>27</v>
      </c>
      <c r="V2" t="s">
        <v>1114</v>
      </c>
    </row>
    <row r="3" spans="1:30">
      <c r="E3" s="45" t="s">
        <v>22</v>
      </c>
      <c r="F3" s="45" t="s">
        <v>19</v>
      </c>
      <c r="G3" t="s">
        <v>545</v>
      </c>
      <c r="P3" s="45" t="s">
        <v>1115</v>
      </c>
      <c r="Q3" t="s">
        <v>1110</v>
      </c>
      <c r="U3" s="45" t="s">
        <v>1115</v>
      </c>
      <c r="V3" t="s">
        <v>1110</v>
      </c>
    </row>
    <row r="4" spans="1:30">
      <c r="A4" s="45" t="s">
        <v>1116</v>
      </c>
      <c r="E4" t="s">
        <v>122</v>
      </c>
      <c r="G4">
        <v>125179</v>
      </c>
      <c r="I4" s="45" t="s">
        <v>1113</v>
      </c>
      <c r="AB4" t="s">
        <v>1117</v>
      </c>
      <c r="AC4">
        <v>22</v>
      </c>
    </row>
    <row r="5" spans="1:30">
      <c r="A5" s="45" t="s">
        <v>27</v>
      </c>
      <c r="B5" s="45" t="s">
        <v>19</v>
      </c>
      <c r="C5" t="s">
        <v>545</v>
      </c>
      <c r="E5" t="s">
        <v>296</v>
      </c>
      <c r="G5">
        <v>16942</v>
      </c>
      <c r="I5" s="45" t="s">
        <v>19</v>
      </c>
      <c r="J5" t="s">
        <v>545</v>
      </c>
      <c r="P5" s="45" t="s">
        <v>1118</v>
      </c>
      <c r="U5" s="45" t="s">
        <v>1118</v>
      </c>
      <c r="AB5" t="s">
        <v>1119</v>
      </c>
      <c r="AC5">
        <v>13</v>
      </c>
    </row>
    <row r="6" spans="1:30">
      <c r="A6" t="s">
        <v>542</v>
      </c>
      <c r="E6" t="s">
        <v>254</v>
      </c>
      <c r="G6">
        <v>6526</v>
      </c>
      <c r="I6" t="s">
        <v>211</v>
      </c>
      <c r="J6">
        <v>153</v>
      </c>
      <c r="P6" s="45" t="s">
        <v>27</v>
      </c>
      <c r="Q6" s="45" t="s">
        <v>1120</v>
      </c>
      <c r="R6" t="s">
        <v>545</v>
      </c>
      <c r="U6" s="45" t="s">
        <v>1121</v>
      </c>
      <c r="V6" s="45" t="s">
        <v>1120</v>
      </c>
      <c r="W6" t="s">
        <v>545</v>
      </c>
    </row>
    <row r="7" spans="1:30">
      <c r="E7" t="s">
        <v>85</v>
      </c>
      <c r="G7">
        <v>65770</v>
      </c>
      <c r="I7" t="s">
        <v>234</v>
      </c>
      <c r="J7">
        <v>7980</v>
      </c>
      <c r="P7" t="s">
        <v>1114</v>
      </c>
      <c r="Q7" t="s">
        <v>448</v>
      </c>
      <c r="R7">
        <v>1</v>
      </c>
      <c r="U7" t="s">
        <v>1122</v>
      </c>
      <c r="W7">
        <v>1</v>
      </c>
      <c r="AC7" t="s">
        <v>1123</v>
      </c>
      <c r="AD7" t="s">
        <v>1124</v>
      </c>
    </row>
    <row r="8" spans="1:30">
      <c r="E8" t="s">
        <v>70</v>
      </c>
      <c r="G8">
        <v>30743</v>
      </c>
      <c r="I8" t="s">
        <v>237</v>
      </c>
      <c r="J8">
        <v>8420</v>
      </c>
      <c r="Q8" t="s">
        <v>450</v>
      </c>
      <c r="R8">
        <v>1</v>
      </c>
      <c r="U8" t="s">
        <v>1125</v>
      </c>
      <c r="W8">
        <v>1</v>
      </c>
      <c r="AA8" t="s">
        <v>1126</v>
      </c>
      <c r="AB8" s="283">
        <v>203521</v>
      </c>
      <c r="AC8" s="340">
        <f>AC5/AC4</f>
        <v>0.59090909090909094</v>
      </c>
      <c r="AD8" s="340">
        <f>AB9/AB8</f>
        <v>0.31446386367991508</v>
      </c>
    </row>
    <row r="9" spans="1:30">
      <c r="E9" t="s">
        <v>360</v>
      </c>
      <c r="G9">
        <v>22725</v>
      </c>
      <c r="I9" t="s">
        <v>240</v>
      </c>
      <c r="J9">
        <v>7562</v>
      </c>
      <c r="Q9" t="s">
        <v>1127</v>
      </c>
      <c r="R9">
        <v>1</v>
      </c>
      <c r="U9" t="s">
        <v>1128</v>
      </c>
      <c r="V9" t="s">
        <v>1127</v>
      </c>
      <c r="W9">
        <v>1</v>
      </c>
      <c r="AA9" t="s">
        <v>1129</v>
      </c>
      <c r="AB9">
        <v>64000</v>
      </c>
    </row>
    <row r="10" spans="1:30">
      <c r="E10" t="s">
        <v>66</v>
      </c>
      <c r="G10">
        <v>25990</v>
      </c>
      <c r="I10" t="s">
        <v>243</v>
      </c>
      <c r="J10">
        <v>5005</v>
      </c>
      <c r="Q10" t="s">
        <v>270</v>
      </c>
      <c r="R10">
        <v>1</v>
      </c>
      <c r="V10" t="s">
        <v>465</v>
      </c>
      <c r="W10">
        <v>1</v>
      </c>
    </row>
    <row r="11" spans="1:30">
      <c r="E11" t="s">
        <v>60</v>
      </c>
      <c r="G11">
        <v>15789</v>
      </c>
      <c r="I11" t="s">
        <v>246</v>
      </c>
      <c r="J11">
        <v>6205</v>
      </c>
      <c r="Q11" t="s">
        <v>465</v>
      </c>
      <c r="R11">
        <v>1</v>
      </c>
      <c r="V11" t="s">
        <v>274</v>
      </c>
      <c r="W11">
        <v>1</v>
      </c>
    </row>
    <row r="12" spans="1:30">
      <c r="E12" t="s">
        <v>261</v>
      </c>
      <c r="G12">
        <v>15979</v>
      </c>
      <c r="I12" t="s">
        <v>253</v>
      </c>
      <c r="J12">
        <v>6526</v>
      </c>
      <c r="Q12" t="s">
        <v>274</v>
      </c>
      <c r="R12">
        <v>1</v>
      </c>
      <c r="V12" t="s">
        <v>1130</v>
      </c>
      <c r="W12">
        <v>1</v>
      </c>
    </row>
    <row r="13" spans="1:30">
      <c r="E13" t="s">
        <v>192</v>
      </c>
      <c r="G13">
        <v>152</v>
      </c>
      <c r="I13" t="s">
        <v>260</v>
      </c>
      <c r="J13">
        <v>6390</v>
      </c>
      <c r="Q13" t="s">
        <v>1131</v>
      </c>
      <c r="R13">
        <v>1</v>
      </c>
      <c r="V13" t="s">
        <v>284</v>
      </c>
      <c r="W13">
        <v>1</v>
      </c>
    </row>
    <row r="14" spans="1:30">
      <c r="E14" t="s">
        <v>227</v>
      </c>
      <c r="G14">
        <v>26689</v>
      </c>
      <c r="I14" t="s">
        <v>264</v>
      </c>
      <c r="J14">
        <v>2092</v>
      </c>
      <c r="Q14" t="s">
        <v>469</v>
      </c>
      <c r="R14">
        <v>1</v>
      </c>
      <c r="U14" t="s">
        <v>1132</v>
      </c>
      <c r="W14">
        <v>5</v>
      </c>
    </row>
    <row r="15" spans="1:30">
      <c r="E15" t="s">
        <v>375</v>
      </c>
      <c r="G15">
        <v>120</v>
      </c>
      <c r="I15" t="s">
        <v>267</v>
      </c>
      <c r="J15">
        <v>5661</v>
      </c>
      <c r="Q15" t="s">
        <v>1130</v>
      </c>
      <c r="R15">
        <v>1</v>
      </c>
      <c r="U15" t="s">
        <v>570</v>
      </c>
      <c r="W15">
        <v>12</v>
      </c>
    </row>
    <row r="16" spans="1:30">
      <c r="E16" t="s">
        <v>542</v>
      </c>
      <c r="G16">
        <v>352604</v>
      </c>
      <c r="I16" t="s">
        <v>276</v>
      </c>
      <c r="J16">
        <v>4614</v>
      </c>
      <c r="Q16" t="s">
        <v>471</v>
      </c>
      <c r="R16">
        <v>1</v>
      </c>
      <c r="U16" t="s">
        <v>542</v>
      </c>
      <c r="W16">
        <v>19</v>
      </c>
    </row>
    <row r="17" spans="9:18">
      <c r="I17" t="s">
        <v>290</v>
      </c>
      <c r="J17">
        <v>6041</v>
      </c>
      <c r="Q17" t="s">
        <v>474</v>
      </c>
      <c r="R17">
        <v>1</v>
      </c>
    </row>
    <row r="18" spans="9:18">
      <c r="I18" t="s">
        <v>293</v>
      </c>
      <c r="J18">
        <v>5628</v>
      </c>
      <c r="Q18" t="s">
        <v>476</v>
      </c>
      <c r="R18">
        <v>1</v>
      </c>
    </row>
    <row r="19" spans="9:18">
      <c r="I19" t="s">
        <v>295</v>
      </c>
      <c r="J19">
        <v>4035</v>
      </c>
      <c r="Q19" t="s">
        <v>479</v>
      </c>
      <c r="R19">
        <v>1</v>
      </c>
    </row>
    <row r="20" spans="9:18">
      <c r="I20" t="s">
        <v>299</v>
      </c>
      <c r="J20">
        <v>0</v>
      </c>
      <c r="Q20" t="s">
        <v>279</v>
      </c>
      <c r="R20">
        <v>1</v>
      </c>
    </row>
    <row r="21" spans="9:18">
      <c r="I21" t="s">
        <v>302</v>
      </c>
      <c r="J21">
        <v>5494</v>
      </c>
      <c r="Q21" t="s">
        <v>1133</v>
      </c>
      <c r="R21">
        <v>1</v>
      </c>
    </row>
    <row r="22" spans="9:18">
      <c r="I22" t="s">
        <v>313</v>
      </c>
      <c r="J22">
        <v>4975</v>
      </c>
      <c r="Q22" t="s">
        <v>284</v>
      </c>
      <c r="R22">
        <v>1</v>
      </c>
    </row>
    <row r="23" spans="9:18">
      <c r="I23" t="s">
        <v>84</v>
      </c>
      <c r="J23">
        <v>6092</v>
      </c>
      <c r="Q23" t="s">
        <v>495</v>
      </c>
      <c r="R23">
        <v>1</v>
      </c>
    </row>
    <row r="24" spans="9:18">
      <c r="I24" t="s">
        <v>318</v>
      </c>
      <c r="J24">
        <v>5410</v>
      </c>
      <c r="Q24" t="s">
        <v>359</v>
      </c>
      <c r="R24">
        <v>1</v>
      </c>
    </row>
    <row r="25" spans="9:18">
      <c r="I25" t="s">
        <v>321</v>
      </c>
      <c r="J25">
        <v>6104</v>
      </c>
      <c r="Q25" t="s">
        <v>1134</v>
      </c>
      <c r="R25">
        <v>1</v>
      </c>
    </row>
    <row r="26" spans="9:18">
      <c r="I26" t="s">
        <v>348</v>
      </c>
      <c r="J26">
        <v>826</v>
      </c>
      <c r="P26" t="s">
        <v>1135</v>
      </c>
      <c r="R26">
        <v>19</v>
      </c>
    </row>
    <row r="27" spans="9:18">
      <c r="I27" t="s">
        <v>350</v>
      </c>
      <c r="J27">
        <v>1235</v>
      </c>
      <c r="P27" t="s">
        <v>1136</v>
      </c>
      <c r="Q27" t="s">
        <v>407</v>
      </c>
      <c r="R27">
        <v>1</v>
      </c>
    </row>
    <row r="28" spans="9:18">
      <c r="I28" t="s">
        <v>352</v>
      </c>
      <c r="J28">
        <v>1735</v>
      </c>
      <c r="Q28" t="s">
        <v>409</v>
      </c>
      <c r="R28">
        <v>1</v>
      </c>
    </row>
    <row r="29" spans="9:18">
      <c r="I29" t="s">
        <v>359</v>
      </c>
      <c r="J29">
        <v>22725</v>
      </c>
      <c r="Q29" t="s">
        <v>467</v>
      </c>
      <c r="R29">
        <v>1</v>
      </c>
    </row>
    <row r="30" spans="9:18">
      <c r="I30" t="s">
        <v>364</v>
      </c>
      <c r="J30">
        <v>7497</v>
      </c>
      <c r="Q30" t="s">
        <v>481</v>
      </c>
      <c r="R30">
        <v>1</v>
      </c>
    </row>
    <row r="31" spans="9:18">
      <c r="I31" t="s">
        <v>366</v>
      </c>
      <c r="J31">
        <v>7805</v>
      </c>
      <c r="Q31" t="s">
        <v>281</v>
      </c>
      <c r="R31">
        <v>1</v>
      </c>
    </row>
    <row r="32" spans="9:18">
      <c r="I32" t="s">
        <v>377</v>
      </c>
      <c r="J32">
        <v>6504</v>
      </c>
      <c r="Q32" t="s">
        <v>1137</v>
      </c>
      <c r="R32">
        <v>1</v>
      </c>
    </row>
    <row r="33" spans="9:18">
      <c r="I33" t="s">
        <v>374</v>
      </c>
      <c r="J33">
        <v>120</v>
      </c>
      <c r="Q33" t="s">
        <v>483</v>
      </c>
      <c r="R33">
        <v>1</v>
      </c>
    </row>
    <row r="34" spans="9:18">
      <c r="I34" t="s">
        <v>326</v>
      </c>
      <c r="J34">
        <v>285</v>
      </c>
      <c r="Q34" t="s">
        <v>498</v>
      </c>
      <c r="R34">
        <v>1</v>
      </c>
    </row>
    <row r="35" spans="9:18">
      <c r="I35" t="s">
        <v>179</v>
      </c>
      <c r="J35">
        <v>2315</v>
      </c>
      <c r="Q35" t="s">
        <v>432</v>
      </c>
      <c r="R35">
        <v>1</v>
      </c>
    </row>
    <row r="36" spans="9:18">
      <c r="I36" t="s">
        <v>209</v>
      </c>
      <c r="J36">
        <v>5151</v>
      </c>
      <c r="Q36" t="s">
        <v>434</v>
      </c>
      <c r="R36">
        <v>1</v>
      </c>
    </row>
    <row r="37" spans="9:18">
      <c r="I37" t="s">
        <v>226</v>
      </c>
      <c r="J37">
        <v>3642</v>
      </c>
      <c r="Q37" t="s">
        <v>438</v>
      </c>
      <c r="R37">
        <v>1</v>
      </c>
    </row>
    <row r="38" spans="9:18">
      <c r="I38" t="s">
        <v>65</v>
      </c>
      <c r="J38">
        <v>6041</v>
      </c>
      <c r="Q38" t="s">
        <v>440</v>
      </c>
      <c r="R38">
        <v>1</v>
      </c>
    </row>
    <row r="39" spans="9:18">
      <c r="I39" t="s">
        <v>97</v>
      </c>
      <c r="J39">
        <v>5825</v>
      </c>
      <c r="P39" t="s">
        <v>1138</v>
      </c>
      <c r="R39">
        <v>12</v>
      </c>
    </row>
    <row r="40" spans="9:18">
      <c r="I40" t="s">
        <v>102</v>
      </c>
      <c r="J40">
        <v>1831</v>
      </c>
      <c r="P40" t="s">
        <v>542</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399</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120</v>
      </c>
      <c r="J68">
        <v>4718</v>
      </c>
    </row>
    <row r="69" spans="9:10">
      <c r="I69" t="s">
        <v>216</v>
      </c>
      <c r="J69">
        <v>6005</v>
      </c>
    </row>
    <row r="70" spans="9:10">
      <c r="I70" t="s">
        <v>371</v>
      </c>
      <c r="J70">
        <v>1769</v>
      </c>
    </row>
    <row r="71" spans="9:10">
      <c r="I71" t="s">
        <v>345</v>
      </c>
      <c r="J71">
        <v>1667</v>
      </c>
    </row>
    <row r="72" spans="9:10">
      <c r="I72" t="s">
        <v>342</v>
      </c>
      <c r="J72">
        <v>2067</v>
      </c>
    </row>
    <row r="73" spans="9:10">
      <c r="I73" t="s">
        <v>154</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160</v>
      </c>
      <c r="J81">
        <v>793</v>
      </c>
    </row>
    <row r="82" spans="9:10">
      <c r="I82" t="s">
        <v>189</v>
      </c>
      <c r="J82">
        <v>12735</v>
      </c>
    </row>
    <row r="83" spans="9:10">
      <c r="I83" t="s">
        <v>165</v>
      </c>
      <c r="J83">
        <v>1471</v>
      </c>
    </row>
    <row r="84" spans="9:10">
      <c r="I84" t="s">
        <v>166</v>
      </c>
    </row>
    <row r="85" spans="9:10">
      <c r="I85" t="s">
        <v>542</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1139</v>
      </c>
      <c r="D1" s="140" t="s">
        <v>121</v>
      </c>
      <c r="E1" s="140" t="s">
        <v>1139</v>
      </c>
    </row>
    <row r="2" spans="1:5">
      <c r="A2" t="s">
        <v>122</v>
      </c>
      <c r="B2">
        <v>3</v>
      </c>
      <c r="D2" t="s">
        <v>122</v>
      </c>
      <c r="E2">
        <v>1</v>
      </c>
    </row>
    <row r="3" spans="1:5">
      <c r="A3" t="s">
        <v>375</v>
      </c>
      <c r="B3">
        <v>3</v>
      </c>
      <c r="D3" t="s">
        <v>296</v>
      </c>
      <c r="E3">
        <v>2</v>
      </c>
    </row>
    <row r="4" spans="1:5" hidden="1">
      <c r="A4" t="s">
        <v>1140</v>
      </c>
      <c r="B4">
        <v>2</v>
      </c>
      <c r="D4" t="s">
        <v>1140</v>
      </c>
    </row>
    <row r="5" spans="1:5">
      <c r="A5" t="s">
        <v>1141</v>
      </c>
      <c r="B5">
        <v>4</v>
      </c>
      <c r="D5" t="s">
        <v>1141</v>
      </c>
      <c r="E5">
        <v>1</v>
      </c>
    </row>
    <row r="9" spans="1:5">
      <c r="A9" s="140" t="s">
        <v>1142</v>
      </c>
      <c r="D9" s="140" t="s">
        <v>1142</v>
      </c>
      <c r="E9" s="140" t="s">
        <v>1139</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1143</v>
      </c>
      <c r="B15">
        <v>5</v>
      </c>
      <c r="D15" t="s">
        <v>1143</v>
      </c>
      <c r="E15">
        <v>3</v>
      </c>
    </row>
    <row r="18" spans="1:5">
      <c r="A18" s="140" t="s">
        <v>1144</v>
      </c>
      <c r="D18" s="140" t="s">
        <v>1144</v>
      </c>
      <c r="E18" s="140" t="s">
        <v>1139</v>
      </c>
    </row>
    <row r="19" spans="1:5">
      <c r="A19" t="s">
        <v>250</v>
      </c>
      <c r="B19">
        <v>1</v>
      </c>
      <c r="D19" t="s">
        <v>250</v>
      </c>
      <c r="E19">
        <v>1</v>
      </c>
    </row>
    <row r="20" spans="1:5">
      <c r="A20" t="s">
        <v>1145</v>
      </c>
      <c r="B20" t="s">
        <v>53</v>
      </c>
      <c r="D20" t="s">
        <v>1145</v>
      </c>
      <c r="E20" t="s">
        <v>53</v>
      </c>
    </row>
    <row r="21" spans="1:5">
      <c r="A21" t="s">
        <v>477</v>
      </c>
      <c r="B21" t="s">
        <v>53</v>
      </c>
      <c r="D21" t="s">
        <v>477</v>
      </c>
      <c r="E21" t="s">
        <v>53</v>
      </c>
    </row>
    <row r="22" spans="1:5">
      <c r="A22" t="s">
        <v>1146</v>
      </c>
      <c r="B22" t="s">
        <v>53</v>
      </c>
      <c r="D22" t="s">
        <v>1146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9"/>
      <c r="B1" s="919"/>
      <c r="C1" s="919"/>
      <c r="D1" s="919"/>
      <c r="E1" s="919"/>
      <c r="F1" s="919"/>
      <c r="G1" s="919"/>
      <c r="H1" s="920" t="s">
        <v>1147</v>
      </c>
      <c r="I1" s="920"/>
      <c r="J1" s="920"/>
      <c r="K1" s="920"/>
      <c r="L1" s="920"/>
      <c r="M1" s="920"/>
      <c r="N1" s="920"/>
      <c r="O1" s="920"/>
      <c r="P1" s="286"/>
      <c r="Q1" s="921" t="s">
        <v>34</v>
      </c>
      <c r="R1" s="921"/>
      <c r="S1" s="917"/>
      <c r="T1" s="921"/>
      <c r="U1" s="921"/>
      <c r="V1" s="921"/>
      <c r="W1" s="921"/>
      <c r="X1" s="921"/>
      <c r="Y1" s="290"/>
    </row>
    <row r="2" spans="1:26" ht="15.75" thickBot="1">
      <c r="A2" s="291"/>
      <c r="B2" s="292"/>
      <c r="C2" s="292"/>
      <c r="D2" s="292"/>
      <c r="E2" s="292"/>
      <c r="F2" s="292"/>
      <c r="G2" s="292"/>
      <c r="H2" s="293"/>
      <c r="I2" s="293"/>
      <c r="J2" s="293"/>
      <c r="K2" s="293"/>
      <c r="L2" s="293"/>
      <c r="M2" s="293"/>
      <c r="N2" s="293"/>
      <c r="O2" s="293"/>
      <c r="P2" s="286"/>
      <c r="Q2" s="290"/>
      <c r="R2" s="290" t="s">
        <v>1148</v>
      </c>
      <c r="S2" s="3" t="s">
        <v>1058</v>
      </c>
      <c r="T2" s="290" t="s">
        <v>1059</v>
      </c>
      <c r="U2" s="290" t="s">
        <v>1059</v>
      </c>
      <c r="V2" s="290" t="s">
        <v>1059</v>
      </c>
      <c r="W2" s="290" t="s">
        <v>1059</v>
      </c>
      <c r="X2" s="290" t="s">
        <v>1060</v>
      </c>
      <c r="Y2" s="290" t="s">
        <v>1149</v>
      </c>
    </row>
    <row r="3" spans="1:26" ht="15.75" thickBot="1">
      <c r="A3" s="289" t="s">
        <v>1120</v>
      </c>
      <c r="B3" s="285" t="s">
        <v>20</v>
      </c>
      <c r="C3" s="285" t="s">
        <v>1150</v>
      </c>
      <c r="D3" s="285" t="s">
        <v>26</v>
      </c>
      <c r="E3" s="285" t="s">
        <v>1115</v>
      </c>
      <c r="F3" s="285" t="s">
        <v>1151</v>
      </c>
      <c r="G3" s="285" t="s">
        <v>27</v>
      </c>
      <c r="H3" s="229" t="s">
        <v>28</v>
      </c>
      <c r="I3" s="229" t="s">
        <v>1152</v>
      </c>
      <c r="J3" s="229" t="s">
        <v>1153</v>
      </c>
      <c r="K3" s="229" t="s">
        <v>1154</v>
      </c>
      <c r="L3" s="229" t="s">
        <v>1049</v>
      </c>
      <c r="M3" s="229" t="s">
        <v>1155</v>
      </c>
      <c r="N3" s="229" t="s">
        <v>1156</v>
      </c>
      <c r="O3" s="228" t="s">
        <v>1063</v>
      </c>
      <c r="P3" s="286" t="s">
        <v>1121</v>
      </c>
      <c r="Q3" s="287" t="s">
        <v>34</v>
      </c>
      <c r="R3" s="287" t="s">
        <v>1152</v>
      </c>
      <c r="S3" s="5" t="s">
        <v>1064</v>
      </c>
      <c r="T3" s="287" t="s">
        <v>1157</v>
      </c>
      <c r="U3" s="287" t="s">
        <v>44</v>
      </c>
      <c r="V3" s="287" t="s">
        <v>1065</v>
      </c>
      <c r="W3" s="287" t="s">
        <v>47</v>
      </c>
      <c r="X3" s="287" t="s">
        <v>48</v>
      </c>
      <c r="Y3" s="287" t="s">
        <v>1158</v>
      </c>
      <c r="Z3" s="339" t="s">
        <v>1159</v>
      </c>
    </row>
    <row r="4" spans="1:26" ht="15.75" hidden="1" thickBot="1">
      <c r="A4" s="129" t="s">
        <v>102</v>
      </c>
      <c r="B4" s="106" t="str">
        <f>VLOOKUP(A4,'[1]Tillman UG Footage'!A:B,2,FALSE)</f>
        <v>St Petersburg</v>
      </c>
      <c r="C4" s="79">
        <v>45807</v>
      </c>
      <c r="D4" s="294"/>
      <c r="E4" s="295" t="s">
        <v>1160</v>
      </c>
      <c r="F4" s="294"/>
      <c r="G4" s="296" t="s">
        <v>1114</v>
      </c>
      <c r="H4" s="294"/>
      <c r="I4" s="294"/>
      <c r="J4" s="297"/>
      <c r="K4" s="227"/>
      <c r="L4" s="227"/>
      <c r="M4" s="227"/>
      <c r="N4" s="298"/>
      <c r="O4" s="299"/>
      <c r="P4" s="300" t="s">
        <v>1161</v>
      </c>
      <c r="Q4" s="301" t="s">
        <v>68</v>
      </c>
      <c r="R4" s="139" t="s">
        <v>1162</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1160</v>
      </c>
      <c r="F5" s="294"/>
      <c r="G5" s="296" t="s">
        <v>1114</v>
      </c>
      <c r="H5" s="294"/>
      <c r="I5" s="294"/>
      <c r="J5" s="305"/>
      <c r="K5" s="227"/>
      <c r="L5" s="227"/>
      <c r="M5" s="227"/>
      <c r="N5" s="298"/>
      <c r="O5" s="299"/>
      <c r="P5" s="300" t="s">
        <v>1161</v>
      </c>
      <c r="Q5" s="301" t="s">
        <v>68</v>
      </c>
      <c r="R5" s="139" t="s">
        <v>1162</v>
      </c>
      <c r="S5" s="139"/>
      <c r="T5" s="302"/>
      <c r="U5" s="303"/>
      <c r="V5" s="303"/>
      <c r="W5" s="303"/>
      <c r="X5" s="303"/>
      <c r="Y5" s="303"/>
      <c r="Z5" t="e">
        <f>VLOOKUP(A5,#REF!,9,FALSE)</f>
        <v>#REF!</v>
      </c>
    </row>
    <row r="6" spans="1:26" ht="15.75" hidden="1" thickBot="1">
      <c r="A6" s="129" t="s">
        <v>567</v>
      </c>
      <c r="B6" s="106" t="s">
        <v>51</v>
      </c>
      <c r="C6" s="241">
        <v>45807</v>
      </c>
      <c r="D6" s="294"/>
      <c r="E6" s="295" t="s">
        <v>1160</v>
      </c>
      <c r="F6" s="294"/>
      <c r="G6" s="296" t="s">
        <v>1114</v>
      </c>
      <c r="H6" s="294"/>
      <c r="I6" s="294"/>
      <c r="J6" s="305"/>
      <c r="K6" s="227"/>
      <c r="L6" s="227"/>
      <c r="M6" s="227"/>
      <c r="N6" s="298"/>
      <c r="O6" s="299"/>
      <c r="P6" s="300" t="s">
        <v>1161</v>
      </c>
      <c r="Q6" s="301" t="s">
        <v>68</v>
      </c>
      <c r="R6" s="139" t="s">
        <v>1162</v>
      </c>
      <c r="S6" s="139"/>
      <c r="T6" s="302"/>
      <c r="U6" s="303"/>
      <c r="V6" s="303"/>
      <c r="W6" s="303"/>
      <c r="X6" s="303"/>
      <c r="Y6" s="303"/>
      <c r="Z6" t="e">
        <f>VLOOKUP(A6,#REF!,9,FALSE)</f>
        <v>#REF!</v>
      </c>
    </row>
    <row r="7" spans="1:26" ht="15.75" hidden="1" thickBot="1">
      <c r="A7" s="129" t="s">
        <v>584</v>
      </c>
      <c r="B7" s="106" t="s">
        <v>51</v>
      </c>
      <c r="C7" s="241">
        <v>45807</v>
      </c>
      <c r="D7" s="294"/>
      <c r="E7" s="295" t="s">
        <v>1160</v>
      </c>
      <c r="F7" s="294"/>
      <c r="G7" s="296" t="s">
        <v>1114</v>
      </c>
      <c r="H7" s="294"/>
      <c r="I7" s="294"/>
      <c r="J7" s="305"/>
      <c r="K7" s="227"/>
      <c r="L7" s="227"/>
      <c r="M7" s="227"/>
      <c r="N7" s="298"/>
      <c r="O7" s="299"/>
      <c r="P7" s="300" t="s">
        <v>1161</v>
      </c>
      <c r="Q7" s="301" t="s">
        <v>68</v>
      </c>
      <c r="R7" s="139" t="s">
        <v>1162</v>
      </c>
      <c r="S7" s="139"/>
      <c r="T7" s="302"/>
      <c r="U7" s="303"/>
      <c r="V7" s="303"/>
      <c r="W7" s="303"/>
      <c r="X7" s="303"/>
      <c r="Y7" s="303"/>
      <c r="Z7" t="e">
        <f>VLOOKUP(A7,#REF!,9,FALSE)</f>
        <v>#REF!</v>
      </c>
    </row>
    <row r="8" spans="1:26" ht="15.75" hidden="1" thickBot="1">
      <c r="A8" s="304" t="s">
        <v>1163</v>
      </c>
      <c r="B8" s="106" t="s">
        <v>51</v>
      </c>
      <c r="C8" s="241">
        <v>45807</v>
      </c>
      <c r="D8" s="294"/>
      <c r="E8" s="295" t="s">
        <v>1160</v>
      </c>
      <c r="F8" s="294"/>
      <c r="G8" s="296" t="s">
        <v>1114</v>
      </c>
      <c r="H8" s="294"/>
      <c r="I8" s="294"/>
      <c r="J8" s="305"/>
      <c r="K8" s="227"/>
      <c r="L8" s="227"/>
      <c r="M8" s="227"/>
      <c r="N8" s="298"/>
      <c r="O8" s="299"/>
      <c r="P8" s="300" t="s">
        <v>1125</v>
      </c>
      <c r="Q8" s="301" t="s">
        <v>1164</v>
      </c>
      <c r="R8" s="139" t="s">
        <v>1165</v>
      </c>
      <c r="S8" s="139"/>
      <c r="T8" s="302"/>
      <c r="U8" s="303"/>
      <c r="V8" s="303"/>
      <c r="W8" s="303"/>
      <c r="X8" s="303"/>
      <c r="Y8" s="303"/>
      <c r="Z8" t="e">
        <f>VLOOKUP(A8,#REF!,9,FALSE)</f>
        <v>#REF!</v>
      </c>
    </row>
    <row r="9" spans="1:26" ht="15.75" hidden="1" thickBot="1">
      <c r="A9" s="129" t="s">
        <v>1166</v>
      </c>
      <c r="B9" s="106" t="s">
        <v>51</v>
      </c>
      <c r="C9" s="241">
        <v>45807</v>
      </c>
      <c r="D9" s="306"/>
      <c r="E9" s="295" t="s">
        <v>1160</v>
      </c>
      <c r="F9" s="306"/>
      <c r="G9" s="307" t="s">
        <v>1114</v>
      </c>
      <c r="H9" s="294"/>
      <c r="I9" s="294"/>
      <c r="J9" s="305"/>
      <c r="K9" s="227"/>
      <c r="L9" s="227"/>
      <c r="M9" s="227"/>
      <c r="N9" s="298"/>
      <c r="O9" s="299"/>
      <c r="P9" s="300" t="s">
        <v>1161</v>
      </c>
      <c r="Q9" s="301" t="s">
        <v>68</v>
      </c>
      <c r="R9" s="139" t="s">
        <v>1162</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1160</v>
      </c>
      <c r="F10" s="308"/>
      <c r="G10" s="309" t="s">
        <v>1114</v>
      </c>
      <c r="H10" s="256"/>
      <c r="I10" s="256"/>
      <c r="J10" s="46"/>
      <c r="K10" s="226"/>
      <c r="L10" s="226"/>
      <c r="M10" s="226"/>
      <c r="N10" s="310"/>
      <c r="O10" s="311"/>
      <c r="P10" s="300" t="s">
        <v>1161</v>
      </c>
      <c r="Q10" s="301" t="s">
        <v>58</v>
      </c>
      <c r="R10" s="139" t="s">
        <v>1162</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1160</v>
      </c>
      <c r="F11" s="308"/>
      <c r="G11" s="309" t="s">
        <v>1114</v>
      </c>
      <c r="H11" s="256"/>
      <c r="I11" s="256"/>
      <c r="J11" s="46"/>
      <c r="K11" s="226"/>
      <c r="L11" s="226"/>
      <c r="M11" s="226"/>
      <c r="N11" s="310"/>
      <c r="O11" s="311"/>
      <c r="P11" s="300" t="s">
        <v>1161</v>
      </c>
      <c r="Q11" s="301" t="s">
        <v>68</v>
      </c>
      <c r="R11" s="139" t="s">
        <v>1162</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1160</v>
      </c>
      <c r="F12" s="308"/>
      <c r="G12" s="309" t="s">
        <v>1114</v>
      </c>
      <c r="H12" s="256"/>
      <c r="I12" s="256"/>
      <c r="J12" s="46"/>
      <c r="K12" s="226"/>
      <c r="L12" s="226"/>
      <c r="M12" s="226"/>
      <c r="N12" s="310"/>
      <c r="O12" s="311"/>
      <c r="P12" s="300" t="s">
        <v>1161</v>
      </c>
      <c r="Q12" s="301" t="s">
        <v>68</v>
      </c>
      <c r="R12" s="139" t="s">
        <v>1162</v>
      </c>
      <c r="S12" s="139"/>
      <c r="T12" s="302"/>
      <c r="U12" s="303"/>
      <c r="V12" s="303"/>
      <c r="W12" s="303"/>
      <c r="X12" s="303"/>
      <c r="Y12" s="303"/>
      <c r="Z12" t="e">
        <f>VLOOKUP(A12,#REF!,9,FALSE)</f>
        <v>#REF!</v>
      </c>
    </row>
    <row r="13" spans="1:26" ht="15.75" hidden="1" thickBot="1">
      <c r="A13" s="129" t="s">
        <v>1167</v>
      </c>
      <c r="B13" s="106" t="s">
        <v>51</v>
      </c>
      <c r="C13" s="241" t="e">
        <f>VLOOKUP(A13,'[1]Tillman UG Footage'!A:C,3,FALSE)</f>
        <v>#N/A</v>
      </c>
      <c r="D13" s="308"/>
      <c r="E13" s="295" t="s">
        <v>1160</v>
      </c>
      <c r="F13" s="308"/>
      <c r="G13" s="309" t="s">
        <v>1114</v>
      </c>
      <c r="H13" s="256"/>
      <c r="I13" s="256"/>
      <c r="J13" s="46"/>
      <c r="K13" s="226"/>
      <c r="L13" s="226"/>
      <c r="M13" s="226"/>
      <c r="N13" s="310"/>
      <c r="O13" s="311"/>
      <c r="P13" s="300" t="s">
        <v>1161</v>
      </c>
      <c r="Q13" s="301" t="s">
        <v>68</v>
      </c>
      <c r="R13" s="139" t="s">
        <v>1162</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1160</v>
      </c>
      <c r="F14" s="308"/>
      <c r="G14" s="309" t="s">
        <v>1114</v>
      </c>
      <c r="H14" s="256"/>
      <c r="I14" s="256"/>
      <c r="J14" s="46"/>
      <c r="K14" s="226"/>
      <c r="L14" s="226"/>
      <c r="M14" s="226"/>
      <c r="N14" s="310"/>
      <c r="O14" s="311"/>
      <c r="P14" s="300" t="s">
        <v>1161</v>
      </c>
      <c r="Q14" s="301" t="s">
        <v>68</v>
      </c>
      <c r="R14" s="139" t="s">
        <v>1162</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1160</v>
      </c>
      <c r="F15" s="308"/>
      <c r="G15" s="309" t="s">
        <v>1114</v>
      </c>
      <c r="H15" s="256"/>
      <c r="I15" s="256"/>
      <c r="J15" s="46"/>
      <c r="K15" s="226"/>
      <c r="L15" s="226"/>
      <c r="M15" s="226"/>
      <c r="N15" s="310"/>
      <c r="O15" s="311"/>
      <c r="P15" s="300" t="s">
        <v>1161</v>
      </c>
      <c r="Q15" s="301" t="s">
        <v>68</v>
      </c>
      <c r="R15" s="139" t="s">
        <v>1162</v>
      </c>
      <c r="S15" s="139"/>
      <c r="T15" s="302"/>
      <c r="U15" s="303"/>
      <c r="V15" s="303"/>
      <c r="W15" s="303"/>
      <c r="X15" s="303"/>
      <c r="Y15" s="303"/>
      <c r="Z15" t="e">
        <f>VLOOKUP(A15,#REF!,9,FALSE)</f>
        <v>#REF!</v>
      </c>
    </row>
    <row r="16" spans="1:26" ht="15.75" hidden="1" thickBot="1">
      <c r="A16" s="312" t="s">
        <v>1168</v>
      </c>
      <c r="B16" s="106" t="s">
        <v>51</v>
      </c>
      <c r="C16" s="241" t="e">
        <f>VLOOKUP(A16,'[1]Tillman UG Footage'!A:C,3,FALSE)</f>
        <v>#N/A</v>
      </c>
      <c r="D16" s="308"/>
      <c r="E16" s="295" t="s">
        <v>1160</v>
      </c>
      <c r="F16" s="308"/>
      <c r="G16" s="309" t="s">
        <v>1114</v>
      </c>
      <c r="H16" s="256"/>
      <c r="I16" s="256"/>
      <c r="J16" s="46"/>
      <c r="K16" s="226"/>
      <c r="L16" s="226"/>
      <c r="M16" s="226"/>
      <c r="N16" s="310"/>
      <c r="O16" s="311"/>
      <c r="P16" s="300" t="s">
        <v>1161</v>
      </c>
      <c r="Q16" s="301" t="s">
        <v>68</v>
      </c>
      <c r="R16" s="139" t="s">
        <v>1162</v>
      </c>
      <c r="S16" s="139"/>
      <c r="T16" s="302"/>
      <c r="U16" s="303"/>
      <c r="V16" s="303"/>
      <c r="W16" s="303"/>
      <c r="X16" s="303"/>
      <c r="Y16" s="303"/>
      <c r="Z16" t="e">
        <f>VLOOKUP(A16,#REF!,9,FALSE)</f>
        <v>#REF!</v>
      </c>
    </row>
    <row r="17" spans="1:26" ht="15.75" thickBot="1">
      <c r="A17" s="301" t="s">
        <v>359</v>
      </c>
      <c r="B17" s="106" t="s">
        <v>51</v>
      </c>
      <c r="C17" s="241" t="e">
        <v>#N/A</v>
      </c>
      <c r="D17" s="308"/>
      <c r="E17" s="295" t="s">
        <v>1110</v>
      </c>
      <c r="F17" s="308"/>
      <c r="G17" s="309" t="s">
        <v>1114</v>
      </c>
      <c r="H17" s="256"/>
      <c r="I17" s="256"/>
      <c r="J17" s="46"/>
      <c r="K17" s="226"/>
      <c r="L17" s="226"/>
      <c r="M17" s="226"/>
      <c r="N17" s="310"/>
      <c r="O17" s="311"/>
      <c r="P17" s="300"/>
      <c r="Q17" s="301" t="s">
        <v>68</v>
      </c>
      <c r="R17" s="139" t="s">
        <v>1162</v>
      </c>
      <c r="S17" s="139"/>
      <c r="T17" s="302"/>
      <c r="U17" s="303"/>
      <c r="V17" s="303"/>
      <c r="W17" s="303"/>
      <c r="X17" s="303"/>
      <c r="Y17" s="303"/>
      <c r="Z17" t="e">
        <f>VLOOKUP(A17,#REF!,9,FALSE)</f>
        <v>#REF!</v>
      </c>
    </row>
    <row r="18" spans="1:26" ht="15.75" thickBot="1">
      <c r="A18" s="301" t="s">
        <v>495</v>
      </c>
      <c r="B18" s="106" t="s">
        <v>51</v>
      </c>
      <c r="C18" s="241">
        <v>45807</v>
      </c>
      <c r="D18" s="308"/>
      <c r="E18" s="295" t="s">
        <v>1110</v>
      </c>
      <c r="F18" s="308"/>
      <c r="G18" s="309" t="s">
        <v>1114</v>
      </c>
      <c r="H18" s="256"/>
      <c r="I18" s="256"/>
      <c r="J18" s="46"/>
      <c r="K18" s="226"/>
      <c r="L18" s="226"/>
      <c r="M18" s="226"/>
      <c r="N18" s="310"/>
      <c r="O18" s="311"/>
      <c r="P18" s="398" t="s">
        <v>1122</v>
      </c>
      <c r="Q18" s="301"/>
      <c r="R18" s="139" t="s">
        <v>1162</v>
      </c>
      <c r="S18" s="139"/>
      <c r="T18" s="302"/>
      <c r="U18" s="303"/>
      <c r="V18" s="303"/>
      <c r="W18" s="303"/>
      <c r="X18" s="303"/>
      <c r="Y18" s="303"/>
      <c r="Z18" t="e">
        <f>VLOOKUP(A18,#REF!,9,FALSE)</f>
        <v>#REF!</v>
      </c>
    </row>
    <row r="19" spans="1:26" ht="15.75" thickBot="1">
      <c r="A19" s="301" t="s">
        <v>498</v>
      </c>
      <c r="B19" s="106" t="s">
        <v>51</v>
      </c>
      <c r="C19" s="241" t="e">
        <v>#N/A</v>
      </c>
      <c r="D19" s="308"/>
      <c r="E19" s="295" t="s">
        <v>1110</v>
      </c>
      <c r="F19" s="308"/>
      <c r="G19" s="309" t="s">
        <v>1136</v>
      </c>
      <c r="H19" s="256"/>
      <c r="I19" s="256"/>
      <c r="J19" s="46"/>
      <c r="K19" s="226"/>
      <c r="L19" s="226"/>
      <c r="M19" s="226"/>
      <c r="N19" s="310"/>
      <c r="O19" s="311"/>
      <c r="P19" s="300"/>
      <c r="Q19" s="301" t="s">
        <v>1136</v>
      </c>
      <c r="R19" s="139" t="s">
        <v>1162</v>
      </c>
      <c r="S19" s="139"/>
      <c r="T19" s="302"/>
      <c r="U19" s="303"/>
      <c r="V19" s="303"/>
      <c r="W19" s="303"/>
      <c r="X19" s="303"/>
      <c r="Y19" s="303"/>
      <c r="Z19" t="e">
        <f>VLOOKUP(A19,#REF!,9,FALSE)</f>
        <v>#REF!</v>
      </c>
    </row>
    <row r="20" spans="1:26" ht="15.75" thickBot="1">
      <c r="A20" s="301" t="s">
        <v>407</v>
      </c>
      <c r="B20" s="106" t="s">
        <v>51</v>
      </c>
      <c r="C20" s="241" t="e">
        <v>#N/A</v>
      </c>
      <c r="D20" s="308"/>
      <c r="E20" s="295" t="s">
        <v>1110</v>
      </c>
      <c r="F20" s="308"/>
      <c r="G20" s="309" t="s">
        <v>1136</v>
      </c>
      <c r="H20" s="256"/>
      <c r="I20" s="256"/>
      <c r="J20" s="46"/>
      <c r="K20" s="226"/>
      <c r="L20" s="226"/>
      <c r="M20" s="226"/>
      <c r="N20" s="310"/>
      <c r="O20" s="311"/>
      <c r="P20" s="300"/>
      <c r="Q20" s="301" t="s">
        <v>1136</v>
      </c>
      <c r="R20" s="139" t="s">
        <v>1162</v>
      </c>
      <c r="S20" s="139"/>
      <c r="T20" s="302"/>
      <c r="U20" s="303"/>
      <c r="V20" s="303"/>
      <c r="W20" s="303"/>
      <c r="X20" s="303"/>
      <c r="Y20" s="303"/>
      <c r="Z20" t="e">
        <f>VLOOKUP(A20,#REF!,9,FALSE)</f>
        <v>#REF!</v>
      </c>
    </row>
    <row r="21" spans="1:26" s="240" customFormat="1">
      <c r="A21" s="288" t="s">
        <v>1131</v>
      </c>
      <c r="B21" s="393" t="e">
        <v>#N/A</v>
      </c>
      <c r="C21" s="257">
        <v>45807</v>
      </c>
      <c r="D21" s="308"/>
      <c r="E21" s="295" t="s">
        <v>1110</v>
      </c>
      <c r="F21" s="308"/>
      <c r="G21" s="309" t="s">
        <v>1114</v>
      </c>
      <c r="H21" s="256"/>
      <c r="I21" s="256"/>
      <c r="J21" s="256"/>
      <c r="K21" s="255"/>
      <c r="L21" s="255"/>
      <c r="M21" s="255"/>
      <c r="N21" s="310"/>
      <c r="O21" s="311"/>
      <c r="P21" s="300"/>
      <c r="Q21" s="251" t="s">
        <v>64</v>
      </c>
      <c r="R21" s="139" t="s">
        <v>1162</v>
      </c>
      <c r="S21" s="254"/>
      <c r="T21" s="253"/>
      <c r="U21" s="252"/>
      <c r="V21" s="252"/>
      <c r="W21" s="252"/>
      <c r="X21" s="252"/>
      <c r="Y21" s="252" t="s">
        <v>1169</v>
      </c>
      <c r="Z21" t="e">
        <f>VLOOKUP(A21,#REF!,9,FALSE)</f>
        <v>#REF!</v>
      </c>
    </row>
    <row r="22" spans="1:26" ht="15.75" thickBot="1">
      <c r="A22" s="301" t="s">
        <v>409</v>
      </c>
      <c r="B22" s="106" t="s">
        <v>51</v>
      </c>
      <c r="C22" s="241" t="e">
        <v>#N/A</v>
      </c>
      <c r="D22" s="308"/>
      <c r="E22" s="295" t="s">
        <v>1110</v>
      </c>
      <c r="F22" s="308"/>
      <c r="G22" s="309" t="s">
        <v>1136</v>
      </c>
      <c r="H22" s="256"/>
      <c r="I22" s="256"/>
      <c r="J22" s="46"/>
      <c r="K22" s="226"/>
      <c r="L22" s="226"/>
      <c r="M22" s="226"/>
      <c r="N22" s="310"/>
      <c r="O22" s="311"/>
      <c r="P22" s="300"/>
      <c r="Q22" s="301" t="s">
        <v>1136</v>
      </c>
      <c r="R22" s="139" t="s">
        <v>1162</v>
      </c>
      <c r="S22" s="139"/>
      <c r="T22" s="302"/>
      <c r="U22" s="303"/>
      <c r="V22" s="303"/>
      <c r="W22" s="303"/>
      <c r="X22" s="303"/>
      <c r="Y22" s="303"/>
      <c r="Z22" t="e">
        <f>VLOOKUP(A22,#REF!,9,FALSE)</f>
        <v>#REF!</v>
      </c>
    </row>
    <row r="23" spans="1:26" ht="15.75" thickBot="1">
      <c r="A23" s="301" t="s">
        <v>270</v>
      </c>
      <c r="B23" s="106" t="s">
        <v>51</v>
      </c>
      <c r="C23" s="241" t="e">
        <v>#N/A</v>
      </c>
      <c r="D23" s="308"/>
      <c r="E23" s="295" t="s">
        <v>1110</v>
      </c>
      <c r="F23" s="308"/>
      <c r="G23" s="309" t="s">
        <v>1114</v>
      </c>
      <c r="H23" s="256"/>
      <c r="I23" s="256"/>
      <c r="J23" s="46"/>
      <c r="K23" s="226"/>
      <c r="L23" s="226"/>
      <c r="M23" s="226"/>
      <c r="N23" s="310"/>
      <c r="O23" s="311"/>
      <c r="P23" s="300"/>
      <c r="Q23" s="301" t="s">
        <v>64</v>
      </c>
      <c r="R23" s="139" t="s">
        <v>1162</v>
      </c>
      <c r="S23" s="139"/>
      <c r="T23" s="302"/>
      <c r="U23" s="303"/>
      <c r="V23" s="303"/>
      <c r="W23" s="303"/>
      <c r="X23" s="303"/>
      <c r="Y23" s="303" t="s">
        <v>1170</v>
      </c>
      <c r="Z23" t="e">
        <f>VLOOKUP(A23,#REF!,9,FALSE)</f>
        <v>#REF!</v>
      </c>
    </row>
    <row r="24" spans="1:26" s="240" customFormat="1" ht="69.599999999999994" customHeight="1" thickBot="1">
      <c r="A24" s="251" t="s">
        <v>1127</v>
      </c>
      <c r="B24" s="258" t="e">
        <v>#N/A</v>
      </c>
      <c r="C24" s="257">
        <v>45716</v>
      </c>
      <c r="D24" s="308"/>
      <c r="E24" s="295" t="s">
        <v>1110</v>
      </c>
      <c r="F24" s="308"/>
      <c r="G24" s="309" t="s">
        <v>1114</v>
      </c>
      <c r="H24" s="256"/>
      <c r="I24" s="256"/>
      <c r="J24" s="256"/>
      <c r="K24" s="255"/>
      <c r="L24" s="255"/>
      <c r="M24" s="255"/>
      <c r="N24" s="310"/>
      <c r="O24" s="311"/>
      <c r="P24" s="300" t="s">
        <v>1128</v>
      </c>
      <c r="Q24" s="251" t="s">
        <v>64</v>
      </c>
      <c r="R24" s="139" t="s">
        <v>1162</v>
      </c>
      <c r="S24" s="254"/>
      <c r="T24" s="253"/>
      <c r="U24" s="252"/>
      <c r="V24" s="252"/>
      <c r="W24" s="252"/>
      <c r="X24" s="252"/>
      <c r="Y24" s="252" t="s">
        <v>1170</v>
      </c>
      <c r="Z24" t="e">
        <f>VLOOKUP(A24,#REF!,9,FALSE)</f>
        <v>#REF!</v>
      </c>
    </row>
    <row r="25" spans="1:26" ht="15.75" thickBot="1">
      <c r="A25" s="301" t="s">
        <v>465</v>
      </c>
      <c r="B25" s="106" t="s">
        <v>51</v>
      </c>
      <c r="C25" s="241">
        <v>45772</v>
      </c>
      <c r="D25" s="308"/>
      <c r="E25" s="295" t="s">
        <v>1110</v>
      </c>
      <c r="F25" s="308"/>
      <c r="G25" s="309" t="s">
        <v>1114</v>
      </c>
      <c r="H25" s="256"/>
      <c r="I25" s="256"/>
      <c r="J25" s="46"/>
      <c r="K25" s="226"/>
      <c r="L25" s="226"/>
      <c r="M25" s="226"/>
      <c r="N25" s="310"/>
      <c r="O25" s="311"/>
      <c r="P25" s="300" t="s">
        <v>1128</v>
      </c>
      <c r="Q25" s="301" t="s">
        <v>64</v>
      </c>
      <c r="R25" s="139" t="s">
        <v>1162</v>
      </c>
      <c r="S25" s="139"/>
      <c r="T25" s="302"/>
      <c r="U25" s="303"/>
      <c r="V25" s="303"/>
      <c r="W25" s="303"/>
      <c r="X25" s="303"/>
      <c r="Y25" s="303"/>
      <c r="Z25" t="e">
        <f>VLOOKUP(A25,#REF!,9,FALSE)</f>
        <v>#REF!</v>
      </c>
    </row>
    <row r="26" spans="1:26" ht="15.75" thickBot="1">
      <c r="A26" s="301" t="s">
        <v>274</v>
      </c>
      <c r="B26" s="106" t="s">
        <v>51</v>
      </c>
      <c r="C26" s="241">
        <v>45772</v>
      </c>
      <c r="D26" s="308"/>
      <c r="E26" s="295" t="s">
        <v>1110</v>
      </c>
      <c r="F26" s="308"/>
      <c r="G26" s="309" t="s">
        <v>1114</v>
      </c>
      <c r="H26" s="256"/>
      <c r="I26" s="256"/>
      <c r="J26" s="46"/>
      <c r="K26" s="226"/>
      <c r="L26" s="226"/>
      <c r="M26" s="226"/>
      <c r="N26" s="310"/>
      <c r="O26" s="311"/>
      <c r="P26" s="300" t="s">
        <v>1128</v>
      </c>
      <c r="Q26" s="301" t="s">
        <v>64</v>
      </c>
      <c r="R26" s="139" t="s">
        <v>1162</v>
      </c>
      <c r="S26" s="139"/>
      <c r="T26" s="302"/>
      <c r="U26" s="303"/>
      <c r="V26" s="303"/>
      <c r="W26" s="303"/>
      <c r="X26" s="303"/>
      <c r="Y26" s="303"/>
      <c r="Z26" t="e">
        <f>VLOOKUP(A26,#REF!,9,FALSE)</f>
        <v>#REF!</v>
      </c>
    </row>
    <row r="27" spans="1:26" ht="15.75" thickBot="1">
      <c r="A27" s="301" t="s">
        <v>284</v>
      </c>
      <c r="B27" s="106" t="s">
        <v>51</v>
      </c>
      <c r="C27" s="241">
        <v>45772</v>
      </c>
      <c r="D27" s="308"/>
      <c r="E27" s="295" t="s">
        <v>1110</v>
      </c>
      <c r="F27" s="308"/>
      <c r="G27" s="309" t="s">
        <v>1114</v>
      </c>
      <c r="H27" s="256"/>
      <c r="I27" s="256"/>
      <c r="J27" s="46"/>
      <c r="K27" s="226"/>
      <c r="L27" s="226"/>
      <c r="M27" s="226"/>
      <c r="N27" s="310"/>
      <c r="O27" s="311"/>
      <c r="P27" s="300" t="s">
        <v>1128</v>
      </c>
      <c r="Q27" s="301" t="s">
        <v>64</v>
      </c>
      <c r="R27" s="139" t="s">
        <v>1162</v>
      </c>
      <c r="S27" s="139"/>
      <c r="T27" s="302"/>
      <c r="U27" s="303"/>
      <c r="V27" s="303"/>
      <c r="W27" s="303"/>
      <c r="X27" s="303"/>
      <c r="Y27" s="303"/>
      <c r="Z27" t="e">
        <f>VLOOKUP(A27,#REF!,9,FALSE)</f>
        <v>#REF!</v>
      </c>
    </row>
    <row r="28" spans="1:26" ht="70.150000000000006" customHeight="1" thickBot="1">
      <c r="A28" s="251" t="s">
        <v>1130</v>
      </c>
      <c r="B28" s="258"/>
      <c r="C28" s="257"/>
      <c r="D28" s="308"/>
      <c r="E28" s="295" t="s">
        <v>1110</v>
      </c>
      <c r="F28" s="308"/>
      <c r="G28" s="309" t="s">
        <v>1114</v>
      </c>
      <c r="H28" s="256"/>
      <c r="I28" s="256"/>
      <c r="J28" s="256"/>
      <c r="K28" s="255"/>
      <c r="L28" s="255"/>
      <c r="M28" s="255"/>
      <c r="N28" s="310"/>
      <c r="O28" s="311"/>
      <c r="P28" s="398" t="s">
        <v>1128</v>
      </c>
      <c r="Q28" s="251" t="s">
        <v>64</v>
      </c>
      <c r="R28" s="139" t="s">
        <v>1162</v>
      </c>
      <c r="S28" s="254"/>
      <c r="T28" s="253"/>
      <c r="U28" s="252"/>
      <c r="V28" s="252"/>
      <c r="W28" s="252"/>
      <c r="X28" s="252"/>
      <c r="Y28" s="314" t="s">
        <v>1171</v>
      </c>
      <c r="Z28" t="e">
        <f>VLOOKUP(A28,#REF!,9,FALSE)</f>
        <v>#REF!</v>
      </c>
    </row>
    <row r="29" spans="1:26" s="240" customFormat="1" ht="69.599999999999994" customHeight="1" thickBot="1">
      <c r="A29" s="251" t="s">
        <v>1133</v>
      </c>
      <c r="B29" s="258" t="e">
        <v>#N/A</v>
      </c>
      <c r="C29" s="257" t="e">
        <v>#N/A</v>
      </c>
      <c r="D29" s="308"/>
      <c r="E29" s="295" t="s">
        <v>1110</v>
      </c>
      <c r="F29" s="308"/>
      <c r="G29" s="309" t="s">
        <v>1114</v>
      </c>
      <c r="H29" s="256"/>
      <c r="I29" s="256"/>
      <c r="J29" s="256"/>
      <c r="K29" s="255"/>
      <c r="L29" s="255"/>
      <c r="M29" s="255"/>
      <c r="N29" s="310"/>
      <c r="O29" s="311"/>
      <c r="P29" s="398"/>
      <c r="Q29" s="246" t="s">
        <v>64</v>
      </c>
      <c r="R29" s="139" t="s">
        <v>1162</v>
      </c>
      <c r="S29" s="254"/>
      <c r="T29" s="253"/>
      <c r="U29" s="252"/>
      <c r="V29" s="252"/>
      <c r="W29" s="252"/>
      <c r="X29" s="252"/>
      <c r="Y29" s="252" t="s">
        <v>1171</v>
      </c>
      <c r="Z29" t="e">
        <f>VLOOKUP(A29,#REF!,9,FALSE)</f>
        <v>#REF!</v>
      </c>
    </row>
    <row r="30" spans="1:26">
      <c r="A30" s="301" t="s">
        <v>481</v>
      </c>
      <c r="B30" s="106" t="s">
        <v>51</v>
      </c>
      <c r="C30" s="241">
        <v>45772</v>
      </c>
      <c r="D30" s="308"/>
      <c r="E30" s="295" t="s">
        <v>1110</v>
      </c>
      <c r="F30" s="308"/>
      <c r="G30" s="309" t="s">
        <v>1136</v>
      </c>
      <c r="H30" s="256"/>
      <c r="I30" s="256"/>
      <c r="J30" s="46"/>
      <c r="K30" s="226"/>
      <c r="L30" s="226"/>
      <c r="M30" s="226"/>
      <c r="N30" s="310"/>
      <c r="O30" s="311"/>
      <c r="P30" s="398"/>
      <c r="Q30" s="301" t="s">
        <v>1136</v>
      </c>
      <c r="R30" s="139" t="s">
        <v>1162</v>
      </c>
      <c r="S30" s="139"/>
      <c r="T30" s="302"/>
      <c r="U30" s="303"/>
      <c r="V30" s="303"/>
      <c r="W30" s="303"/>
      <c r="X30" s="303"/>
      <c r="Y30" s="303"/>
      <c r="Z30" t="e">
        <f>VLOOKUP(A30,#REF!,9,FALSE)</f>
        <v>#REF!</v>
      </c>
    </row>
    <row r="31" spans="1:26" s="71" customFormat="1">
      <c r="A31" s="259" t="s">
        <v>483</v>
      </c>
      <c r="B31" s="260" t="s">
        <v>51</v>
      </c>
      <c r="C31" s="261">
        <v>45772</v>
      </c>
      <c r="D31" s="315"/>
      <c r="E31" s="295" t="s">
        <v>1110</v>
      </c>
      <c r="F31" s="315"/>
      <c r="G31" s="316" t="s">
        <v>1136</v>
      </c>
      <c r="H31" s="248"/>
      <c r="I31" s="248"/>
      <c r="J31" s="262"/>
      <c r="K31" s="263"/>
      <c r="L31" s="263"/>
      <c r="M31" s="263"/>
      <c r="N31" s="248"/>
      <c r="O31" s="317"/>
      <c r="P31" s="398"/>
      <c r="Q31" s="259" t="s">
        <v>1136</v>
      </c>
      <c r="R31" s="139" t="s">
        <v>1162</v>
      </c>
      <c r="S31" s="264"/>
      <c r="T31" s="265"/>
      <c r="U31" s="266"/>
      <c r="V31" s="266"/>
      <c r="W31" s="266"/>
      <c r="X31" s="266"/>
      <c r="Y31" s="266" t="s">
        <v>1172</v>
      </c>
      <c r="Z31" t="e">
        <f>VLOOKUP(A31,#REF!,9,FALSE)</f>
        <v>#REF!</v>
      </c>
    </row>
    <row r="32" spans="1:26">
      <c r="A32" s="301" t="s">
        <v>281</v>
      </c>
      <c r="B32" s="106" t="s">
        <v>51</v>
      </c>
      <c r="C32" s="241">
        <v>45772</v>
      </c>
      <c r="D32" s="308"/>
      <c r="E32" s="295" t="s">
        <v>1110</v>
      </c>
      <c r="F32" s="308"/>
      <c r="G32" s="309" t="s">
        <v>1136</v>
      </c>
      <c r="H32" s="256"/>
      <c r="I32" s="256"/>
      <c r="J32" s="46"/>
      <c r="K32" s="226"/>
      <c r="L32" s="226"/>
      <c r="M32" s="226"/>
      <c r="N32" s="310"/>
      <c r="O32" s="311"/>
      <c r="P32" s="398"/>
      <c r="Q32" s="301" t="s">
        <v>1136</v>
      </c>
      <c r="R32" s="139" t="s">
        <v>1162</v>
      </c>
      <c r="S32" s="139"/>
      <c r="T32" s="302"/>
      <c r="U32" s="303"/>
      <c r="V32" s="303"/>
      <c r="W32" s="303"/>
      <c r="X32" s="303"/>
      <c r="Y32" s="303"/>
      <c r="Z32" t="e">
        <f>VLOOKUP(A32,#REF!,9,FALSE)</f>
        <v>#REF!</v>
      </c>
    </row>
    <row r="33" spans="1:26" ht="15.75" thickBot="1">
      <c r="A33" s="301" t="s">
        <v>474</v>
      </c>
      <c r="B33" s="106" t="s">
        <v>51</v>
      </c>
      <c r="C33" s="241">
        <v>45831</v>
      </c>
      <c r="D33" s="308"/>
      <c r="E33" s="295" t="s">
        <v>1110</v>
      </c>
      <c r="F33" s="308"/>
      <c r="G33" s="309" t="s">
        <v>1114</v>
      </c>
      <c r="H33" s="256"/>
      <c r="I33" s="256"/>
      <c r="J33" s="46"/>
      <c r="K33" s="226"/>
      <c r="L33" s="226"/>
      <c r="M33" s="226"/>
      <c r="N33" s="310"/>
      <c r="O33" s="311"/>
      <c r="P33" s="300"/>
      <c r="Q33" s="251" t="s">
        <v>64</v>
      </c>
      <c r="R33" s="139" t="s">
        <v>1162</v>
      </c>
      <c r="S33" s="139"/>
      <c r="T33" s="302"/>
      <c r="U33" s="303"/>
      <c r="V33" s="303"/>
      <c r="W33" s="303"/>
      <c r="X33" s="303"/>
      <c r="Y33" s="303"/>
      <c r="Z33" t="e">
        <f>VLOOKUP(A33,#REF!,9,FALSE)</f>
        <v>#REF!</v>
      </c>
    </row>
    <row r="34" spans="1:26" ht="15.75" thickBot="1">
      <c r="A34" s="301" t="s">
        <v>469</v>
      </c>
      <c r="B34" s="106" t="s">
        <v>51</v>
      </c>
      <c r="C34" s="241">
        <v>45831</v>
      </c>
      <c r="D34" s="308"/>
      <c r="E34" s="295" t="s">
        <v>1110</v>
      </c>
      <c r="F34" s="308"/>
      <c r="G34" s="309" t="s">
        <v>1114</v>
      </c>
      <c r="H34" s="256"/>
      <c r="I34" s="256"/>
      <c r="J34" s="46"/>
      <c r="K34" s="226"/>
      <c r="L34" s="226"/>
      <c r="M34" s="226"/>
      <c r="N34" s="310"/>
      <c r="O34" s="311"/>
      <c r="P34" s="300"/>
      <c r="Q34" s="301" t="s">
        <v>64</v>
      </c>
      <c r="R34" s="139" t="s">
        <v>1162</v>
      </c>
      <c r="S34" s="139"/>
      <c r="T34" s="302"/>
      <c r="U34" s="303"/>
      <c r="V34" s="303"/>
      <c r="W34" s="303"/>
      <c r="X34" s="303"/>
      <c r="Y34" s="303"/>
      <c r="Z34" t="e">
        <f>VLOOKUP(A34,#REF!,9,FALSE)</f>
        <v>#REF!</v>
      </c>
    </row>
    <row r="35" spans="1:26" ht="15.75" thickBot="1">
      <c r="A35" s="301" t="s">
        <v>471</v>
      </c>
      <c r="B35" s="106" t="s">
        <v>51</v>
      </c>
      <c r="C35" s="241">
        <v>45831</v>
      </c>
      <c r="D35" s="308"/>
      <c r="E35" s="295" t="s">
        <v>1110</v>
      </c>
      <c r="F35" s="308"/>
      <c r="G35" s="309" t="s">
        <v>1114</v>
      </c>
      <c r="H35" s="256"/>
      <c r="I35" s="256"/>
      <c r="J35" s="46"/>
      <c r="K35" s="226"/>
      <c r="L35" s="226"/>
      <c r="M35" s="226"/>
      <c r="N35" s="310"/>
      <c r="O35" s="311"/>
      <c r="P35" s="300"/>
      <c r="Q35" s="301" t="s">
        <v>64</v>
      </c>
      <c r="R35" s="139" t="s">
        <v>1162</v>
      </c>
      <c r="S35" s="139"/>
      <c r="T35" s="302"/>
      <c r="U35" s="303"/>
      <c r="V35" s="303"/>
      <c r="W35" s="303"/>
      <c r="X35" s="303"/>
      <c r="Y35" s="303"/>
      <c r="Z35" t="e">
        <f>VLOOKUP(A35,#REF!,9,FALSE)</f>
        <v>#REF!</v>
      </c>
    </row>
    <row r="36" spans="1:26" ht="15.75" thickBot="1">
      <c r="A36" s="301" t="s">
        <v>467</v>
      </c>
      <c r="B36" s="106" t="s">
        <v>51</v>
      </c>
      <c r="C36" s="241">
        <v>45772</v>
      </c>
      <c r="D36" s="308"/>
      <c r="E36" s="295" t="s">
        <v>1110</v>
      </c>
      <c r="F36" s="308"/>
      <c r="G36" s="309" t="s">
        <v>1136</v>
      </c>
      <c r="H36" s="256"/>
      <c r="I36" s="256"/>
      <c r="J36" s="46"/>
      <c r="K36" s="226"/>
      <c r="L36" s="226"/>
      <c r="M36" s="226"/>
      <c r="N36" s="310"/>
      <c r="O36" s="311"/>
      <c r="P36" s="300"/>
      <c r="Q36" s="301" t="s">
        <v>1136</v>
      </c>
      <c r="R36" s="139" t="s">
        <v>1162</v>
      </c>
      <c r="S36" s="139"/>
      <c r="T36" s="302"/>
      <c r="U36" s="303"/>
      <c r="V36" s="303"/>
      <c r="W36" s="303"/>
      <c r="X36" s="303"/>
      <c r="Y36" s="303"/>
      <c r="Z36" t="e">
        <f>VLOOKUP(A36,#REF!,9,FALSE)</f>
        <v>#REF!</v>
      </c>
    </row>
    <row r="37" spans="1:26" ht="15.75" thickBot="1">
      <c r="A37" s="301" t="s">
        <v>476</v>
      </c>
      <c r="B37" s="106" t="s">
        <v>51</v>
      </c>
      <c r="C37" s="241">
        <v>45831</v>
      </c>
      <c r="D37" s="308"/>
      <c r="E37" s="295" t="s">
        <v>1110</v>
      </c>
      <c r="F37" s="308"/>
      <c r="G37" s="309" t="s">
        <v>1114</v>
      </c>
      <c r="H37" s="256"/>
      <c r="I37" s="256"/>
      <c r="J37" s="46"/>
      <c r="K37" s="226"/>
      <c r="L37" s="226"/>
      <c r="M37" s="226"/>
      <c r="N37" s="310"/>
      <c r="O37" s="311"/>
      <c r="P37" s="300"/>
      <c r="Q37" s="301" t="s">
        <v>64</v>
      </c>
      <c r="R37" s="139" t="s">
        <v>1162</v>
      </c>
      <c r="S37" s="139"/>
      <c r="T37" s="302"/>
      <c r="U37" s="303"/>
      <c r="V37" s="303"/>
      <c r="W37" s="303"/>
      <c r="X37" s="303"/>
      <c r="Y37" s="303"/>
      <c r="Z37" t="e">
        <f>VLOOKUP(A37,#REF!,9,FALSE)</f>
        <v>#REF!</v>
      </c>
    </row>
    <row r="38" spans="1:26" ht="15.75" thickBot="1">
      <c r="A38" s="301" t="s">
        <v>479</v>
      </c>
      <c r="B38" s="106" t="s">
        <v>51</v>
      </c>
      <c r="C38" s="241">
        <v>45831</v>
      </c>
      <c r="D38" s="308"/>
      <c r="E38" s="295" t="s">
        <v>1110</v>
      </c>
      <c r="F38" s="308"/>
      <c r="G38" s="309" t="s">
        <v>1114</v>
      </c>
      <c r="H38" s="256"/>
      <c r="I38" s="256"/>
      <c r="J38" s="46"/>
      <c r="K38" s="226"/>
      <c r="L38" s="226"/>
      <c r="M38" s="226"/>
      <c r="N38" s="310"/>
      <c r="O38" s="311"/>
      <c r="P38" s="300"/>
      <c r="Q38" s="301" t="s">
        <v>64</v>
      </c>
      <c r="R38" s="139" t="s">
        <v>1162</v>
      </c>
      <c r="S38" s="139"/>
      <c r="T38" s="302"/>
      <c r="U38" s="303"/>
      <c r="V38" s="303"/>
      <c r="W38" s="303"/>
      <c r="X38" s="303"/>
      <c r="Y38" s="303"/>
      <c r="Z38" t="e">
        <f>VLOOKUP(A38,#REF!,9,FALSE)</f>
        <v>#REF!</v>
      </c>
    </row>
    <row r="39" spans="1:26" s="242" customFormat="1" ht="70.150000000000006" customHeight="1" thickBot="1">
      <c r="A39" s="246" t="s">
        <v>1137</v>
      </c>
      <c r="B39" s="250" t="e">
        <v>#N/A</v>
      </c>
      <c r="C39" s="249" t="e">
        <v>#N/A</v>
      </c>
      <c r="D39" s="315"/>
      <c r="E39" s="295" t="s">
        <v>1110</v>
      </c>
      <c r="F39" s="315"/>
      <c r="G39" s="316" t="s">
        <v>1136</v>
      </c>
      <c r="H39" s="248"/>
      <c r="I39" s="248"/>
      <c r="J39" s="248"/>
      <c r="K39" s="247"/>
      <c r="L39" s="247"/>
      <c r="M39" s="247"/>
      <c r="N39" s="248"/>
      <c r="O39" s="317"/>
      <c r="P39" s="398"/>
      <c r="Q39" s="246" t="s">
        <v>1136</v>
      </c>
      <c r="R39" s="139" t="s">
        <v>1162</v>
      </c>
      <c r="S39" s="245"/>
      <c r="T39" s="244"/>
      <c r="U39" s="243"/>
      <c r="V39" s="243"/>
      <c r="W39" s="243"/>
      <c r="X39" s="243"/>
      <c r="Y39" s="243" t="s">
        <v>1171</v>
      </c>
      <c r="Z39" t="e">
        <f>VLOOKUP(A39,#REF!,9,FALSE)</f>
        <v>#REF!</v>
      </c>
    </row>
    <row r="40" spans="1:26" ht="15.75" thickBot="1">
      <c r="A40" s="301" t="s">
        <v>279</v>
      </c>
      <c r="B40" s="106" t="s">
        <v>51</v>
      </c>
      <c r="C40" s="241">
        <v>45831</v>
      </c>
      <c r="D40" s="308"/>
      <c r="E40" s="295" t="s">
        <v>1110</v>
      </c>
      <c r="F40" s="308"/>
      <c r="G40" s="309" t="s">
        <v>1114</v>
      </c>
      <c r="H40" s="256"/>
      <c r="I40" s="256"/>
      <c r="J40" s="46"/>
      <c r="K40" s="226"/>
      <c r="L40" s="226"/>
      <c r="M40" s="226"/>
      <c r="N40" s="310"/>
      <c r="O40" s="311"/>
      <c r="P40" s="300"/>
      <c r="Q40" s="301" t="s">
        <v>64</v>
      </c>
      <c r="R40" s="139" t="s">
        <v>1162</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1160</v>
      </c>
      <c r="F41" s="308"/>
      <c r="G41" s="309" t="s">
        <v>1114</v>
      </c>
      <c r="H41" s="256"/>
      <c r="I41" s="256"/>
      <c r="J41" s="46"/>
      <c r="K41" s="226"/>
      <c r="L41" s="226"/>
      <c r="M41" s="226"/>
      <c r="N41" s="310"/>
      <c r="O41" s="311"/>
      <c r="P41" s="300" t="s">
        <v>1161</v>
      </c>
      <c r="Q41" s="301" t="s">
        <v>58</v>
      </c>
      <c r="R41" s="139" t="s">
        <v>1162</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1160</v>
      </c>
      <c r="F42" s="308"/>
      <c r="G42" s="309" t="s">
        <v>1114</v>
      </c>
      <c r="H42" s="256"/>
      <c r="I42" s="256"/>
      <c r="J42" s="46"/>
      <c r="K42" s="226"/>
      <c r="L42" s="226"/>
      <c r="M42" s="226"/>
      <c r="N42" s="310"/>
      <c r="O42" s="311"/>
      <c r="P42" s="300" t="s">
        <v>1161</v>
      </c>
      <c r="Q42" s="301" t="s">
        <v>64</v>
      </c>
      <c r="R42" s="139" t="s">
        <v>1162</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1160</v>
      </c>
      <c r="F43" s="308"/>
      <c r="G43" s="309" t="s">
        <v>1114</v>
      </c>
      <c r="H43" s="256"/>
      <c r="I43" s="256"/>
      <c r="J43" s="46"/>
      <c r="K43" s="226"/>
      <c r="L43" s="226"/>
      <c r="M43" s="226"/>
      <c r="N43" s="310"/>
      <c r="O43" s="311"/>
      <c r="P43" s="300" t="s">
        <v>1161</v>
      </c>
      <c r="Q43" s="301" t="s">
        <v>58</v>
      </c>
      <c r="R43" s="139" t="s">
        <v>1162</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1160</v>
      </c>
      <c r="F44" s="308"/>
      <c r="G44" s="309" t="s">
        <v>1114</v>
      </c>
      <c r="H44" s="256"/>
      <c r="I44" s="256"/>
      <c r="J44" s="46"/>
      <c r="K44" s="226"/>
      <c r="L44" s="226"/>
      <c r="M44" s="226"/>
      <c r="N44" s="310"/>
      <c r="O44" s="311"/>
      <c r="P44" s="300" t="s">
        <v>1122</v>
      </c>
      <c r="Q44" s="301" t="s">
        <v>64</v>
      </c>
      <c r="R44" s="139" t="s">
        <v>1162</v>
      </c>
      <c r="S44" s="139"/>
      <c r="T44" s="302"/>
      <c r="U44" s="303"/>
      <c r="V44" s="303"/>
      <c r="W44" s="303"/>
      <c r="X44" s="303"/>
      <c r="Y44" s="303"/>
      <c r="Z44" t="e">
        <f>VLOOKUP(A44,#REF!,9,FALSE)</f>
        <v>#REF!</v>
      </c>
    </row>
    <row r="45" spans="1:26" ht="15.75" thickBot="1">
      <c r="A45" s="394" t="s">
        <v>448</v>
      </c>
      <c r="B45" s="106" t="s">
        <v>51</v>
      </c>
      <c r="C45" s="241">
        <v>45807</v>
      </c>
      <c r="D45" s="308"/>
      <c r="E45" s="295" t="s">
        <v>1110</v>
      </c>
      <c r="F45" s="308"/>
      <c r="G45" s="309" t="s">
        <v>1114</v>
      </c>
      <c r="H45" s="256"/>
      <c r="I45" s="256"/>
      <c r="J45" s="46"/>
      <c r="K45" s="226"/>
      <c r="L45" s="226"/>
      <c r="M45" s="226"/>
      <c r="N45" s="310"/>
      <c r="O45" s="311"/>
      <c r="P45" s="300"/>
      <c r="Q45" s="301" t="s">
        <v>58</v>
      </c>
      <c r="R45" s="139" t="s">
        <v>1162</v>
      </c>
      <c r="S45" s="139"/>
      <c r="T45" s="302"/>
      <c r="U45" s="303"/>
      <c r="V45" s="303"/>
      <c r="W45" s="303"/>
      <c r="X45" s="303"/>
      <c r="Y45" s="303"/>
      <c r="Z45" t="e">
        <f>VLOOKUP(A45,#REF!,9,FALSE)</f>
        <v>#REF!</v>
      </c>
    </row>
    <row r="46" spans="1:26" ht="15.75" thickBot="1">
      <c r="A46" s="318" t="s">
        <v>450</v>
      </c>
      <c r="B46" s="106" t="s">
        <v>51</v>
      </c>
      <c r="C46" s="241">
        <v>45807</v>
      </c>
      <c r="D46" s="308"/>
      <c r="E46" s="295" t="s">
        <v>1110</v>
      </c>
      <c r="F46" s="308"/>
      <c r="G46" s="319" t="s">
        <v>1114</v>
      </c>
      <c r="H46" s="256"/>
      <c r="I46" s="256"/>
      <c r="J46" s="46"/>
      <c r="K46" s="226"/>
      <c r="L46" s="226"/>
      <c r="M46" s="226"/>
      <c r="N46" s="310"/>
      <c r="O46" s="311"/>
      <c r="P46" s="300"/>
      <c r="Q46" s="301" t="s">
        <v>58</v>
      </c>
      <c r="R46" s="139" t="s">
        <v>1162</v>
      </c>
      <c r="S46" s="139"/>
      <c r="T46" s="302"/>
      <c r="U46" s="303"/>
      <c r="V46" s="303"/>
      <c r="W46" s="303"/>
      <c r="X46" s="303"/>
      <c r="Y46" s="303"/>
      <c r="Z46" t="e">
        <f>VLOOKUP(A46,#REF!,9,FALSE)</f>
        <v>#REF!</v>
      </c>
    </row>
    <row r="47" spans="1:26" ht="15.75" thickBot="1">
      <c r="A47" s="320" t="s">
        <v>1134</v>
      </c>
      <c r="B47" s="106" t="s">
        <v>51</v>
      </c>
      <c r="C47" s="241">
        <v>45807</v>
      </c>
      <c r="D47" s="308"/>
      <c r="E47" s="295" t="s">
        <v>1110</v>
      </c>
      <c r="F47" s="308"/>
      <c r="G47" s="309" t="s">
        <v>1114</v>
      </c>
      <c r="H47" s="256"/>
      <c r="I47" s="256"/>
      <c r="J47" s="46"/>
      <c r="K47" s="226"/>
      <c r="L47" s="226"/>
      <c r="M47" s="226"/>
      <c r="N47" s="310"/>
      <c r="O47" s="311"/>
      <c r="P47" s="300" t="s">
        <v>1125</v>
      </c>
      <c r="Q47" s="301" t="s">
        <v>58</v>
      </c>
      <c r="R47" s="139" t="s">
        <v>1165</v>
      </c>
      <c r="S47" s="139"/>
      <c r="T47" s="302"/>
      <c r="U47" s="303"/>
      <c r="V47" s="303"/>
      <c r="W47" s="303"/>
      <c r="X47" s="303"/>
      <c r="Y47" s="303"/>
      <c r="Z47" t="e">
        <f>VLOOKUP(A47,#REF!,9,FALSE)</f>
        <v>#REF!</v>
      </c>
    </row>
    <row r="48" spans="1:26" ht="15.75" thickBot="1">
      <c r="A48" s="318" t="s">
        <v>440</v>
      </c>
      <c r="B48" s="106" t="s">
        <v>51</v>
      </c>
      <c r="C48" s="241">
        <v>45807</v>
      </c>
      <c r="D48" s="308"/>
      <c r="E48" s="295" t="s">
        <v>1110</v>
      </c>
      <c r="F48" s="308"/>
      <c r="G48" s="319" t="s">
        <v>1136</v>
      </c>
      <c r="H48" s="256"/>
      <c r="I48" s="256"/>
      <c r="J48" s="46"/>
      <c r="K48" s="226"/>
      <c r="L48" s="226"/>
      <c r="M48" s="226"/>
      <c r="N48" s="310"/>
      <c r="O48" s="311"/>
      <c r="P48" s="300" t="s">
        <v>1173</v>
      </c>
      <c r="Q48" s="301" t="s">
        <v>1136</v>
      </c>
      <c r="R48" s="139" t="s">
        <v>1162</v>
      </c>
      <c r="S48" s="139"/>
      <c r="T48" s="302"/>
      <c r="U48" s="303"/>
      <c r="V48" s="303"/>
      <c r="W48" s="303"/>
      <c r="X48" s="303"/>
      <c r="Y48" s="303"/>
      <c r="Z48" t="e">
        <f>VLOOKUP(A48,#REF!,9,FALSE)</f>
        <v>#REF!</v>
      </c>
    </row>
    <row r="49" spans="1:26" ht="15.75" thickBot="1">
      <c r="A49" s="318" t="s">
        <v>434</v>
      </c>
      <c r="B49" s="106" t="s">
        <v>121</v>
      </c>
      <c r="C49" s="241">
        <v>45772</v>
      </c>
      <c r="D49" s="308"/>
      <c r="E49" s="295" t="s">
        <v>1110</v>
      </c>
      <c r="F49" s="308"/>
      <c r="G49" s="319" t="s">
        <v>1136</v>
      </c>
      <c r="H49" s="256"/>
      <c r="I49" s="256"/>
      <c r="J49" s="46"/>
      <c r="K49" s="226"/>
      <c r="L49" s="226"/>
      <c r="M49" s="226"/>
      <c r="N49" s="310"/>
      <c r="O49" s="311"/>
      <c r="P49" s="300" t="s">
        <v>1173</v>
      </c>
      <c r="Q49" s="301" t="s">
        <v>1136</v>
      </c>
      <c r="R49" s="139" t="s">
        <v>1162</v>
      </c>
      <c r="S49" s="139"/>
      <c r="T49" s="302"/>
      <c r="U49" s="303"/>
      <c r="V49" s="303"/>
      <c r="W49" s="303"/>
      <c r="X49" s="303"/>
      <c r="Y49" s="303"/>
      <c r="Z49" t="e">
        <f>VLOOKUP(A49,#REF!,9,FALSE)</f>
        <v>#REF!</v>
      </c>
    </row>
    <row r="50" spans="1:26" ht="15.75" thickBot="1">
      <c r="A50" s="318" t="s">
        <v>432</v>
      </c>
      <c r="B50" s="106" t="s">
        <v>121</v>
      </c>
      <c r="C50" s="241">
        <v>45772</v>
      </c>
      <c r="D50" s="308"/>
      <c r="E50" s="295" t="s">
        <v>1110</v>
      </c>
      <c r="F50" s="308"/>
      <c r="G50" s="319" t="s">
        <v>1136</v>
      </c>
      <c r="H50" s="256"/>
      <c r="I50" s="256"/>
      <c r="J50" s="46"/>
      <c r="K50" s="226"/>
      <c r="L50" s="226"/>
      <c r="M50" s="226"/>
      <c r="N50" s="310"/>
      <c r="O50" s="311"/>
      <c r="P50" s="300" t="s">
        <v>1173</v>
      </c>
      <c r="Q50" s="301" t="s">
        <v>1136</v>
      </c>
      <c r="R50" s="139" t="s">
        <v>1162</v>
      </c>
      <c r="S50" s="139"/>
      <c r="T50" s="302"/>
      <c r="U50" s="303"/>
      <c r="V50" s="303"/>
      <c r="W50" s="303"/>
      <c r="X50" s="303"/>
      <c r="Y50" s="303"/>
      <c r="Z50" t="e">
        <f>VLOOKUP(A50,#REF!,9,FALSE)</f>
        <v>#REF!</v>
      </c>
    </row>
    <row r="51" spans="1:26" ht="15.75" thickBot="1">
      <c r="A51" s="318" t="s">
        <v>438</v>
      </c>
      <c r="B51" s="106" t="e">
        <v>#N/A</v>
      </c>
      <c r="C51" s="241" t="e">
        <v>#N/A</v>
      </c>
      <c r="D51" s="308"/>
      <c r="E51" s="295" t="s">
        <v>1110</v>
      </c>
      <c r="F51" s="308"/>
      <c r="G51" s="319" t="s">
        <v>1136</v>
      </c>
      <c r="H51" s="256"/>
      <c r="I51" s="256"/>
      <c r="J51" s="46"/>
      <c r="K51" s="226"/>
      <c r="L51" s="226"/>
      <c r="M51" s="226"/>
      <c r="N51" s="310"/>
      <c r="O51" s="311"/>
      <c r="P51" s="300" t="s">
        <v>1173</v>
      </c>
      <c r="Q51" s="301" t="s">
        <v>1136</v>
      </c>
      <c r="R51" s="139" t="s">
        <v>1162</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1160</v>
      </c>
      <c r="F52" s="308"/>
      <c r="G52" s="309" t="s">
        <v>1114</v>
      </c>
      <c r="H52" s="256"/>
      <c r="I52" s="256"/>
      <c r="J52" s="46"/>
      <c r="K52" s="226"/>
      <c r="L52" s="226"/>
      <c r="M52" s="226"/>
      <c r="N52" s="310"/>
      <c r="O52" s="311"/>
      <c r="P52" s="300" t="s">
        <v>1161</v>
      </c>
      <c r="Q52" s="301" t="s">
        <v>64</v>
      </c>
      <c r="R52" s="139" t="s">
        <v>1162</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1160</v>
      </c>
      <c r="F53" s="308"/>
      <c r="G53" s="309" t="s">
        <v>1114</v>
      </c>
      <c r="H53" s="256"/>
      <c r="I53" s="256"/>
      <c r="J53" s="46"/>
      <c r="K53" s="226"/>
      <c r="L53" s="226"/>
      <c r="M53" s="226"/>
      <c r="N53" s="310"/>
      <c r="O53" s="311"/>
      <c r="P53" s="300" t="s">
        <v>1161</v>
      </c>
      <c r="Q53" s="301" t="s">
        <v>64</v>
      </c>
      <c r="R53" s="139" t="s">
        <v>1162</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1160</v>
      </c>
      <c r="F54" s="308"/>
      <c r="G54" s="309" t="s">
        <v>1114</v>
      </c>
      <c r="H54" s="256"/>
      <c r="I54" s="256"/>
      <c r="J54" s="46"/>
      <c r="K54" s="226"/>
      <c r="L54" s="226"/>
      <c r="M54" s="226"/>
      <c r="N54" s="310"/>
      <c r="O54" s="311"/>
      <c r="P54" s="300" t="s">
        <v>1161</v>
      </c>
      <c r="Q54" s="301" t="s">
        <v>64</v>
      </c>
      <c r="R54" s="139" t="s">
        <v>1162</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1160</v>
      </c>
      <c r="F55" s="308"/>
      <c r="G55" s="309" t="s">
        <v>1114</v>
      </c>
      <c r="H55" s="256"/>
      <c r="I55" s="256"/>
      <c r="J55" s="46"/>
      <c r="K55" s="226"/>
      <c r="L55" s="226"/>
      <c r="M55" s="226"/>
      <c r="N55" s="310"/>
      <c r="O55" s="311"/>
      <c r="P55" s="300" t="s">
        <v>1125</v>
      </c>
      <c r="Q55" s="301" t="s">
        <v>58</v>
      </c>
      <c r="R55" s="139" t="s">
        <v>1165</v>
      </c>
      <c r="S55" s="139"/>
      <c r="T55" s="302"/>
      <c r="U55" s="303"/>
      <c r="V55" s="303"/>
      <c r="W55" s="303"/>
      <c r="X55" s="303"/>
      <c r="Y55" s="303"/>
      <c r="Z55" t="e">
        <f>VLOOKUP(A55,#REF!,9,FALSE)</f>
        <v>#REF!</v>
      </c>
    </row>
    <row r="56" spans="1:26" ht="15.75" hidden="1" thickBot="1">
      <c r="A56" s="318" t="s">
        <v>1174</v>
      </c>
      <c r="B56" s="106"/>
      <c r="C56" s="241" t="e">
        <f>VLOOKUP(A56,'[1]Tillman UG Footage'!A:C,3,FALSE)</f>
        <v>#N/A</v>
      </c>
      <c r="D56" s="308"/>
      <c r="E56" s="295" t="s">
        <v>1160</v>
      </c>
      <c r="F56" s="308"/>
      <c r="G56" s="309" t="s">
        <v>1114</v>
      </c>
      <c r="H56" s="256"/>
      <c r="I56" s="256"/>
      <c r="J56" s="46"/>
      <c r="K56" s="226"/>
      <c r="L56" s="226"/>
      <c r="M56" s="226"/>
      <c r="N56" s="310"/>
      <c r="O56" s="311"/>
      <c r="P56" s="300" t="s">
        <v>1175</v>
      </c>
      <c r="Q56" s="301" t="s">
        <v>58</v>
      </c>
      <c r="R56" s="139" t="s">
        <v>1165</v>
      </c>
      <c r="S56" s="139"/>
      <c r="T56" s="302"/>
      <c r="U56" s="303"/>
      <c r="V56" s="303"/>
      <c r="W56" s="303"/>
      <c r="X56" s="303"/>
      <c r="Y56" s="303"/>
      <c r="Z56" t="e">
        <f>VLOOKUP(A56,#REF!,9,FALSE)</f>
        <v>#REF!</v>
      </c>
    </row>
    <row r="57" spans="1:26" ht="15.75" hidden="1" thickBot="1">
      <c r="A57" s="175" t="s">
        <v>1176</v>
      </c>
      <c r="B57" s="106" t="s">
        <v>121</v>
      </c>
      <c r="C57" s="321">
        <v>45787</v>
      </c>
      <c r="D57" s="308"/>
      <c r="E57" s="295" t="s">
        <v>1160</v>
      </c>
      <c r="F57" s="308"/>
      <c r="G57" s="309" t="s">
        <v>1114</v>
      </c>
      <c r="H57" s="256"/>
      <c r="I57" s="256"/>
      <c r="J57" s="46"/>
      <c r="K57" s="226"/>
      <c r="L57" s="226"/>
      <c r="M57" s="226"/>
      <c r="N57" s="310"/>
      <c r="O57" s="311"/>
      <c r="P57" s="300" t="s">
        <v>1125</v>
      </c>
      <c r="Q57" s="301" t="s">
        <v>1177</v>
      </c>
      <c r="R57" s="139" t="s">
        <v>1165</v>
      </c>
      <c r="S57" s="139"/>
      <c r="T57" s="302"/>
      <c r="U57" s="303"/>
      <c r="V57" s="303"/>
      <c r="W57" s="303"/>
      <c r="X57" s="303"/>
      <c r="Y57" s="303"/>
      <c r="Z57" t="e">
        <f>VLOOKUP(A57,#REF!,9,FALSE)</f>
        <v>#REF!</v>
      </c>
    </row>
    <row r="58" spans="1:26" ht="15.75" thickBot="1">
      <c r="A58" s="396" t="s">
        <v>513</v>
      </c>
      <c r="B58" s="393" t="s">
        <v>51</v>
      </c>
      <c r="C58" s="323">
        <v>45807</v>
      </c>
      <c r="D58" s="308"/>
      <c r="E58" s="397" t="s">
        <v>1110</v>
      </c>
      <c r="F58" s="308"/>
      <c r="G58" s="309" t="s">
        <v>1114</v>
      </c>
      <c r="H58" s="256"/>
      <c r="I58" s="256"/>
      <c r="J58" s="46"/>
      <c r="K58" s="226"/>
      <c r="L58" s="226"/>
      <c r="M58" s="226"/>
      <c r="N58" s="310"/>
      <c r="O58" s="311"/>
      <c r="P58" s="313"/>
      <c r="Q58" s="301" t="s">
        <v>64</v>
      </c>
      <c r="R58" s="139" t="s">
        <v>1162</v>
      </c>
      <c r="S58" s="139"/>
      <c r="T58" s="302"/>
      <c r="U58" s="303"/>
      <c r="V58" s="303"/>
      <c r="W58" s="303"/>
      <c r="X58" s="303"/>
      <c r="Y58" s="303"/>
    </row>
    <row r="59" spans="1:26" ht="15.75" thickBot="1">
      <c r="A59" s="396" t="s">
        <v>515</v>
      </c>
      <c r="B59" s="393" t="s">
        <v>121</v>
      </c>
      <c r="C59" s="323">
        <v>45772</v>
      </c>
      <c r="D59" s="308"/>
      <c r="E59" s="397" t="s">
        <v>1110</v>
      </c>
      <c r="F59" s="308"/>
      <c r="G59" s="309" t="s">
        <v>1114</v>
      </c>
      <c r="H59" s="256"/>
      <c r="I59" s="256"/>
      <c r="J59" s="46"/>
      <c r="K59" s="226"/>
      <c r="L59" s="226"/>
      <c r="M59" s="226"/>
      <c r="N59" s="310"/>
      <c r="O59" s="311"/>
      <c r="P59" s="313"/>
      <c r="Q59" s="301" t="s">
        <v>64</v>
      </c>
      <c r="R59" s="139" t="s">
        <v>1162</v>
      </c>
      <c r="S59" s="139"/>
      <c r="T59" s="302"/>
      <c r="U59" s="303"/>
      <c r="V59" s="303"/>
      <c r="W59" s="303"/>
      <c r="X59" s="303"/>
      <c r="Y59" s="303"/>
    </row>
    <row r="60" spans="1:26">
      <c r="A60" s="395" t="s">
        <v>517</v>
      </c>
      <c r="B60" s="393" t="s">
        <v>121</v>
      </c>
      <c r="C60" s="323">
        <v>45772</v>
      </c>
      <c r="D60" s="308"/>
      <c r="E60" s="397" t="s">
        <v>1110</v>
      </c>
      <c r="F60" s="308"/>
      <c r="G60" s="309" t="s">
        <v>1114</v>
      </c>
      <c r="H60" s="256"/>
      <c r="I60" s="256"/>
      <c r="J60" s="46"/>
      <c r="K60" s="226"/>
      <c r="L60" s="226"/>
      <c r="M60" s="226"/>
      <c r="N60" s="310"/>
      <c r="O60" s="311"/>
      <c r="P60" s="313"/>
      <c r="Q60" s="301" t="s">
        <v>64</v>
      </c>
      <c r="R60" s="139" t="s">
        <v>1162</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1154</v>
      </c>
      <c r="B70" s="328">
        <f>SUM(K4:K9)</f>
        <v>0</v>
      </c>
      <c r="C70" s="329" t="e">
        <f>B70/B73</f>
        <v>#DIV/0!</v>
      </c>
    </row>
    <row r="71" spans="1:25">
      <c r="A71" s="327" t="s">
        <v>1049</v>
      </c>
      <c r="B71" s="328">
        <f>SUM(L4:L9)</f>
        <v>0</v>
      </c>
      <c r="C71" s="329" t="e">
        <f>B71/B73</f>
        <v>#DIV/0!</v>
      </c>
    </row>
    <row r="72" spans="1:25">
      <c r="A72" s="327" t="s">
        <v>1155</v>
      </c>
      <c r="B72" s="328">
        <f>SUM(M4:M9)</f>
        <v>0</v>
      </c>
      <c r="C72" s="329" t="e">
        <f>B72/B73</f>
        <v>#DIV/0!</v>
      </c>
    </row>
    <row r="73" spans="1:25">
      <c r="A73" s="327" t="s">
        <v>545</v>
      </c>
      <c r="B73" s="328">
        <f>SUM(B70:B72)</f>
        <v>0</v>
      </c>
      <c r="C73" s="305"/>
    </row>
    <row r="80" spans="1:25">
      <c r="A80" t="s">
        <v>1178</v>
      </c>
    </row>
    <row r="81" spans="1:1">
      <c r="A81" t="s">
        <v>1179</v>
      </c>
    </row>
    <row r="82" spans="1:1">
      <c r="A82" t="s">
        <v>1161</v>
      </c>
    </row>
    <row r="83" spans="1:1">
      <c r="A83" t="s">
        <v>1180</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1181</v>
      </c>
    </row>
    <row r="3" spans="1:18">
      <c r="A3" t="s">
        <v>1120</v>
      </c>
      <c r="B3" t="s">
        <v>20</v>
      </c>
      <c r="C3" t="s">
        <v>1150</v>
      </c>
      <c r="D3" t="s">
        <v>26</v>
      </c>
      <c r="E3" t="s">
        <v>1115</v>
      </c>
      <c r="F3" t="s">
        <v>1151</v>
      </c>
      <c r="G3" t="s">
        <v>27</v>
      </c>
      <c r="H3" t="s">
        <v>28</v>
      </c>
      <c r="I3" t="s">
        <v>1152</v>
      </c>
      <c r="J3" t="s">
        <v>1153</v>
      </c>
      <c r="K3" t="s">
        <v>1154</v>
      </c>
      <c r="L3" t="s">
        <v>1049</v>
      </c>
      <c r="M3" t="s">
        <v>1155</v>
      </c>
      <c r="N3" t="s">
        <v>1156</v>
      </c>
      <c r="O3" t="s">
        <v>1063</v>
      </c>
      <c r="P3" t="s">
        <v>1121</v>
      </c>
      <c r="Q3" t="s">
        <v>34</v>
      </c>
      <c r="R3" t="s">
        <v>1182</v>
      </c>
    </row>
    <row r="4" spans="1:18">
      <c r="A4" t="s">
        <v>448</v>
      </c>
      <c r="B4" t="s">
        <v>121</v>
      </c>
      <c r="C4" s="117">
        <v>45772</v>
      </c>
      <c r="E4" t="s">
        <v>1110</v>
      </c>
      <c r="G4" t="s">
        <v>1114</v>
      </c>
      <c r="P4" t="s">
        <v>760</v>
      </c>
      <c r="Q4" t="s">
        <v>64</v>
      </c>
      <c r="R4" t="s">
        <v>1183</v>
      </c>
    </row>
    <row r="5" spans="1:18">
      <c r="A5" t="s">
        <v>465</v>
      </c>
      <c r="B5" t="s">
        <v>51</v>
      </c>
      <c r="C5" s="117">
        <v>45772</v>
      </c>
      <c r="E5" t="s">
        <v>1110</v>
      </c>
      <c r="G5" t="s">
        <v>1114</v>
      </c>
      <c r="P5" t="s">
        <v>1161</v>
      </c>
      <c r="Q5" t="s">
        <v>68</v>
      </c>
      <c r="R5" t="s">
        <v>1184</v>
      </c>
    </row>
    <row r="6" spans="1:18">
      <c r="A6" t="s">
        <v>467</v>
      </c>
      <c r="B6" t="s">
        <v>51</v>
      </c>
      <c r="C6" s="117">
        <v>45772</v>
      </c>
      <c r="E6" t="s">
        <v>1110</v>
      </c>
      <c r="G6" t="s">
        <v>1114</v>
      </c>
      <c r="P6" t="s">
        <v>1161</v>
      </c>
      <c r="Q6" t="s">
        <v>64</v>
      </c>
      <c r="R6" t="s">
        <v>1185</v>
      </c>
    </row>
    <row r="7" spans="1:18">
      <c r="A7" t="s">
        <v>469</v>
      </c>
      <c r="B7" t="s">
        <v>51</v>
      </c>
      <c r="C7" s="117">
        <v>45831</v>
      </c>
      <c r="E7" t="s">
        <v>1110</v>
      </c>
      <c r="G7" t="s">
        <v>1114</v>
      </c>
      <c r="P7" t="s">
        <v>1161</v>
      </c>
      <c r="Q7" t="s">
        <v>64</v>
      </c>
      <c r="R7" t="s">
        <v>1186</v>
      </c>
    </row>
    <row r="8" spans="1:18">
      <c r="A8" t="s">
        <v>471</v>
      </c>
      <c r="B8" t="s">
        <v>51</v>
      </c>
      <c r="C8" s="117">
        <v>45831</v>
      </c>
      <c r="E8" t="s">
        <v>1110</v>
      </c>
      <c r="G8" t="s">
        <v>1114</v>
      </c>
      <c r="P8" t="s">
        <v>1161</v>
      </c>
      <c r="Q8" t="s">
        <v>64</v>
      </c>
      <c r="R8" t="s">
        <v>1187</v>
      </c>
    </row>
    <row r="9" spans="1:18">
      <c r="A9" t="s">
        <v>474</v>
      </c>
      <c r="B9" t="s">
        <v>51</v>
      </c>
      <c r="C9" s="117">
        <v>45831</v>
      </c>
      <c r="E9" t="s">
        <v>1110</v>
      </c>
      <c r="G9" t="s">
        <v>1114</v>
      </c>
      <c r="P9" t="s">
        <v>1188</v>
      </c>
      <c r="Q9" t="s">
        <v>58</v>
      </c>
      <c r="R9" t="s">
        <v>1189</v>
      </c>
    </row>
    <row r="10" spans="1:18">
      <c r="A10" t="s">
        <v>476</v>
      </c>
      <c r="B10" t="s">
        <v>51</v>
      </c>
      <c r="C10" s="117">
        <v>45831</v>
      </c>
      <c r="E10" t="s">
        <v>1110</v>
      </c>
      <c r="G10" t="s">
        <v>1114</v>
      </c>
      <c r="P10" t="s">
        <v>1161</v>
      </c>
      <c r="Q10" t="s">
        <v>64</v>
      </c>
      <c r="R10" t="s">
        <v>1190</v>
      </c>
    </row>
    <row r="11" spans="1:18">
      <c r="A11" t="s">
        <v>479</v>
      </c>
      <c r="B11" t="s">
        <v>51</v>
      </c>
      <c r="C11" s="117">
        <v>45831</v>
      </c>
      <c r="E11" t="s">
        <v>1110</v>
      </c>
      <c r="G11" t="s">
        <v>1114</v>
      </c>
      <c r="P11" t="s">
        <v>1161</v>
      </c>
      <c r="Q11" t="s">
        <v>64</v>
      </c>
      <c r="R11" t="s">
        <v>1191</v>
      </c>
    </row>
    <row r="12" spans="1:18">
      <c r="A12" t="s">
        <v>279</v>
      </c>
      <c r="B12" t="s">
        <v>51</v>
      </c>
      <c r="C12" s="117">
        <v>45831</v>
      </c>
      <c r="E12" t="s">
        <v>1110</v>
      </c>
      <c r="G12" t="s">
        <v>1114</v>
      </c>
      <c r="P12" t="s">
        <v>1161</v>
      </c>
      <c r="Q12" t="s">
        <v>58</v>
      </c>
      <c r="R12" t="s">
        <v>1192</v>
      </c>
    </row>
    <row r="13" spans="1:18">
      <c r="A13" t="s">
        <v>495</v>
      </c>
      <c r="B13" t="s">
        <v>51</v>
      </c>
      <c r="C13" s="117">
        <v>45772</v>
      </c>
      <c r="E13" t="s">
        <v>1110</v>
      </c>
      <c r="G13" t="s">
        <v>1114</v>
      </c>
      <c r="P13" t="s">
        <v>1122</v>
      </c>
      <c r="R13" t="s">
        <v>1193</v>
      </c>
    </row>
    <row r="14" spans="1:18">
      <c r="A14" t="s">
        <v>1134</v>
      </c>
      <c r="B14" t="e">
        <v>#N/A</v>
      </c>
      <c r="C14" t="e">
        <v>#N/A</v>
      </c>
      <c r="E14" t="s">
        <v>1110</v>
      </c>
      <c r="G14" t="s">
        <v>1114</v>
      </c>
      <c r="P14" t="s">
        <v>1125</v>
      </c>
      <c r="Q14" t="s">
        <v>58</v>
      </c>
      <c r="R14" t="s">
        <v>1194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A979147-F7AB-4B34-B12D-78E98C6C3D8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2025-08-06T19:05:12Z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