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6" r:id="rId12"/>
    <pivotCache cacheId="207" r:id="rId13"/>
    <pivotCache cacheId="208" r:id="rId14"/>
    <pivotCache cacheId="209" r:id="rId15"/>
    <pivotCache cacheId="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<sst xmlns="http://schemas.openxmlformats.org/spreadsheetml/2006/main" count="21606" uniqueCount="2666">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</sst>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06/07/2026  5:23 PM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2"/>
      <c r="C10" s="1007"/>
      <c r="D10" s="152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1"/>
      <c r="F10" s="1522"/>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42">
        <f>IFERROR(H10/D10,0)</f>
        <v>8.8949060819641351E-2</v>
      </c>
      <c r="B13" s="1543"/>
      <c r="C13" s="1007"/>
      <c r="D13" s="151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8"/>
      <c r="F13" s="1519"/>
      <c r="G13" s="1007"/>
      <c r="H13" s="152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1"/>
      <c r="J13" s="1522"/>
      <c r="K13" s="1007"/>
      <c r="L13" s="1528">
        <f>COUNTA('Pending Resto-COP Packages'!A13:A57)</f>
        <v>33</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3" t="s">
        <v>16</v>
      </c>
      <c r="B15" s="1523"/>
      <c r="C15" s="1523"/>
      <c r="D15" s="1523"/>
      <c r="E15" s="1007"/>
      <c r="F15" s="1523" t="s">
        <v>17</v>
      </c>
      <c r="G15" s="1523"/>
      <c r="H15" s="1523"/>
      <c r="I15" s="1523"/>
      <c r="J15" s="1007"/>
      <c r="K15" s="1523" t="s">
        <v>18</v>
      </c>
      <c r="L15" s="1523"/>
      <c r="M15" s="152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3" t="s">
        <v>44</v>
      </c>
      <c r="B27" s="1523"/>
      <c r="C27" s="1523"/>
      <c r="D27" s="1523"/>
      <c r="F27" s="1524" t="s">
        <v>45</v>
      </c>
      <c r="G27" s="1524"/>
      <c r="H27" s="1524"/>
      <c r="I27" s="152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5" t="s">
        <v>65</v>
      </c>
      <c r="B39" s="1525"/>
      <c r="C39" s="1525"/>
      <c r="D39" s="1525"/>
      <c r="E39" s="1525"/>
      <c r="F39" s="1525"/>
      <c r="G39" s="1525"/>
      <c r="H39" s="1525"/>
      <c r="I39" s="1525"/>
      <c r="J39" s="1525"/>
      <c r="K39" s="1526"/>
      <c r="L39" s="1526"/>
      <c r="M39" s="1526"/>
      <c r="N39" s="152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7" t="s">
        <v>66</v>
      </c>
      <c r="B60" s="1527"/>
      <c r="C60" s="1527"/>
      <c r="D60" s="1527"/>
      <c r="E60" s="1527"/>
      <c r="F60" s="1527"/>
      <c r="G60" s="1527"/>
      <c r="H60" s="1527"/>
      <c r="I60" s="1527"/>
      <c r="J60" s="1527"/>
      <c r="K60" s="1527"/>
      <c r="L60" s="1527"/>
      <c r="M60" s="1527"/>
      <c r="N60" s="152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6F760D5-CACB-4E8C-BC3A-F6CE663F44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2026-06-07T21:58:56Z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