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6" documentId="8_{DCF85A03-1EEC-410A-B6A1-333228F65FDB}" xr6:coauthVersionLast="47" xr6:coauthVersionMax="47" xr10:uidLastSave="{BADBBEA3-992E-4EC1-9BAE-43D22B6FC73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6" r:id="rId12"/>
    <pivotCache cacheId="367" r:id="rId13"/>
    <pivotCache cacheId="368" r:id="rId14"/>
    <pivotCache cacheId="369" r:id="rId15"/>
    <pivotCache cacheId="3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86" i="30"/>
  <c r="V323" i="30"/>
  <c r="V24" i="30"/>
  <c r="V29" i="30"/>
  <c r="V183" i="30"/>
  <c r="V335" i="30"/>
  <c r="V321" i="30"/>
  <c r="V189" i="30"/>
  <c r="V307" i="30"/>
  <c r="V179" i="30"/>
  <c r="V336" i="30"/>
  <c r="V188" i="30"/>
  <c r="V10" i="30"/>
  <c r="V349" i="30"/>
  <c r="V32" i="30"/>
  <c r="V187" i="30"/>
  <c r="V34" i="30"/>
  <c r="V325" i="30"/>
  <c r="V313" i="30"/>
  <c r="V30" i="30"/>
  <c r="V310" i="30"/>
  <c r="V334" i="30"/>
  <c r="V35" i="30"/>
  <c r="V154" i="30"/>
  <c r="V185" i="30"/>
  <c r="V11" i="30"/>
  <c r="V155" i="30"/>
  <c r="V6" i="30"/>
  <c r="V5" i="30"/>
  <c r="V181" i="30"/>
  <c r="V33" i="30"/>
  <c r="V26" i="30"/>
  <c r="V180"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<sst xmlns="http://schemas.openxmlformats.org/spreadsheetml/2006/main" count="23009" uniqueCount="2790">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</sst>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0" fillId="0" borderId="16" xfId="0" applyNumberFormat="1" applyFont="1" applyBorder="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2" t="s">
        <v>0</v>
      </c>
      <c r="B1" s="1612"/>
      <c r="C1" s="1612"/>
      <c r="D1" s="1612"/>
      <c r="E1" s="1612"/>
      <c r="F1" s="1612"/>
      <c r="G1" s="1612"/>
      <c r="H1" s="1612"/>
      <c r="I1" s="1612"/>
      <c r="J1" s="1612"/>
      <c r="K1" s="1612"/>
      <c r="L1" s="1612"/>
      <c r="M1" s="1612"/>
      <c r="N1" s="1612"/>
      <c r="O1" s="1612"/>
      <c r="P1" s="1612"/>
      <c r="Q1" s="1005"/>
      <c r="S1" s="1584"/>
      <c r="T1" s="1584"/>
      <c r="U1" s="1584"/>
      <c r="V1" s="1584"/>
      <c r="W1" s="1005"/>
      <c r="X1" s="1005"/>
      <c r="Y1" s="1005"/>
      <c r="Z1" s="1005"/>
    </row>
    <row r="2" spans="1:26" ht="24.95" customHeight="1">
      <c r="A2" s="1613" t="str">
        <f ca="1">"Last Updated: "&amp;TEXT(NOW(),"MM/DD/YYYY  h:mm AM/PM")</f>
        <v>Last Updated: 06/30/2026  5:49 AM</v>
      </c>
      <c r="B2" s="1613"/>
      <c r="C2" s="1613"/>
      <c r="D2" s="1613"/>
      <c r="E2" s="1613"/>
      <c r="F2" s="1613"/>
      <c r="G2" s="1613"/>
      <c r="H2" s="1613"/>
      <c r="I2" s="1613"/>
      <c r="J2" s="1613"/>
      <c r="K2" s="1613"/>
      <c r="L2" s="1613"/>
      <c r="M2" s="1613"/>
      <c r="N2" s="1613"/>
      <c r="O2" s="1613"/>
      <c r="P2" s="1613"/>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09" t="s">
        <v>1</v>
      </c>
      <c r="B4" s="1609"/>
      <c r="C4" s="1609"/>
      <c r="D4" s="1609"/>
      <c r="E4" s="1609"/>
      <c r="F4" s="1609"/>
      <c r="G4" s="1609"/>
      <c r="H4" s="1609"/>
      <c r="I4" s="1609"/>
      <c r="J4" s="1609"/>
      <c r="K4" s="1609"/>
      <c r="L4" s="1609"/>
      <c r="M4" s="1609"/>
      <c r="N4" s="1609"/>
      <c r="O4" s="1609"/>
      <c r="P4" s="1609"/>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4" t="s">
        <v>7</v>
      </c>
      <c r="B7" s="1614"/>
      <c r="C7" s="1614"/>
      <c r="D7" s="1614"/>
      <c r="E7" s="1614"/>
      <c r="F7" s="1614"/>
      <c r="G7" s="1614"/>
      <c r="H7" s="1614"/>
      <c r="I7" s="1614"/>
      <c r="J7" s="1614"/>
      <c r="K7" s="1614"/>
      <c r="L7" s="1614"/>
      <c r="M7" s="1614"/>
      <c r="N7" s="1614"/>
      <c r="O7" s="1614"/>
      <c r="P7" s="1614"/>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5" t="s">
        <v>8</v>
      </c>
      <c r="B9" s="1615"/>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6"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6"/>
      <c r="C10" s="1005"/>
      <c r="D10" s="1616"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6"/>
      <c r="F10" s="1616"/>
      <c r="G10" s="1005"/>
      <c r="H10" s="1617"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17"/>
      <c r="J10" s="1617"/>
      <c r="K10" s="1005"/>
      <c r="L10" s="1618"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18"/>
      <c r="N10" s="1618"/>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19">
        <f>IFERROR(H10/D10,0)</f>
        <v>0.17381308047022148</v>
      </c>
      <c r="B13" s="1619"/>
      <c r="C13" s="1005"/>
      <c r="D13" s="1623"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3"/>
      <c r="F13" s="1623"/>
      <c r="G13" s="1005"/>
      <c r="H13" s="1616"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6"/>
      <c r="J13" s="1616"/>
      <c r="K13" s="1005"/>
      <c r="L13" s="1611">
        <f>COUNTA('Pending Resto-COP Packages'!A16:A63)</f>
        <v>36</v>
      </c>
      <c r="M13" s="1611"/>
      <c r="N13" s="1611"/>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2" t="s">
        <v>45</v>
      </c>
      <c r="B28" s="1622"/>
      <c r="C28" s="1622"/>
      <c r="D28" s="1622"/>
      <c r="F28" s="1624" t="s">
        <v>46</v>
      </c>
      <c r="G28" s="1624"/>
      <c r="H28" s="1624"/>
      <c r="I28" s="162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4</v>
      </c>
      <c r="T30" s="1584">
        <v>1</v>
      </c>
      <c r="U30" s="1584">
        <v>5</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2</v>
      </c>
      <c r="H38" s="1601">
        <f>COUNTIF('Pending Resto-COP Packages'!F:F,"*"&amp;F38&amp;"*")</f>
        <v>0</v>
      </c>
      <c r="I38" s="1602">
        <f>G38+H38</f>
        <v>2</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3</v>
      </c>
      <c r="C41" s="53">
        <f>COUNTIF('Pending Resto-COP Packages'!D:D,"*Mid Florida*")</f>
        <v>0</v>
      </c>
      <c r="D41" s="1035">
        <f>B41+C41</f>
        <v>3</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0</v>
      </c>
      <c r="C43" s="53">
        <f>COUNTIF('Pending Resto-COP Packages'!D:D,"*NIA*")</f>
        <v>2</v>
      </c>
      <c r="D43" s="1035">
        <f>B43+C43</f>
        <v>2</v>
      </c>
      <c r="F43" s="1588" t="s">
        <v>39</v>
      </c>
      <c r="G43" s="1589">
        <f>SUM(G30:G42)</f>
        <v>80</v>
      </c>
      <c r="H43" s="1589">
        <f>SUM(H30:H42)</f>
        <v>50</v>
      </c>
      <c r="I43" s="1590">
        <f>SUM(I30:I42)</f>
        <v>130</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3</v>
      </c>
      <c r="T47" s="1584">
        <v>0</v>
      </c>
      <c r="U47" s="1584">
        <v>3</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0</v>
      </c>
      <c r="T48" s="1584">
        <v>2</v>
      </c>
      <c r="U48" s="1584">
        <v>2</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20" t="s">
        <v>82</v>
      </c>
      <c r="B55" s="1620"/>
      <c r="C55" s="1620"/>
      <c r="D55" s="1620"/>
      <c r="E55" s="1620"/>
      <c r="F55" s="1620"/>
      <c r="G55" s="1620"/>
      <c r="H55" s="1620"/>
      <c r="I55" s="1620"/>
      <c r="J55" s="1620"/>
      <c r="K55" s="1620"/>
      <c r="L55" s="1620"/>
      <c r="M55" s="1620"/>
      <c r="N55" s="1620"/>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2</v>
      </c>
      <c r="T99" s="1584">
        <v>0</v>
      </c>
      <c r="U99" s="1584">
        <v>2</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21" t="s">
        <v>84</v>
      </c>
      <c r="B115" s="1621"/>
      <c r="C115" s="1621"/>
      <c r="D115" s="1621"/>
      <c r="E115" s="1621"/>
      <c r="F115" s="1621"/>
      <c r="G115" s="1621"/>
      <c r="H115" s="1621"/>
      <c r="I115" s="1621"/>
      <c r="J115" s="1621"/>
      <c r="K115" s="1621"/>
      <c r="L115" s="1621"/>
      <c r="M115" s="1621"/>
      <c r="N115" s="1621"/>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T5" activePane="topRight" state="frozen"/>
      <selection pane="topRight" activeCell="Z52" sqref="Z5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1">
        <v>46</v>
      </c>
      <c r="I2" s="371" t="s">
        <v>566</v>
      </c>
      <c r="J2" s="1055" t="s">
        <v>30</v>
      </c>
      <c r="K2" s="1632"/>
      <c r="L2" s="1380">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1">
        <v>94</v>
      </c>
      <c r="I3" s="371" t="s">
        <v>566</v>
      </c>
      <c r="J3" s="1055" t="s">
        <v>30</v>
      </c>
      <c r="K3" s="1632"/>
      <c r="L3" s="1380"/>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1">
        <v>79</v>
      </c>
      <c r="I4" s="371" t="s">
        <v>566</v>
      </c>
      <c r="J4" s="1055" t="s">
        <v>30</v>
      </c>
      <c r="K4" s="1632"/>
      <c r="L4" s="1380">
        <v>46152</v>
      </c>
      <c r="M4" s="371" t="s">
        <v>128</v>
      </c>
      <c r="N4" s="989">
        <v>100208</v>
      </c>
      <c r="O4" s="371" t="s">
        <v>128</v>
      </c>
      <c r="P4" s="705" t="s">
        <v>29</v>
      </c>
      <c r="Q4" s="1633">
        <v>46149</v>
      </c>
      <c r="R4" s="700"/>
      <c r="S4" s="1633"/>
      <c r="T4" s="1633"/>
      <c r="U4" s="1633"/>
      <c r="V4" s="1634">
        <v>8175</v>
      </c>
      <c r="W4" s="1222">
        <v>6248</v>
      </c>
      <c r="X4" s="1635">
        <f>SUM(V4-W4)</f>
        <v>1927</v>
      </c>
      <c r="Y4" s="1238">
        <f>IFERROR($W4/$V4, 0)</f>
        <v>0.76428134556574923</v>
      </c>
      <c r="Z4" s="1633">
        <v>46168</v>
      </c>
      <c r="AA4" s="1633"/>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1">
        <v>110</v>
      </c>
      <c r="I5" s="371" t="s">
        <v>566</v>
      </c>
      <c r="J5" s="1055" t="s">
        <v>30</v>
      </c>
      <c r="K5" s="1632"/>
      <c r="L5" s="1380"/>
      <c r="M5" s="371" t="s">
        <v>128</v>
      </c>
      <c r="N5" s="989">
        <v>101920.5</v>
      </c>
      <c r="O5" s="371" t="s">
        <v>128</v>
      </c>
      <c r="P5" s="705" t="s">
        <v>29</v>
      </c>
      <c r="Q5" s="1633">
        <v>46162</v>
      </c>
      <c r="R5" s="700"/>
      <c r="S5" s="1633"/>
      <c r="T5" s="1633"/>
      <c r="U5" s="1633"/>
      <c r="V5" s="1634">
        <v>8444</v>
      </c>
      <c r="W5" s="1324">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1">
        <v>91</v>
      </c>
      <c r="I6" s="371" t="s">
        <v>566</v>
      </c>
      <c r="J6" s="1055" t="s">
        <v>30</v>
      </c>
      <c r="K6" s="1632"/>
      <c r="L6" s="1380">
        <v>46175</v>
      </c>
      <c r="M6" s="371" t="s">
        <v>128</v>
      </c>
      <c r="N6" s="989">
        <v>111633.5</v>
      </c>
      <c r="O6" s="371" t="s">
        <v>128</v>
      </c>
      <c r="P6" s="705" t="s">
        <v>29</v>
      </c>
      <c r="Q6" s="1633">
        <v>46178</v>
      </c>
      <c r="R6" s="700"/>
      <c r="S6" s="1633"/>
      <c r="T6" s="1633"/>
      <c r="U6" s="1633"/>
      <c r="V6" s="1634">
        <v>9431</v>
      </c>
      <c r="W6" s="1606">
        <v>5314</v>
      </c>
      <c r="X6" s="1635">
        <f>SUM(V6-W6)</f>
        <v>4117</v>
      </c>
      <c r="Y6" s="1238">
        <f>IFERROR($W6/$V6, 0)</f>
        <v>0.56346092673099357</v>
      </c>
      <c r="Z6" s="1633">
        <v>46197</v>
      </c>
      <c r="AA6" s="1633"/>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1">
        <v>76</v>
      </c>
      <c r="I7" s="371" t="s">
        <v>566</v>
      </c>
      <c r="J7" s="1055" t="s">
        <v>30</v>
      </c>
      <c r="K7" s="1632"/>
      <c r="L7" s="1380">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1">
        <v>67</v>
      </c>
      <c r="I8" s="371" t="s">
        <v>566</v>
      </c>
      <c r="J8" s="1055" t="s">
        <v>30</v>
      </c>
      <c r="K8" s="1632"/>
      <c r="L8" s="1380"/>
      <c r="M8" s="371" t="s">
        <v>128</v>
      </c>
      <c r="N8" s="989">
        <v>95128</v>
      </c>
      <c r="O8" s="371" t="s">
        <v>128</v>
      </c>
      <c r="P8" s="705" t="s">
        <v>29</v>
      </c>
      <c r="Q8" s="1633">
        <v>46171</v>
      </c>
      <c r="R8" s="700"/>
      <c r="S8" s="1633"/>
      <c r="T8" s="1633"/>
      <c r="U8" s="1633"/>
      <c r="V8" s="1634">
        <v>7857</v>
      </c>
      <c r="W8" s="1606">
        <v>3716</v>
      </c>
      <c r="X8" s="1635">
        <f>SUM(V8-W8)</f>
        <v>4141</v>
      </c>
      <c r="Y8" s="1238">
        <f>IFERROR($W8/$V8, 0)</f>
        <v>0.47295405371006743</v>
      </c>
      <c r="Z8" s="1633">
        <v>46198</v>
      </c>
      <c r="AA8" s="1633"/>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1">
        <v>91</v>
      </c>
      <c r="I9" s="371" t="s">
        <v>566</v>
      </c>
      <c r="J9" s="1055" t="s">
        <v>30</v>
      </c>
      <c r="K9" s="1632"/>
      <c r="L9" s="1380">
        <v>46175</v>
      </c>
      <c r="M9" s="371" t="s">
        <v>128</v>
      </c>
      <c r="N9" s="989">
        <v>72668.5</v>
      </c>
      <c r="O9" s="371" t="s">
        <v>128</v>
      </c>
      <c r="P9" s="705" t="s">
        <v>29</v>
      </c>
      <c r="Q9" s="1633">
        <v>46176</v>
      </c>
      <c r="R9" s="700"/>
      <c r="S9" s="1633"/>
      <c r="T9" s="1633"/>
      <c r="U9" s="1633"/>
      <c r="V9" s="1634">
        <v>5934</v>
      </c>
      <c r="W9" s="1222">
        <v>4992</v>
      </c>
      <c r="X9" s="1635">
        <f>SUM(V9-W9)</f>
        <v>942</v>
      </c>
      <c r="Y9" s="1238">
        <f>IFERROR($W9/$V9, 0)</f>
        <v>0.84125379170879677</v>
      </c>
      <c r="Z9" s="1633">
        <v>46191</v>
      </c>
      <c r="AA9" s="1633"/>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1">
        <v>88</v>
      </c>
      <c r="I10" s="371" t="s">
        <v>566</v>
      </c>
      <c r="J10" s="1055" t="s">
        <v>30</v>
      </c>
      <c r="K10" s="1632"/>
      <c r="L10" s="1380">
        <v>46188</v>
      </c>
      <c r="M10" s="371" t="s">
        <v>128</v>
      </c>
      <c r="N10" s="989">
        <v>96607</v>
      </c>
      <c r="O10" s="371" t="s">
        <v>128</v>
      </c>
      <c r="P10" s="705" t="s">
        <v>29</v>
      </c>
      <c r="Q10" s="1633">
        <v>46176</v>
      </c>
      <c r="R10" s="700"/>
      <c r="S10" s="1633"/>
      <c r="T10" s="1633"/>
      <c r="U10" s="1633"/>
      <c r="V10" s="1634">
        <v>7623</v>
      </c>
      <c r="W10" s="1606">
        <v>4398</v>
      </c>
      <c r="X10" s="1635">
        <f>SUM(V10-W10)</f>
        <v>3225</v>
      </c>
      <c r="Y10" s="1238">
        <f>IFERROR($W10/$V10, 0)</f>
        <v>0.57693821330184969</v>
      </c>
      <c r="Z10" s="1633">
        <v>46195</v>
      </c>
      <c r="AA10" s="1633"/>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1">
        <v>75</v>
      </c>
      <c r="I11" s="371" t="s">
        <v>566</v>
      </c>
      <c r="J11" s="1055" t="s">
        <v>30</v>
      </c>
      <c r="K11" s="1632"/>
      <c r="L11" s="1380"/>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1">
        <v>97</v>
      </c>
      <c r="I12" s="371" t="s">
        <v>566</v>
      </c>
      <c r="J12" s="1055" t="s">
        <v>30</v>
      </c>
      <c r="K12" s="1632"/>
      <c r="L12" s="1380"/>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1">
        <v>65</v>
      </c>
      <c r="I13" s="371" t="s">
        <v>566</v>
      </c>
      <c r="J13" s="1055" t="s">
        <v>30</v>
      </c>
      <c r="K13" s="1632"/>
      <c r="L13" s="1380"/>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1">
        <v>51</v>
      </c>
      <c r="I14" s="371" t="s">
        <v>566</v>
      </c>
      <c r="J14" s="1055" t="s">
        <v>30</v>
      </c>
      <c r="K14" s="1632"/>
      <c r="L14" s="1380"/>
      <c r="M14" s="371" t="s">
        <v>128</v>
      </c>
      <c r="N14" s="989">
        <v>91700</v>
      </c>
      <c r="O14" s="371" t="s">
        <v>128</v>
      </c>
      <c r="P14" s="705" t="s">
        <v>29</v>
      </c>
      <c r="Q14" s="1633">
        <v>46176</v>
      </c>
      <c r="R14" s="700"/>
      <c r="S14" s="1633"/>
      <c r="T14" s="1633"/>
      <c r="U14" s="1633"/>
      <c r="V14" s="1634">
        <v>7529</v>
      </c>
      <c r="W14" s="1222">
        <v>3741</v>
      </c>
      <c r="X14" s="1635">
        <f>SUM(V14-W14)</f>
        <v>3788</v>
      </c>
      <c r="Y14" s="1238">
        <f>IFERROR($W14/$V14, 0)</f>
        <v>0.49687873555585071</v>
      </c>
      <c r="Z14" s="1633">
        <v>46191</v>
      </c>
      <c r="AA14" s="1633"/>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1">
        <v>67</v>
      </c>
      <c r="I15" s="371" t="s">
        <v>566</v>
      </c>
      <c r="J15" s="1055" t="s">
        <v>30</v>
      </c>
      <c r="K15" s="1632"/>
      <c r="L15" s="1380"/>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1">
        <v>93</v>
      </c>
      <c r="I16" s="371" t="s">
        <v>566</v>
      </c>
      <c r="J16" s="1055" t="s">
        <v>30</v>
      </c>
      <c r="K16" s="1632"/>
      <c r="L16" s="1380"/>
      <c r="M16" s="371" t="s">
        <v>128</v>
      </c>
      <c r="N16" s="989">
        <v>104934</v>
      </c>
      <c r="O16" s="371" t="s">
        <v>128</v>
      </c>
      <c r="P16" s="705" t="s">
        <v>29</v>
      </c>
      <c r="Q16" s="1633">
        <v>46176</v>
      </c>
      <c r="R16" s="700"/>
      <c r="S16" s="1633"/>
      <c r="T16" s="1633"/>
      <c r="U16" s="1633"/>
      <c r="V16" s="1634">
        <v>8701</v>
      </c>
      <c r="W16" s="1222">
        <v>225</v>
      </c>
      <c r="X16" s="1635">
        <f>SUM(V16-W16)</f>
        <v>8476</v>
      </c>
      <c r="Y16" s="1238">
        <f>IFERROR($W16/$V16, 0)</f>
        <v>2.5859096655556833E-2</v>
      </c>
      <c r="Z16" s="1633">
        <v>46191</v>
      </c>
      <c r="AA16" s="1633"/>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1">
        <v>28</v>
      </c>
      <c r="I17" s="371" t="s">
        <v>566</v>
      </c>
      <c r="J17" s="1055" t="s">
        <v>30</v>
      </c>
      <c r="K17" s="1632"/>
      <c r="L17" s="1380"/>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1">
        <v>70</v>
      </c>
      <c r="I18" s="371" t="s">
        <v>566</v>
      </c>
      <c r="J18" s="1055" t="s">
        <v>30</v>
      </c>
      <c r="K18" s="1632"/>
      <c r="L18" s="1380"/>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1">
        <v>91</v>
      </c>
      <c r="I19" s="371" t="s">
        <v>566</v>
      </c>
      <c r="J19" s="1055" t="s">
        <v>30</v>
      </c>
      <c r="K19" s="1632"/>
      <c r="L19" s="1380"/>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1">
        <v>57</v>
      </c>
      <c r="I20" s="371" t="s">
        <v>566</v>
      </c>
      <c r="J20" s="1055" t="s">
        <v>30</v>
      </c>
      <c r="K20" s="1632"/>
      <c r="L20" s="1380"/>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1">
        <v>86</v>
      </c>
      <c r="I21" s="371" t="s">
        <v>566</v>
      </c>
      <c r="J21" s="1055" t="s">
        <v>30</v>
      </c>
      <c r="K21" s="1632"/>
      <c r="L21" s="1380"/>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1">
        <v>40</v>
      </c>
      <c r="I22" s="371" t="s">
        <v>566</v>
      </c>
      <c r="J22" s="1055" t="s">
        <v>30</v>
      </c>
      <c r="K22" s="1632"/>
      <c r="L22" s="1380">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1">
        <v>88</v>
      </c>
      <c r="I23" s="371" t="s">
        <v>566</v>
      </c>
      <c r="J23" s="1055" t="s">
        <v>30</v>
      </c>
      <c r="K23" s="1632"/>
      <c r="L23" s="1380">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1">
        <v>88</v>
      </c>
      <c r="I24" s="371" t="s">
        <v>566</v>
      </c>
      <c r="J24" s="1055" t="s">
        <v>30</v>
      </c>
      <c r="K24" s="1632"/>
      <c r="L24" s="1380"/>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73</v>
      </c>
      <c r="G25" s="1237" t="s">
        <v>596</v>
      </c>
      <c r="H25" s="1631">
        <v>0</v>
      </c>
      <c r="I25" s="371" t="s">
        <v>566</v>
      </c>
      <c r="J25" s="1055" t="s">
        <v>30</v>
      </c>
      <c r="K25" s="1632"/>
      <c r="L25" s="1380">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3">
        <v>46181</v>
      </c>
      <c r="AA30" s="1633"/>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2">
        <v>35</v>
      </c>
      <c r="I31" s="1230" t="s">
        <v>566</v>
      </c>
      <c r="J31" s="1219" t="s">
        <v>30</v>
      </c>
      <c r="K31" s="1636"/>
      <c r="L31" s="1381">
        <v>46183</v>
      </c>
      <c r="M31" s="1219" t="s">
        <v>128</v>
      </c>
      <c r="N31" s="1637">
        <v>98498</v>
      </c>
      <c r="O31" s="1219" t="s">
        <v>128</v>
      </c>
      <c r="P31" s="705" t="s">
        <v>29</v>
      </c>
      <c r="Q31" s="1638">
        <v>46183</v>
      </c>
      <c r="R31" s="692"/>
      <c r="S31" s="1638"/>
      <c r="T31" s="1638"/>
      <c r="U31" s="1638"/>
      <c r="V31" s="1635">
        <v>7699</v>
      </c>
      <c r="W31" s="1544">
        <v>3764</v>
      </c>
      <c r="X31" s="1223">
        <f t="shared" ref="X31:X37" si="1">SUM(V31-W31)</f>
        <v>3935</v>
      </c>
      <c r="Y31" s="1238">
        <f t="shared" si="0"/>
        <v>0.4888946616443694</v>
      </c>
      <c r="Z31" s="1633">
        <v>46195</v>
      </c>
      <c r="AA31" s="1633"/>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2">
        <v>87</v>
      </c>
      <c r="I32" s="1230" t="s">
        <v>566</v>
      </c>
      <c r="J32" s="1219" t="s">
        <v>30</v>
      </c>
      <c r="K32" s="1636"/>
      <c r="L32" s="1381">
        <v>46178</v>
      </c>
      <c r="M32" s="1219" t="s">
        <v>128</v>
      </c>
      <c r="N32" s="1394">
        <v>77365.5</v>
      </c>
      <c r="O32" s="1219" t="s">
        <v>128</v>
      </c>
      <c r="P32" s="1411" t="s">
        <v>29</v>
      </c>
      <c r="Q32" s="1638">
        <v>46178</v>
      </c>
      <c r="R32" s="692"/>
      <c r="S32" s="1638"/>
      <c r="T32" s="1638"/>
      <c r="U32" s="1638"/>
      <c r="V32" s="1635">
        <v>6321</v>
      </c>
      <c r="W32" s="1605">
        <v>2189</v>
      </c>
      <c r="X32" s="1223">
        <f t="shared" si="1"/>
        <v>4132</v>
      </c>
      <c r="Y32" s="1273">
        <f>IFERROR($W32/$V32, 0)</f>
        <v>0.34630596424616356</v>
      </c>
      <c r="Z32" s="1638">
        <v>46191</v>
      </c>
      <c r="AA32" s="1638"/>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2">
        <v>42</v>
      </c>
      <c r="I33" s="1230" t="s">
        <v>566</v>
      </c>
      <c r="J33" s="1219" t="s">
        <v>30</v>
      </c>
      <c r="K33" s="1636"/>
      <c r="L33" s="1381">
        <v>46178</v>
      </c>
      <c r="M33" s="1219" t="s">
        <v>128</v>
      </c>
      <c r="N33" s="1394">
        <v>60970.5</v>
      </c>
      <c r="O33" s="1219" t="s">
        <v>128</v>
      </c>
      <c r="P33" s="1411" t="s">
        <v>29</v>
      </c>
      <c r="Q33" s="1638">
        <v>46181</v>
      </c>
      <c r="R33" s="692"/>
      <c r="S33" s="1638"/>
      <c r="T33" s="1638"/>
      <c r="U33" s="1638"/>
      <c r="V33" s="1635">
        <v>4650</v>
      </c>
      <c r="W33" s="1605">
        <v>1676</v>
      </c>
      <c r="X33" s="1223">
        <f t="shared" si="1"/>
        <v>2974</v>
      </c>
      <c r="Y33" s="1273">
        <f>IFERROR($W33/$V33, 0)</f>
        <v>0.3604301075268817</v>
      </c>
      <c r="Z33" s="1638">
        <v>46188</v>
      </c>
      <c r="AA33" s="1638"/>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2">
        <v>58</v>
      </c>
      <c r="I34" s="1230" t="s">
        <v>566</v>
      </c>
      <c r="J34" s="1219" t="s">
        <v>30</v>
      </c>
      <c r="K34" s="1636"/>
      <c r="L34" s="1381">
        <v>46181</v>
      </c>
      <c r="M34" s="1219" t="s">
        <v>128</v>
      </c>
      <c r="N34" s="1637">
        <v>78994.5</v>
      </c>
      <c r="O34" s="1219" t="s">
        <v>128</v>
      </c>
      <c r="P34" s="705" t="s">
        <v>29</v>
      </c>
      <c r="Q34" s="1638">
        <v>46178</v>
      </c>
      <c r="R34" s="692"/>
      <c r="S34" s="1638"/>
      <c r="T34" s="1638"/>
      <c r="U34" s="1638"/>
      <c r="V34" s="1635">
        <v>6258</v>
      </c>
      <c r="W34" s="1605">
        <v>1919</v>
      </c>
      <c r="X34" s="1223">
        <f t="shared" si="1"/>
        <v>4339</v>
      </c>
      <c r="Y34" s="1238">
        <f t="shared" si="0"/>
        <v>0.30664749121124962</v>
      </c>
      <c r="Z34" s="1633">
        <v>46195</v>
      </c>
      <c r="AA34" s="1633"/>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2">
        <v>85</v>
      </c>
      <c r="I35" s="1230" t="s">
        <v>566</v>
      </c>
      <c r="J35" s="1219" t="s">
        <v>30</v>
      </c>
      <c r="K35" s="1636"/>
      <c r="L35" s="1381">
        <v>46181</v>
      </c>
      <c r="M35" s="1219" t="s">
        <v>128</v>
      </c>
      <c r="N35" s="1637">
        <v>62709</v>
      </c>
      <c r="O35" s="1219" t="s">
        <v>128</v>
      </c>
      <c r="P35" s="705" t="s">
        <v>29</v>
      </c>
      <c r="Q35" s="1638">
        <v>46178</v>
      </c>
      <c r="R35" s="692"/>
      <c r="S35" s="1638"/>
      <c r="T35" s="1638"/>
      <c r="U35" s="1638"/>
      <c r="V35" s="1635">
        <v>5055</v>
      </c>
      <c r="W35" s="1544">
        <v>4940</v>
      </c>
      <c r="X35" s="1223">
        <f t="shared" si="1"/>
        <v>115</v>
      </c>
      <c r="Y35" s="1238">
        <f t="shared" si="0"/>
        <v>0.97725024727992083</v>
      </c>
      <c r="Z35" s="1638">
        <v>46188</v>
      </c>
      <c r="AA35" s="1633"/>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2">
        <v>69</v>
      </c>
      <c r="I36" s="1230" t="s">
        <v>566</v>
      </c>
      <c r="J36" s="1219" t="s">
        <v>30</v>
      </c>
      <c r="K36" s="1636"/>
      <c r="L36" s="1381">
        <v>46198</v>
      </c>
      <c r="M36" s="1219" t="s">
        <v>128</v>
      </c>
      <c r="N36" s="1637">
        <v>99986.2</v>
      </c>
      <c r="O36" s="1219" t="s">
        <v>128</v>
      </c>
      <c r="P36" s="705" t="s">
        <v>35</v>
      </c>
      <c r="Q36" s="1638">
        <v>46198</v>
      </c>
      <c r="R36" s="692"/>
      <c r="S36" s="1638"/>
      <c r="T36" s="1638"/>
      <c r="U36" s="1638"/>
      <c r="V36" s="1635">
        <v>8137</v>
      </c>
      <c r="W36" s="1541"/>
      <c r="X36" s="1223">
        <f t="shared" si="1"/>
        <v>8137</v>
      </c>
      <c r="Y36" s="1273">
        <f>IFERROR($W36/$V36, 0)</f>
        <v>0</v>
      </c>
      <c r="Z36" s="1638"/>
      <c r="AA36" s="1638"/>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2">
        <v>0</v>
      </c>
      <c r="I37" s="1230" t="s">
        <v>566</v>
      </c>
      <c r="J37" s="1219" t="s">
        <v>30</v>
      </c>
      <c r="K37" s="1636"/>
      <c r="L37" s="1381">
        <v>46181</v>
      </c>
      <c r="M37" s="1219" t="s">
        <v>128</v>
      </c>
      <c r="N37" s="1637">
        <v>419</v>
      </c>
      <c r="O37" s="1219" t="s">
        <v>128</v>
      </c>
      <c r="P37" s="705" t="s">
        <v>35</v>
      </c>
      <c r="Q37" s="1638">
        <v>46178</v>
      </c>
      <c r="R37" s="692"/>
      <c r="S37" s="1638"/>
      <c r="T37" s="1638"/>
      <c r="U37" s="1638"/>
      <c r="V37" s="1635">
        <v>72</v>
      </c>
      <c r="W37" s="1454"/>
      <c r="X37" s="1223">
        <f t="shared" si="1"/>
        <v>72</v>
      </c>
      <c r="Y37" s="1238">
        <f t="shared" si="0"/>
        <v>0</v>
      </c>
      <c r="Z37" s="1633"/>
      <c r="AA37" s="1633"/>
      <c r="AB37" s="695">
        <v>0</v>
      </c>
      <c r="AC37" s="695">
        <v>0</v>
      </c>
      <c r="AD37" s="1053">
        <v>0</v>
      </c>
      <c r="AE37" s="1456" t="s">
        <v>604</v>
      </c>
      <c r="AF37" s="712"/>
    </row>
    <row r="38" spans="1:32" s="713" customFormat="1" ht="24.75" customHeight="1">
      <c r="A38" s="1378"/>
      <c r="B38" s="1453"/>
      <c r="C38" s="1381"/>
      <c r="D38" s="1381"/>
      <c r="E38" s="1381"/>
      <c r="F38" s="1451"/>
      <c r="G38" s="1271"/>
      <c r="H38" s="1632"/>
      <c r="I38" s="1230"/>
      <c r="J38" s="1632"/>
      <c r="K38" s="1636"/>
      <c r="L38" s="1381"/>
      <c r="M38" s="1632"/>
      <c r="N38" s="1637"/>
      <c r="O38" s="1632"/>
      <c r="P38" s="1639"/>
      <c r="Q38" s="1638"/>
      <c r="R38" s="692"/>
      <c r="S38" s="1638"/>
      <c r="T38" s="1638"/>
      <c r="U38" s="1638"/>
      <c r="V38" s="1635"/>
      <c r="W38" s="1454"/>
      <c r="X38" s="1635"/>
      <c r="Y38" s="1273">
        <f t="shared" si="0"/>
        <v>0</v>
      </c>
      <c r="Z38" s="1638"/>
      <c r="AA38" s="1638"/>
      <c r="AB38" s="1640"/>
      <c r="AC38" s="1640"/>
      <c r="AD38" s="1255"/>
      <c r="AE38" s="1455"/>
      <c r="AF38" s="712"/>
    </row>
    <row r="39" spans="1:32" s="713" customFormat="1" ht="24.75" customHeight="1">
      <c r="A39" s="1378"/>
      <c r="B39" s="1453"/>
      <c r="C39" s="1381"/>
      <c r="D39" s="1381"/>
      <c r="E39" s="1381"/>
      <c r="F39" s="1451"/>
      <c r="G39" s="1271"/>
      <c r="H39" s="1632"/>
      <c r="I39" s="1230"/>
      <c r="J39" s="1632"/>
      <c r="K39" s="1636"/>
      <c r="L39" s="1381"/>
      <c r="M39" s="1632"/>
      <c r="N39" s="1637"/>
      <c r="O39" s="1632"/>
      <c r="P39" s="1639"/>
      <c r="Q39" s="1638"/>
      <c r="R39" s="692"/>
      <c r="S39" s="1638"/>
      <c r="T39" s="1638"/>
      <c r="U39" s="1638"/>
      <c r="V39" s="1635"/>
      <c r="W39" s="1454"/>
      <c r="X39" s="1635"/>
      <c r="Y39" s="1273">
        <f t="shared" si="0"/>
        <v>0</v>
      </c>
      <c r="Z39" s="1638"/>
      <c r="AA39" s="1638"/>
      <c r="AB39" s="1640"/>
      <c r="AC39" s="1640"/>
      <c r="AD39" s="1255"/>
      <c r="AE39" s="1455"/>
      <c r="AF39" s="712"/>
    </row>
    <row r="40" spans="1:32" s="713" customFormat="1" ht="24.75" customHeight="1">
      <c r="A40" s="1378"/>
      <c r="B40" s="1453"/>
      <c r="C40" s="1381"/>
      <c r="D40" s="1381"/>
      <c r="E40" s="1381"/>
      <c r="F40" s="1451"/>
      <c r="G40" s="1271"/>
      <c r="H40" s="1632"/>
      <c r="I40" s="1230"/>
      <c r="J40" s="1632"/>
      <c r="K40" s="1636"/>
      <c r="L40" s="1381"/>
      <c r="M40" s="1632"/>
      <c r="N40" s="1637"/>
      <c r="O40" s="1632"/>
      <c r="P40" s="1639"/>
      <c r="Q40" s="1638"/>
      <c r="R40" s="692"/>
      <c r="S40" s="1638"/>
      <c r="T40" s="1638"/>
      <c r="U40" s="1638"/>
      <c r="V40" s="1635"/>
      <c r="W40" s="1454"/>
      <c r="X40" s="1635"/>
      <c r="Y40" s="1273">
        <f t="shared" si="0"/>
        <v>0</v>
      </c>
      <c r="Z40" s="1638"/>
      <c r="AA40" s="1638"/>
      <c r="AB40" s="1640"/>
      <c r="AC40" s="1640"/>
      <c r="AD40" s="1255"/>
      <c r="AE40" s="1455"/>
      <c r="AF40" s="712"/>
    </row>
    <row r="41" spans="1:32" s="713" customFormat="1" ht="24.75" customHeight="1">
      <c r="A41" s="1378"/>
      <c r="B41" s="1453"/>
      <c r="C41" s="1381"/>
      <c r="D41" s="1381"/>
      <c r="E41" s="1381"/>
      <c r="F41" s="1451"/>
      <c r="G41" s="1271"/>
      <c r="H41" s="1632"/>
      <c r="I41" s="1230"/>
      <c r="J41" s="1632"/>
      <c r="K41" s="1636"/>
      <c r="L41" s="1381"/>
      <c r="M41" s="1632"/>
      <c r="N41" s="1637"/>
      <c r="O41" s="1632"/>
      <c r="P41" s="1639"/>
      <c r="Q41" s="1638"/>
      <c r="R41" s="692"/>
      <c r="S41" s="1638"/>
      <c r="T41" s="1638"/>
      <c r="U41" s="1638"/>
      <c r="V41" s="1635"/>
      <c r="W41" s="1454"/>
      <c r="X41" s="1635"/>
      <c r="Y41" s="1273">
        <f t="shared" si="0"/>
        <v>0</v>
      </c>
      <c r="Z41" s="1638"/>
      <c r="AA41" s="1638"/>
      <c r="AB41" s="1640"/>
      <c r="AC41" s="1640"/>
      <c r="AD41" s="1255"/>
      <c r="AE41" s="1455"/>
      <c r="AF41" s="712"/>
    </row>
    <row r="42" spans="1:32" s="713" customFormat="1" ht="24.75" customHeight="1">
      <c r="A42" s="1378"/>
      <c r="B42" s="1453"/>
      <c r="C42" s="1381"/>
      <c r="D42" s="1381"/>
      <c r="E42" s="1381"/>
      <c r="F42" s="1451"/>
      <c r="G42" s="1271"/>
      <c r="H42" s="1632"/>
      <c r="I42" s="1230"/>
      <c r="J42" s="1632"/>
      <c r="K42" s="1636"/>
      <c r="L42" s="1381"/>
      <c r="M42" s="1632"/>
      <c r="N42" s="1637"/>
      <c r="O42" s="1632"/>
      <c r="P42" s="1639"/>
      <c r="Q42" s="1638"/>
      <c r="R42" s="692"/>
      <c r="S42" s="1638"/>
      <c r="T42" s="1638"/>
      <c r="U42" s="1638"/>
      <c r="V42" s="1635"/>
      <c r="W42" s="1454"/>
      <c r="X42" s="1635"/>
      <c r="Y42" s="1273">
        <f t="shared" si="0"/>
        <v>0</v>
      </c>
      <c r="Z42" s="1638"/>
      <c r="AA42" s="1638"/>
      <c r="AB42" s="1640"/>
      <c r="AC42" s="1640"/>
      <c r="AD42" s="1255"/>
      <c r="AE42" s="1455"/>
      <c r="AF42" s="712"/>
    </row>
    <row r="43" spans="1:32" s="713" customFormat="1" ht="24.75" customHeight="1">
      <c r="A43" s="1378"/>
      <c r="B43" s="1453"/>
      <c r="C43" s="1381"/>
      <c r="D43" s="1381"/>
      <c r="E43" s="1381"/>
      <c r="F43" s="1451"/>
      <c r="G43" s="1271"/>
      <c r="H43" s="1632"/>
      <c r="I43" s="1230"/>
      <c r="J43" s="1632"/>
      <c r="K43" s="1636"/>
      <c r="L43" s="1381"/>
      <c r="M43" s="1632"/>
      <c r="N43" s="1637"/>
      <c r="O43" s="1632"/>
      <c r="P43" s="1639"/>
      <c r="Q43" s="1638"/>
      <c r="R43" s="692"/>
      <c r="S43" s="1638"/>
      <c r="T43" s="1638"/>
      <c r="U43" s="1638"/>
      <c r="V43" s="1635"/>
      <c r="W43" s="1454"/>
      <c r="X43" s="1635"/>
      <c r="Y43" s="1273">
        <f t="shared" si="0"/>
        <v>0</v>
      </c>
      <c r="Z43" s="1638"/>
      <c r="AA43" s="1638"/>
      <c r="AB43" s="1640"/>
      <c r="AC43" s="1640"/>
      <c r="AD43" s="1255"/>
      <c r="AE43" s="1455"/>
      <c r="AF43" s="712"/>
    </row>
    <row r="44" spans="1:32" s="713" customFormat="1" ht="24.75" customHeight="1">
      <c r="A44" s="1378"/>
      <c r="B44" s="1453"/>
      <c r="C44" s="1381"/>
      <c r="D44" s="1381"/>
      <c r="E44" s="1381"/>
      <c r="F44" s="1451"/>
      <c r="G44" s="1271"/>
      <c r="H44" s="1632"/>
      <c r="I44" s="1230"/>
      <c r="J44" s="1632"/>
      <c r="K44" s="1636"/>
      <c r="L44" s="1381"/>
      <c r="M44" s="1632"/>
      <c r="N44" s="1637"/>
      <c r="O44" s="1632"/>
      <c r="P44" s="1639"/>
      <c r="Q44" s="1638"/>
      <c r="R44" s="692"/>
      <c r="S44" s="1638"/>
      <c r="T44" s="1638"/>
      <c r="U44" s="1638"/>
      <c r="V44" s="1635"/>
      <c r="W44" s="1454"/>
      <c r="X44" s="1635"/>
      <c r="Y44" s="1273">
        <f t="shared" si="0"/>
        <v>0</v>
      </c>
      <c r="Z44" s="1638"/>
      <c r="AA44" s="1638"/>
      <c r="AB44" s="1640"/>
      <c r="AC44" s="1640"/>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2">
        <v>0</v>
      </c>
      <c r="I49" s="689" t="s">
        <v>566</v>
      </c>
      <c r="J49" s="689" t="s">
        <v>30</v>
      </c>
      <c r="K49" s="1632"/>
      <c r="L49" s="1381" t="s">
        <v>622</v>
      </c>
      <c r="M49" s="689" t="s">
        <v>128</v>
      </c>
      <c r="N49" s="690">
        <v>88403.8</v>
      </c>
      <c r="O49" s="699" t="s">
        <v>128</v>
      </c>
      <c r="P49" s="691" t="s">
        <v>29</v>
      </c>
      <c r="Q49" s="1638">
        <v>46169</v>
      </c>
      <c r="R49" s="716"/>
      <c r="S49" s="1641"/>
      <c r="T49" s="1642"/>
      <c r="U49" s="1638"/>
      <c r="V49" s="1324">
        <v>6992</v>
      </c>
      <c r="W49" s="1222">
        <v>4679</v>
      </c>
      <c r="X49" s="1635">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2"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8">
        <v>46233</v>
      </c>
      <c r="D52" s="1518" t="s">
        <v>491</v>
      </c>
      <c r="E52" s="1518">
        <v>46202</v>
      </c>
      <c r="F52" s="1409" t="s">
        <v>61</v>
      </c>
      <c r="G52" s="1327"/>
      <c r="H52" s="740">
        <v>0</v>
      </c>
      <c r="I52" s="740" t="s">
        <v>566</v>
      </c>
      <c r="J52" s="740" t="s">
        <v>30</v>
      </c>
      <c r="K52" s="1643"/>
      <c r="L52" s="1518">
        <v>46189</v>
      </c>
      <c r="M52" s="1520" t="s">
        <v>128</v>
      </c>
      <c r="N52" s="770">
        <v>21342.95</v>
      </c>
      <c r="O52" s="740" t="s">
        <v>128</v>
      </c>
      <c r="P52" s="941" t="s">
        <v>32</v>
      </c>
      <c r="Q52" s="1638">
        <v>46189</v>
      </c>
      <c r="R52" s="692"/>
      <c r="S52" s="1638"/>
      <c r="T52" s="1638"/>
      <c r="U52" s="1638"/>
      <c r="V52" s="1324">
        <v>1667</v>
      </c>
      <c r="W52" s="1324"/>
      <c r="X52" s="1635">
        <f>SUM(V52-W52)</f>
        <v>1667</v>
      </c>
      <c r="Y52" s="1238"/>
      <c r="Z52" s="1630">
        <v>46203</v>
      </c>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1">
        <v>61</v>
      </c>
      <c r="I56" s="371" t="s">
        <v>618</v>
      </c>
      <c r="J56" s="1055" t="s">
        <v>30</v>
      </c>
      <c r="K56" s="1632"/>
      <c r="L56" s="1380"/>
      <c r="M56" s="371" t="s">
        <v>128</v>
      </c>
      <c r="N56" s="989">
        <v>44936</v>
      </c>
      <c r="O56" s="371" t="s">
        <v>128</v>
      </c>
      <c r="P56" s="705" t="s">
        <v>35</v>
      </c>
      <c r="Q56" s="1633">
        <v>46146</v>
      </c>
      <c r="R56" s="1633"/>
      <c r="S56" s="1633"/>
      <c r="T56" s="1633"/>
      <c r="U56" s="1633"/>
      <c r="V56" s="1634">
        <v>3375</v>
      </c>
      <c r="W56" s="1635"/>
      <c r="X56" s="1635">
        <f>SUM(V56-W56)</f>
        <v>3375</v>
      </c>
      <c r="Y56" s="1238">
        <f>IFERROR($W56/$V56, 0)</f>
        <v>0</v>
      </c>
      <c r="Z56" s="1644"/>
      <c r="AA56" s="1644"/>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1">
        <v>85</v>
      </c>
      <c r="I57" s="371" t="s">
        <v>618</v>
      </c>
      <c r="J57" s="1055" t="s">
        <v>30</v>
      </c>
      <c r="K57" s="1632"/>
      <c r="L57" s="1380"/>
      <c r="M57" s="371" t="s">
        <v>128</v>
      </c>
      <c r="N57" s="989">
        <v>60062</v>
      </c>
      <c r="O57" s="371" t="s">
        <v>128</v>
      </c>
      <c r="P57" s="705" t="s">
        <v>35</v>
      </c>
      <c r="Q57" s="1633">
        <v>46174</v>
      </c>
      <c r="R57" s="1633"/>
      <c r="S57" s="1633"/>
      <c r="T57" s="1633"/>
      <c r="U57" s="1633"/>
      <c r="V57" s="1634">
        <v>4380</v>
      </c>
      <c r="W57" s="1635"/>
      <c r="X57" s="1635">
        <f>SUM(V57-W57)</f>
        <v>4380</v>
      </c>
      <c r="Y57" s="1238">
        <f>IFERROR($W57/$V57, 0)</f>
        <v>0</v>
      </c>
      <c r="Z57" s="1644"/>
      <c r="AA57" s="1644"/>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1">
        <v>86</v>
      </c>
      <c r="I58" s="371" t="s">
        <v>618</v>
      </c>
      <c r="J58" s="1055" t="s">
        <v>30</v>
      </c>
      <c r="K58" s="1632"/>
      <c r="L58" s="1380"/>
      <c r="M58" s="371" t="s">
        <v>128</v>
      </c>
      <c r="N58" s="989">
        <v>64118</v>
      </c>
      <c r="O58" s="371" t="s">
        <v>128</v>
      </c>
      <c r="P58" s="705" t="s">
        <v>35</v>
      </c>
      <c r="Q58" s="1633">
        <v>46174</v>
      </c>
      <c r="R58" s="1633"/>
      <c r="S58" s="1633"/>
      <c r="T58" s="1633"/>
      <c r="U58" s="1633"/>
      <c r="V58" s="1634">
        <v>4753</v>
      </c>
      <c r="W58" s="1635"/>
      <c r="X58" s="1635">
        <f>SUM(V58-W58)</f>
        <v>4753</v>
      </c>
      <c r="Y58" s="1238">
        <f>IFERROR($W58/$V58, 0)</f>
        <v>0</v>
      </c>
      <c r="Z58" s="1644"/>
      <c r="AA58" s="1644"/>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1">
        <v>87</v>
      </c>
      <c r="I59" s="371" t="s">
        <v>618</v>
      </c>
      <c r="J59" s="1055" t="s">
        <v>30</v>
      </c>
      <c r="K59" s="1632"/>
      <c r="L59" s="1380"/>
      <c r="M59" s="371" t="s">
        <v>128</v>
      </c>
      <c r="N59" s="989">
        <v>64040</v>
      </c>
      <c r="O59" s="371" t="s">
        <v>128</v>
      </c>
      <c r="P59" s="705" t="s">
        <v>35</v>
      </c>
      <c r="Q59" s="1633">
        <v>46174</v>
      </c>
      <c r="R59" s="1633"/>
      <c r="S59" s="1633"/>
      <c r="T59" s="1633"/>
      <c r="U59" s="1633"/>
      <c r="V59" s="1634">
        <v>4888</v>
      </c>
      <c r="W59" s="1635"/>
      <c r="X59" s="1635">
        <f>SUM(V59-W59)</f>
        <v>4888</v>
      </c>
      <c r="Y59" s="1238">
        <f>IFERROR($W59/$V59, 0)</f>
        <v>0</v>
      </c>
      <c r="Z59" s="1644"/>
      <c r="AA59" s="1644"/>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1">
        <v>82</v>
      </c>
      <c r="I60" s="371" t="s">
        <v>618</v>
      </c>
      <c r="J60" s="1055" t="s">
        <v>30</v>
      </c>
      <c r="K60" s="1632"/>
      <c r="L60" s="1380"/>
      <c r="M60" s="371" t="s">
        <v>128</v>
      </c>
      <c r="N60" s="989">
        <v>60234</v>
      </c>
      <c r="O60" s="371" t="s">
        <v>128</v>
      </c>
      <c r="P60" s="705" t="s">
        <v>35</v>
      </c>
      <c r="Q60" s="1633">
        <v>46164</v>
      </c>
      <c r="R60" s="1633"/>
      <c r="S60" s="1633"/>
      <c r="T60" s="1633"/>
      <c r="U60" s="1633"/>
      <c r="V60" s="1634">
        <v>4497</v>
      </c>
      <c r="W60" s="1635"/>
      <c r="X60" s="1635">
        <f>SUM(V60-W60)</f>
        <v>4497</v>
      </c>
      <c r="Y60" s="1238">
        <f>IFERROR($W60/$V60, 0)</f>
        <v>0</v>
      </c>
      <c r="Z60" s="1644"/>
      <c r="AA60" s="1644"/>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1">
        <v>55</v>
      </c>
      <c r="I61" s="371" t="s">
        <v>618</v>
      </c>
      <c r="J61" s="1055" t="s">
        <v>30</v>
      </c>
      <c r="K61" s="1632"/>
      <c r="L61" s="1380"/>
      <c r="M61" s="371" t="s">
        <v>128</v>
      </c>
      <c r="N61" s="989">
        <v>45757.7</v>
      </c>
      <c r="O61" s="371" t="s">
        <v>128</v>
      </c>
      <c r="P61" s="705" t="s">
        <v>35</v>
      </c>
      <c r="Q61" s="1633">
        <v>46174</v>
      </c>
      <c r="R61" s="1633"/>
      <c r="S61" s="1633"/>
      <c r="T61" s="1633"/>
      <c r="U61" s="1633"/>
      <c r="V61" s="1634">
        <v>3537</v>
      </c>
      <c r="W61" s="1635"/>
      <c r="X61" s="1635">
        <f>SUM(V61-W61)</f>
        <v>3537</v>
      </c>
      <c r="Y61" s="1238">
        <f>IFERROR($W61/$V61, 0)</f>
        <v>0</v>
      </c>
      <c r="Z61" s="1644"/>
      <c r="AA61" s="1644"/>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1">
        <v>54</v>
      </c>
      <c r="I62" s="371" t="s">
        <v>618</v>
      </c>
      <c r="J62" s="1055" t="s">
        <v>30</v>
      </c>
      <c r="K62" s="1632"/>
      <c r="L62" s="1380"/>
      <c r="M62" s="371" t="s">
        <v>128</v>
      </c>
      <c r="N62" s="989">
        <v>39903.550000000003</v>
      </c>
      <c r="O62" s="371" t="s">
        <v>128</v>
      </c>
      <c r="P62" s="705" t="s">
        <v>35</v>
      </c>
      <c r="Q62" s="1633">
        <v>46174</v>
      </c>
      <c r="R62" s="1633"/>
      <c r="S62" s="1633"/>
      <c r="T62" s="1633"/>
      <c r="U62" s="1633"/>
      <c r="V62" s="1634">
        <v>3000</v>
      </c>
      <c r="W62" s="1635"/>
      <c r="X62" s="1635">
        <f>SUM(V62-W62)</f>
        <v>3000</v>
      </c>
      <c r="Y62" s="1238">
        <f>IFERROR($W62/$V62, 0)</f>
        <v>0</v>
      </c>
      <c r="Z62" s="1644"/>
      <c r="AA62" s="1644"/>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1">
        <v>78</v>
      </c>
      <c r="I63" s="371" t="s">
        <v>618</v>
      </c>
      <c r="J63" s="1055" t="s">
        <v>30</v>
      </c>
      <c r="K63" s="1632"/>
      <c r="L63" s="1380"/>
      <c r="M63" s="371" t="s">
        <v>128</v>
      </c>
      <c r="N63" s="989">
        <v>58190</v>
      </c>
      <c r="O63" s="371" t="s">
        <v>128</v>
      </c>
      <c r="P63" s="705" t="s">
        <v>35</v>
      </c>
      <c r="Q63" s="1633">
        <v>46174</v>
      </c>
      <c r="R63" s="1633"/>
      <c r="S63" s="1633"/>
      <c r="T63" s="1633"/>
      <c r="U63" s="1633"/>
      <c r="V63" s="1634">
        <v>4283</v>
      </c>
      <c r="W63" s="1635"/>
      <c r="X63" s="1635">
        <f>SUM(V63-W63)</f>
        <v>4283</v>
      </c>
      <c r="Y63" s="1238">
        <f>IFERROR($W63/$V63, 0)</f>
        <v>0</v>
      </c>
      <c r="Z63" s="1644"/>
      <c r="AA63" s="1644"/>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1">
        <v>75</v>
      </c>
      <c r="I64" s="371" t="s">
        <v>618</v>
      </c>
      <c r="J64" s="1055" t="s">
        <v>30</v>
      </c>
      <c r="K64" s="1632"/>
      <c r="L64" s="1380"/>
      <c r="M64" s="371" t="s">
        <v>128</v>
      </c>
      <c r="N64" s="989">
        <v>61026</v>
      </c>
      <c r="O64" s="371" t="s">
        <v>128</v>
      </c>
      <c r="P64" s="705" t="s">
        <v>29</v>
      </c>
      <c r="Q64" s="1633">
        <v>46144</v>
      </c>
      <c r="R64" s="1633"/>
      <c r="S64" s="1633"/>
      <c r="T64" s="1633"/>
      <c r="U64" s="1633"/>
      <c r="V64" s="1634">
        <v>4683</v>
      </c>
      <c r="W64" s="1635">
        <v>851</v>
      </c>
      <c r="X64" s="1635">
        <f>SUM(V64-W64)</f>
        <v>3832</v>
      </c>
      <c r="Y64" s="1238">
        <f>IFERROR($W64/$V64, 0)</f>
        <v>0.18172111894084989</v>
      </c>
      <c r="Z64" s="1633">
        <v>46177</v>
      </c>
      <c r="AA64" s="1633"/>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1">
        <v>77</v>
      </c>
      <c r="I65" s="371" t="s">
        <v>566</v>
      </c>
      <c r="J65" s="1055" t="s">
        <v>30</v>
      </c>
      <c r="K65" s="1632"/>
      <c r="L65" s="1380"/>
      <c r="M65" s="371" t="s">
        <v>128</v>
      </c>
      <c r="N65" s="989">
        <v>52948</v>
      </c>
      <c r="O65" s="371" t="s">
        <v>128</v>
      </c>
      <c r="P65" s="705" t="s">
        <v>35</v>
      </c>
      <c r="Q65" s="1633">
        <v>46185</v>
      </c>
      <c r="R65" s="1633"/>
      <c r="S65" s="1633"/>
      <c r="T65" s="1633"/>
      <c r="U65" s="1633"/>
      <c r="V65" s="1634">
        <v>3957</v>
      </c>
      <c r="W65" s="1635"/>
      <c r="X65" s="1635">
        <f>SUM(V65-W65)</f>
        <v>3957</v>
      </c>
      <c r="Y65" s="1238">
        <f>IFERROR($W65/$V65, 0)</f>
        <v>0</v>
      </c>
      <c r="Z65" s="1644"/>
      <c r="AA65" s="1644"/>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1">
        <v>74</v>
      </c>
      <c r="I66" s="371" t="s">
        <v>566</v>
      </c>
      <c r="J66" s="740" t="s">
        <v>30</v>
      </c>
      <c r="K66" s="740"/>
      <c r="L66" s="1380"/>
      <c r="M66" s="371" t="s">
        <v>128</v>
      </c>
      <c r="N66" s="989">
        <v>51256</v>
      </c>
      <c r="O66" s="371" t="s">
        <v>128</v>
      </c>
      <c r="P66" s="705" t="s">
        <v>35</v>
      </c>
      <c r="Q66" s="1633">
        <v>46185</v>
      </c>
      <c r="R66" s="1633"/>
      <c r="S66" s="1633"/>
      <c r="T66" s="1633"/>
      <c r="U66" s="1633"/>
      <c r="V66" s="1634">
        <v>3826</v>
      </c>
      <c r="W66" s="1635"/>
      <c r="X66" s="1635">
        <f>SUM(V66-W66)</f>
        <v>3826</v>
      </c>
      <c r="Y66" s="1238">
        <f>IFERROR($W66/$V66, 0)</f>
        <v>0</v>
      </c>
      <c r="Z66" s="1644"/>
      <c r="AA66" s="1644"/>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2"/>
      <c r="L67" s="1380"/>
      <c r="M67" s="1177" t="s">
        <v>128</v>
      </c>
      <c r="N67" s="1410">
        <v>36161.25</v>
      </c>
      <c r="O67" s="1177" t="s">
        <v>128</v>
      </c>
      <c r="P67" s="1411" t="s">
        <v>35</v>
      </c>
      <c r="Q67" s="1633">
        <v>46162</v>
      </c>
      <c r="R67" s="1633"/>
      <c r="S67" s="1633"/>
      <c r="T67" s="1633"/>
      <c r="U67" s="1633"/>
      <c r="V67" s="1634">
        <v>2885</v>
      </c>
      <c r="W67" s="1635"/>
      <c r="X67" s="1635">
        <f>SUM(V67-W67)</f>
        <v>2885</v>
      </c>
      <c r="Y67" s="1238">
        <f>IFERROR($W67/$V67, 0)</f>
        <v>0</v>
      </c>
      <c r="Z67" s="1644"/>
      <c r="AA67" s="1644"/>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1">
        <v>47</v>
      </c>
      <c r="I68" s="371" t="s">
        <v>566</v>
      </c>
      <c r="J68" s="699" t="s">
        <v>30</v>
      </c>
      <c r="K68" s="1632"/>
      <c r="L68" s="1380"/>
      <c r="M68" s="699" t="s">
        <v>128</v>
      </c>
      <c r="N68" s="703">
        <v>36936</v>
      </c>
      <c r="O68" s="699" t="s">
        <v>128</v>
      </c>
      <c r="P68" s="705" t="s">
        <v>35</v>
      </c>
      <c r="Q68" s="1633">
        <v>46196</v>
      </c>
      <c r="R68" s="1633"/>
      <c r="S68" s="1633"/>
      <c r="T68" s="1633"/>
      <c r="U68" s="1633"/>
      <c r="V68" s="1634">
        <v>2724</v>
      </c>
      <c r="W68" s="1635"/>
      <c r="X68" s="1635">
        <f>SUM(V68-W68)</f>
        <v>2724</v>
      </c>
      <c r="Y68" s="1238">
        <f>IFERROR($W68/$V68, 0)</f>
        <v>0</v>
      </c>
      <c r="Z68" s="1644"/>
      <c r="AA68" s="1644"/>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2"/>
      <c r="L70" s="1380"/>
      <c r="M70" s="699" t="s">
        <v>128</v>
      </c>
      <c r="N70" s="703">
        <v>3443</v>
      </c>
      <c r="O70" s="699" t="s">
        <v>128</v>
      </c>
      <c r="P70" s="691" t="s">
        <v>35</v>
      </c>
      <c r="Q70" s="1633">
        <v>46147</v>
      </c>
      <c r="R70" s="1633"/>
      <c r="S70" s="1633"/>
      <c r="T70" s="1633"/>
      <c r="U70" s="1633"/>
      <c r="V70" s="1635">
        <v>224</v>
      </c>
      <c r="W70" s="1635"/>
      <c r="X70" s="1635">
        <f>SUM(V70-W70)</f>
        <v>224</v>
      </c>
      <c r="Y70" s="1238">
        <f>IFERROR($W70/$V70, 0)</f>
        <v>0</v>
      </c>
      <c r="Z70" s="1633"/>
      <c r="AA70" s="1633"/>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1">
        <v>77</v>
      </c>
      <c r="I76" s="1258" t="s">
        <v>566</v>
      </c>
      <c r="J76" s="1259" t="s">
        <v>30</v>
      </c>
      <c r="K76" s="1632"/>
      <c r="L76" s="1380"/>
      <c r="M76" s="1177" t="s">
        <v>128</v>
      </c>
      <c r="N76" s="1645">
        <v>70699.5</v>
      </c>
      <c r="O76" s="1178" t="s">
        <v>128</v>
      </c>
      <c r="P76" s="1335" t="s">
        <v>32</v>
      </c>
      <c r="Q76" s="1633"/>
      <c r="R76" s="1633"/>
      <c r="S76" s="1633"/>
      <c r="T76" s="1633"/>
      <c r="U76" s="1633"/>
      <c r="V76" s="1634">
        <v>5471</v>
      </c>
      <c r="W76" s="1635"/>
      <c r="X76" s="1635">
        <f>SUM(V76-W76)</f>
        <v>5471</v>
      </c>
      <c r="Y76" s="1238">
        <f>IFERROR($W76/$V76, 0)</f>
        <v>0</v>
      </c>
      <c r="Z76" s="1633"/>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1">
        <v>56</v>
      </c>
      <c r="I77" s="1258" t="s">
        <v>566</v>
      </c>
      <c r="J77" s="1259" t="s">
        <v>30</v>
      </c>
      <c r="K77" s="1632"/>
      <c r="L77" s="1380"/>
      <c r="M77" s="1177" t="s">
        <v>128</v>
      </c>
      <c r="N77" s="1645">
        <v>38720</v>
      </c>
      <c r="O77" s="1178" t="s">
        <v>128</v>
      </c>
      <c r="P77" s="1335" t="s">
        <v>32</v>
      </c>
      <c r="Q77" s="1633"/>
      <c r="R77" s="1633"/>
      <c r="S77" s="1633"/>
      <c r="T77" s="1633"/>
      <c r="U77" s="1633"/>
      <c r="V77" s="1634">
        <v>3134</v>
      </c>
      <c r="W77" s="1635"/>
      <c r="X77" s="1635">
        <f>SUM(V77-W77)</f>
        <v>3134</v>
      </c>
      <c r="Y77" s="1238">
        <f>IFERROR($W77/$V77, 0)</f>
        <v>0</v>
      </c>
      <c r="Z77" s="1646"/>
      <c r="AA77" s="1647"/>
      <c r="AB77" s="813">
        <v>0</v>
      </c>
      <c r="AC77" s="816">
        <v>0</v>
      </c>
      <c r="AD77" s="732">
        <v>0</v>
      </c>
      <c r="AE77" s="1239" t="s">
        <v>678</v>
      </c>
      <c r="AF77" s="725"/>
    </row>
    <row r="78" spans="1:32" ht="24.75" customHeight="1">
      <c r="A78" s="1378" t="s">
        <v>679</v>
      </c>
      <c r="B78" s="1179" t="s">
        <v>37</v>
      </c>
      <c r="C78" s="1381">
        <v>46229</v>
      </c>
      <c r="D78" s="1379"/>
      <c r="E78" s="1380"/>
      <c r="F78" s="1379"/>
      <c r="G78" s="1237"/>
      <c r="H78" s="1631">
        <v>80</v>
      </c>
      <c r="I78" s="1258" t="s">
        <v>566</v>
      </c>
      <c r="J78" s="1259" t="s">
        <v>30</v>
      </c>
      <c r="K78" s="1632"/>
      <c r="L78" s="1380"/>
      <c r="M78" s="1177" t="s">
        <v>128</v>
      </c>
      <c r="N78" s="1410">
        <v>77657.7</v>
      </c>
      <c r="O78" s="1178" t="s">
        <v>128</v>
      </c>
      <c r="P78" s="1335" t="s">
        <v>32</v>
      </c>
      <c r="Q78" s="1633"/>
      <c r="R78" s="1633"/>
      <c r="S78" s="1633"/>
      <c r="T78" s="1633"/>
      <c r="U78" s="1633"/>
      <c r="V78" s="1634">
        <v>6243</v>
      </c>
      <c r="W78" s="1635"/>
      <c r="X78" s="1635">
        <f>SUM(V78-W78)</f>
        <v>6243</v>
      </c>
      <c r="Y78" s="1238">
        <f>IFERROR($W78/$V78, 0)</f>
        <v>0</v>
      </c>
      <c r="Z78" s="1633"/>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1">
        <v>82</v>
      </c>
      <c r="I79" s="1258" t="s">
        <v>566</v>
      </c>
      <c r="J79" s="1259" t="s">
        <v>30</v>
      </c>
      <c r="K79" s="1632"/>
      <c r="L79" s="1380"/>
      <c r="M79" s="1177" t="s">
        <v>128</v>
      </c>
      <c r="N79" s="1410">
        <v>85513</v>
      </c>
      <c r="O79" s="1178" t="s">
        <v>128</v>
      </c>
      <c r="P79" s="1335" t="s">
        <v>32</v>
      </c>
      <c r="Q79" s="1633"/>
      <c r="R79" s="1633"/>
      <c r="S79" s="1633"/>
      <c r="T79" s="1633"/>
      <c r="U79" s="1633"/>
      <c r="V79" s="1634">
        <v>6678</v>
      </c>
      <c r="W79" s="1635"/>
      <c r="X79" s="1635">
        <f>SUM(V79-W79)</f>
        <v>6678</v>
      </c>
      <c r="Y79" s="1238">
        <f>IFERROR($W79/$V79, 0)</f>
        <v>0</v>
      </c>
      <c r="Z79" s="1633"/>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1">
        <v>0</v>
      </c>
      <c r="I80" s="1258" t="s">
        <v>566</v>
      </c>
      <c r="J80" s="1259" t="s">
        <v>30</v>
      </c>
      <c r="K80" s="1632"/>
      <c r="L80" s="1380"/>
      <c r="M80" s="1177" t="s">
        <v>128</v>
      </c>
      <c r="N80" s="1645">
        <v>25174.45</v>
      </c>
      <c r="O80" s="1178" t="s">
        <v>128</v>
      </c>
      <c r="P80" s="1335" t="s">
        <v>32</v>
      </c>
      <c r="Q80" s="1633"/>
      <c r="R80" s="1633"/>
      <c r="S80" s="1633"/>
      <c r="T80" s="1633"/>
      <c r="U80" s="1633"/>
      <c r="V80" s="1634">
        <v>2721</v>
      </c>
      <c r="W80" s="1635"/>
      <c r="X80" s="1635">
        <f>SUM(V80-W80)</f>
        <v>2721</v>
      </c>
      <c r="Y80" s="1238">
        <f>IFERROR($W80/$V80, 0)</f>
        <v>0</v>
      </c>
      <c r="Z80" s="1648"/>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1">
        <v>53</v>
      </c>
      <c r="I81" s="1258" t="s">
        <v>566</v>
      </c>
      <c r="J81" s="1259" t="s">
        <v>30</v>
      </c>
      <c r="K81" s="1360"/>
      <c r="L81" s="1236"/>
      <c r="M81" s="1177" t="s">
        <v>128</v>
      </c>
      <c r="N81" s="1361">
        <v>56455</v>
      </c>
      <c r="O81" s="1178" t="s">
        <v>128</v>
      </c>
      <c r="P81" s="1335" t="s">
        <v>29</v>
      </c>
      <c r="Q81" s="1633">
        <v>46174</v>
      </c>
      <c r="R81" s="1633"/>
      <c r="S81" s="1633"/>
      <c r="T81" s="1633"/>
      <c r="U81" s="1633"/>
      <c r="V81" s="1634">
        <v>4814</v>
      </c>
      <c r="W81" s="1635">
        <v>4321</v>
      </c>
      <c r="X81" s="1635">
        <f>SUM(V81-W81)</f>
        <v>493</v>
      </c>
      <c r="Y81" s="1238">
        <f>IFERROR($W81/$V81, 0)</f>
        <v>0.89759036144578308</v>
      </c>
      <c r="Z81" s="1633">
        <v>46184</v>
      </c>
      <c r="AA81" s="1648"/>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1">
        <v>74</v>
      </c>
      <c r="I82" s="1258" t="s">
        <v>566</v>
      </c>
      <c r="J82" s="1259" t="s">
        <v>30</v>
      </c>
      <c r="K82" s="1632"/>
      <c r="L82" s="1380"/>
      <c r="M82" s="1177" t="s">
        <v>128</v>
      </c>
      <c r="N82" s="1361">
        <v>92274</v>
      </c>
      <c r="O82" s="1178" t="s">
        <v>128</v>
      </c>
      <c r="P82" s="1335" t="s">
        <v>29</v>
      </c>
      <c r="Q82" s="1633">
        <v>46142</v>
      </c>
      <c r="R82" s="1633"/>
      <c r="S82" s="1633"/>
      <c r="T82" s="1633"/>
      <c r="U82" s="1633"/>
      <c r="V82" s="1634">
        <v>8145</v>
      </c>
      <c r="W82" s="1635">
        <v>7162</v>
      </c>
      <c r="X82" s="1635">
        <f>SUM(V82-W82)</f>
        <v>983</v>
      </c>
      <c r="Y82" s="1238">
        <f>IFERROR($W82/$V82, 0)</f>
        <v>0.87931246163290366</v>
      </c>
      <c r="Z82" s="1633">
        <v>46149</v>
      </c>
      <c r="AA82" s="1633"/>
      <c r="AB82" s="695">
        <v>0</v>
      </c>
      <c r="AC82" s="695">
        <v>0</v>
      </c>
      <c r="AD82" s="701">
        <v>0</v>
      </c>
      <c r="AE82" s="1239" t="s">
        <v>687</v>
      </c>
      <c r="AF82" s="725"/>
    </row>
    <row r="83" spans="1:32" ht="24.75" customHeight="1">
      <c r="A83" s="1378" t="s">
        <v>688</v>
      </c>
      <c r="B83" s="1384" t="s">
        <v>37</v>
      </c>
      <c r="C83" s="1381">
        <v>46215</v>
      </c>
      <c r="D83" s="1379"/>
      <c r="E83" s="1380"/>
      <c r="F83" s="1379"/>
      <c r="G83" s="1237"/>
      <c r="H83" s="1631">
        <v>48</v>
      </c>
      <c r="I83" s="1258" t="s">
        <v>566</v>
      </c>
      <c r="J83" s="1259" t="s">
        <v>30</v>
      </c>
      <c r="K83" s="1632"/>
      <c r="L83" s="1380"/>
      <c r="M83" s="1177" t="s">
        <v>128</v>
      </c>
      <c r="N83" s="1361">
        <v>50669</v>
      </c>
      <c r="O83" s="1178" t="s">
        <v>128</v>
      </c>
      <c r="P83" s="1335" t="s">
        <v>32</v>
      </c>
      <c r="Q83" s="1633"/>
      <c r="R83" s="1633"/>
      <c r="S83" s="1633"/>
      <c r="T83" s="1633"/>
      <c r="U83" s="1633"/>
      <c r="V83" s="1634">
        <v>3600</v>
      </c>
      <c r="W83" s="1635"/>
      <c r="X83" s="1635">
        <f>SUM(V83-W83)</f>
        <v>3600</v>
      </c>
      <c r="Y83" s="1238">
        <f>IFERROR($W83/$V83, 0)</f>
        <v>0</v>
      </c>
      <c r="Z83" s="1633"/>
      <c r="AA83" s="1633"/>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1">
        <v>69</v>
      </c>
      <c r="I84" s="1258" t="s">
        <v>566</v>
      </c>
      <c r="J84" s="1259" t="s">
        <v>30</v>
      </c>
      <c r="K84" s="1632"/>
      <c r="L84" s="1380"/>
      <c r="M84" s="1177" t="s">
        <v>128</v>
      </c>
      <c r="N84" s="415">
        <v>72896</v>
      </c>
      <c r="O84" s="1178" t="s">
        <v>128</v>
      </c>
      <c r="P84" s="1335" t="s">
        <v>29</v>
      </c>
      <c r="Q84" s="1633">
        <v>46157</v>
      </c>
      <c r="R84" s="1633"/>
      <c r="S84" s="1633"/>
      <c r="T84" s="1633"/>
      <c r="U84" s="1633"/>
      <c r="V84" s="1634">
        <v>6189</v>
      </c>
      <c r="W84" s="1635">
        <v>6050</v>
      </c>
      <c r="X84" s="1635">
        <f>SUM(V84-W84)</f>
        <v>139</v>
      </c>
      <c r="Y84" s="1238">
        <f>IFERROR($W84/$V84, 0)</f>
        <v>0.97754079819033768</v>
      </c>
      <c r="Z84" s="1633">
        <v>46169</v>
      </c>
      <c r="AA84" s="1633"/>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1">
        <v>60</v>
      </c>
      <c r="I85" s="1258" t="s">
        <v>566</v>
      </c>
      <c r="J85" s="1259" t="s">
        <v>30</v>
      </c>
      <c r="K85" s="1632"/>
      <c r="L85" s="1380"/>
      <c r="M85" s="1177" t="s">
        <v>128</v>
      </c>
      <c r="N85" s="415">
        <v>70151.5</v>
      </c>
      <c r="O85" s="1178" t="s">
        <v>128</v>
      </c>
      <c r="P85" s="1335" t="s">
        <v>35</v>
      </c>
      <c r="Q85" s="1633">
        <v>46170</v>
      </c>
      <c r="R85" s="1633"/>
      <c r="S85" s="1633"/>
      <c r="T85" s="1633"/>
      <c r="U85" s="1633"/>
      <c r="V85" s="1634">
        <v>5673</v>
      </c>
      <c r="W85" s="1649">
        <v>2593</v>
      </c>
      <c r="X85" s="1635">
        <f>SUM(V85-W85)</f>
        <v>3080</v>
      </c>
      <c r="Y85" s="1238">
        <f>IFERROR($W85/$V85, 0)</f>
        <v>0.45707738410012339</v>
      </c>
      <c r="Z85" s="1633">
        <v>46197</v>
      </c>
      <c r="AA85" s="1633"/>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1">
        <v>70</v>
      </c>
      <c r="I86" s="1258" t="s">
        <v>566</v>
      </c>
      <c r="J86" s="1259" t="s">
        <v>30</v>
      </c>
      <c r="K86" s="1632"/>
      <c r="L86" s="1380"/>
      <c r="M86" s="1177" t="s">
        <v>128</v>
      </c>
      <c r="N86" s="415">
        <v>65362</v>
      </c>
      <c r="O86" s="1178" t="s">
        <v>128</v>
      </c>
      <c r="P86" s="1335" t="s">
        <v>29</v>
      </c>
      <c r="Q86" s="1633">
        <v>46170</v>
      </c>
      <c r="R86" s="1633"/>
      <c r="S86" s="1633"/>
      <c r="T86" s="1633"/>
      <c r="U86" s="1633"/>
      <c r="V86" s="1634">
        <v>5460</v>
      </c>
      <c r="W86" s="1635">
        <v>2418</v>
      </c>
      <c r="X86" s="1635">
        <f>SUM(V86-W86)</f>
        <v>3042</v>
      </c>
      <c r="Y86" s="1238">
        <f>IFERROR($W86/$V86, 0)</f>
        <v>0.44285714285714284</v>
      </c>
      <c r="Z86" s="1633">
        <v>46189</v>
      </c>
      <c r="AA86" s="1633"/>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1">
        <v>90</v>
      </c>
      <c r="I88" s="1258" t="s">
        <v>566</v>
      </c>
      <c r="J88" s="1259" t="s">
        <v>30</v>
      </c>
      <c r="K88" s="1632"/>
      <c r="L88" s="1380"/>
      <c r="M88" s="1177" t="s">
        <v>128</v>
      </c>
      <c r="N88" s="1361">
        <v>90888</v>
      </c>
      <c r="O88" s="1178" t="s">
        <v>128</v>
      </c>
      <c r="P88" s="1335" t="s">
        <v>32</v>
      </c>
      <c r="Q88" s="1633"/>
      <c r="R88" s="1633"/>
      <c r="S88" s="1633"/>
      <c r="T88" s="1633"/>
      <c r="U88" s="1633"/>
      <c r="V88" s="1634">
        <v>7881</v>
      </c>
      <c r="W88" s="1635"/>
      <c r="X88" s="1635">
        <f>SUM(V88-W88)</f>
        <v>7881</v>
      </c>
      <c r="Y88" s="1238">
        <f>IFERROR($W88/$V88, 0)</f>
        <v>0</v>
      </c>
      <c r="Z88" s="1633"/>
      <c r="AA88" s="1633"/>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08">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7" t="s">
        <v>698</v>
      </c>
      <c r="B90" s="1568" t="s">
        <v>37</v>
      </c>
      <c r="C90" s="697">
        <v>46203</v>
      </c>
      <c r="D90" s="357" t="s">
        <v>66</v>
      </c>
      <c r="E90" s="359">
        <v>46171</v>
      </c>
      <c r="F90" s="357" t="s">
        <v>53</v>
      </c>
      <c r="G90" s="1271"/>
      <c r="H90" s="361">
        <v>71</v>
      </c>
      <c r="I90" s="1230" t="s">
        <v>566</v>
      </c>
      <c r="J90" s="1569" t="s">
        <v>30</v>
      </c>
      <c r="K90" s="1219"/>
      <c r="L90" s="359" t="s">
        <v>622</v>
      </c>
      <c r="M90" s="1219" t="s">
        <v>128</v>
      </c>
      <c r="N90" s="414">
        <v>68762</v>
      </c>
      <c r="O90" s="1289" t="s">
        <v>128</v>
      </c>
      <c r="P90" s="1561" t="s">
        <v>29</v>
      </c>
      <c r="Q90" s="1274">
        <v>46174</v>
      </c>
      <c r="R90" s="1633"/>
      <c r="S90" s="1633"/>
      <c r="T90" s="1633"/>
      <c r="U90" s="1633"/>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1">
        <v>74</v>
      </c>
      <c r="I91" s="1258" t="s">
        <v>566</v>
      </c>
      <c r="J91" s="1259" t="s">
        <v>30</v>
      </c>
      <c r="K91" s="1632"/>
      <c r="L91" s="1380"/>
      <c r="M91" s="1177" t="s">
        <v>128</v>
      </c>
      <c r="N91" s="415">
        <v>70534.5</v>
      </c>
      <c r="O91" s="1178" t="s">
        <v>128</v>
      </c>
      <c r="P91" s="1335" t="s">
        <v>29</v>
      </c>
      <c r="Q91" s="1633">
        <v>46174</v>
      </c>
      <c r="R91" s="1633"/>
      <c r="S91" s="1633"/>
      <c r="T91" s="1633"/>
      <c r="U91" s="1633"/>
      <c r="V91" s="1634">
        <v>5756</v>
      </c>
      <c r="W91" s="1635">
        <v>2635</v>
      </c>
      <c r="X91" s="1635">
        <f>SUM(V91-W91)</f>
        <v>3121</v>
      </c>
      <c r="Y91" s="1238">
        <f>IFERROR($W91/$V91, 0)</f>
        <v>0.45778318276580959</v>
      </c>
      <c r="Z91" s="1633">
        <v>46191</v>
      </c>
      <c r="AA91" s="1633"/>
      <c r="AB91" s="1189">
        <v>0</v>
      </c>
      <c r="AC91" s="1189">
        <v>0</v>
      </c>
      <c r="AD91" s="1223">
        <v>0</v>
      </c>
      <c r="AE91" s="1239" t="s">
        <v>691</v>
      </c>
      <c r="AF91" s="725"/>
    </row>
    <row r="92" spans="1:32" ht="24.75" customHeight="1">
      <c r="A92" s="1378" t="s">
        <v>700</v>
      </c>
      <c r="B92" s="1384" t="s">
        <v>37</v>
      </c>
      <c r="C92" s="697">
        <v>46203</v>
      </c>
      <c r="D92" s="1379"/>
      <c r="E92" s="1380"/>
      <c r="F92" s="1379"/>
      <c r="G92" s="1237"/>
      <c r="H92" s="1631">
        <v>56</v>
      </c>
      <c r="I92" s="1258" t="s">
        <v>566</v>
      </c>
      <c r="J92" s="744" t="s">
        <v>30</v>
      </c>
      <c r="K92" s="1360"/>
      <c r="L92" s="1236"/>
      <c r="M92" s="1177" t="s">
        <v>128</v>
      </c>
      <c r="N92" s="1361">
        <v>50042</v>
      </c>
      <c r="O92" s="1178" t="s">
        <v>128</v>
      </c>
      <c r="P92" s="1335" t="s">
        <v>32</v>
      </c>
      <c r="Q92" s="1633"/>
      <c r="R92" s="1633"/>
      <c r="S92" s="1633"/>
      <c r="T92" s="1633"/>
      <c r="U92" s="1633"/>
      <c r="V92" s="1634">
        <v>4159</v>
      </c>
      <c r="W92" s="1635"/>
      <c r="X92" s="1635">
        <f>SUM(V92-W92)</f>
        <v>4159</v>
      </c>
      <c r="Y92" s="1238">
        <f>IFERROR($W92/$V92, 0)</f>
        <v>0</v>
      </c>
      <c r="Z92" s="1633"/>
      <c r="AA92" s="1633"/>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1">
        <v>62</v>
      </c>
      <c r="I93" s="1258" t="s">
        <v>566</v>
      </c>
      <c r="J93" s="744" t="s">
        <v>30</v>
      </c>
      <c r="K93" s="1360"/>
      <c r="L93" s="1236"/>
      <c r="M93" s="1177" t="s">
        <v>128</v>
      </c>
      <c r="N93" s="1361">
        <v>48766</v>
      </c>
      <c r="O93" s="1178" t="s">
        <v>128</v>
      </c>
      <c r="P93" s="1335" t="s">
        <v>35</v>
      </c>
      <c r="Q93" s="1633">
        <v>46185</v>
      </c>
      <c r="R93" s="1633"/>
      <c r="S93" s="1633"/>
      <c r="T93" s="1633"/>
      <c r="U93" s="1633"/>
      <c r="V93" s="1634">
        <v>4009</v>
      </c>
      <c r="W93" s="1635"/>
      <c r="X93" s="1635">
        <f>SUM(V93-W93)</f>
        <v>4009</v>
      </c>
      <c r="Y93" s="1238">
        <f>IFERROR($W93/$V93, 0)</f>
        <v>0</v>
      </c>
      <c r="Z93" s="1633"/>
      <c r="AA93" s="1633"/>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1">
        <v>0</v>
      </c>
      <c r="I94" s="1258" t="s">
        <v>566</v>
      </c>
      <c r="J94" s="1259" t="s">
        <v>30</v>
      </c>
      <c r="K94" s="1632"/>
      <c r="L94" s="1380"/>
      <c r="M94" s="1177" t="s">
        <v>128</v>
      </c>
      <c r="N94" s="1361">
        <v>35456.550000000003</v>
      </c>
      <c r="O94" s="1178" t="s">
        <v>128</v>
      </c>
      <c r="P94" s="1335" t="s">
        <v>35</v>
      </c>
      <c r="Q94" s="1633">
        <v>46185</v>
      </c>
      <c r="R94" s="1633"/>
      <c r="S94" s="1633"/>
      <c r="T94" s="1633"/>
      <c r="U94" s="1633"/>
      <c r="V94" s="1634">
        <v>2635</v>
      </c>
      <c r="W94" s="1635">
        <v>492</v>
      </c>
      <c r="X94" s="1635">
        <f>SUM(V94-W94)</f>
        <v>2143</v>
      </c>
      <c r="Y94" s="1238">
        <f>IFERROR($W94/$V94, 0)</f>
        <v>0.18671726755218215</v>
      </c>
      <c r="Z94" s="1633"/>
      <c r="AA94" s="1633"/>
      <c r="AB94" s="695">
        <v>0</v>
      </c>
      <c r="AC94" s="733">
        <v>0</v>
      </c>
      <c r="AD94" s="732">
        <v>0</v>
      </c>
      <c r="AE94" s="1239" t="s">
        <v>704</v>
      </c>
      <c r="AF94" s="725"/>
    </row>
    <row r="95" spans="1:32" ht="24.75" customHeight="1">
      <c r="A95" s="1378" t="s">
        <v>705</v>
      </c>
      <c r="B95" s="1179" t="s">
        <v>37</v>
      </c>
      <c r="C95" s="1381">
        <v>46233</v>
      </c>
      <c r="D95" s="1379"/>
      <c r="E95" s="1380"/>
      <c r="F95" s="1379"/>
      <c r="G95" s="1237"/>
      <c r="H95" s="1631">
        <v>0</v>
      </c>
      <c r="I95" s="1258" t="s">
        <v>566</v>
      </c>
      <c r="J95" s="1259" t="s">
        <v>30</v>
      </c>
      <c r="K95" s="1632"/>
      <c r="L95" s="1380"/>
      <c r="M95" s="1177" t="s">
        <v>128</v>
      </c>
      <c r="N95" s="1361">
        <v>72557.350000000006</v>
      </c>
      <c r="O95" s="1178" t="s">
        <v>128</v>
      </c>
      <c r="P95" s="1335" t="s">
        <v>32</v>
      </c>
      <c r="Q95" s="1633"/>
      <c r="R95" s="1633"/>
      <c r="S95" s="1633"/>
      <c r="T95" s="1633"/>
      <c r="U95" s="1633"/>
      <c r="V95" s="1634">
        <v>5666</v>
      </c>
      <c r="W95" s="1635"/>
      <c r="X95" s="1635">
        <f>SUM(V95-W95)</f>
        <v>5666</v>
      </c>
      <c r="Y95" s="1238">
        <f>IFERROR($W95/$V95, 0)</f>
        <v>0</v>
      </c>
      <c r="Z95" s="1633"/>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1">
        <v>0</v>
      </c>
      <c r="I96" s="1258" t="s">
        <v>566</v>
      </c>
      <c r="J96" s="1259" t="s">
        <v>30</v>
      </c>
      <c r="K96" s="1632"/>
      <c r="L96" s="1380"/>
      <c r="M96" s="1177" t="s">
        <v>128</v>
      </c>
      <c r="N96" s="415">
        <v>75219.199999999997</v>
      </c>
      <c r="O96" s="1178" t="s">
        <v>128</v>
      </c>
      <c r="P96" s="1335" t="s">
        <v>32</v>
      </c>
      <c r="Q96" s="1633">
        <v>46189</v>
      </c>
      <c r="R96" s="1633"/>
      <c r="S96" s="1633"/>
      <c r="T96" s="1633"/>
      <c r="U96" s="1633"/>
      <c r="V96" s="1634">
        <v>5902</v>
      </c>
      <c r="W96" s="1635"/>
      <c r="X96" s="1635">
        <f>SUM(V96-W96)</f>
        <v>5902</v>
      </c>
      <c r="Y96" s="1238">
        <f>IFERROR($W96/$V96, 0)</f>
        <v>0</v>
      </c>
      <c r="Z96" s="1633"/>
      <c r="AA96" s="1633"/>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2"/>
      <c r="L97" s="1380"/>
      <c r="M97" s="1177" t="s">
        <v>128</v>
      </c>
      <c r="N97" s="415">
        <v>31327.7</v>
      </c>
      <c r="O97" s="1178" t="s">
        <v>128</v>
      </c>
      <c r="P97" s="1335" t="s">
        <v>32</v>
      </c>
      <c r="Q97" s="1633">
        <v>46189</v>
      </c>
      <c r="R97" s="1633"/>
      <c r="S97" s="1633"/>
      <c r="T97" s="1633"/>
      <c r="U97" s="1633"/>
      <c r="V97" s="1634">
        <v>2342</v>
      </c>
      <c r="W97" s="1635"/>
      <c r="X97" s="1635">
        <f>SUM(V97-W97)</f>
        <v>2342</v>
      </c>
      <c r="Y97" s="1238">
        <f>IFERROR($W97/$V97, 0)</f>
        <v>0</v>
      </c>
      <c r="Z97" s="1633"/>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2"/>
      <c r="L98" s="1380"/>
      <c r="M98" s="1177" t="s">
        <v>128</v>
      </c>
      <c r="N98" s="415">
        <v>27837.25</v>
      </c>
      <c r="O98" s="1178" t="s">
        <v>128</v>
      </c>
      <c r="P98" s="1335" t="s">
        <v>32</v>
      </c>
      <c r="Q98" s="1633">
        <v>46189</v>
      </c>
      <c r="R98" s="1633"/>
      <c r="S98" s="1633"/>
      <c r="T98" s="1633"/>
      <c r="U98" s="1633"/>
      <c r="V98" s="1634">
        <v>2145</v>
      </c>
      <c r="W98" s="1649">
        <v>937</v>
      </c>
      <c r="X98" s="1635">
        <f>SUM(V98-W98)</f>
        <v>1208</v>
      </c>
      <c r="Y98" s="1238">
        <f>IFERROR($W98/$V98, 0)</f>
        <v>0.43682983682983684</v>
      </c>
      <c r="Z98" s="1633"/>
      <c r="AA98" s="1633"/>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1" t="s">
        <v>36</v>
      </c>
      <c r="K99" s="1632"/>
      <c r="L99" s="1380"/>
      <c r="M99" s="1631" t="s">
        <v>256</v>
      </c>
      <c r="N99" s="1645">
        <v>60744.4</v>
      </c>
      <c r="O99" s="1178" t="s">
        <v>128</v>
      </c>
      <c r="P99" s="1335" t="s">
        <v>35</v>
      </c>
      <c r="Q99" s="1633">
        <v>46197</v>
      </c>
      <c r="R99" s="1633"/>
      <c r="S99" s="1633"/>
      <c r="T99" s="1633"/>
      <c r="U99" s="1633"/>
      <c r="V99" s="1634">
        <v>5950</v>
      </c>
      <c r="W99" s="1635"/>
      <c r="X99" s="1635">
        <f>SUM(V99-W99)</f>
        <v>5950</v>
      </c>
      <c r="Y99" s="1238">
        <f>IFERROR($W99/$V99, 0)</f>
        <v>0</v>
      </c>
      <c r="Z99" s="1633"/>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1">
        <v>88</v>
      </c>
      <c r="I100" s="1258" t="s">
        <v>566</v>
      </c>
      <c r="J100" s="1177" t="s">
        <v>36</v>
      </c>
      <c r="K100" s="1632"/>
      <c r="L100" s="1380"/>
      <c r="M100" s="1177" t="s">
        <v>256</v>
      </c>
      <c r="N100" s="1410"/>
      <c r="O100" s="1178" t="s">
        <v>128</v>
      </c>
      <c r="P100" s="1335" t="s">
        <v>32</v>
      </c>
      <c r="Q100" s="1633"/>
      <c r="R100" s="1633"/>
      <c r="S100" s="1633"/>
      <c r="T100" s="1633"/>
      <c r="U100" s="1633"/>
      <c r="V100" s="1634">
        <v>12305</v>
      </c>
      <c r="W100" s="1635"/>
      <c r="X100" s="1635">
        <f>SUM(V100-W100)</f>
        <v>12305</v>
      </c>
      <c r="Y100" s="1238">
        <f>IFERROR($W100/$V100, 0)</f>
        <v>0</v>
      </c>
      <c r="Z100" s="1633"/>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1"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5">
        <v>62074</v>
      </c>
      <c r="O102" s="744" t="s">
        <v>128</v>
      </c>
      <c r="P102" s="735" t="s">
        <v>32</v>
      </c>
      <c r="Q102" s="1633"/>
      <c r="R102" s="1633"/>
      <c r="S102" s="1633"/>
      <c r="T102" s="1633"/>
      <c r="U102" s="1633"/>
      <c r="V102" s="1634">
        <v>5246</v>
      </c>
      <c r="W102" s="1635"/>
      <c r="X102" s="1635">
        <f>SUM(V102-W102)</f>
        <v>5246</v>
      </c>
      <c r="Y102" s="1238">
        <f>IFERROR($W102/$V102, 0)</f>
        <v>0</v>
      </c>
      <c r="Z102" s="1633"/>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1">
        <v>79</v>
      </c>
      <c r="I104" s="1258" t="s">
        <v>566</v>
      </c>
      <c r="J104" s="744" t="s">
        <v>33</v>
      </c>
      <c r="K104" s="689" t="s">
        <v>546</v>
      </c>
      <c r="L104" s="1380"/>
      <c r="M104" s="1177" t="s">
        <v>128</v>
      </c>
      <c r="N104" s="1645"/>
      <c r="O104" s="744" t="s">
        <v>256</v>
      </c>
      <c r="P104" s="735" t="s">
        <v>32</v>
      </c>
      <c r="Q104" s="1633"/>
      <c r="R104" s="1633"/>
      <c r="S104" s="1633"/>
      <c r="T104" s="1633"/>
      <c r="U104" s="1633"/>
      <c r="V104" s="1634">
        <v>5953</v>
      </c>
      <c r="W104" s="1635"/>
      <c r="X104" s="1635">
        <f>SUM(V104-W104)</f>
        <v>5953</v>
      </c>
      <c r="Y104" s="1238">
        <f>IFERROR($W104/$V104, 0)</f>
        <v>0</v>
      </c>
      <c r="Z104" s="1633"/>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1">
        <v>78</v>
      </c>
      <c r="I105" s="1258" t="s">
        <v>566</v>
      </c>
      <c r="J105" s="744" t="s">
        <v>33</v>
      </c>
      <c r="K105" s="689" t="s">
        <v>546</v>
      </c>
      <c r="L105" s="1380"/>
      <c r="M105" s="1177" t="s">
        <v>128</v>
      </c>
      <c r="N105" s="1645"/>
      <c r="O105" s="744" t="s">
        <v>256</v>
      </c>
      <c r="P105" s="735" t="s">
        <v>32</v>
      </c>
      <c r="Q105" s="1633"/>
      <c r="R105" s="1633"/>
      <c r="S105" s="1633"/>
      <c r="T105" s="1633"/>
      <c r="U105" s="1633"/>
      <c r="V105" s="1634">
        <v>5890</v>
      </c>
      <c r="W105" s="1635"/>
      <c r="X105" s="1635">
        <f>SUM(V105-W105)</f>
        <v>5890</v>
      </c>
      <c r="Y105" s="1238">
        <f>IFERROR($W105/$V105, 0)</f>
        <v>0</v>
      </c>
      <c r="Z105" s="1633"/>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1">
        <v>49</v>
      </c>
      <c r="I106" s="1258" t="s">
        <v>566</v>
      </c>
      <c r="J106" s="744" t="s">
        <v>33</v>
      </c>
      <c r="K106" s="689" t="s">
        <v>546</v>
      </c>
      <c r="L106" s="1380"/>
      <c r="M106" s="1177" t="s">
        <v>128</v>
      </c>
      <c r="N106" s="1645"/>
      <c r="O106" s="744" t="s">
        <v>256</v>
      </c>
      <c r="P106" s="735" t="s">
        <v>32</v>
      </c>
      <c r="Q106" s="1633"/>
      <c r="R106" s="1633"/>
      <c r="S106" s="1633"/>
      <c r="T106" s="1633"/>
      <c r="U106" s="1633"/>
      <c r="V106" s="1634">
        <v>4709</v>
      </c>
      <c r="W106" s="1635"/>
      <c r="X106" s="1635">
        <f>SUM(V106-W106)</f>
        <v>4709</v>
      </c>
      <c r="Y106" s="1238">
        <f>IFERROR($W106/$V106, 0)</f>
        <v>0</v>
      </c>
      <c r="Z106" s="1633"/>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1">
        <v>58</v>
      </c>
      <c r="I8" s="371" t="s">
        <v>812</v>
      </c>
      <c r="J8" s="1055" t="s">
        <v>30</v>
      </c>
      <c r="K8" s="689"/>
      <c r="L8" s="359" t="s">
        <v>622</v>
      </c>
      <c r="M8" s="371" t="s">
        <v>128</v>
      </c>
      <c r="N8" s="989">
        <v>56668.15</v>
      </c>
      <c r="O8" s="371" t="s">
        <v>128</v>
      </c>
      <c r="P8" s="727" t="s">
        <v>38</v>
      </c>
      <c r="Q8" s="1633">
        <v>46144</v>
      </c>
      <c r="R8" s="700" t="s">
        <v>256</v>
      </c>
      <c r="S8" s="362">
        <v>46190</v>
      </c>
      <c r="T8" s="372" t="s">
        <v>817</v>
      </c>
      <c r="U8" s="372" t="s">
        <v>817</v>
      </c>
      <c r="V8" s="1635">
        <v>4061</v>
      </c>
      <c r="W8" s="1650">
        <v>4061</v>
      </c>
      <c r="X8" s="1635">
        <f>SUM(V8-W8)</f>
        <v>0</v>
      </c>
      <c r="Y8" s="1238">
        <f>IFERROR($W8/$V8, 0)</f>
        <v>1</v>
      </c>
      <c r="Z8" s="1633">
        <v>46153</v>
      </c>
      <c r="AA8" s="1633">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1">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1">
        <v>65</v>
      </c>
      <c r="I10" s="371" t="s">
        <v>812</v>
      </c>
      <c r="J10" s="1055" t="s">
        <v>30</v>
      </c>
      <c r="K10" s="689"/>
      <c r="L10" s="359" t="s">
        <v>622</v>
      </c>
      <c r="M10" s="371" t="s">
        <v>128</v>
      </c>
      <c r="N10" s="989">
        <v>45252</v>
      </c>
      <c r="O10" s="371" t="s">
        <v>128</v>
      </c>
      <c r="P10" s="727" t="s">
        <v>38</v>
      </c>
      <c r="Q10" s="1633">
        <v>46184</v>
      </c>
      <c r="R10" s="700" t="s">
        <v>256</v>
      </c>
      <c r="S10" s="362" t="s">
        <v>837</v>
      </c>
      <c r="T10" s="372" t="s">
        <v>817</v>
      </c>
      <c r="U10" s="372" t="s">
        <v>817</v>
      </c>
      <c r="V10" s="1634">
        <v>3360</v>
      </c>
      <c r="W10" s="1650">
        <v>3403</v>
      </c>
      <c r="X10" s="1635">
        <f>SUM(V10-W10)</f>
        <v>-43</v>
      </c>
      <c r="Y10" s="1238">
        <f>IFERROR($W10/$V10, 0)</f>
        <v>1.0127976190476191</v>
      </c>
      <c r="Z10" s="1633">
        <v>46192</v>
      </c>
      <c r="AA10" s="1633">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1">
        <v>21</v>
      </c>
      <c r="I11" s="371" t="s">
        <v>812</v>
      </c>
      <c r="J11" s="740" t="s">
        <v>30</v>
      </c>
      <c r="K11" s="689"/>
      <c r="L11" s="359" t="s">
        <v>622</v>
      </c>
      <c r="M11" s="371" t="s">
        <v>128</v>
      </c>
      <c r="N11" s="989">
        <v>38308</v>
      </c>
      <c r="O11" s="371" t="s">
        <v>128</v>
      </c>
      <c r="P11" s="727" t="s">
        <v>38</v>
      </c>
      <c r="Q11" s="1633">
        <v>46185</v>
      </c>
      <c r="R11" s="700" t="s">
        <v>256</v>
      </c>
      <c r="S11" s="362" t="s">
        <v>837</v>
      </c>
      <c r="T11" s="372" t="s">
        <v>817</v>
      </c>
      <c r="U11" s="372" t="s">
        <v>817</v>
      </c>
      <c r="V11" s="1634">
        <v>3379</v>
      </c>
      <c r="W11" s="1650">
        <v>3340</v>
      </c>
      <c r="X11" s="1635">
        <f>SUM(V11-W11)</f>
        <v>39</v>
      </c>
      <c r="Y11" s="1238">
        <f>IFERROR($W11/$V11, 0)</f>
        <v>0.98845812370523822</v>
      </c>
      <c r="Z11" s="1633">
        <v>46198</v>
      </c>
      <c r="AA11" s="1633">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1">
        <v>85</v>
      </c>
      <c r="I12" s="371" t="s">
        <v>812</v>
      </c>
      <c r="J12" s="1055" t="s">
        <v>30</v>
      </c>
      <c r="K12" s="689"/>
      <c r="L12" s="359" t="s">
        <v>622</v>
      </c>
      <c r="M12" s="371" t="s">
        <v>128</v>
      </c>
      <c r="N12" s="989">
        <v>56492</v>
      </c>
      <c r="O12" s="371" t="s">
        <v>128</v>
      </c>
      <c r="P12" s="727" t="s">
        <v>38</v>
      </c>
      <c r="Q12" s="1633">
        <v>46170</v>
      </c>
      <c r="R12" s="700" t="s">
        <v>256</v>
      </c>
      <c r="S12" s="362" t="s">
        <v>837</v>
      </c>
      <c r="T12" s="372" t="s">
        <v>817</v>
      </c>
      <c r="U12" s="372" t="s">
        <v>817</v>
      </c>
      <c r="V12" s="1634">
        <v>4054</v>
      </c>
      <c r="W12" s="1650">
        <v>4092</v>
      </c>
      <c r="X12" s="1635">
        <f>SUM(V12-W12)</f>
        <v>-38</v>
      </c>
      <c r="Y12" s="1238">
        <f>IFERROR($W12/$V12, 0)</f>
        <v>1.0093734583127776</v>
      </c>
      <c r="Z12" s="1633">
        <v>46184</v>
      </c>
      <c r="AA12" s="1633">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1">
        <v>87</v>
      </c>
      <c r="I13" s="371" t="s">
        <v>812</v>
      </c>
      <c r="J13" s="1055" t="s">
        <v>30</v>
      </c>
      <c r="K13" s="689"/>
      <c r="L13" s="359" t="s">
        <v>622</v>
      </c>
      <c r="M13" s="371" t="s">
        <v>128</v>
      </c>
      <c r="N13" s="989">
        <v>59286</v>
      </c>
      <c r="O13" s="371" t="s">
        <v>128</v>
      </c>
      <c r="P13" s="727" t="s">
        <v>38</v>
      </c>
      <c r="Q13" s="1633">
        <v>46170</v>
      </c>
      <c r="R13" s="700" t="s">
        <v>256</v>
      </c>
      <c r="S13" s="362" t="s">
        <v>837</v>
      </c>
      <c r="T13" s="372" t="s">
        <v>817</v>
      </c>
      <c r="U13" s="372" t="s">
        <v>817</v>
      </c>
      <c r="V13" s="1634">
        <v>4413</v>
      </c>
      <c r="W13" s="1650">
        <v>4477</v>
      </c>
      <c r="X13" s="1635">
        <f>SUM(V13-W13)</f>
        <v>-64</v>
      </c>
      <c r="Y13" s="1238">
        <f>IFERROR($W13/$V13, 0)</f>
        <v>1.0145026059370044</v>
      </c>
      <c r="Z13" s="1633">
        <v>46184</v>
      </c>
      <c r="AA13" s="1633">
        <v>46190</v>
      </c>
      <c r="AB13" s="1189">
        <v>0</v>
      </c>
      <c r="AC13" s="695">
        <v>0</v>
      </c>
      <c r="AD13" s="1255">
        <v>0</v>
      </c>
      <c r="AE13" s="1239" t="s">
        <v>650</v>
      </c>
    </row>
    <row r="14" spans="1:31" ht="39.75" customHeight="1">
      <c r="A14" s="1540" t="s">
        <v>843</v>
      </c>
      <c r="B14" s="1059" t="s">
        <v>34</v>
      </c>
      <c r="C14" s="1381">
        <v>46191</v>
      </c>
      <c r="D14" s="1380" t="s">
        <v>56</v>
      </c>
      <c r="E14" s="1380">
        <v>46169</v>
      </c>
      <c r="F14" s="1379" t="s">
        <v>55</v>
      </c>
      <c r="G14" s="1251" t="s">
        <v>844</v>
      </c>
      <c r="H14" s="1631">
        <v>56</v>
      </c>
      <c r="I14" s="1052" t="s">
        <v>812</v>
      </c>
      <c r="J14" s="1055" t="s">
        <v>30</v>
      </c>
      <c r="K14" s="689"/>
      <c r="L14" s="359" t="s">
        <v>622</v>
      </c>
      <c r="M14" s="371" t="s">
        <v>128</v>
      </c>
      <c r="N14" s="989">
        <v>42220</v>
      </c>
      <c r="O14" s="371" t="s">
        <v>128</v>
      </c>
      <c r="P14" s="1539" t="s">
        <v>38</v>
      </c>
      <c r="Q14" s="1633">
        <v>46170</v>
      </c>
      <c r="R14" s="700" t="s">
        <v>256</v>
      </c>
      <c r="S14" s="362">
        <v>46190</v>
      </c>
      <c r="T14" s="372" t="s">
        <v>813</v>
      </c>
      <c r="U14" s="372" t="s">
        <v>817</v>
      </c>
      <c r="V14" s="1634">
        <v>3090</v>
      </c>
      <c r="W14" s="1651">
        <v>2998</v>
      </c>
      <c r="X14" s="1635">
        <f>SUM(V14-W14)</f>
        <v>92</v>
      </c>
      <c r="Y14" s="1238">
        <f>IFERROR($W14/$V14, 0)</f>
        <v>0.9702265372168285</v>
      </c>
      <c r="Z14" s="1633">
        <v>46183</v>
      </c>
      <c r="AA14" s="1633">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1">
        <v>73</v>
      </c>
      <c r="I15" s="371" t="s">
        <v>812</v>
      </c>
      <c r="J15" s="1055" t="s">
        <v>30</v>
      </c>
      <c r="K15" s="689"/>
      <c r="L15" s="359" t="s">
        <v>622</v>
      </c>
      <c r="M15" s="371" t="s">
        <v>128</v>
      </c>
      <c r="N15" s="989">
        <v>61225.25</v>
      </c>
      <c r="O15" s="371" t="s">
        <v>128</v>
      </c>
      <c r="P15" s="727" t="s">
        <v>38</v>
      </c>
      <c r="Q15" s="1633">
        <v>46184</v>
      </c>
      <c r="R15" s="700" t="s">
        <v>256</v>
      </c>
      <c r="S15" s="362" t="s">
        <v>837</v>
      </c>
      <c r="T15" s="372" t="s">
        <v>817</v>
      </c>
      <c r="U15" s="372" t="s">
        <v>817</v>
      </c>
      <c r="V15" s="1634">
        <v>4654</v>
      </c>
      <c r="W15" s="1650">
        <v>4748</v>
      </c>
      <c r="X15" s="1635">
        <f>SUM(V15-W15)</f>
        <v>-94</v>
      </c>
      <c r="Y15" s="1238">
        <f>IFERROR($W15/$V15, 0)</f>
        <v>1.0201976794155565</v>
      </c>
      <c r="Z15" s="1633">
        <v>46191</v>
      </c>
      <c r="AA15" s="1633">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3">
        <v>46147</v>
      </c>
      <c r="R16" s="700" t="s">
        <v>128</v>
      </c>
      <c r="S16" s="362">
        <v>46161</v>
      </c>
      <c r="T16" s="372" t="s">
        <v>817</v>
      </c>
      <c r="U16" s="372" t="s">
        <v>817</v>
      </c>
      <c r="V16" s="1634">
        <v>466</v>
      </c>
      <c r="W16" s="1650">
        <v>625</v>
      </c>
      <c r="X16" s="1635">
        <f>SUM(V16-W16)</f>
        <v>-159</v>
      </c>
      <c r="Y16" s="1238">
        <f>IFERROR($W16/$V16, 0)</f>
        <v>1.3412017167381973</v>
      </c>
      <c r="Z16" s="1633">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1">
        <v>21</v>
      </c>
      <c r="I21" s="371" t="s">
        <v>812</v>
      </c>
      <c r="J21" s="1055" t="s">
        <v>30</v>
      </c>
      <c r="K21" s="689"/>
      <c r="L21" s="1380">
        <v>46147</v>
      </c>
      <c r="M21" s="371" t="s">
        <v>128</v>
      </c>
      <c r="N21" s="989">
        <v>81882</v>
      </c>
      <c r="O21" s="371" t="s">
        <v>128</v>
      </c>
      <c r="P21" s="727" t="s">
        <v>38</v>
      </c>
      <c r="Q21" s="1633">
        <v>46146</v>
      </c>
      <c r="R21" s="990" t="s">
        <v>128</v>
      </c>
      <c r="S21" s="362">
        <v>46182</v>
      </c>
      <c r="T21" s="372" t="s">
        <v>817</v>
      </c>
      <c r="U21" s="372" t="s">
        <v>817</v>
      </c>
      <c r="V21" s="1634">
        <v>6481</v>
      </c>
      <c r="W21" s="1479">
        <v>6586</v>
      </c>
      <c r="X21" s="1635">
        <f>SUM(V21-W21)</f>
        <v>-105</v>
      </c>
      <c r="Y21" s="1238">
        <f>IFERROR($W21/$V21, 0)</f>
        <v>1.0162012035179757</v>
      </c>
      <c r="Z21" s="1633">
        <v>46154</v>
      </c>
      <c r="AA21" s="1510">
        <v>46177</v>
      </c>
      <c r="AB21" s="1488">
        <v>0</v>
      </c>
      <c r="AC21" s="695">
        <v>0</v>
      </c>
      <c r="AD21" s="1053">
        <v>0</v>
      </c>
      <c r="AE21" s="1040" t="s">
        <v>858</v>
      </c>
    </row>
    <row r="22" spans="1:31" ht="39.75" customHeight="1">
      <c r="A22" s="1542" t="s">
        <v>859</v>
      </c>
      <c r="B22" s="1249" t="s">
        <v>564</v>
      </c>
      <c r="C22" s="1381">
        <v>46325</v>
      </c>
      <c r="D22" s="1381" t="s">
        <v>58</v>
      </c>
      <c r="E22" s="1380">
        <v>46170</v>
      </c>
      <c r="F22" s="1379" t="s">
        <v>61</v>
      </c>
      <c r="G22" s="1271"/>
      <c r="H22" s="1631">
        <v>65</v>
      </c>
      <c r="I22" s="371" t="s">
        <v>812</v>
      </c>
      <c r="J22" s="1055" t="s">
        <v>30</v>
      </c>
      <c r="K22" s="689"/>
      <c r="L22" s="1380">
        <v>46175</v>
      </c>
      <c r="M22" s="371" t="s">
        <v>128</v>
      </c>
      <c r="N22" s="989">
        <v>97544</v>
      </c>
      <c r="O22" s="371" t="s">
        <v>128</v>
      </c>
      <c r="P22" s="1539" t="s">
        <v>38</v>
      </c>
      <c r="Q22" s="1633">
        <v>46171</v>
      </c>
      <c r="R22" s="700" t="s">
        <v>128</v>
      </c>
      <c r="S22" s="362">
        <v>46190</v>
      </c>
      <c r="T22" s="372" t="s">
        <v>817</v>
      </c>
      <c r="U22" s="372" t="s">
        <v>817</v>
      </c>
      <c r="V22" s="1634">
        <v>7771</v>
      </c>
      <c r="W22" s="1538">
        <v>7623</v>
      </c>
      <c r="X22" s="1635">
        <f>SUM(V22-W22)</f>
        <v>148</v>
      </c>
      <c r="Y22" s="1238">
        <f>IFERROR($W22/$V22, 0)</f>
        <v>0.98095483206794487</v>
      </c>
      <c r="Z22" s="1633">
        <v>46178</v>
      </c>
      <c r="AA22" s="1647">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1">
        <v>31</v>
      </c>
      <c r="I23" s="371" t="s">
        <v>812</v>
      </c>
      <c r="J23" s="1055" t="s">
        <v>30</v>
      </c>
      <c r="K23" s="689"/>
      <c r="L23" s="1380">
        <v>45795</v>
      </c>
      <c r="M23" s="371" t="s">
        <v>128</v>
      </c>
      <c r="N23" s="989">
        <v>73945</v>
      </c>
      <c r="O23" s="371" t="s">
        <v>128</v>
      </c>
      <c r="P23" s="727" t="s">
        <v>38</v>
      </c>
      <c r="Q23" s="1633">
        <v>46160</v>
      </c>
      <c r="R23" s="700" t="s">
        <v>256</v>
      </c>
      <c r="S23" s="362" t="s">
        <v>837</v>
      </c>
      <c r="T23" s="372" t="s">
        <v>817</v>
      </c>
      <c r="U23" s="372" t="s">
        <v>817</v>
      </c>
      <c r="V23" s="1634">
        <v>5923</v>
      </c>
      <c r="W23" s="1479">
        <v>6113</v>
      </c>
      <c r="X23" s="1635">
        <f>SUM(V23-W23)</f>
        <v>-190</v>
      </c>
      <c r="Y23" s="1238">
        <f>IFERROR($W23/$V23, 0)</f>
        <v>1.0320783386797232</v>
      </c>
      <c r="Z23" s="1633">
        <v>46188</v>
      </c>
      <c r="AA23" s="1633">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1">
        <v>93</v>
      </c>
      <c r="I24" s="371" t="s">
        <v>812</v>
      </c>
      <c r="J24" s="1055" t="s">
        <v>30</v>
      </c>
      <c r="K24" s="689"/>
      <c r="L24" s="1380">
        <v>46175</v>
      </c>
      <c r="M24" s="371" t="s">
        <v>128</v>
      </c>
      <c r="N24" s="989">
        <v>111096</v>
      </c>
      <c r="O24" s="371" t="s">
        <v>128</v>
      </c>
      <c r="P24" s="727" t="s">
        <v>38</v>
      </c>
      <c r="Q24" s="1633">
        <v>46171</v>
      </c>
      <c r="R24" s="700" t="s">
        <v>256</v>
      </c>
      <c r="S24" s="362" t="s">
        <v>837</v>
      </c>
      <c r="T24" s="372" t="s">
        <v>817</v>
      </c>
      <c r="U24" s="372" t="s">
        <v>817</v>
      </c>
      <c r="V24" s="1634">
        <v>9483</v>
      </c>
      <c r="W24" s="1479">
        <v>9171</v>
      </c>
      <c r="X24" s="1635">
        <f>SUM(V24-W24)</f>
        <v>312</v>
      </c>
      <c r="Y24" s="1238">
        <f>IFERROR($W24/$V24, 0)</f>
        <v>0.9670990192976906</v>
      </c>
      <c r="Z24" s="1633">
        <v>46188</v>
      </c>
      <c r="AA24" s="1633">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1">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5">
        <v>0</v>
      </c>
      <c r="AC25" s="1488">
        <v>0</v>
      </c>
      <c r="AD25" s="1255">
        <v>0</v>
      </c>
      <c r="AE25" s="1040" t="s">
        <v>865</v>
      </c>
    </row>
    <row r="26" spans="1:31" ht="39.75" customHeight="1">
      <c r="A26" s="1428" t="s">
        <v>866</v>
      </c>
      <c r="B26" s="1249" t="s">
        <v>564</v>
      </c>
      <c r="C26" s="1381">
        <v>46325</v>
      </c>
      <c r="D26" s="1381" t="s">
        <v>58</v>
      </c>
      <c r="E26" s="1380">
        <v>46170</v>
      </c>
      <c r="F26" s="1379" t="s">
        <v>65</v>
      </c>
      <c r="G26" s="1237"/>
      <c r="H26" s="1631">
        <v>51</v>
      </c>
      <c r="I26" s="371" t="s">
        <v>812</v>
      </c>
      <c r="J26" s="1055" t="s">
        <v>30</v>
      </c>
      <c r="K26" s="689"/>
      <c r="L26" s="1380">
        <v>46174</v>
      </c>
      <c r="M26" s="371" t="s">
        <v>128</v>
      </c>
      <c r="N26" s="989">
        <v>97514.75</v>
      </c>
      <c r="O26" s="371" t="s">
        <v>128</v>
      </c>
      <c r="P26" s="727" t="s">
        <v>38</v>
      </c>
      <c r="Q26" s="1633">
        <v>46174</v>
      </c>
      <c r="R26" s="700" t="s">
        <v>256</v>
      </c>
      <c r="S26" s="362" t="s">
        <v>837</v>
      </c>
      <c r="T26" s="372" t="s">
        <v>817</v>
      </c>
      <c r="U26" s="372" t="s">
        <v>817</v>
      </c>
      <c r="V26" s="1634">
        <v>7958</v>
      </c>
      <c r="W26" s="1479">
        <v>8116</v>
      </c>
      <c r="X26" s="1635">
        <f>SUM(V26-W26)</f>
        <v>-158</v>
      </c>
      <c r="Y26" s="1238">
        <f>IFERROR($W26/$V26, 0)</f>
        <v>1.0198542347323447</v>
      </c>
      <c r="Z26" s="1633">
        <v>46181</v>
      </c>
      <c r="AA26" s="1513">
        <v>46191</v>
      </c>
      <c r="AB26" s="1525">
        <v>0</v>
      </c>
      <c r="AC26" s="1488">
        <v>0</v>
      </c>
      <c r="AD26" s="1255">
        <v>0</v>
      </c>
      <c r="AE26" s="1040" t="s">
        <v>572</v>
      </c>
    </row>
    <row r="27" spans="1:31" ht="39.75" customHeight="1">
      <c r="A27" s="1428" t="s">
        <v>867</v>
      </c>
      <c r="B27" s="1249" t="s">
        <v>564</v>
      </c>
      <c r="C27" s="1381">
        <v>46325</v>
      </c>
      <c r="D27" s="1381" t="s">
        <v>58</v>
      </c>
      <c r="E27" s="1380">
        <v>46170</v>
      </c>
      <c r="F27" s="1379" t="s">
        <v>65</v>
      </c>
      <c r="G27" s="1237"/>
      <c r="H27" s="1631">
        <v>63</v>
      </c>
      <c r="I27" s="371" t="s">
        <v>812</v>
      </c>
      <c r="J27" s="1055" t="s">
        <v>30</v>
      </c>
      <c r="K27" s="689"/>
      <c r="L27" s="1380">
        <v>46174</v>
      </c>
      <c r="M27" s="371" t="s">
        <v>128</v>
      </c>
      <c r="N27" s="989">
        <v>54827.5</v>
      </c>
      <c r="O27" s="371" t="s">
        <v>128</v>
      </c>
      <c r="P27" s="727" t="s">
        <v>38</v>
      </c>
      <c r="Q27" s="1633">
        <v>46183</v>
      </c>
      <c r="R27" s="700" t="s">
        <v>256</v>
      </c>
      <c r="S27" s="362" t="s">
        <v>837</v>
      </c>
      <c r="T27" s="372" t="s">
        <v>817</v>
      </c>
      <c r="U27" s="372" t="s">
        <v>817</v>
      </c>
      <c r="V27" s="1634">
        <v>4414</v>
      </c>
      <c r="W27" s="1479">
        <v>4493</v>
      </c>
      <c r="X27" s="1635">
        <f>SUM(V27-W27)</f>
        <v>-79</v>
      </c>
      <c r="Y27" s="1238">
        <f>IFERROR($W27/$V27, 0)</f>
        <v>1.017897598550068</v>
      </c>
      <c r="Z27" s="1633">
        <v>46185</v>
      </c>
      <c r="AA27" s="1647">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1">
        <v>42</v>
      </c>
      <c r="I28" s="371" t="s">
        <v>812</v>
      </c>
      <c r="J28" s="1055" t="s">
        <v>30</v>
      </c>
      <c r="K28" s="689"/>
      <c r="L28" s="1380">
        <v>46178</v>
      </c>
      <c r="M28" s="371" t="s">
        <v>128</v>
      </c>
      <c r="N28" s="989">
        <v>101724.5</v>
      </c>
      <c r="O28" s="371" t="s">
        <v>128</v>
      </c>
      <c r="P28" s="727" t="s">
        <v>38</v>
      </c>
      <c r="Q28" s="1633">
        <v>46171</v>
      </c>
      <c r="R28" s="700" t="s">
        <v>256</v>
      </c>
      <c r="S28" s="362" t="s">
        <v>837</v>
      </c>
      <c r="T28" s="372" t="s">
        <v>817</v>
      </c>
      <c r="U28" s="372" t="s">
        <v>817</v>
      </c>
      <c r="V28" s="1634">
        <v>7993</v>
      </c>
      <c r="W28" s="1479">
        <v>7560</v>
      </c>
      <c r="X28" s="1635">
        <f>SUM(V28-W28)</f>
        <v>433</v>
      </c>
      <c r="Y28" s="1238">
        <f>IFERROR($W28/$V28, 0)</f>
        <v>0.94582759914925563</v>
      </c>
      <c r="Z28" s="1633">
        <v>46190</v>
      </c>
      <c r="AA28" s="1633">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1">
        <v>0</v>
      </c>
      <c r="I29" s="1052" t="s">
        <v>812</v>
      </c>
      <c r="J29" s="1055" t="s">
        <v>30</v>
      </c>
      <c r="K29" s="689"/>
      <c r="L29" s="1380">
        <v>46176</v>
      </c>
      <c r="M29" s="371" t="s">
        <v>128</v>
      </c>
      <c r="N29" s="989">
        <v>10128.049999999999</v>
      </c>
      <c r="O29" s="371" t="s">
        <v>128</v>
      </c>
      <c r="P29" s="727" t="s">
        <v>38</v>
      </c>
      <c r="Q29" s="1633">
        <v>46176</v>
      </c>
      <c r="R29" s="700" t="s">
        <v>256</v>
      </c>
      <c r="S29" s="362" t="s">
        <v>837</v>
      </c>
      <c r="T29" s="372" t="s">
        <v>817</v>
      </c>
      <c r="U29" s="372" t="s">
        <v>817</v>
      </c>
      <c r="V29" s="1634">
        <v>813</v>
      </c>
      <c r="W29" s="1479">
        <v>800</v>
      </c>
      <c r="X29" s="1635">
        <f>SUM(V29-W29)</f>
        <v>13</v>
      </c>
      <c r="Y29" s="1238">
        <f>IFERROR($W29/$V29, 0)</f>
        <v>0.98400984009840098</v>
      </c>
      <c r="Z29" s="1633">
        <v>46184</v>
      </c>
      <c r="AA29" s="1647">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6"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2">
        <v>49</v>
      </c>
      <c r="I46" s="1230" t="s">
        <v>812</v>
      </c>
      <c r="J46" s="1219" t="s">
        <v>30</v>
      </c>
      <c r="K46" s="361"/>
      <c r="L46" s="1381">
        <v>46178</v>
      </c>
      <c r="M46" s="1219" t="s">
        <v>128</v>
      </c>
      <c r="N46" s="1637">
        <v>103484.5</v>
      </c>
      <c r="O46" s="1219" t="s">
        <v>128</v>
      </c>
      <c r="P46" s="727" t="s">
        <v>38</v>
      </c>
      <c r="Q46" s="1638">
        <v>46178</v>
      </c>
      <c r="R46" s="700" t="s">
        <v>256</v>
      </c>
      <c r="S46" s="362" t="s">
        <v>837</v>
      </c>
      <c r="T46" s="372" t="s">
        <v>817</v>
      </c>
      <c r="U46" s="372" t="s">
        <v>817</v>
      </c>
      <c r="V46" s="1635">
        <v>8094</v>
      </c>
      <c r="W46" s="1574">
        <v>7667</v>
      </c>
      <c r="X46" s="1223">
        <f t="shared" si="4"/>
        <v>427</v>
      </c>
      <c r="Y46" s="1273">
        <f>IFERROR($W46/$V46, 0)</f>
        <v>0.94724487274524338</v>
      </c>
      <c r="Z46" s="1638">
        <v>46189</v>
      </c>
      <c r="AA46" s="1638">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1">
        <v>79</v>
      </c>
      <c r="I47" s="303" t="s">
        <v>812</v>
      </c>
      <c r="J47" s="744" t="s">
        <v>30</v>
      </c>
      <c r="K47" s="689"/>
      <c r="L47" s="359" t="s">
        <v>622</v>
      </c>
      <c r="M47" s="1177" t="s">
        <v>128</v>
      </c>
      <c r="N47" s="1361">
        <v>73533</v>
      </c>
      <c r="O47" s="1178" t="s">
        <v>128</v>
      </c>
      <c r="P47" s="1407" t="s">
        <v>38</v>
      </c>
      <c r="Q47" s="1633">
        <v>46147</v>
      </c>
      <c r="R47" s="700" t="s">
        <v>256</v>
      </c>
      <c r="S47" s="362">
        <v>46190</v>
      </c>
      <c r="T47" s="372" t="s">
        <v>907</v>
      </c>
      <c r="U47" s="372" t="s">
        <v>907</v>
      </c>
      <c r="V47" s="1634">
        <v>5974</v>
      </c>
      <c r="W47" s="1650">
        <v>5911</v>
      </c>
      <c r="X47" s="1635">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49">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0" t="s">
        <v>994</v>
      </c>
      <c r="B32" s="1503" t="s">
        <v>34</v>
      </c>
      <c r="C32" s="1381">
        <v>46191</v>
      </c>
      <c r="D32" s="1380" t="s">
        <v>56</v>
      </c>
      <c r="E32" s="1380">
        <v>46163</v>
      </c>
      <c r="F32" s="1379" t="s">
        <v>55</v>
      </c>
      <c r="G32" s="1251" t="s">
        <v>995</v>
      </c>
      <c r="H32" s="1631">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6" t="s">
        <v>1267</v>
      </c>
      <c r="B181" s="1059" t="s">
        <v>40</v>
      </c>
      <c r="C181" s="1381">
        <v>46172</v>
      </c>
      <c r="D181" s="1235" t="s">
        <v>54</v>
      </c>
      <c r="E181" s="1236">
        <v>46142</v>
      </c>
      <c r="F181" s="1235" t="s">
        <v>53</v>
      </c>
      <c r="G181" s="1237"/>
      <c r="H181" s="993">
        <v>74</v>
      </c>
      <c r="I181" s="303" t="s">
        <v>812</v>
      </c>
      <c r="J181" s="744" t="s">
        <v>30</v>
      </c>
      <c r="K181" s="359" t="s">
        <v>622</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813</v>
      </c>
      <c r="AC181" s="1239" t="s">
        <v>721</v>
      </c>
    </row>
    <row r="182" spans="1:29" ht="39.75" customHeight="1">
      <c r="A182" s="1562" t="s">
        <v>1268</v>
      </c>
      <c r="B182" s="1059" t="s">
        <v>40</v>
      </c>
      <c r="C182" s="1381">
        <v>46172</v>
      </c>
      <c r="D182" s="1235" t="s">
        <v>52</v>
      </c>
      <c r="E182" s="1236">
        <v>46143</v>
      </c>
      <c r="F182" s="1235" t="s">
        <v>53</v>
      </c>
      <c r="G182" s="1237"/>
      <c r="H182" s="993">
        <v>0</v>
      </c>
      <c r="I182" s="303" t="s">
        <v>812</v>
      </c>
      <c r="J182" s="744" t="s">
        <v>30</v>
      </c>
      <c r="K182" s="359" t="s">
        <v>622</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6" t="s">
        <v>1269</v>
      </c>
      <c r="B183" s="1059" t="s">
        <v>40</v>
      </c>
      <c r="C183" s="1299">
        <v>46130</v>
      </c>
      <c r="D183" s="1235" t="s">
        <v>52</v>
      </c>
      <c r="E183" s="1236">
        <v>46121</v>
      </c>
      <c r="F183" s="1235" t="s">
        <v>53</v>
      </c>
      <c r="G183" s="1237"/>
      <c r="H183" s="993">
        <v>0</v>
      </c>
      <c r="I183" s="303" t="s">
        <v>812</v>
      </c>
      <c r="J183" s="744" t="s">
        <v>30</v>
      </c>
      <c r="K183" s="359" t="s">
        <v>622</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2" t="s">
        <v>1271</v>
      </c>
      <c r="B184" s="1059" t="s">
        <v>40</v>
      </c>
      <c r="C184" s="1381">
        <v>46172</v>
      </c>
      <c r="D184" s="1235" t="s">
        <v>52</v>
      </c>
      <c r="E184" s="1236">
        <v>46143</v>
      </c>
      <c r="F184" s="1235" t="s">
        <v>53</v>
      </c>
      <c r="G184" s="1237"/>
      <c r="H184" s="993">
        <v>0</v>
      </c>
      <c r="I184" s="303" t="s">
        <v>812</v>
      </c>
      <c r="J184" s="744" t="s">
        <v>30</v>
      </c>
      <c r="K184" s="359" t="s">
        <v>622</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1">
        <v>58</v>
      </c>
      <c r="I312" s="371" t="s">
        <v>812</v>
      </c>
      <c r="J312" s="1055" t="s">
        <v>30</v>
      </c>
      <c r="K312" s="359" t="s">
        <v>622</v>
      </c>
      <c r="L312" s="371" t="s">
        <v>128</v>
      </c>
      <c r="M312" s="1240">
        <v>56668.15</v>
      </c>
      <c r="N312" s="918"/>
      <c r="O312" s="1351"/>
      <c r="P312" s="1240">
        <v>56668.15</v>
      </c>
      <c r="Q312" s="371" t="s">
        <v>128</v>
      </c>
      <c r="R312" s="1496" t="s">
        <v>38</v>
      </c>
      <c r="S312" s="1633">
        <v>46144</v>
      </c>
      <c r="T312" s="1635">
        <v>4061</v>
      </c>
      <c r="U312" s="1652">
        <v>4061</v>
      </c>
      <c r="V312" s="3">
        <f>IFERROR(Table5[[#This Row],[Actual Redline Completed Footage UG]]/Table5[[#This Row],[Footage UG]], 0)</f>
        <v>1</v>
      </c>
      <c r="W312" s="1648">
        <v>46153</v>
      </c>
      <c r="X312" s="1532">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8"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6" t="s">
        <v>1501</v>
      </c>
      <c r="B325" s="1179" t="s">
        <v>37</v>
      </c>
      <c r="C325" s="1334">
        <v>46171</v>
      </c>
      <c r="D325" s="1235" t="s">
        <v>56</v>
      </c>
      <c r="E325" s="1236">
        <v>46136</v>
      </c>
      <c r="F325" s="1235" t="s">
        <v>53</v>
      </c>
      <c r="G325" s="1237"/>
      <c r="H325" s="1366">
        <v>0</v>
      </c>
      <c r="I325" s="1258" t="s">
        <v>812</v>
      </c>
      <c r="J325" s="1259" t="s">
        <v>30</v>
      </c>
      <c r="K325" s="359" t="s">
        <v>622</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3" t="s">
        <v>812</v>
      </c>
      <c r="J331" s="1178" t="s">
        <v>30</v>
      </c>
      <c r="K331" s="359" t="s">
        <v>622</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4" t="s">
        <v>1511</v>
      </c>
      <c r="B332" s="1059" t="s">
        <v>40</v>
      </c>
      <c r="C332" s="1299">
        <v>46130</v>
      </c>
      <c r="D332" s="1235" t="s">
        <v>52</v>
      </c>
      <c r="E332" s="1236">
        <v>46121</v>
      </c>
      <c r="F332" s="1235" t="s">
        <v>53</v>
      </c>
      <c r="G332" s="1237"/>
      <c r="H332" s="993">
        <v>0</v>
      </c>
      <c r="I332" s="303" t="s">
        <v>812</v>
      </c>
      <c r="J332" s="744" t="s">
        <v>30</v>
      </c>
      <c r="K332" s="359" t="s">
        <v>622</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4" t="s">
        <v>1513</v>
      </c>
      <c r="B333" s="1059" t="s">
        <v>40</v>
      </c>
      <c r="C333" s="1299">
        <v>46130</v>
      </c>
      <c r="D333" s="1235" t="s">
        <v>52</v>
      </c>
      <c r="E333" s="1236">
        <v>46121</v>
      </c>
      <c r="F333" s="1235" t="s">
        <v>53</v>
      </c>
      <c r="G333" s="1237"/>
      <c r="H333" s="993">
        <v>0</v>
      </c>
      <c r="I333" s="303" t="s">
        <v>812</v>
      </c>
      <c r="J333" s="744" t="s">
        <v>30</v>
      </c>
      <c r="K333" s="359" t="s">
        <v>622</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5"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1517</v>
      </c>
    </row>
    <row r="335" spans="1:29" ht="39.75" customHeight="1">
      <c r="A335" s="1555"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6"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F4">
        <v>1049</v>
      </c>
      <c r="G4">
        <v>1049</v>
      </c>
      <c r="J4" s="12" t="s">
        <v>1566</v>
      </c>
      <c r="K4" t="s">
        <v>49</v>
      </c>
      <c r="N4" s="12" t="s">
        <v>1566</v>
      </c>
      <c r="O4" t="s">
        <v>1567</v>
      </c>
      <c r="P4" t="s">
        <v>1568</v>
      </c>
      <c r="Q4" t="s">
        <v>1569</v>
      </c>
      <c r="R4" t="s">
        <v>487</v>
      </c>
    </row>
    <row r="5" spans="1:18">
      <c r="A5" t="s">
        <v>314</v>
      </c>
      <c r="D5">
        <v>1426</v>
      </c>
      <c r="E5">
        <v>1190</v>
      </c>
      <c r="F5">
        <v>23</v>
      </c>
      <c r="G5">
        <v>2639</v>
      </c>
      <c r="J5" t="s">
        <v>1289</v>
      </c>
      <c r="K5">
        <v>6147</v>
      </c>
      <c r="N5" t="s">
        <v>1289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1570</v>
      </c>
      <c r="K7">
        <v>0</v>
      </c>
      <c r="N7" t="s">
        <v>1309</v>
      </c>
      <c r="O7">
        <v>3158</v>
      </c>
      <c r="P7">
        <v>21322</v>
      </c>
      <c r="Q7">
        <v>12406</v>
      </c>
      <c r="R7">
        <v>36886</v>
      </c>
    </row>
    <row r="8" spans="1:18">
      <c r="A8" t="s">
        <v>326</v>
      </c>
      <c r="C8">
        <v>241</v>
      </c>
      <c r="D8">
        <v>366</v>
      </c>
      <c r="E8">
        <v>202</v>
      </c>
      <c r="F8">
        <v>120</v>
      </c>
      <c r="G8">
        <v>929</v>
      </c>
      <c r="J8" t="s">
        <v>1309</v>
      </c>
      <c r="K8">
        <v>3629</v>
      </c>
      <c r="N8" t="s">
        <v>70</v>
      </c>
      <c r="P8">
        <v>4135</v>
      </c>
      <c r="Q8">
        <v>7641</v>
      </c>
      <c r="R8">
        <v>11776</v>
      </c>
    </row>
    <row r="9" spans="1:18">
      <c r="A9" t="s">
        <v>195</v>
      </c>
      <c r="E9">
        <v>106</v>
      </c>
      <c r="G9">
        <v>106</v>
      </c>
      <c r="J9" t="s">
        <v>70</v>
      </c>
      <c r="K9">
        <v>0</v>
      </c>
      <c r="N9" t="s">
        <v>1571</v>
      </c>
      <c r="O9">
        <v>7188</v>
      </c>
      <c r="P9">
        <v>23895</v>
      </c>
      <c r="Q9">
        <v>13411</v>
      </c>
      <c r="R9">
        <v>44494</v>
      </c>
    </row>
    <row r="10" spans="1:18">
      <c r="A10" t="s">
        <v>199</v>
      </c>
      <c r="C10">
        <v>534</v>
      </c>
      <c r="D10">
        <v>460</v>
      </c>
      <c r="E10">
        <v>886</v>
      </c>
      <c r="F10">
        <v>202</v>
      </c>
      <c r="G10">
        <v>2082</v>
      </c>
      <c r="J10" t="s">
        <v>1571</v>
      </c>
      <c r="K10">
        <v>4129</v>
      </c>
      <c r="N10" t="s">
        <v>1066</v>
      </c>
      <c r="O10">
        <v>6561</v>
      </c>
      <c r="P10">
        <v>14625</v>
      </c>
      <c r="Q10">
        <v>17060</v>
      </c>
      <c r="R10">
        <v>38246</v>
      </c>
    </row>
    <row r="11" spans="1:18">
      <c r="A11" t="s">
        <v>445</v>
      </c>
      <c r="C11">
        <v>1990</v>
      </c>
      <c r="D11">
        <v>1045</v>
      </c>
      <c r="G11">
        <v>3035</v>
      </c>
      <c r="J11" t="s">
        <v>1066</v>
      </c>
      <c r="K11">
        <v>7128</v>
      </c>
      <c r="N11" t="s">
        <v>958</v>
      </c>
      <c r="P11">
        <v>5968</v>
      </c>
      <c r="Q11">
        <v>20002</v>
      </c>
      <c r="R11">
        <v>25970</v>
      </c>
    </row>
    <row r="12" spans="1:18">
      <c r="A12" t="s">
        <v>487</v>
      </c>
      <c r="B12">
        <v>2677</v>
      </c>
      <c r="C12">
        <v>2967</v>
      </c>
      <c r="D12">
        <v>3297</v>
      </c>
      <c r="E12">
        <v>2384</v>
      </c>
      <c r="F12">
        <v>1394</v>
      </c>
      <c r="G12">
        <v>12719</v>
      </c>
      <c r="J12" t="s">
        <v>1572</v>
      </c>
      <c r="K12">
        <v>2298</v>
      </c>
      <c r="N12" t="s">
        <v>1298</v>
      </c>
      <c r="O12">
        <v>2073</v>
      </c>
      <c r="P12">
        <v>6882</v>
      </c>
      <c r="Q12">
        <v>7027</v>
      </c>
      <c r="R12">
        <v>15982</v>
      </c>
    </row>
    <row r="13" spans="1:18">
      <c r="J13" t="s">
        <v>958</v>
      </c>
      <c r="K13">
        <v>13034</v>
      </c>
      <c r="N13" t="s">
        <v>487</v>
      </c>
      <c r="O13">
        <v>50898</v>
      </c>
      <c r="P13">
        <v>153120</v>
      </c>
      <c r="Q13">
        <v>123473</v>
      </c>
      <c r="R13">
        <v>327491</v>
      </c>
    </row>
    <row r="14" spans="1:18">
      <c r="J14" t="s">
        <v>68</v>
      </c>
      <c r="K14">
        <v>4828</v>
      </c>
    </row>
    <row r="15" spans="1:18">
      <c r="A15" s="12" t="s">
        <v>1563</v>
      </c>
      <c r="B15" s="12" t="s">
        <v>1562</v>
      </c>
      <c r="J15" t="s">
        <v>1298</v>
      </c>
      <c r="K15">
        <v>6718</v>
      </c>
    </row>
    <row r="16" spans="1:18">
      <c r="A16" s="12" t="s">
        <v>1564</v>
      </c>
      <c r="B16" s="47">
        <v>45705</v>
      </c>
      <c r="C16" s="47">
        <v>45706</v>
      </c>
      <c r="D16" s="47">
        <v>45707</v>
      </c>
      <c r="E16" s="47">
        <v>45708</v>
      </c>
      <c r="F16" s="47">
        <v>45709</v>
      </c>
      <c r="G16" t="s">
        <v>487</v>
      </c>
      <c r="J16" t="s">
        <v>936</v>
      </c>
    </row>
    <row r="17" spans="1:11">
      <c r="A17" t="s">
        <v>312</v>
      </c>
      <c r="E17">
        <v>547</v>
      </c>
      <c r="F17">
        <v>792</v>
      </c>
      <c r="G17">
        <v>1339</v>
      </c>
      <c r="J17" t="s">
        <v>1573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1249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1249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1249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1577</v>
      </c>
    </row>
    <row r="217" spans="1:7">
      <c r="A217" t="s">
        <v>384</v>
      </c>
      <c r="D217">
        <v>1373</v>
      </c>
      <c r="E217">
        <v>3928</v>
      </c>
      <c r="F217">
        <v>1528</v>
      </c>
      <c r="G217">
        <v>6829</v>
      </c>
    </row>
    <row r="218" spans="1:7">
      <c r="A218" t="s">
        <v>1578</v>
      </c>
      <c r="E218">
        <v>1016</v>
      </c>
      <c r="G218">
        <v>1016</v>
      </c>
    </row>
    <row r="219" spans="1:7">
      <c r="A219" t="s">
        <v>453</v>
      </c>
      <c r="E219">
        <v>706</v>
      </c>
      <c r="G219">
        <v>706</v>
      </c>
    </row>
    <row r="220" spans="1:7">
      <c r="A220" t="s">
        <v>1579</v>
      </c>
      <c r="F220">
        <v>583</v>
      </c>
      <c r="G220">
        <v>583</v>
      </c>
    </row>
    <row r="221" spans="1:7">
      <c r="A221" t="s">
        <v>487</v>
      </c>
      <c r="B221">
        <v>7728</v>
      </c>
      <c r="C221">
        <v>5573</v>
      </c>
      <c r="D221">
        <v>6879</v>
      </c>
      <c r="E221">
        <v>18825</v>
      </c>
      <c r="F221">
        <v>4269</v>
      </c>
      <c r="G22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1581</v>
      </c>
    </row>
    <row r="245" spans="1:7">
      <c r="A245" t="s">
        <v>1582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1583</v>
      </c>
      <c r="E254">
        <v>0</v>
      </c>
      <c r="G254">
        <v>0</v>
      </c>
    </row>
    <row r="255" spans="1:7">
      <c r="A255" t="s">
        <v>165</v>
      </c>
      <c r="E255">
        <v>195</v>
      </c>
      <c r="G255">
        <v>195</v>
      </c>
    </row>
    <row r="256" spans="1:7">
      <c r="A256" t="s">
        <v>283</v>
      </c>
      <c r="F256">
        <v>0</v>
      </c>
      <c r="G256">
        <v>0</v>
      </c>
    </row>
    <row r="257" spans="1:7">
      <c r="A257" t="s">
        <v>1584</v>
      </c>
    </row>
    <row r="258" spans="1:7">
      <c r="A258" t="s">
        <v>487</v>
      </c>
      <c r="B258">
        <v>6288</v>
      </c>
      <c r="C258">
        <v>10704</v>
      </c>
      <c r="D258">
        <v>15537</v>
      </c>
      <c r="E258">
        <v>4598</v>
      </c>
      <c r="F258">
        <v>4133</v>
      </c>
      <c r="G258">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1586</v>
      </c>
    </row>
    <row r="448" spans="1:7">
      <c r="A448" t="s">
        <v>1587</v>
      </c>
    </row>
    <row r="449" spans="1:7">
      <c r="A449" t="s">
        <v>418</v>
      </c>
      <c r="E449">
        <v>201</v>
      </c>
      <c r="F449">
        <v>30</v>
      </c>
      <c r="G449">
        <v>231</v>
      </c>
    </row>
    <row r="450" spans="1:7">
      <c r="A450" t="s">
        <v>171</v>
      </c>
      <c r="E450">
        <v>1580</v>
      </c>
      <c r="G450">
        <v>1580</v>
      </c>
    </row>
    <row r="451" spans="1:7">
      <c r="A451" t="s">
        <v>1588</v>
      </c>
      <c r="F451">
        <v>151</v>
      </c>
      <c r="G451">
        <v>151</v>
      </c>
    </row>
    <row r="452" spans="1:7">
      <c r="A452" t="s">
        <v>487</v>
      </c>
      <c r="C452">
        <v>1866</v>
      </c>
      <c r="D452">
        <v>2445</v>
      </c>
      <c r="E452">
        <v>5402</v>
      </c>
      <c r="F452">
        <v>3784</v>
      </c>
      <c r="G452">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1589</v>
      </c>
      <c r="E472">
        <v>260</v>
      </c>
      <c r="F472">
        <v>129</v>
      </c>
      <c r="G472">
        <v>389</v>
      </c>
    </row>
    <row r="473" spans="1:7">
      <c r="A473" t="s">
        <v>1590</v>
      </c>
    </row>
    <row r="474" spans="1:7">
      <c r="A474" t="s">
        <v>487</v>
      </c>
      <c r="B474">
        <v>4596</v>
      </c>
      <c r="C474">
        <v>3924</v>
      </c>
      <c r="D474">
        <v>3428</v>
      </c>
      <c r="E474">
        <v>1980</v>
      </c>
      <c r="F474">
        <v>1544</v>
      </c>
      <c r="G474">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1591</v>
      </c>
    </row>
    <row r="488" spans="1:7">
      <c r="A488" t="s">
        <v>1592</v>
      </c>
    </row>
    <row r="489" spans="1:7">
      <c r="A489" t="s">
        <v>1593</v>
      </c>
    </row>
    <row r="490" spans="1:7">
      <c r="A490" t="s">
        <v>1594</v>
      </c>
    </row>
    <row r="491" spans="1:7">
      <c r="A491" t="s">
        <v>1595</v>
      </c>
    </row>
    <row r="492" spans="1:7">
      <c r="A492" t="s">
        <v>487</v>
      </c>
      <c r="B492">
        <v>2983</v>
      </c>
      <c r="C492">
        <v>3593</v>
      </c>
      <c r="D492">
        <v>3943</v>
      </c>
      <c r="E492">
        <v>711</v>
      </c>
      <c r="F492">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1596</v>
      </c>
      <c r="B506">
        <v>6</v>
      </c>
      <c r="G506">
        <v>6</v>
      </c>
    </row>
    <row r="507" spans="1:7">
      <c r="A507" t="s">
        <v>1597</v>
      </c>
    </row>
    <row r="508" spans="1:7">
      <c r="A508" t="s">
        <v>525</v>
      </c>
    </row>
    <row r="509" spans="1:7">
      <c r="A509" t="s">
        <v>241</v>
      </c>
      <c r="D509">
        <v>610</v>
      </c>
      <c r="E509">
        <v>2523</v>
      </c>
      <c r="G509">
        <v>3133</v>
      </c>
    </row>
    <row r="510" spans="1:7">
      <c r="A510" t="s">
        <v>1598</v>
      </c>
    </row>
    <row r="511" spans="1:7">
      <c r="A511" t="s">
        <v>487</v>
      </c>
      <c r="B511">
        <v>3758</v>
      </c>
      <c r="C511">
        <v>3342</v>
      </c>
      <c r="D511">
        <v>2404</v>
      </c>
      <c r="E511">
        <v>3965</v>
      </c>
      <c r="F511">
        <v>437</v>
      </c>
      <c r="G51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1599</v>
      </c>
      <c r="B523">
        <v>155</v>
      </c>
      <c r="G523">
        <v>155</v>
      </c>
    </row>
    <row r="524" spans="1:7">
      <c r="A524" t="s">
        <v>1600</v>
      </c>
    </row>
    <row r="525" spans="1:7">
      <c r="A525" t="s">
        <v>487</v>
      </c>
      <c r="B525">
        <v>2363</v>
      </c>
      <c r="C525">
        <v>2146</v>
      </c>
      <c r="D525">
        <v>2345</v>
      </c>
      <c r="E525">
        <v>1790</v>
      </c>
      <c r="G525">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1602</v>
      </c>
    </row>
    <row r="659" spans="1:7">
      <c r="A659" t="s">
        <v>148</v>
      </c>
      <c r="F659">
        <v>391</v>
      </c>
      <c r="G659">
        <v>391</v>
      </c>
    </row>
    <row r="660" spans="1:7">
      <c r="A660" t="s">
        <v>487</v>
      </c>
      <c r="B660">
        <v>2410</v>
      </c>
      <c r="C660">
        <v>3698</v>
      </c>
      <c r="D660">
        <v>2288</v>
      </c>
      <c r="E660">
        <v>861</v>
      </c>
      <c r="F660">
        <v>544</v>
      </c>
      <c r="G660">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1603</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1603</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1162</v>
      </c>
    </row>
    <row r="701" spans="1:7">
      <c r="A701" t="s">
        <v>487</v>
      </c>
      <c r="B701">
        <v>3421</v>
      </c>
      <c r="C701">
        <v>4269</v>
      </c>
      <c r="D701">
        <v>5361</v>
      </c>
      <c r="E701">
        <v>3598</v>
      </c>
      <c r="F701">
        <v>1314</v>
      </c>
      <c r="G70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1162</v>
      </c>
      <c r="D717">
        <v>1491</v>
      </c>
      <c r="E717">
        <v>1549</v>
      </c>
      <c r="G717">
        <v>3040</v>
      </c>
    </row>
    <row r="718" spans="1:7">
      <c r="A718" t="s">
        <v>1604</v>
      </c>
    </row>
    <row r="719" spans="1:7">
      <c r="A719" t="s">
        <v>1065</v>
      </c>
      <c r="E719">
        <v>903</v>
      </c>
      <c r="G719">
        <v>903</v>
      </c>
    </row>
    <row r="720" spans="1:7">
      <c r="A720" t="s">
        <v>160</v>
      </c>
      <c r="F720">
        <v>285</v>
      </c>
      <c r="G720">
        <v>285</v>
      </c>
    </row>
    <row r="721" spans="1:7">
      <c r="A721" t="s">
        <v>487</v>
      </c>
      <c r="C721">
        <v>992</v>
      </c>
      <c r="D721">
        <v>6977</v>
      </c>
      <c r="E721">
        <v>2557</v>
      </c>
      <c r="F721">
        <v>538</v>
      </c>
      <c r="G72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1603</v>
      </c>
      <c r="B728">
        <v>2498</v>
      </c>
      <c r="C728">
        <v>1192</v>
      </c>
      <c r="D728">
        <v>1925</v>
      </c>
      <c r="G728">
        <v>5615</v>
      </c>
    </row>
    <row r="729" spans="1:7">
      <c r="A729" t="s">
        <v>529</v>
      </c>
      <c r="E729">
        <v>443</v>
      </c>
      <c r="G729">
        <v>443</v>
      </c>
    </row>
    <row r="730" spans="1:7">
      <c r="A730" t="s">
        <v>1162</v>
      </c>
      <c r="B730">
        <v>918</v>
      </c>
      <c r="G730">
        <v>918</v>
      </c>
    </row>
    <row r="731" spans="1:7">
      <c r="A731" t="s">
        <v>1065</v>
      </c>
      <c r="B731">
        <v>254</v>
      </c>
      <c r="C731">
        <v>1686</v>
      </c>
      <c r="D731">
        <v>611</v>
      </c>
      <c r="G731">
        <v>2551</v>
      </c>
    </row>
    <row r="732" spans="1:7">
      <c r="A732" t="s">
        <v>160</v>
      </c>
      <c r="E732">
        <v>82</v>
      </c>
      <c r="G732">
        <v>82</v>
      </c>
    </row>
    <row r="733" spans="1:7">
      <c r="A733" t="s">
        <v>272</v>
      </c>
      <c r="C733">
        <v>329</v>
      </c>
      <c r="D733">
        <v>333</v>
      </c>
      <c r="G733">
        <v>662</v>
      </c>
    </row>
    <row r="734" spans="1:7">
      <c r="A734" t="s">
        <v>1106</v>
      </c>
      <c r="D734">
        <v>740</v>
      </c>
      <c r="G734">
        <v>740</v>
      </c>
    </row>
    <row r="735" spans="1:7">
      <c r="A735" t="s">
        <v>273</v>
      </c>
      <c r="E735">
        <v>267</v>
      </c>
      <c r="G735">
        <v>267</v>
      </c>
    </row>
    <row r="736" spans="1:7">
      <c r="A736" t="s">
        <v>923</v>
      </c>
      <c r="D736">
        <v>307</v>
      </c>
      <c r="E736">
        <v>920</v>
      </c>
      <c r="F736">
        <v>610</v>
      </c>
      <c r="G736">
        <v>1837</v>
      </c>
    </row>
    <row r="737" spans="1:7">
      <c r="A737" t="s">
        <v>487</v>
      </c>
      <c r="B737">
        <v>3670</v>
      </c>
      <c r="C737">
        <v>3207</v>
      </c>
      <c r="D737">
        <v>4215</v>
      </c>
      <c r="E737">
        <v>2293</v>
      </c>
      <c r="F737">
        <v>819</v>
      </c>
      <c r="G737">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1603</v>
      </c>
    </row>
    <row r="748" spans="1:7">
      <c r="A748" t="s">
        <v>1065</v>
      </c>
      <c r="D748">
        <v>250</v>
      </c>
      <c r="G748">
        <v>250</v>
      </c>
    </row>
    <row r="749" spans="1:7">
      <c r="A749" t="s">
        <v>1106</v>
      </c>
      <c r="B749">
        <v>1238</v>
      </c>
      <c r="C749">
        <v>1531</v>
      </c>
      <c r="D749">
        <v>1250</v>
      </c>
      <c r="E749">
        <v>361</v>
      </c>
      <c r="G749">
        <v>4380</v>
      </c>
    </row>
    <row r="750" spans="1:7">
      <c r="A750" t="s">
        <v>273</v>
      </c>
      <c r="B750">
        <v>711</v>
      </c>
      <c r="G750">
        <v>711</v>
      </c>
    </row>
    <row r="751" spans="1:7">
      <c r="A751" t="s">
        <v>1605</v>
      </c>
      <c r="D751">
        <v>75</v>
      </c>
      <c r="G751">
        <v>75</v>
      </c>
    </row>
    <row r="752" spans="1:7">
      <c r="A752" t="s">
        <v>1070</v>
      </c>
      <c r="C752">
        <v>1808</v>
      </c>
      <c r="E752">
        <v>1204</v>
      </c>
      <c r="G752">
        <v>3012</v>
      </c>
    </row>
    <row r="753" spans="1:7">
      <c r="A753" t="s">
        <v>150</v>
      </c>
      <c r="C753">
        <v>251</v>
      </c>
      <c r="D753">
        <v>253</v>
      </c>
      <c r="E753">
        <v>1076</v>
      </c>
      <c r="G753">
        <v>1580</v>
      </c>
    </row>
    <row r="754" spans="1:7">
      <c r="A754" t="s">
        <v>923</v>
      </c>
      <c r="B754">
        <v>829</v>
      </c>
      <c r="D754">
        <v>863</v>
      </c>
      <c r="E754">
        <v>499</v>
      </c>
      <c r="F754">
        <v>475</v>
      </c>
      <c r="G754">
        <v>2666</v>
      </c>
    </row>
    <row r="755" spans="1:7">
      <c r="A755" t="s">
        <v>1098</v>
      </c>
      <c r="E755">
        <v>754</v>
      </c>
      <c r="G755">
        <v>754</v>
      </c>
    </row>
    <row r="756" spans="1:7">
      <c r="A756" t="s">
        <v>1072</v>
      </c>
      <c r="E756">
        <v>562</v>
      </c>
      <c r="G756">
        <v>562</v>
      </c>
    </row>
    <row r="757" spans="1:7">
      <c r="A757" t="s">
        <v>487</v>
      </c>
      <c r="B757">
        <v>2820</v>
      </c>
      <c r="C757">
        <v>3809</v>
      </c>
      <c r="D757">
        <v>2830</v>
      </c>
      <c r="E757">
        <v>4553</v>
      </c>
      <c r="F757">
        <v>545</v>
      </c>
      <c r="G757">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1106</v>
      </c>
    </row>
    <row r="769" spans="1:7">
      <c r="A769" t="s">
        <v>1070</v>
      </c>
    </row>
    <row r="770" spans="1:7">
      <c r="A770" t="s">
        <v>150</v>
      </c>
      <c r="C770">
        <v>120</v>
      </c>
      <c r="D770">
        <v>190</v>
      </c>
      <c r="G770">
        <v>310</v>
      </c>
    </row>
    <row r="771" spans="1:7">
      <c r="A771" t="s">
        <v>923</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449</v>
      </c>
      <c r="B774">
        <v>153</v>
      </c>
      <c r="D774">
        <v>260</v>
      </c>
      <c r="G774">
        <v>413</v>
      </c>
    </row>
    <row r="775" spans="1:7">
      <c r="A775" t="s">
        <v>1606</v>
      </c>
      <c r="B775">
        <v>329</v>
      </c>
      <c r="C775">
        <v>427</v>
      </c>
      <c r="D775">
        <v>537</v>
      </c>
      <c r="E775">
        <v>646</v>
      </c>
      <c r="F775">
        <v>793</v>
      </c>
      <c r="G775">
        <v>2732</v>
      </c>
    </row>
    <row r="776" spans="1:7">
      <c r="A776" t="s">
        <v>1196</v>
      </c>
      <c r="B776">
        <v>335</v>
      </c>
      <c r="G776">
        <v>335</v>
      </c>
    </row>
    <row r="777" spans="1:7">
      <c r="A777" t="s">
        <v>1607</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1608</v>
      </c>
      <c r="F781">
        <v>4135</v>
      </c>
      <c r="G781">
        <v>4135</v>
      </c>
    </row>
    <row r="782" spans="1:7">
      <c r="A782" t="s">
        <v>962</v>
      </c>
      <c r="F782">
        <v>551</v>
      </c>
      <c r="G782">
        <v>551</v>
      </c>
    </row>
    <row r="783" spans="1:7">
      <c r="A783" t="s">
        <v>1609</v>
      </c>
    </row>
    <row r="784" spans="1:7">
      <c r="A784" t="s">
        <v>487</v>
      </c>
      <c r="B784">
        <v>4394</v>
      </c>
      <c r="C784">
        <v>2968</v>
      </c>
      <c r="D784">
        <v>5524</v>
      </c>
      <c r="E784">
        <v>5070</v>
      </c>
      <c r="F784">
        <v>6786</v>
      </c>
      <c r="G784">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923</v>
      </c>
      <c r="B795">
        <v>1375</v>
      </c>
      <c r="C795">
        <v>1016</v>
      </c>
      <c r="D795">
        <v>312</v>
      </c>
      <c r="E795">
        <v>1304</v>
      </c>
      <c r="F795">
        <v>617</v>
      </c>
      <c r="G795">
        <v>4624</v>
      </c>
    </row>
    <row r="796" spans="1:7">
      <c r="A796" t="s">
        <v>1098</v>
      </c>
    </row>
    <row r="797" spans="1:7">
      <c r="A797" t="s">
        <v>1607</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1608</v>
      </c>
      <c r="B801">
        <v>2251</v>
      </c>
      <c r="C801">
        <v>2014</v>
      </c>
      <c r="D801">
        <v>1868</v>
      </c>
      <c r="E801">
        <v>2157</v>
      </c>
      <c r="F801">
        <v>2953</v>
      </c>
      <c r="G801">
        <v>11243</v>
      </c>
    </row>
    <row r="802" spans="1:7">
      <c r="A802" t="s">
        <v>962</v>
      </c>
      <c r="B802">
        <v>454</v>
      </c>
      <c r="C802">
        <v>251</v>
      </c>
      <c r="D802">
        <v>224</v>
      </c>
      <c r="E802">
        <v>789</v>
      </c>
      <c r="G802">
        <v>1718</v>
      </c>
    </row>
    <row r="803" spans="1:7">
      <c r="A803" t="s">
        <v>1322</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487</v>
      </c>
      <c r="B807">
        <v>7888</v>
      </c>
      <c r="C807">
        <v>8152</v>
      </c>
      <c r="D807">
        <v>7103</v>
      </c>
      <c r="E807">
        <v>10576</v>
      </c>
      <c r="F807">
        <v>4760</v>
      </c>
      <c r="G807">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923</v>
      </c>
      <c r="B819">
        <v>768</v>
      </c>
      <c r="C819">
        <v>1014</v>
      </c>
      <c r="G819">
        <v>1782</v>
      </c>
    </row>
    <row r="820" spans="1:7">
      <c r="A820" t="s">
        <v>1607</v>
      </c>
      <c r="B820">
        <v>225</v>
      </c>
      <c r="C820">
        <v>1287</v>
      </c>
      <c r="D820">
        <v>1185</v>
      </c>
      <c r="E820">
        <v>508</v>
      </c>
      <c r="G820">
        <v>3205</v>
      </c>
    </row>
    <row r="821" spans="1:7">
      <c r="A821" t="s">
        <v>1087</v>
      </c>
      <c r="D821">
        <v>334</v>
      </c>
      <c r="G821">
        <v>334</v>
      </c>
    </row>
    <row r="822" spans="1:7">
      <c r="A822" t="s">
        <v>1608</v>
      </c>
      <c r="C822">
        <v>216</v>
      </c>
      <c r="G822">
        <v>216</v>
      </c>
    </row>
    <row r="823" spans="1:7">
      <c r="A823" t="s">
        <v>962</v>
      </c>
      <c r="B823">
        <v>1088</v>
      </c>
      <c r="C823">
        <v>557</v>
      </c>
      <c r="D823">
        <v>512</v>
      </c>
      <c r="E823">
        <v>369</v>
      </c>
      <c r="G823">
        <v>2526</v>
      </c>
    </row>
    <row r="824" spans="1:7">
      <c r="A824" t="s">
        <v>1322</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1610</v>
      </c>
      <c r="D828">
        <v>160</v>
      </c>
      <c r="G828">
        <v>160</v>
      </c>
    </row>
    <row r="829" spans="1:7">
      <c r="A829" t="s">
        <v>620</v>
      </c>
      <c r="D829">
        <v>1282</v>
      </c>
      <c r="E829">
        <v>980</v>
      </c>
      <c r="G829">
        <v>2262</v>
      </c>
    </row>
    <row r="830" spans="1:7">
      <c r="A830" t="s">
        <v>1452</v>
      </c>
    </row>
    <row r="831" spans="1:7">
      <c r="A831" t="s">
        <v>487</v>
      </c>
      <c r="B831">
        <v>5232</v>
      </c>
      <c r="C831">
        <v>5991</v>
      </c>
      <c r="D831">
        <v>4240</v>
      </c>
      <c r="E831">
        <v>3081</v>
      </c>
      <c r="F831">
        <v>268</v>
      </c>
      <c r="G8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923</v>
      </c>
      <c r="D839">
        <v>986</v>
      </c>
      <c r="G839">
        <v>986</v>
      </c>
    </row>
    <row r="840" spans="1:7">
      <c r="A840" t="s">
        <v>1607</v>
      </c>
      <c r="B840">
        <v>916</v>
      </c>
      <c r="C840">
        <v>144</v>
      </c>
      <c r="G840">
        <v>1060</v>
      </c>
    </row>
    <row r="841" spans="1:7">
      <c r="A841" t="s">
        <v>1122</v>
      </c>
    </row>
    <row r="842" spans="1:7">
      <c r="A842" t="s">
        <v>1118</v>
      </c>
    </row>
    <row r="843" spans="1:7">
      <c r="A843" t="s">
        <v>620</v>
      </c>
      <c r="B843">
        <v>828</v>
      </c>
      <c r="C843">
        <v>150</v>
      </c>
      <c r="E843">
        <v>688</v>
      </c>
      <c r="G843">
        <v>1666</v>
      </c>
    </row>
    <row r="844" spans="1:7">
      <c r="A844" t="s">
        <v>1611</v>
      </c>
      <c r="B844">
        <v>233</v>
      </c>
      <c r="G844">
        <v>233</v>
      </c>
    </row>
    <row r="845" spans="1:7">
      <c r="A845" t="s">
        <v>1128</v>
      </c>
      <c r="B845">
        <v>1768</v>
      </c>
      <c r="C845">
        <v>510</v>
      </c>
      <c r="G845">
        <v>2278</v>
      </c>
    </row>
    <row r="846" spans="1:7">
      <c r="A846" t="s">
        <v>1543</v>
      </c>
      <c r="B846">
        <v>220</v>
      </c>
      <c r="C846">
        <v>435</v>
      </c>
      <c r="D846">
        <v>227</v>
      </c>
      <c r="E846">
        <v>487</v>
      </c>
      <c r="F846">
        <v>123</v>
      </c>
      <c r="G846">
        <v>1492</v>
      </c>
    </row>
    <row r="847" spans="1:7">
      <c r="A847" t="s">
        <v>935</v>
      </c>
      <c r="B847">
        <v>60</v>
      </c>
      <c r="C847">
        <v>219</v>
      </c>
      <c r="G847">
        <v>279</v>
      </c>
    </row>
    <row r="848" spans="1:7">
      <c r="A848" t="s">
        <v>1226</v>
      </c>
      <c r="D848">
        <v>240</v>
      </c>
      <c r="G848">
        <v>240</v>
      </c>
    </row>
    <row r="849" spans="1:7">
      <c r="A849" t="s">
        <v>1612</v>
      </c>
      <c r="C849">
        <v>1603</v>
      </c>
      <c r="D849">
        <v>791</v>
      </c>
      <c r="E849">
        <v>2803</v>
      </c>
      <c r="G849">
        <v>5197</v>
      </c>
    </row>
    <row r="850" spans="1:7">
      <c r="A850" t="s">
        <v>948</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954</v>
      </c>
      <c r="D853">
        <v>1457</v>
      </c>
      <c r="E853">
        <v>1142</v>
      </c>
      <c r="F853">
        <v>945</v>
      </c>
      <c r="G853">
        <v>3544</v>
      </c>
    </row>
    <row r="854" spans="1:7">
      <c r="A854" t="s">
        <v>487</v>
      </c>
      <c r="B854">
        <v>4025</v>
      </c>
      <c r="C854">
        <v>5125</v>
      </c>
      <c r="D854">
        <v>8008</v>
      </c>
      <c r="E854">
        <v>8462</v>
      </c>
      <c r="F854">
        <v>1068</v>
      </c>
      <c r="G854">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1031</v>
      </c>
    </row>
    <row r="865" spans="1:7">
      <c r="A865" t="s">
        <v>1543</v>
      </c>
      <c r="C865">
        <v>413</v>
      </c>
      <c r="D865">
        <v>190</v>
      </c>
      <c r="E865">
        <v>1194</v>
      </c>
      <c r="F865">
        <v>306</v>
      </c>
      <c r="G865">
        <v>2103</v>
      </c>
    </row>
    <row r="866" spans="1:7">
      <c r="A866" t="s">
        <v>1612</v>
      </c>
      <c r="B866">
        <v>3343</v>
      </c>
      <c r="C866">
        <v>714</v>
      </c>
      <c r="D866">
        <v>2013</v>
      </c>
      <c r="E866">
        <v>1500</v>
      </c>
      <c r="F866">
        <v>1933</v>
      </c>
      <c r="G866">
        <v>9503</v>
      </c>
    </row>
    <row r="867" spans="1:7">
      <c r="A867" t="s">
        <v>948</v>
      </c>
      <c r="B867">
        <v>1100</v>
      </c>
      <c r="C867">
        <v>527</v>
      </c>
      <c r="D867">
        <v>553</v>
      </c>
      <c r="G867">
        <v>2180</v>
      </c>
    </row>
    <row r="868" spans="1:7">
      <c r="A868" t="s">
        <v>1132</v>
      </c>
      <c r="C868">
        <v>230</v>
      </c>
      <c r="G868">
        <v>230</v>
      </c>
    </row>
    <row r="869" spans="1:7">
      <c r="A869" t="s">
        <v>1120</v>
      </c>
      <c r="B869">
        <v>853</v>
      </c>
      <c r="G869">
        <v>853</v>
      </c>
    </row>
    <row r="870" spans="1:7">
      <c r="A870" t="s">
        <v>954</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952</v>
      </c>
      <c r="F874">
        <v>408</v>
      </c>
      <c r="G874">
        <v>408</v>
      </c>
    </row>
    <row r="875" spans="1:7">
      <c r="A875" t="s">
        <v>487</v>
      </c>
      <c r="B875">
        <v>7333</v>
      </c>
      <c r="C875">
        <v>6030</v>
      </c>
      <c r="D875">
        <v>8836</v>
      </c>
      <c r="E875">
        <v>7091</v>
      </c>
      <c r="F875">
        <v>3115</v>
      </c>
      <c r="G875">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923</v>
      </c>
    </row>
    <row r="886" spans="1:7">
      <c r="A886" t="s">
        <v>449</v>
      </c>
      <c r="B886">
        <v>188</v>
      </c>
      <c r="C886">
        <v>140</v>
      </c>
      <c r="G886">
        <v>328</v>
      </c>
    </row>
    <row r="887" spans="1:7">
      <c r="A887" t="s">
        <v>1031</v>
      </c>
      <c r="B887">
        <v>270</v>
      </c>
      <c r="C887">
        <v>60</v>
      </c>
      <c r="G887">
        <v>330</v>
      </c>
    </row>
    <row r="888" spans="1:7">
      <c r="A888" t="s">
        <v>1128</v>
      </c>
    </row>
    <row r="889" spans="1:7">
      <c r="A889" t="s">
        <v>1543</v>
      </c>
      <c r="B889">
        <v>203</v>
      </c>
      <c r="C889">
        <v>996</v>
      </c>
      <c r="D889">
        <v>1147</v>
      </c>
      <c r="E889">
        <v>1053</v>
      </c>
      <c r="F889">
        <v>955</v>
      </c>
      <c r="G889">
        <v>4354</v>
      </c>
    </row>
    <row r="890" spans="1:7">
      <c r="A890" t="s">
        <v>1612</v>
      </c>
      <c r="B890">
        <v>820</v>
      </c>
      <c r="C890">
        <v>2077</v>
      </c>
      <c r="D890">
        <v>1096</v>
      </c>
      <c r="G890">
        <v>3993</v>
      </c>
    </row>
    <row r="891" spans="1:7">
      <c r="A891" t="s">
        <v>948</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952</v>
      </c>
      <c r="B896">
        <v>1323</v>
      </c>
      <c r="C896">
        <v>1516</v>
      </c>
      <c r="D896">
        <v>790</v>
      </c>
      <c r="E896">
        <v>930</v>
      </c>
      <c r="F896">
        <v>408</v>
      </c>
      <c r="G896">
        <v>4967</v>
      </c>
    </row>
    <row r="897" spans="1:7">
      <c r="A897" t="s">
        <v>1613</v>
      </c>
      <c r="B897">
        <v>1224</v>
      </c>
      <c r="C897">
        <v>988</v>
      </c>
      <c r="D897">
        <v>2316</v>
      </c>
      <c r="E897">
        <v>2066</v>
      </c>
      <c r="G897">
        <v>6594</v>
      </c>
    </row>
    <row r="898" spans="1:7">
      <c r="A898" t="s">
        <v>1124</v>
      </c>
      <c r="C898">
        <v>1678</v>
      </c>
      <c r="E898">
        <v>394</v>
      </c>
      <c r="G898">
        <v>2072</v>
      </c>
    </row>
    <row r="899" spans="1:7">
      <c r="A899" t="s">
        <v>940</v>
      </c>
      <c r="D899">
        <v>3179</v>
      </c>
      <c r="G899">
        <v>3179</v>
      </c>
    </row>
    <row r="900" spans="1:7">
      <c r="A900" t="s">
        <v>1222</v>
      </c>
      <c r="E900">
        <v>978</v>
      </c>
      <c r="G900">
        <v>978</v>
      </c>
    </row>
    <row r="901" spans="1:7">
      <c r="A901" t="s">
        <v>1235</v>
      </c>
      <c r="E901">
        <v>502</v>
      </c>
      <c r="G901">
        <v>502</v>
      </c>
    </row>
    <row r="902" spans="1:7">
      <c r="A902" t="s">
        <v>942</v>
      </c>
      <c r="E902">
        <v>346</v>
      </c>
      <c r="G902">
        <v>346</v>
      </c>
    </row>
    <row r="903" spans="1:7">
      <c r="A903" t="s">
        <v>487</v>
      </c>
      <c r="B903">
        <v>6492</v>
      </c>
      <c r="C903">
        <v>10726</v>
      </c>
      <c r="D903">
        <v>10129</v>
      </c>
      <c r="E903">
        <v>7046</v>
      </c>
      <c r="F903">
        <v>1591</v>
      </c>
      <c r="G903">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row>
    <row r="909" spans="1:7">
      <c r="A909" t="s">
        <v>160</v>
      </c>
    </row>
    <row r="910" spans="1:7">
      <c r="A910" t="s">
        <v>923</v>
      </c>
    </row>
    <row r="911" spans="1:7">
      <c r="A911" t="s">
        <v>962</v>
      </c>
      <c r="F911">
        <v>569</v>
      </c>
      <c r="G911">
        <v>569</v>
      </c>
    </row>
    <row r="912" spans="1:7">
      <c r="A912" t="s">
        <v>1543</v>
      </c>
    </row>
    <row r="913" spans="1:7">
      <c r="A913" t="s">
        <v>935</v>
      </c>
      <c r="D913">
        <v>150</v>
      </c>
      <c r="G913">
        <v>150</v>
      </c>
    </row>
    <row r="914" spans="1:7">
      <c r="A914" t="s">
        <v>954</v>
      </c>
    </row>
    <row r="915" spans="1:7">
      <c r="A915" t="s">
        <v>1160</v>
      </c>
      <c r="B915">
        <v>701</v>
      </c>
      <c r="G915">
        <v>701</v>
      </c>
    </row>
    <row r="916" spans="1:7">
      <c r="A916" t="s">
        <v>1004</v>
      </c>
      <c r="B916">
        <v>463</v>
      </c>
      <c r="C916">
        <v>633</v>
      </c>
      <c r="D916">
        <v>625</v>
      </c>
      <c r="G916">
        <v>1721</v>
      </c>
    </row>
    <row r="917" spans="1:7">
      <c r="A917" t="s">
        <v>952</v>
      </c>
    </row>
    <row r="918" spans="1:7">
      <c r="A918" t="s">
        <v>940</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942</v>
      </c>
      <c r="C921">
        <v>379</v>
      </c>
      <c r="D921">
        <v>208</v>
      </c>
      <c r="G921">
        <v>587</v>
      </c>
    </row>
    <row r="922" spans="1:7">
      <c r="A922" t="s">
        <v>1138</v>
      </c>
      <c r="B922">
        <v>579</v>
      </c>
      <c r="C922">
        <v>1120</v>
      </c>
      <c r="D922">
        <v>1488</v>
      </c>
      <c r="E922">
        <v>954</v>
      </c>
      <c r="G922">
        <v>4141</v>
      </c>
    </row>
    <row r="923" spans="1:7">
      <c r="A923" t="s">
        <v>1614</v>
      </c>
      <c r="B923">
        <v>365</v>
      </c>
      <c r="G923">
        <v>365</v>
      </c>
    </row>
    <row r="924" spans="1:7">
      <c r="A924" t="s">
        <v>1016</v>
      </c>
      <c r="B924">
        <v>207</v>
      </c>
      <c r="G924">
        <v>207</v>
      </c>
    </row>
    <row r="925" spans="1:7">
      <c r="A925" t="s">
        <v>1337</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1545</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487</v>
      </c>
      <c r="B933">
        <v>8142</v>
      </c>
      <c r="C933">
        <v>11254</v>
      </c>
      <c r="D933">
        <v>13276</v>
      </c>
      <c r="E933">
        <v>5812</v>
      </c>
      <c r="F933">
        <v>9206</v>
      </c>
      <c r="G933">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row>
    <row r="939" spans="1:7">
      <c r="A939" t="s">
        <v>1452</v>
      </c>
    </row>
    <row r="940" spans="1:7">
      <c r="A940" t="s">
        <v>1543</v>
      </c>
      <c r="B940">
        <v>560</v>
      </c>
      <c r="G940">
        <v>560</v>
      </c>
    </row>
    <row r="941" spans="1:7">
      <c r="A941" t="s">
        <v>954</v>
      </c>
    </row>
    <row r="942" spans="1:7">
      <c r="A942" t="s">
        <v>1160</v>
      </c>
      <c r="B942">
        <v>138</v>
      </c>
      <c r="G942">
        <v>138</v>
      </c>
    </row>
    <row r="943" spans="1:7">
      <c r="A943" t="s">
        <v>952</v>
      </c>
    </row>
    <row r="944" spans="1:7">
      <c r="A944" t="s">
        <v>940</v>
      </c>
      <c r="B944">
        <v>96</v>
      </c>
      <c r="G944">
        <v>96</v>
      </c>
    </row>
    <row r="945" spans="1:7">
      <c r="A945" t="s">
        <v>1222</v>
      </c>
      <c r="B945">
        <v>632</v>
      </c>
      <c r="G945">
        <v>632</v>
      </c>
    </row>
    <row r="946" spans="1:7">
      <c r="A946" t="s">
        <v>1235</v>
      </c>
      <c r="B946">
        <v>558</v>
      </c>
      <c r="G946">
        <v>558</v>
      </c>
    </row>
    <row r="947" spans="1:7">
      <c r="A947" t="s">
        <v>942</v>
      </c>
      <c r="B947">
        <v>562</v>
      </c>
      <c r="D947">
        <v>474</v>
      </c>
      <c r="E947">
        <v>606</v>
      </c>
      <c r="F947">
        <v>322</v>
      </c>
      <c r="G947">
        <v>1964</v>
      </c>
    </row>
    <row r="948" spans="1:7">
      <c r="A948" t="s">
        <v>1238</v>
      </c>
      <c r="B948">
        <v>1351</v>
      </c>
      <c r="D948">
        <v>890</v>
      </c>
      <c r="G948">
        <v>2241</v>
      </c>
    </row>
    <row r="949" spans="1:7">
      <c r="A949" t="s">
        <v>1396</v>
      </c>
      <c r="B949">
        <v>4084</v>
      </c>
      <c r="D949">
        <v>242</v>
      </c>
      <c r="G949">
        <v>4326</v>
      </c>
    </row>
    <row r="950" spans="1:7">
      <c r="A950" t="s">
        <v>1615</v>
      </c>
      <c r="B950">
        <v>748</v>
      </c>
      <c r="C950">
        <v>1062</v>
      </c>
      <c r="G950">
        <v>1810</v>
      </c>
    </row>
    <row r="951" spans="1:7">
      <c r="A951" t="s">
        <v>945</v>
      </c>
      <c r="B951">
        <v>435</v>
      </c>
      <c r="E951">
        <v>1123</v>
      </c>
      <c r="G951">
        <v>1558</v>
      </c>
    </row>
    <row r="952" spans="1:7">
      <c r="A952" t="s">
        <v>1136</v>
      </c>
      <c r="D952">
        <v>1580</v>
      </c>
      <c r="E952">
        <v>1258</v>
      </c>
      <c r="G952">
        <v>2838</v>
      </c>
    </row>
    <row r="953" spans="1:7">
      <c r="A953" t="s">
        <v>1134</v>
      </c>
      <c r="D953">
        <v>877</v>
      </c>
      <c r="E953">
        <v>814</v>
      </c>
      <c r="G953">
        <v>1691</v>
      </c>
    </row>
    <row r="954" spans="1:7">
      <c r="A954" t="s">
        <v>1459</v>
      </c>
      <c r="D954">
        <v>711</v>
      </c>
      <c r="E954">
        <v>325</v>
      </c>
      <c r="F954">
        <v>430</v>
      </c>
      <c r="G954">
        <v>1466</v>
      </c>
    </row>
    <row r="955" spans="1:7">
      <c r="A955" t="s">
        <v>882</v>
      </c>
      <c r="D955">
        <v>1486</v>
      </c>
      <c r="E955">
        <v>2912</v>
      </c>
      <c r="F955">
        <v>2125</v>
      </c>
      <c r="G955">
        <v>6523</v>
      </c>
    </row>
    <row r="956" spans="1:7">
      <c r="A956" t="s">
        <v>1389</v>
      </c>
      <c r="D956">
        <v>1264</v>
      </c>
      <c r="E956">
        <v>1281</v>
      </c>
      <c r="G956">
        <v>2545</v>
      </c>
    </row>
    <row r="957" spans="1:7">
      <c r="A957" t="s">
        <v>1616</v>
      </c>
    </row>
    <row r="958" spans="1:7">
      <c r="A958" t="s">
        <v>1400</v>
      </c>
      <c r="D958">
        <v>3678</v>
      </c>
      <c r="E958">
        <v>3382</v>
      </c>
      <c r="G958">
        <v>7060</v>
      </c>
    </row>
    <row r="959" spans="1:7">
      <c r="A959" t="s">
        <v>1617</v>
      </c>
      <c r="F959">
        <v>1505</v>
      </c>
      <c r="G959">
        <v>1505</v>
      </c>
    </row>
    <row r="960" spans="1:7">
      <c r="A960" t="s">
        <v>1447</v>
      </c>
      <c r="E960">
        <v>424</v>
      </c>
      <c r="G960">
        <v>424</v>
      </c>
    </row>
    <row r="961" spans="1:7">
      <c r="A961" t="s">
        <v>1402</v>
      </c>
      <c r="E961">
        <v>598</v>
      </c>
      <c r="G961">
        <v>598</v>
      </c>
    </row>
    <row r="962" spans="1:7">
      <c r="A962" t="s">
        <v>487</v>
      </c>
      <c r="B962">
        <v>9164</v>
      </c>
      <c r="C962">
        <v>1062</v>
      </c>
      <c r="D962">
        <v>11202</v>
      </c>
      <c r="E962">
        <v>12723</v>
      </c>
      <c r="F962">
        <v>4382</v>
      </c>
      <c r="G962">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1543</v>
      </c>
      <c r="C970">
        <v>17</v>
      </c>
      <c r="G970">
        <v>17</v>
      </c>
    </row>
    <row r="971" spans="1:7">
      <c r="A971" t="s">
        <v>1160</v>
      </c>
    </row>
    <row r="972" spans="1:7">
      <c r="A972" t="s">
        <v>1235</v>
      </c>
      <c r="B972">
        <v>127</v>
      </c>
      <c r="G972">
        <v>127</v>
      </c>
    </row>
    <row r="973" spans="1:7">
      <c r="A973" t="s">
        <v>942</v>
      </c>
      <c r="B973">
        <v>420</v>
      </c>
      <c r="G973">
        <v>420</v>
      </c>
    </row>
    <row r="974" spans="1:7">
      <c r="A974" t="s">
        <v>1238</v>
      </c>
    </row>
    <row r="975" spans="1:7">
      <c r="A975" t="s">
        <v>945</v>
      </c>
      <c r="C975">
        <v>1917</v>
      </c>
      <c r="E975">
        <v>272</v>
      </c>
      <c r="G975">
        <v>2189</v>
      </c>
    </row>
    <row r="976" spans="1:7">
      <c r="A976" t="s">
        <v>1134</v>
      </c>
      <c r="B976">
        <v>956</v>
      </c>
      <c r="G976">
        <v>956</v>
      </c>
    </row>
    <row r="977" spans="1:7">
      <c r="A977" t="s">
        <v>1459</v>
      </c>
      <c r="E977">
        <v>195</v>
      </c>
      <c r="G977">
        <v>195</v>
      </c>
    </row>
    <row r="978" spans="1:7">
      <c r="A978" t="s">
        <v>882</v>
      </c>
      <c r="B978">
        <v>1449</v>
      </c>
      <c r="G978">
        <v>1449</v>
      </c>
    </row>
    <row r="979" spans="1:7">
      <c r="A979" t="s">
        <v>1389</v>
      </c>
      <c r="B979">
        <v>1662</v>
      </c>
      <c r="C979">
        <v>2684</v>
      </c>
      <c r="F979">
        <v>51</v>
      </c>
      <c r="G979">
        <v>4397</v>
      </c>
    </row>
    <row r="980" spans="1:7">
      <c r="A980" t="s">
        <v>1398</v>
      </c>
      <c r="B980">
        <v>5466</v>
      </c>
      <c r="E980">
        <v>2252</v>
      </c>
      <c r="G980">
        <v>7718</v>
      </c>
    </row>
    <row r="981" spans="1:7">
      <c r="A981" t="s">
        <v>1617</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1618</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884</v>
      </c>
      <c r="C988">
        <v>2351</v>
      </c>
      <c r="D988">
        <v>1835</v>
      </c>
      <c r="E988">
        <v>2139</v>
      </c>
      <c r="F988">
        <v>789</v>
      </c>
      <c r="G988">
        <v>7114</v>
      </c>
    </row>
    <row r="989" spans="1:7">
      <c r="A989" t="s">
        <v>1619</v>
      </c>
      <c r="C989">
        <v>12</v>
      </c>
      <c r="G989">
        <v>12</v>
      </c>
    </row>
    <row r="990" spans="1:7">
      <c r="A990" t="s">
        <v>1620</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1498</v>
      </c>
      <c r="F996">
        <v>1281</v>
      </c>
      <c r="G996">
        <v>1281</v>
      </c>
    </row>
    <row r="997" spans="1:7">
      <c r="A997" t="s">
        <v>487</v>
      </c>
      <c r="B997">
        <v>16669</v>
      </c>
      <c r="C997">
        <v>15577</v>
      </c>
      <c r="D997">
        <v>7386</v>
      </c>
      <c r="E997">
        <v>13736</v>
      </c>
      <c r="F997">
        <v>10987</v>
      </c>
      <c r="G997">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1452</v>
      </c>
    </row>
    <row r="1008" spans="1:7">
      <c r="A1008" t="s">
        <v>1004</v>
      </c>
    </row>
    <row r="1009" spans="1:7">
      <c r="A1009" t="s">
        <v>952</v>
      </c>
    </row>
    <row r="1010" spans="1:7">
      <c r="A1010" t="s">
        <v>940</v>
      </c>
    </row>
    <row r="1011" spans="1:7">
      <c r="A1011" t="s">
        <v>942</v>
      </c>
      <c r="D1011">
        <v>426</v>
      </c>
      <c r="G1011">
        <v>426</v>
      </c>
    </row>
    <row r="1012" spans="1:7">
      <c r="A1012" t="s">
        <v>1002</v>
      </c>
    </row>
    <row r="1013" spans="1:7">
      <c r="A1013" t="s">
        <v>1364</v>
      </c>
    </row>
    <row r="1014" spans="1:7">
      <c r="A1014" t="s">
        <v>1370</v>
      </c>
      <c r="C1014">
        <v>1175</v>
      </c>
      <c r="G1014">
        <v>1175</v>
      </c>
    </row>
    <row r="1015" spans="1:7">
      <c r="A1015" t="s">
        <v>1367</v>
      </c>
      <c r="C1015">
        <v>996</v>
      </c>
      <c r="G1015">
        <v>996</v>
      </c>
    </row>
    <row r="1016" spans="1:7">
      <c r="A1016" t="s">
        <v>945</v>
      </c>
      <c r="B1016">
        <v>900</v>
      </c>
      <c r="G1016">
        <v>900</v>
      </c>
    </row>
    <row r="1017" spans="1:7">
      <c r="A1017" t="s">
        <v>1136</v>
      </c>
    </row>
    <row r="1018" spans="1:7">
      <c r="A1018" t="s">
        <v>1134</v>
      </c>
    </row>
    <row r="1019" spans="1:7">
      <c r="A1019" t="s">
        <v>1618</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1620</v>
      </c>
      <c r="B1023">
        <v>1718</v>
      </c>
      <c r="C1023">
        <v>2478</v>
      </c>
      <c r="D1023">
        <v>1567</v>
      </c>
      <c r="G1023">
        <v>5763</v>
      </c>
    </row>
    <row r="1024" spans="1:7">
      <c r="A1024" t="s">
        <v>1405</v>
      </c>
      <c r="C1024">
        <v>3411</v>
      </c>
      <c r="G1024">
        <v>3411</v>
      </c>
    </row>
    <row r="1025" spans="1:7">
      <c r="A1025" t="s">
        <v>1240</v>
      </c>
      <c r="B1025">
        <v>82</v>
      </c>
      <c r="G1025">
        <v>82</v>
      </c>
    </row>
    <row r="1026" spans="1:7">
      <c r="A1026" t="s">
        <v>1408</v>
      </c>
      <c r="C1026">
        <v>3311</v>
      </c>
      <c r="G1026">
        <v>3311</v>
      </c>
    </row>
    <row r="1027" spans="1:7">
      <c r="A1027" t="s">
        <v>1373</v>
      </c>
    </row>
    <row r="1028" spans="1:7">
      <c r="A1028" t="s">
        <v>1498</v>
      </c>
      <c r="C1028">
        <v>2568</v>
      </c>
      <c r="G1028">
        <v>2568</v>
      </c>
    </row>
    <row r="1029" spans="1:7">
      <c r="A1029" t="s">
        <v>1199</v>
      </c>
      <c r="B1029">
        <v>286</v>
      </c>
      <c r="C1029">
        <v>357</v>
      </c>
      <c r="D1029">
        <v>331</v>
      </c>
      <c r="G1029">
        <v>974</v>
      </c>
    </row>
    <row r="1030" spans="1:7">
      <c r="A1030" t="s">
        <v>1492</v>
      </c>
      <c r="B1030">
        <v>1655</v>
      </c>
      <c r="C1030">
        <v>2537</v>
      </c>
      <c r="G1030">
        <v>4192</v>
      </c>
    </row>
    <row r="1031" spans="1:7">
      <c r="A1031" t="s">
        <v>1390</v>
      </c>
      <c r="C1031">
        <v>2382</v>
      </c>
      <c r="G1031">
        <v>2382</v>
      </c>
    </row>
    <row r="1032" spans="1:7">
      <c r="A1032" t="s">
        <v>1173</v>
      </c>
      <c r="C1032">
        <v>1100</v>
      </c>
      <c r="D1032">
        <v>855</v>
      </c>
      <c r="G1032">
        <v>1955</v>
      </c>
    </row>
    <row r="1033" spans="1:7">
      <c r="A1033" t="s">
        <v>1621</v>
      </c>
      <c r="C1033">
        <v>486</v>
      </c>
      <c r="G1033">
        <v>486</v>
      </c>
    </row>
    <row r="1034" spans="1:7">
      <c r="A1034" t="s">
        <v>1411</v>
      </c>
      <c r="C1034">
        <v>3634</v>
      </c>
      <c r="G1034">
        <v>3634</v>
      </c>
    </row>
    <row r="1035" spans="1:7">
      <c r="A1035" t="s">
        <v>1622</v>
      </c>
      <c r="D1035">
        <v>955</v>
      </c>
      <c r="G1035">
        <v>955</v>
      </c>
    </row>
    <row r="1036" spans="1:7">
      <c r="A1036" t="s">
        <v>1623</v>
      </c>
    </row>
    <row r="1037" spans="1:7">
      <c r="A1037" t="s">
        <v>1379</v>
      </c>
    </row>
    <row r="1038" spans="1:7">
      <c r="A1038" t="s">
        <v>1547</v>
      </c>
    </row>
    <row r="1039" spans="1:7">
      <c r="A1039" t="s">
        <v>1375</v>
      </c>
    </row>
    <row r="1040" spans="1:7">
      <c r="A1040" t="s">
        <v>1377</v>
      </c>
    </row>
    <row r="1041" spans="1:7">
      <c r="A1041" t="s">
        <v>1381</v>
      </c>
    </row>
    <row r="1042" spans="1:7">
      <c r="A1042" t="s">
        <v>1383</v>
      </c>
    </row>
    <row r="1043" spans="1:7">
      <c r="A1043" t="s">
        <v>1384</v>
      </c>
    </row>
    <row r="1044" spans="1:7">
      <c r="A1044" t="s">
        <v>487</v>
      </c>
      <c r="B1044">
        <v>9488</v>
      </c>
      <c r="C1044">
        <v>27260</v>
      </c>
      <c r="D1044">
        <v>5158</v>
      </c>
      <c r="G1044">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1138</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1167</v>
      </c>
      <c r="B1056">
        <v>1610</v>
      </c>
      <c r="G1056">
        <v>1610</v>
      </c>
    </row>
    <row r="1057" spans="1:7">
      <c r="A1057" t="s">
        <v>1164</v>
      </c>
    </row>
    <row r="1058" spans="1:7">
      <c r="A1058" t="s">
        <v>1405</v>
      </c>
      <c r="E1058">
        <v>52</v>
      </c>
      <c r="G1058">
        <v>52</v>
      </c>
    </row>
    <row r="1059" spans="1:7">
      <c r="A1059" t="s">
        <v>1498</v>
      </c>
      <c r="E1059">
        <v>489</v>
      </c>
      <c r="F1059">
        <v>2020</v>
      </c>
      <c r="G1059">
        <v>2509</v>
      </c>
    </row>
    <row r="1060" spans="1:7">
      <c r="A1060" t="s">
        <v>1492</v>
      </c>
      <c r="B1060">
        <v>2113</v>
      </c>
      <c r="D1060">
        <v>1677</v>
      </c>
      <c r="E1060">
        <v>1316</v>
      </c>
      <c r="G1060">
        <v>5106</v>
      </c>
    </row>
    <row r="1061" spans="1:7">
      <c r="A1061" t="s">
        <v>1390</v>
      </c>
      <c r="B1061">
        <v>3084</v>
      </c>
      <c r="G1061">
        <v>3084</v>
      </c>
    </row>
    <row r="1062" spans="1:7">
      <c r="A1062" t="s">
        <v>1173</v>
      </c>
      <c r="B1062">
        <v>1622</v>
      </c>
      <c r="C1062">
        <v>1131</v>
      </c>
      <c r="G1062">
        <v>2753</v>
      </c>
    </row>
    <row r="1063" spans="1:7">
      <c r="A1063" t="s">
        <v>1621</v>
      </c>
      <c r="B1063">
        <v>600</v>
      </c>
      <c r="C1063">
        <v>610</v>
      </c>
      <c r="D1063">
        <v>974</v>
      </c>
      <c r="G1063">
        <v>2184</v>
      </c>
    </row>
    <row r="1064" spans="1:7">
      <c r="A1064" t="s">
        <v>1411</v>
      </c>
      <c r="B1064">
        <v>3376</v>
      </c>
      <c r="G1064">
        <v>3376</v>
      </c>
    </row>
    <row r="1065" spans="1:7">
      <c r="A1065" t="s">
        <v>1622</v>
      </c>
      <c r="B1065">
        <v>1765</v>
      </c>
      <c r="C1065">
        <v>1153</v>
      </c>
      <c r="D1065">
        <v>383</v>
      </c>
      <c r="E1065">
        <v>490</v>
      </c>
      <c r="G1065">
        <v>3791</v>
      </c>
    </row>
    <row r="1066" spans="1:7">
      <c r="A1066" t="s">
        <v>1624</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1386</v>
      </c>
      <c r="D1072">
        <v>243</v>
      </c>
      <c r="G1072">
        <v>243</v>
      </c>
    </row>
    <row r="1073" spans="1:7">
      <c r="A1073" t="s">
        <v>1625</v>
      </c>
      <c r="F1073">
        <v>385</v>
      </c>
      <c r="G1073">
        <v>385</v>
      </c>
    </row>
    <row r="1074" spans="1:7">
      <c r="A1074" t="s">
        <v>1626</v>
      </c>
    </row>
    <row r="1075" spans="1:7">
      <c r="A1075" t="s">
        <v>487</v>
      </c>
      <c r="B1075">
        <v>20575</v>
      </c>
      <c r="C1075">
        <v>10528</v>
      </c>
      <c r="D1075">
        <v>10631</v>
      </c>
      <c r="E1075">
        <v>6654</v>
      </c>
      <c r="F1075">
        <v>4537</v>
      </c>
      <c r="G1075">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1167</v>
      </c>
    </row>
    <row r="1085" spans="1:7">
      <c r="A1085" t="s">
        <v>1498</v>
      </c>
      <c r="B1085">
        <v>428</v>
      </c>
      <c r="G1085">
        <v>428</v>
      </c>
    </row>
    <row r="1086" spans="1:7">
      <c r="A1086" t="s">
        <v>1622</v>
      </c>
    </row>
    <row r="1087" spans="1:7">
      <c r="A1087" t="s">
        <v>1624</v>
      </c>
      <c r="C1087">
        <v>265</v>
      </c>
      <c r="D1087">
        <v>542</v>
      </c>
      <c r="E1087">
        <v>739</v>
      </c>
      <c r="G1087">
        <v>1546</v>
      </c>
    </row>
    <row r="1088" spans="1:7">
      <c r="A1088" t="s">
        <v>1444</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1625</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1627</v>
      </c>
    </row>
    <row r="1096" spans="1:7">
      <c r="A1096" t="s">
        <v>1486</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1090</v>
      </c>
      <c r="C1099">
        <v>1500</v>
      </c>
      <c r="D1099">
        <v>1084</v>
      </c>
      <c r="G1099">
        <v>2584</v>
      </c>
    </row>
    <row r="1100" spans="1:7">
      <c r="A1100" t="s">
        <v>1489</v>
      </c>
      <c r="D1100">
        <v>817</v>
      </c>
      <c r="E1100">
        <v>1820</v>
      </c>
      <c r="G1100">
        <v>2637</v>
      </c>
    </row>
    <row r="1101" spans="1:7">
      <c r="A1101" t="s">
        <v>1084</v>
      </c>
      <c r="E1101">
        <v>1351</v>
      </c>
      <c r="G1101">
        <v>1351</v>
      </c>
    </row>
    <row r="1102" spans="1:7">
      <c r="A1102" t="s">
        <v>879</v>
      </c>
      <c r="F1102">
        <v>1832</v>
      </c>
      <c r="G1102">
        <v>1832</v>
      </c>
    </row>
    <row r="1103" spans="1:7">
      <c r="A1103" t="s">
        <v>487</v>
      </c>
      <c r="B1103">
        <v>8198</v>
      </c>
      <c r="C1103">
        <v>16287</v>
      </c>
      <c r="D1103">
        <v>9098</v>
      </c>
      <c r="E1103">
        <v>10383</v>
      </c>
      <c r="F1103">
        <v>7356</v>
      </c>
      <c r="G1103">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1167</v>
      </c>
    </row>
    <row r="1115" spans="1:7">
      <c r="A1115" t="s">
        <v>1408</v>
      </c>
      <c r="B1115">
        <v>87</v>
      </c>
      <c r="G1115">
        <v>87</v>
      </c>
    </row>
    <row r="1116" spans="1:7">
      <c r="A1116" t="s">
        <v>1624</v>
      </c>
      <c r="B1116">
        <v>671</v>
      </c>
      <c r="C1116">
        <v>1204</v>
      </c>
      <c r="D1116">
        <v>1210</v>
      </c>
      <c r="E1116">
        <v>292</v>
      </c>
      <c r="G1116">
        <v>3377</v>
      </c>
    </row>
    <row r="1117" spans="1:7">
      <c r="A1117" t="s">
        <v>1444</v>
      </c>
      <c r="D1117">
        <v>320</v>
      </c>
      <c r="E1117">
        <v>652</v>
      </c>
      <c r="F1117">
        <v>780</v>
      </c>
      <c r="G1117">
        <v>1752</v>
      </c>
    </row>
    <row r="1118" spans="1:7">
      <c r="A1118" t="s">
        <v>1093</v>
      </c>
      <c r="D1118">
        <v>163</v>
      </c>
      <c r="G1118">
        <v>163</v>
      </c>
    </row>
    <row r="1119" spans="1:7">
      <c r="A1119" t="s">
        <v>1386</v>
      </c>
      <c r="D1119">
        <v>372</v>
      </c>
      <c r="F1119">
        <v>582</v>
      </c>
      <c r="G1119">
        <v>954</v>
      </c>
    </row>
    <row r="1120" spans="1:7">
      <c r="A1120" t="s">
        <v>1625</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1090</v>
      </c>
    </row>
    <row r="1125" spans="1:7">
      <c r="A1125" t="s">
        <v>1084</v>
      </c>
      <c r="B1125">
        <v>689</v>
      </c>
      <c r="C1125">
        <v>586</v>
      </c>
      <c r="D1125">
        <v>199</v>
      </c>
      <c r="G1125">
        <v>1474</v>
      </c>
    </row>
    <row r="1126" spans="1:7">
      <c r="A1126" t="s">
        <v>879</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965</v>
      </c>
      <c r="C1129">
        <v>890</v>
      </c>
      <c r="D1129">
        <v>1810</v>
      </c>
      <c r="E1129">
        <v>967</v>
      </c>
      <c r="G1129">
        <v>3667</v>
      </c>
    </row>
    <row r="1130" spans="1:7">
      <c r="A1130" t="s">
        <v>886</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1217</v>
      </c>
      <c r="E1134">
        <v>1568</v>
      </c>
      <c r="G1134">
        <v>1568</v>
      </c>
    </row>
    <row r="1135" spans="1:7">
      <c r="A1135" t="s">
        <v>1628</v>
      </c>
    </row>
    <row r="1136" spans="1:7">
      <c r="A1136" t="s">
        <v>487</v>
      </c>
      <c r="B1136">
        <v>7278</v>
      </c>
      <c r="C1136">
        <v>12066</v>
      </c>
      <c r="D1136">
        <v>9926</v>
      </c>
      <c r="E1136">
        <v>14444</v>
      </c>
      <c r="F1136">
        <v>8333</v>
      </c>
      <c r="G1136">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1624</v>
      </c>
    </row>
    <row r="1144" spans="1:7">
      <c r="A1144" t="s">
        <v>1444</v>
      </c>
      <c r="B1144">
        <v>870</v>
      </c>
      <c r="G1144">
        <v>870</v>
      </c>
    </row>
    <row r="1145" spans="1:7">
      <c r="A1145" t="s">
        <v>1386</v>
      </c>
      <c r="B1145">
        <v>551</v>
      </c>
      <c r="G1145">
        <v>551</v>
      </c>
    </row>
    <row r="1146" spans="1:7">
      <c r="A1146" t="s">
        <v>1625</v>
      </c>
    </row>
    <row r="1147" spans="1:7">
      <c r="A1147" t="s">
        <v>879</v>
      </c>
      <c r="B1147">
        <v>154</v>
      </c>
      <c r="G1147">
        <v>154</v>
      </c>
    </row>
    <row r="1148" spans="1:7">
      <c r="A1148" t="s">
        <v>1108</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1217</v>
      </c>
      <c r="B1152">
        <v>380</v>
      </c>
      <c r="G1152">
        <v>380</v>
      </c>
    </row>
    <row r="1153" spans="1:7">
      <c r="A1153" t="s">
        <v>1220</v>
      </c>
      <c r="B1153">
        <v>523</v>
      </c>
      <c r="C1153">
        <v>405</v>
      </c>
      <c r="G1153">
        <v>928</v>
      </c>
    </row>
    <row r="1154" spans="1:7">
      <c r="A1154" t="s">
        <v>487</v>
      </c>
      <c r="B1154">
        <v>6705</v>
      </c>
      <c r="C1154">
        <v>3001</v>
      </c>
      <c r="G1154">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1176</v>
      </c>
    </row>
    <row r="1166" spans="1:7">
      <c r="A1166" t="s">
        <v>1386</v>
      </c>
      <c r="B1166">
        <v>738</v>
      </c>
      <c r="C1166">
        <v>466</v>
      </c>
      <c r="G1166">
        <v>1204</v>
      </c>
    </row>
    <row r="1167" spans="1:7">
      <c r="A1167" t="s">
        <v>1426</v>
      </c>
      <c r="B1167">
        <v>0</v>
      </c>
      <c r="G1167">
        <v>0</v>
      </c>
    </row>
    <row r="1168" spans="1:7">
      <c r="A1168" t="s">
        <v>879</v>
      </c>
      <c r="D1168">
        <v>173</v>
      </c>
      <c r="G1168">
        <v>173</v>
      </c>
    </row>
    <row r="1169" spans="1:7">
      <c r="A1169" t="s">
        <v>1429</v>
      </c>
      <c r="B1169">
        <v>1297</v>
      </c>
      <c r="G1169">
        <v>1297</v>
      </c>
    </row>
    <row r="1170" spans="1:7">
      <c r="A1170" t="s">
        <v>1217</v>
      </c>
      <c r="B1170">
        <v>100</v>
      </c>
      <c r="G1170">
        <v>100</v>
      </c>
    </row>
    <row r="1171" spans="1:7">
      <c r="A1171" t="s">
        <v>1432</v>
      </c>
      <c r="B1171">
        <v>2583</v>
      </c>
      <c r="C1171">
        <v>3099</v>
      </c>
      <c r="G1171">
        <v>5682</v>
      </c>
    </row>
    <row r="1172" spans="1:7">
      <c r="A1172" t="s">
        <v>1179</v>
      </c>
      <c r="B1172">
        <v>1188</v>
      </c>
      <c r="C1172">
        <v>0</v>
      </c>
      <c r="G1172">
        <v>1188</v>
      </c>
    </row>
    <row r="1173" spans="1:7">
      <c r="A1173" t="s">
        <v>1182</v>
      </c>
      <c r="B1173">
        <v>900</v>
      </c>
      <c r="G1173">
        <v>900</v>
      </c>
    </row>
    <row r="1174" spans="1:7">
      <c r="A1174" t="s">
        <v>487</v>
      </c>
      <c r="B1174">
        <v>6914</v>
      </c>
      <c r="C1174">
        <v>3918</v>
      </c>
      <c r="D1174">
        <v>173</v>
      </c>
      <c r="E1174">
        <v>0</v>
      </c>
      <c r="F1174">
        <v>0</v>
      </c>
      <c r="G1174">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1002</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979</v>
      </c>
      <c r="B1189">
        <v>1105</v>
      </c>
      <c r="C1189">
        <v>942</v>
      </c>
      <c r="D1189">
        <v>2151</v>
      </c>
      <c r="E1189">
        <v>1926</v>
      </c>
      <c r="F1189">
        <v>1000</v>
      </c>
      <c r="G1189">
        <v>7124</v>
      </c>
    </row>
    <row r="1190" spans="1:7">
      <c r="A1190" t="s">
        <v>1202</v>
      </c>
      <c r="B1190">
        <v>1353</v>
      </c>
      <c r="C1190">
        <v>1153</v>
      </c>
      <c r="G1190">
        <v>2506</v>
      </c>
    </row>
    <row r="1191" spans="1:7">
      <c r="A1191" t="s">
        <v>1438</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1441</v>
      </c>
      <c r="E1195">
        <v>2367</v>
      </c>
      <c r="F1195">
        <v>447</v>
      </c>
      <c r="G1195">
        <v>2814</v>
      </c>
    </row>
    <row r="1196" spans="1:7">
      <c r="A1196" t="s">
        <v>1013</v>
      </c>
      <c r="F1196">
        <v>0</v>
      </c>
      <c r="G1196">
        <v>0</v>
      </c>
    </row>
    <row r="1197" spans="1:7">
      <c r="A1197" t="s">
        <v>876</v>
      </c>
      <c r="F1197">
        <v>1319</v>
      </c>
      <c r="G1197">
        <v>1319</v>
      </c>
    </row>
    <row r="1198" spans="1:7">
      <c r="A1198" t="s">
        <v>487</v>
      </c>
      <c r="B1198">
        <v>7002</v>
      </c>
      <c r="C1198">
        <v>7932</v>
      </c>
      <c r="D1198">
        <v>8519</v>
      </c>
      <c r="E1198">
        <v>5544</v>
      </c>
      <c r="F1198">
        <v>2870</v>
      </c>
      <c r="G1198">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1452</v>
      </c>
    </row>
    <row r="1209" spans="1:7">
      <c r="A1209" t="s">
        <v>1016</v>
      </c>
    </row>
    <row r="1210" spans="1:7">
      <c r="A1210" t="s">
        <v>1420</v>
      </c>
    </row>
    <row r="1211" spans="1:7">
      <c r="A1211" t="s">
        <v>979</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1441</v>
      </c>
      <c r="B1216">
        <v>858</v>
      </c>
      <c r="G1216">
        <v>858</v>
      </c>
    </row>
    <row r="1217" spans="1:7">
      <c r="A1217" t="s">
        <v>876</v>
      </c>
      <c r="B1217">
        <v>926</v>
      </c>
      <c r="C1217">
        <v>1128</v>
      </c>
      <c r="D1217">
        <v>1082</v>
      </c>
      <c r="E1217">
        <v>1325</v>
      </c>
      <c r="F1217">
        <v>441</v>
      </c>
      <c r="G1217">
        <v>4902</v>
      </c>
    </row>
    <row r="1218" spans="1:7">
      <c r="A1218" t="s">
        <v>537</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1245</v>
      </c>
    </row>
    <row r="1222" spans="1:7">
      <c r="A1222" t="s">
        <v>1188</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1484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1370</v>
      </c>
      <c r="C1239">
        <v>2209</v>
      </c>
      <c r="G1239">
        <v>2209</v>
      </c>
    </row>
    <row r="1240" spans="1:7">
      <c r="A1240" t="s">
        <v>1417</v>
      </c>
    </row>
    <row r="1241" spans="1:7">
      <c r="A1241" t="s">
        <v>1202</v>
      </c>
    </row>
    <row r="1242" spans="1:7">
      <c r="A1242" t="s">
        <v>1146</v>
      </c>
      <c r="C1242">
        <v>0</v>
      </c>
      <c r="G1242">
        <v>0</v>
      </c>
    </row>
    <row r="1243" spans="1:7">
      <c r="A1243" t="s">
        <v>1441</v>
      </c>
      <c r="E1243">
        <v>1940</v>
      </c>
      <c r="G1243">
        <v>1940</v>
      </c>
    </row>
    <row r="1244" spans="1:7">
      <c r="A1244" t="s">
        <v>537</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1503</v>
      </c>
      <c r="C1249">
        <v>1344</v>
      </c>
      <c r="G1249">
        <v>1344</v>
      </c>
    </row>
    <row r="1250" spans="1:7">
      <c r="A1250" t="s">
        <v>1629</v>
      </c>
      <c r="C1250">
        <v>660</v>
      </c>
      <c r="D1250">
        <v>754</v>
      </c>
      <c r="E1250">
        <v>520</v>
      </c>
      <c r="F1250">
        <v>0</v>
      </c>
      <c r="G1250">
        <v>1934</v>
      </c>
    </row>
    <row r="1251" spans="1:7">
      <c r="A1251" t="s">
        <v>1630</v>
      </c>
      <c r="C1251">
        <v>1382</v>
      </c>
      <c r="D1251">
        <v>993</v>
      </c>
      <c r="E1251">
        <v>1462</v>
      </c>
      <c r="F1251">
        <v>1617</v>
      </c>
      <c r="G1251">
        <v>5454</v>
      </c>
    </row>
    <row r="1252" spans="1:7">
      <c r="A1252" t="s">
        <v>666</v>
      </c>
      <c r="C1252">
        <v>2719</v>
      </c>
      <c r="D1252">
        <v>408</v>
      </c>
      <c r="G1252">
        <v>3127</v>
      </c>
    </row>
    <row r="1253" spans="1:7">
      <c r="A1253" t="s">
        <v>1357</v>
      </c>
      <c r="C1253">
        <v>1277</v>
      </c>
      <c r="G1253">
        <v>1277</v>
      </c>
    </row>
    <row r="1254" spans="1:7">
      <c r="A1254" t="s">
        <v>1152</v>
      </c>
      <c r="D1254">
        <v>686</v>
      </c>
      <c r="E1254">
        <v>736</v>
      </c>
      <c r="G1254">
        <v>1422</v>
      </c>
    </row>
    <row r="1255" spans="1:7">
      <c r="A1255" t="s">
        <v>1149</v>
      </c>
      <c r="D1255">
        <v>867</v>
      </c>
      <c r="E1255">
        <v>1539</v>
      </c>
      <c r="G1255">
        <v>2406</v>
      </c>
    </row>
    <row r="1256" spans="1:7">
      <c r="A1256" t="s">
        <v>672</v>
      </c>
      <c r="D1256">
        <v>2000</v>
      </c>
      <c r="E1256">
        <v>970</v>
      </c>
      <c r="G1256">
        <v>2970</v>
      </c>
    </row>
    <row r="1257" spans="1:7">
      <c r="A1257" t="s">
        <v>949</v>
      </c>
      <c r="E1257">
        <v>2031</v>
      </c>
      <c r="F1257">
        <v>845</v>
      </c>
      <c r="G1257">
        <v>2876</v>
      </c>
    </row>
    <row r="1258" spans="1:7">
      <c r="A1258" t="s">
        <v>487</v>
      </c>
      <c r="B1258">
        <v>0</v>
      </c>
      <c r="C1258">
        <v>10280</v>
      </c>
      <c r="D1258">
        <v>8880</v>
      </c>
      <c r="E1258">
        <v>11160</v>
      </c>
      <c r="F1258">
        <v>6262</v>
      </c>
      <c r="G1258">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1435</v>
      </c>
    </row>
    <row r="1266" spans="1:7">
      <c r="A1266" t="s">
        <v>1429</v>
      </c>
    </row>
    <row r="1267" spans="1:7">
      <c r="A1267" t="s">
        <v>1432</v>
      </c>
    </row>
    <row r="1268" spans="1:7">
      <c r="A1268" t="s">
        <v>979</v>
      </c>
      <c r="D1268">
        <v>149</v>
      </c>
      <c r="G1268">
        <v>149</v>
      </c>
    </row>
    <row r="1269" spans="1:7">
      <c r="A1269" t="s">
        <v>1202</v>
      </c>
    </row>
    <row r="1270" spans="1:7">
      <c r="A1270" t="s">
        <v>1438</v>
      </c>
    </row>
    <row r="1271" spans="1:7">
      <c r="A1271" t="s">
        <v>1143</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1503</v>
      </c>
      <c r="B1281">
        <v>886</v>
      </c>
      <c r="G1281">
        <v>886</v>
      </c>
    </row>
    <row r="1282" spans="1:7">
      <c r="A1282" t="s">
        <v>1629</v>
      </c>
      <c r="B1282">
        <v>376</v>
      </c>
      <c r="C1282">
        <v>647</v>
      </c>
      <c r="D1282">
        <v>565</v>
      </c>
      <c r="E1282">
        <v>222</v>
      </c>
      <c r="G1282">
        <v>1810</v>
      </c>
    </row>
    <row r="1283" spans="1:7">
      <c r="A1283" t="s">
        <v>1630</v>
      </c>
      <c r="B1283">
        <v>1642</v>
      </c>
      <c r="C1283">
        <v>843</v>
      </c>
      <c r="E1283">
        <v>410</v>
      </c>
      <c r="G1283">
        <v>2895</v>
      </c>
    </row>
    <row r="1284" spans="1:7">
      <c r="A1284" t="s">
        <v>1357</v>
      </c>
    </row>
    <row r="1285" spans="1:7">
      <c r="A1285" t="s">
        <v>1152</v>
      </c>
      <c r="B1285">
        <v>835</v>
      </c>
      <c r="C1285">
        <v>858</v>
      </c>
      <c r="D1285">
        <v>976</v>
      </c>
      <c r="G1285">
        <v>2669</v>
      </c>
    </row>
    <row r="1286" spans="1:7">
      <c r="A1286" t="s">
        <v>1149</v>
      </c>
      <c r="B1286">
        <v>1590</v>
      </c>
      <c r="C1286">
        <v>1230</v>
      </c>
      <c r="D1286">
        <v>1015</v>
      </c>
      <c r="G1286">
        <v>3835</v>
      </c>
    </row>
    <row r="1287" spans="1:7">
      <c r="A1287" t="s">
        <v>949</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1495</v>
      </c>
      <c r="E1290">
        <v>1468</v>
      </c>
      <c r="F1290">
        <v>1637</v>
      </c>
      <c r="G1290">
        <v>3105</v>
      </c>
    </row>
    <row r="1291" spans="1:7">
      <c r="A1291" t="s">
        <v>487</v>
      </c>
      <c r="B1291">
        <v>8767</v>
      </c>
      <c r="C1291">
        <v>6578</v>
      </c>
      <c r="D1291">
        <v>5335</v>
      </c>
      <c r="E1291">
        <v>4880</v>
      </c>
      <c r="F1291">
        <v>2118</v>
      </c>
      <c r="G129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942</v>
      </c>
    </row>
    <row r="1299" spans="1:7">
      <c r="A1299" t="s">
        <v>1420</v>
      </c>
      <c r="E1299">
        <v>253</v>
      </c>
      <c r="G1299">
        <v>253</v>
      </c>
    </row>
    <row r="1300" spans="1:7">
      <c r="A1300" t="s">
        <v>979</v>
      </c>
    </row>
    <row r="1301" spans="1:7">
      <c r="A1301" t="s">
        <v>537</v>
      </c>
    </row>
    <row r="1302" spans="1:7">
      <c r="A1302" t="s">
        <v>1629</v>
      </c>
    </row>
    <row r="1303" spans="1:7">
      <c r="A1303" t="s">
        <v>1630</v>
      </c>
    </row>
    <row r="1304" spans="1:7">
      <c r="A1304" t="s">
        <v>666</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1495</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487</v>
      </c>
      <c r="B1313">
        <v>1615</v>
      </c>
      <c r="C1313">
        <v>3510</v>
      </c>
      <c r="D1313">
        <v>3590</v>
      </c>
      <c r="E1313">
        <v>3225</v>
      </c>
      <c r="F1313">
        <v>9</v>
      </c>
      <c r="G1313">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979</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1631</v>
      </c>
      <c r="C1326">
        <v>189</v>
      </c>
      <c r="G1326">
        <v>189</v>
      </c>
    </row>
    <row r="1327" spans="1:7">
      <c r="A1327" t="s">
        <v>976</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1632</v>
      </c>
      <c r="C1342">
        <v>199</v>
      </c>
      <c r="D1342">
        <v>361</v>
      </c>
      <c r="E1342">
        <v>652</v>
      </c>
      <c r="F1342">
        <v>379</v>
      </c>
      <c r="G1342">
        <v>1591</v>
      </c>
    </row>
    <row r="1343" spans="1:7">
      <c r="A1343" t="s">
        <v>1046</v>
      </c>
      <c r="E1343">
        <v>538</v>
      </c>
      <c r="G1343">
        <v>538</v>
      </c>
    </row>
    <row r="1344" spans="1:7">
      <c r="A1344" t="s">
        <v>931</v>
      </c>
      <c r="F1344">
        <v>45</v>
      </c>
      <c r="G1344">
        <v>45</v>
      </c>
    </row>
    <row r="1345" spans="1:7">
      <c r="A1345" t="s">
        <v>1633</v>
      </c>
      <c r="D1345">
        <v>187</v>
      </c>
      <c r="E1345">
        <v>300</v>
      </c>
      <c r="G1345">
        <v>487</v>
      </c>
    </row>
    <row r="1346" spans="1:7">
      <c r="A1346" t="s">
        <v>487</v>
      </c>
      <c r="B1346">
        <v>2233</v>
      </c>
      <c r="C1346">
        <v>4954</v>
      </c>
      <c r="D1346">
        <v>5369</v>
      </c>
      <c r="E1346">
        <v>4444</v>
      </c>
      <c r="F1346">
        <v>1727</v>
      </c>
      <c r="G1346">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v>837</v>
      </c>
      <c r="F1350">
        <v>199</v>
      </c>
      <c r="G1350">
        <v>1036</v>
      </c>
    </row>
    <row r="1351" spans="1:7">
      <c r="A1351" t="s">
        <v>1013</v>
      </c>
      <c r="B1351">
        <v>1274</v>
      </c>
      <c r="C1351">
        <v>1073</v>
      </c>
      <c r="D1351">
        <v>271</v>
      </c>
      <c r="G1351">
        <v>2618</v>
      </c>
    </row>
    <row r="1352" spans="1:7">
      <c r="A1352" t="s">
        <v>1503</v>
      </c>
      <c r="E1352">
        <v>1033</v>
      </c>
      <c r="G1352">
        <v>1033</v>
      </c>
    </row>
    <row r="1353" spans="1:7">
      <c r="A1353" t="s">
        <v>666</v>
      </c>
      <c r="D1353">
        <v>667</v>
      </c>
      <c r="G1353">
        <v>667</v>
      </c>
    </row>
    <row r="1354" spans="1:7">
      <c r="A1354" t="s">
        <v>1052</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1042</v>
      </c>
    </row>
    <row r="1358" spans="1:7">
      <c r="A1358" t="s">
        <v>1632</v>
      </c>
      <c r="B1358">
        <v>534</v>
      </c>
      <c r="D1358">
        <v>223</v>
      </c>
      <c r="G1358">
        <v>757</v>
      </c>
    </row>
    <row r="1359" spans="1:7">
      <c r="A1359" t="s">
        <v>1046</v>
      </c>
      <c r="C1359">
        <v>1056</v>
      </c>
      <c r="D1359">
        <v>2018</v>
      </c>
      <c r="G1359">
        <v>3074</v>
      </c>
    </row>
    <row r="1360" spans="1:7">
      <c r="A1360" t="s">
        <v>1633</v>
      </c>
      <c r="B1360">
        <v>201</v>
      </c>
      <c r="D1360">
        <v>200</v>
      </c>
      <c r="G1360">
        <v>401</v>
      </c>
    </row>
    <row r="1361" spans="1:7">
      <c r="A1361" t="s">
        <v>1634</v>
      </c>
      <c r="F1361">
        <v>1187</v>
      </c>
      <c r="G1361">
        <v>1187</v>
      </c>
    </row>
    <row r="1362" spans="1:7">
      <c r="A1362" t="s">
        <v>487</v>
      </c>
      <c r="B1362">
        <v>4989</v>
      </c>
      <c r="C1362">
        <v>3191</v>
      </c>
      <c r="D1362">
        <v>6722</v>
      </c>
      <c r="E1362">
        <v>2198</v>
      </c>
      <c r="F1362">
        <v>1386</v>
      </c>
      <c r="G1362">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C1367">
        <v>179</v>
      </c>
      <c r="G1367">
        <v>179</v>
      </c>
    </row>
    <row r="1368" spans="1:7">
      <c r="A1368" t="s">
        <v>1013</v>
      </c>
    </row>
    <row r="1369" spans="1:7">
      <c r="A1369" t="s">
        <v>1052</v>
      </c>
    </row>
    <row r="1370" spans="1:7">
      <c r="A1370" t="s">
        <v>852</v>
      </c>
      <c r="B1370">
        <v>1391</v>
      </c>
      <c r="G1370">
        <v>1391</v>
      </c>
    </row>
    <row r="1371" spans="1:7">
      <c r="A1371" t="s">
        <v>1046</v>
      </c>
      <c r="B1371">
        <v>1016</v>
      </c>
      <c r="G1371">
        <v>1016</v>
      </c>
    </row>
    <row r="1372" spans="1:7">
      <c r="A1372" t="s">
        <v>1634</v>
      </c>
      <c r="B1372">
        <v>1287</v>
      </c>
      <c r="C1372">
        <v>575</v>
      </c>
      <c r="D1372">
        <v>857</v>
      </c>
      <c r="E1372">
        <v>668</v>
      </c>
      <c r="F1372">
        <v>1392</v>
      </c>
      <c r="G1372">
        <v>4779</v>
      </c>
    </row>
    <row r="1373" spans="1:7">
      <c r="A1373" t="s">
        <v>1056</v>
      </c>
      <c r="B1373">
        <v>611</v>
      </c>
      <c r="C1373">
        <v>1612</v>
      </c>
      <c r="G1373">
        <v>2223</v>
      </c>
    </row>
    <row r="1374" spans="1:7">
      <c r="A1374" t="s">
        <v>968</v>
      </c>
      <c r="D1374">
        <v>480</v>
      </c>
      <c r="E1374">
        <v>774</v>
      </c>
      <c r="G1374">
        <v>1254</v>
      </c>
    </row>
    <row r="1375" spans="1:7">
      <c r="A1375" t="s">
        <v>487</v>
      </c>
      <c r="B1375">
        <v>4305</v>
      </c>
      <c r="C1375">
        <v>2366</v>
      </c>
      <c r="D1375">
        <v>1337</v>
      </c>
      <c r="E1375">
        <v>1442</v>
      </c>
      <c r="F1375">
        <v>1392</v>
      </c>
      <c r="G1375">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F1380">
        <v>100</v>
      </c>
      <c r="G1380">
        <v>100</v>
      </c>
    </row>
    <row r="1381" spans="1:7">
      <c r="A1381" t="s">
        <v>1634</v>
      </c>
      <c r="B1381">
        <v>167</v>
      </c>
      <c r="C1381">
        <v>487</v>
      </c>
      <c r="D1381">
        <v>263</v>
      </c>
      <c r="E1381">
        <v>399</v>
      </c>
      <c r="F1381">
        <v>278</v>
      </c>
      <c r="G1381">
        <v>1594</v>
      </c>
    </row>
    <row r="1382" spans="1:7">
      <c r="A1382" t="s">
        <v>1056</v>
      </c>
      <c r="B1382">
        <v>1561</v>
      </c>
      <c r="G1382">
        <v>1561</v>
      </c>
    </row>
    <row r="1383" spans="1:7">
      <c r="A1383" t="s">
        <v>968</v>
      </c>
      <c r="B1383">
        <v>570</v>
      </c>
      <c r="G1383">
        <v>570</v>
      </c>
    </row>
    <row r="1384" spans="1:7">
      <c r="A1384" t="s">
        <v>996</v>
      </c>
      <c r="B1384">
        <v>1146</v>
      </c>
      <c r="C1384">
        <v>308</v>
      </c>
      <c r="D1384">
        <v>300</v>
      </c>
      <c r="F1384">
        <v>510</v>
      </c>
      <c r="G1384">
        <v>2264</v>
      </c>
    </row>
    <row r="1385" spans="1:7">
      <c r="A1385" t="s">
        <v>850</v>
      </c>
      <c r="B1385">
        <v>535</v>
      </c>
      <c r="D1385">
        <v>342</v>
      </c>
      <c r="E1385">
        <v>103</v>
      </c>
      <c r="G1385">
        <v>980</v>
      </c>
    </row>
    <row r="1386" spans="1:7">
      <c r="A1386" t="s">
        <v>1635</v>
      </c>
      <c r="B1386">
        <v>606</v>
      </c>
      <c r="C1386">
        <v>459</v>
      </c>
      <c r="D1386">
        <v>243</v>
      </c>
      <c r="E1386">
        <v>778</v>
      </c>
      <c r="F1386">
        <v>664</v>
      </c>
      <c r="G1386">
        <v>2750</v>
      </c>
    </row>
    <row r="1387" spans="1:7">
      <c r="A1387" t="s">
        <v>1049</v>
      </c>
      <c r="C1387">
        <v>1595</v>
      </c>
      <c r="D1387">
        <v>1704</v>
      </c>
      <c r="G1387">
        <v>3299</v>
      </c>
    </row>
    <row r="1388" spans="1:7">
      <c r="A1388" t="s">
        <v>487</v>
      </c>
      <c r="B1388">
        <v>4585</v>
      </c>
      <c r="C1388">
        <v>2849</v>
      </c>
      <c r="D1388">
        <v>2852</v>
      </c>
      <c r="E1388">
        <v>1280</v>
      </c>
      <c r="F1388">
        <v>1552</v>
      </c>
      <c r="G1388">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E1393">
        <v>140</v>
      </c>
      <c r="G1393">
        <v>140</v>
      </c>
    </row>
    <row r="1394" spans="1:7">
      <c r="A1394" t="s">
        <v>965</v>
      </c>
      <c r="B1394">
        <v>326</v>
      </c>
      <c r="G1394">
        <v>326</v>
      </c>
    </row>
    <row r="1395" spans="1:7">
      <c r="A1395" t="s">
        <v>1633</v>
      </c>
      <c r="B1395">
        <v>314</v>
      </c>
      <c r="C1395">
        <v>240</v>
      </c>
      <c r="G1395">
        <v>554</v>
      </c>
    </row>
    <row r="1396" spans="1:7">
      <c r="A1396" t="s">
        <v>1634</v>
      </c>
      <c r="F1396">
        <v>308</v>
      </c>
      <c r="G1396">
        <v>308</v>
      </c>
    </row>
    <row r="1397" spans="1:7">
      <c r="A1397" t="s">
        <v>1056</v>
      </c>
    </row>
    <row r="1398" spans="1:7">
      <c r="A1398" t="s">
        <v>855</v>
      </c>
      <c r="E1398">
        <v>646</v>
      </c>
      <c r="F1398">
        <v>212</v>
      </c>
      <c r="G1398">
        <v>858</v>
      </c>
    </row>
    <row r="1399" spans="1:7">
      <c r="A1399" t="s">
        <v>968</v>
      </c>
      <c r="B1399">
        <v>307</v>
      </c>
      <c r="C1399">
        <v>872</v>
      </c>
      <c r="D1399">
        <v>312</v>
      </c>
      <c r="E1399">
        <v>287</v>
      </c>
      <c r="G1399">
        <v>1778</v>
      </c>
    </row>
    <row r="1400" spans="1:7">
      <c r="A1400" t="s">
        <v>996</v>
      </c>
      <c r="B1400">
        <v>1297</v>
      </c>
      <c r="C1400">
        <v>1300</v>
      </c>
      <c r="E1400">
        <v>1766</v>
      </c>
      <c r="F1400">
        <v>41</v>
      </c>
      <c r="G1400">
        <v>4404</v>
      </c>
    </row>
    <row r="1401" spans="1:7">
      <c r="A1401" t="s">
        <v>1635</v>
      </c>
      <c r="B1401">
        <v>534</v>
      </c>
      <c r="C1401">
        <v>466</v>
      </c>
      <c r="D1401">
        <v>483</v>
      </c>
      <c r="G1401">
        <v>1483</v>
      </c>
    </row>
    <row r="1402" spans="1:7">
      <c r="A1402" t="s">
        <v>1049</v>
      </c>
      <c r="B1402">
        <v>1581</v>
      </c>
      <c r="G1402">
        <v>1581</v>
      </c>
    </row>
    <row r="1403" spans="1:7">
      <c r="A1403" t="s">
        <v>926</v>
      </c>
      <c r="B1403">
        <v>1163</v>
      </c>
      <c r="G1403">
        <v>1163</v>
      </c>
    </row>
    <row r="1404" spans="1:7">
      <c r="A1404" t="s">
        <v>1140</v>
      </c>
      <c r="C1404">
        <v>560</v>
      </c>
      <c r="D1404">
        <v>367</v>
      </c>
      <c r="G1404">
        <v>927</v>
      </c>
    </row>
    <row r="1405" spans="1:7">
      <c r="A1405" t="s">
        <v>1477</v>
      </c>
    </row>
    <row r="1406" spans="1:7">
      <c r="A1406" t="s">
        <v>1006</v>
      </c>
      <c r="C1406">
        <v>130</v>
      </c>
      <c r="G1406">
        <v>130</v>
      </c>
    </row>
    <row r="1407" spans="1:7">
      <c r="A1407" t="s">
        <v>1636</v>
      </c>
      <c r="D1407">
        <v>86</v>
      </c>
      <c r="G1407">
        <v>86</v>
      </c>
    </row>
    <row r="1408" spans="1:7">
      <c r="A1408" t="s">
        <v>1637</v>
      </c>
      <c r="D1408">
        <v>157</v>
      </c>
      <c r="G1408">
        <v>157</v>
      </c>
    </row>
    <row r="1409" spans="1:7">
      <c r="A1409" t="s">
        <v>1264</v>
      </c>
      <c r="D1409">
        <v>462</v>
      </c>
      <c r="E1409">
        <v>1412</v>
      </c>
      <c r="F1409">
        <v>1376</v>
      </c>
      <c r="G1409">
        <v>3250</v>
      </c>
    </row>
    <row r="1410" spans="1:7">
      <c r="A1410" t="s">
        <v>487</v>
      </c>
      <c r="B1410">
        <v>5522</v>
      </c>
      <c r="C1410">
        <v>3568</v>
      </c>
      <c r="D1410">
        <v>1867</v>
      </c>
      <c r="E1410">
        <v>4251</v>
      </c>
      <c r="F1410">
        <v>1937</v>
      </c>
      <c r="G1410">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row>
    <row r="1416" spans="1:7">
      <c r="A1416" t="s">
        <v>530</v>
      </c>
    </row>
    <row r="1417" spans="1:7">
      <c r="A1417" t="s">
        <v>942</v>
      </c>
      <c r="E1417">
        <v>438</v>
      </c>
      <c r="G1417">
        <v>438</v>
      </c>
    </row>
    <row r="1418" spans="1:7">
      <c r="A1418" t="s">
        <v>965</v>
      </c>
    </row>
    <row r="1419" spans="1:7">
      <c r="A1419" t="s">
        <v>855</v>
      </c>
      <c r="B1419">
        <v>225</v>
      </c>
      <c r="C1419">
        <v>135</v>
      </c>
      <c r="D1419">
        <v>494</v>
      </c>
      <c r="E1419">
        <v>333</v>
      </c>
      <c r="F1419">
        <v>377</v>
      </c>
      <c r="G1419">
        <v>1564</v>
      </c>
    </row>
    <row r="1420" spans="1:7">
      <c r="A1420" t="s">
        <v>968</v>
      </c>
    </row>
    <row r="1421" spans="1:7">
      <c r="A1421" t="s">
        <v>996</v>
      </c>
    </row>
    <row r="1422" spans="1:7">
      <c r="A1422" t="s">
        <v>1264</v>
      </c>
      <c r="D1422">
        <v>2020</v>
      </c>
      <c r="E1422">
        <v>1855</v>
      </c>
      <c r="F1422">
        <v>1609</v>
      </c>
      <c r="G1422">
        <v>5484</v>
      </c>
    </row>
    <row r="1423" spans="1:7">
      <c r="A1423" t="s">
        <v>955</v>
      </c>
      <c r="B1423">
        <v>735</v>
      </c>
      <c r="C1423">
        <v>755</v>
      </c>
      <c r="D1423">
        <v>897</v>
      </c>
      <c r="E1423">
        <v>583</v>
      </c>
      <c r="G1423">
        <v>2970</v>
      </c>
    </row>
    <row r="1424" spans="1:7">
      <c r="A1424" t="s">
        <v>1638</v>
      </c>
      <c r="C1424">
        <v>513</v>
      </c>
      <c r="G1424">
        <v>513</v>
      </c>
    </row>
    <row r="1425" spans="1:7">
      <c r="A1425" t="s">
        <v>872</v>
      </c>
      <c r="D1425">
        <v>172</v>
      </c>
      <c r="G1425">
        <v>172</v>
      </c>
    </row>
    <row r="1426" spans="1:7">
      <c r="A1426" t="s">
        <v>1194</v>
      </c>
      <c r="D1426">
        <v>918</v>
      </c>
      <c r="G1426">
        <v>918</v>
      </c>
    </row>
    <row r="1427" spans="1:7">
      <c r="A1427" t="s">
        <v>1277</v>
      </c>
    </row>
    <row r="1428" spans="1:7">
      <c r="A1428" t="s">
        <v>1261</v>
      </c>
      <c r="D1428">
        <v>7</v>
      </c>
      <c r="G1428">
        <v>7</v>
      </c>
    </row>
    <row r="1429" spans="1:7">
      <c r="A1429" t="s">
        <v>1283</v>
      </c>
      <c r="E1429">
        <v>265</v>
      </c>
      <c r="F1429">
        <v>372</v>
      </c>
      <c r="G1429">
        <v>637</v>
      </c>
    </row>
    <row r="1430" spans="1:7">
      <c r="A1430" t="s">
        <v>487</v>
      </c>
      <c r="B1430">
        <v>960</v>
      </c>
      <c r="C1430">
        <v>1403</v>
      </c>
      <c r="D1430">
        <v>4508</v>
      </c>
      <c r="E1430">
        <v>3474</v>
      </c>
      <c r="F1430">
        <v>2358</v>
      </c>
      <c r="G1430">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row>
    <row r="1436" spans="1:7">
      <c r="A1436" t="s">
        <v>855</v>
      </c>
      <c r="B1436">
        <v>526</v>
      </c>
      <c r="C1436">
        <v>36</v>
      </c>
      <c r="D1436">
        <v>12</v>
      </c>
      <c r="G1436">
        <v>574</v>
      </c>
    </row>
    <row r="1437" spans="1:7">
      <c r="A1437" t="s">
        <v>1264</v>
      </c>
      <c r="C1437">
        <v>1420</v>
      </c>
      <c r="D1437">
        <v>1208</v>
      </c>
      <c r="E1437">
        <v>596</v>
      </c>
      <c r="G1437">
        <v>3224</v>
      </c>
    </row>
    <row r="1438" spans="1:7">
      <c r="A1438" t="s">
        <v>1283</v>
      </c>
      <c r="B1438">
        <v>396</v>
      </c>
      <c r="E1438">
        <v>145</v>
      </c>
      <c r="G1438">
        <v>541</v>
      </c>
    </row>
    <row r="1439" spans="1:7">
      <c r="A1439" t="s">
        <v>971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1639</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row>
    <row r="1451" spans="1:7">
      <c r="A1451" t="s">
        <v>1620</v>
      </c>
    </row>
    <row r="1452" spans="1:7">
      <c r="A1452" t="s">
        <v>1264</v>
      </c>
    </row>
    <row r="1453" spans="1:7">
      <c r="A1453" t="s">
        <v>1277</v>
      </c>
    </row>
    <row r="1454" spans="1:7">
      <c r="A1454" t="s">
        <v>1261</v>
      </c>
    </row>
    <row r="1455" spans="1:7">
      <c r="A1455" t="s">
        <v>1283</v>
      </c>
    </row>
    <row r="1456" spans="1:7">
      <c r="A1456" t="s">
        <v>971</v>
      </c>
      <c r="C1456">
        <v>400</v>
      </c>
      <c r="G1456">
        <v>400</v>
      </c>
    </row>
    <row r="1457" spans="1:7">
      <c r="A1457" t="s">
        <v>1272</v>
      </c>
    </row>
    <row r="1458" spans="1:7">
      <c r="A1458" t="s">
        <v>1280</v>
      </c>
    </row>
    <row r="1459" spans="1:7">
      <c r="A1459" t="s">
        <v>1515</v>
      </c>
    </row>
    <row r="1460" spans="1:7">
      <c r="A1460" t="s">
        <v>1521</v>
      </c>
    </row>
    <row r="1461" spans="1:7">
      <c r="A1461" t="s">
        <v>973</v>
      </c>
      <c r="B1461">
        <v>1360</v>
      </c>
      <c r="G1461">
        <v>1360</v>
      </c>
    </row>
    <row r="1462" spans="1:7">
      <c r="A1462" t="s">
        <v>1275</v>
      </c>
      <c r="C1462">
        <v>102</v>
      </c>
      <c r="G1462">
        <v>102</v>
      </c>
    </row>
    <row r="1463" spans="1:7">
      <c r="A1463" t="s">
        <v>1518</v>
      </c>
      <c r="C1463">
        <v>417</v>
      </c>
      <c r="G1463">
        <v>417</v>
      </c>
    </row>
    <row r="1464" spans="1:7">
      <c r="A1464" t="s">
        <v>998</v>
      </c>
      <c r="D1464">
        <v>1036</v>
      </c>
      <c r="G1464">
        <v>1036</v>
      </c>
    </row>
    <row r="1465" spans="1:7">
      <c r="A1465" t="s">
        <v>1000</v>
      </c>
      <c r="F1465">
        <v>891</v>
      </c>
      <c r="G1465">
        <v>891</v>
      </c>
    </row>
    <row r="1466" spans="1:7">
      <c r="A1466" t="s">
        <v>487</v>
      </c>
      <c r="B1466">
        <v>1360</v>
      </c>
      <c r="C1466">
        <v>919</v>
      </c>
      <c r="D1466">
        <v>1036</v>
      </c>
      <c r="F1466">
        <v>891</v>
      </c>
      <c r="G1466">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F1471">
        <v>67</v>
      </c>
      <c r="G1471">
        <v>67</v>
      </c>
    </row>
    <row r="1472" spans="1:7">
      <c r="A1472" t="s">
        <v>1264</v>
      </c>
    </row>
    <row r="1473" spans="1:7">
      <c r="A1473" t="s">
        <v>971</v>
      </c>
    </row>
    <row r="1474" spans="1:7">
      <c r="A1474" t="s">
        <v>973</v>
      </c>
    </row>
    <row r="1475" spans="1:7">
      <c r="A1475" t="s">
        <v>1275</v>
      </c>
    </row>
    <row r="1476" spans="1:7">
      <c r="A1476" t="s">
        <v>1518</v>
      </c>
    </row>
    <row r="1477" spans="1:7">
      <c r="A1477" t="s">
        <v>1000</v>
      </c>
      <c r="B1477">
        <v>2719</v>
      </c>
      <c r="C1477">
        <v>2206</v>
      </c>
      <c r="D1477">
        <v>2612</v>
      </c>
      <c r="E1477">
        <v>1765</v>
      </c>
      <c r="F1477">
        <v>1356</v>
      </c>
      <c r="G1477">
        <v>10658</v>
      </c>
    </row>
    <row r="1478" spans="1:7">
      <c r="A1478" t="s">
        <v>1640</v>
      </c>
    </row>
    <row r="1479" spans="1:7">
      <c r="A1479" t="s">
        <v>819</v>
      </c>
      <c r="E1479">
        <v>407</v>
      </c>
      <c r="G1479">
        <v>407</v>
      </c>
    </row>
    <row r="1480" spans="1:7">
      <c r="A1480" t="s">
        <v>487</v>
      </c>
      <c r="B1480">
        <v>2719</v>
      </c>
      <c r="C1480">
        <v>2206</v>
      </c>
      <c r="D1480">
        <v>2612</v>
      </c>
      <c r="E1480">
        <v>2172</v>
      </c>
      <c r="F1480">
        <v>1423</v>
      </c>
      <c r="G1480">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F1485">
        <v>70</v>
      </c>
      <c r="G1485">
        <v>70</v>
      </c>
    </row>
    <row r="1486" spans="1:7">
      <c r="A1486" t="s">
        <v>872</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1269</v>
      </c>
      <c r="F1492">
        <v>339</v>
      </c>
      <c r="G1492">
        <v>339</v>
      </c>
    </row>
    <row r="1493" spans="1:7">
      <c r="A1493" t="s">
        <v>1511</v>
      </c>
      <c r="B1493">
        <v>288</v>
      </c>
      <c r="G1493">
        <v>288</v>
      </c>
    </row>
    <row r="1494" spans="1:7">
      <c r="A1494" t="s">
        <v>1513</v>
      </c>
      <c r="C1494">
        <v>290</v>
      </c>
      <c r="G1494">
        <v>290</v>
      </c>
    </row>
    <row r="1495" spans="1:7">
      <c r="A1495" t="s">
        <v>1211</v>
      </c>
      <c r="D1495">
        <v>390</v>
      </c>
      <c r="F1495">
        <v>8</v>
      </c>
      <c r="G1495">
        <v>398</v>
      </c>
    </row>
    <row r="1496" spans="1:7">
      <c r="A1496" t="s">
        <v>1214</v>
      </c>
      <c r="D1496">
        <v>454</v>
      </c>
      <c r="E1496">
        <v>285</v>
      </c>
      <c r="F1496">
        <v>33</v>
      </c>
      <c r="G1496">
        <v>772</v>
      </c>
    </row>
    <row r="1497" spans="1:7">
      <c r="A1497" t="s">
        <v>903</v>
      </c>
      <c r="D1497">
        <v>544</v>
      </c>
      <c r="E1497">
        <v>723</v>
      </c>
      <c r="F1497">
        <v>563</v>
      </c>
      <c r="G1497">
        <v>1830</v>
      </c>
    </row>
    <row r="1498" spans="1:7">
      <c r="A1498" t="s">
        <v>902</v>
      </c>
      <c r="C1498">
        <v>3749</v>
      </c>
      <c r="G1498">
        <v>3749</v>
      </c>
    </row>
    <row r="1499" spans="1:7">
      <c r="A1499" t="s">
        <v>988</v>
      </c>
      <c r="F1499">
        <v>1587</v>
      </c>
      <c r="G1499">
        <v>1587</v>
      </c>
    </row>
    <row r="1500" spans="1:7">
      <c r="A1500" t="s">
        <v>889</v>
      </c>
      <c r="F1500">
        <v>1085</v>
      </c>
      <c r="G1500">
        <v>1085</v>
      </c>
    </row>
    <row r="1501" spans="1:7">
      <c r="A1501" t="s">
        <v>487</v>
      </c>
      <c r="B1501">
        <v>3012</v>
      </c>
      <c r="C1501">
        <v>8023</v>
      </c>
      <c r="D1501">
        <v>4652</v>
      </c>
      <c r="E1501">
        <v>4604</v>
      </c>
      <c r="F1501">
        <v>4039</v>
      </c>
      <c r="G150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v>380</v>
      </c>
      <c r="G1506">
        <v>380</v>
      </c>
    </row>
    <row r="1507" spans="1:7">
      <c r="A1507" t="s">
        <v>1477</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903</v>
      </c>
      <c r="B1513">
        <v>1246</v>
      </c>
      <c r="G1513">
        <v>1246</v>
      </c>
    </row>
    <row r="1514" spans="1:7">
      <c r="A1514" t="s">
        <v>988</v>
      </c>
      <c r="B1514">
        <v>1339</v>
      </c>
      <c r="C1514">
        <v>857</v>
      </c>
      <c r="D1514">
        <v>32</v>
      </c>
      <c r="G1514">
        <v>2228</v>
      </c>
    </row>
    <row r="1515" spans="1:7">
      <c r="A1515" t="s">
        <v>889</v>
      </c>
      <c r="E1515">
        <v>2018</v>
      </c>
      <c r="F1515">
        <v>1563</v>
      </c>
      <c r="G1515">
        <v>3581</v>
      </c>
    </row>
    <row r="1516" spans="1:7">
      <c r="A1516" t="s">
        <v>900</v>
      </c>
      <c r="D1516">
        <v>440</v>
      </c>
      <c r="F1516">
        <v>549</v>
      </c>
      <c r="G1516">
        <v>989</v>
      </c>
    </row>
    <row r="1517" spans="1:7">
      <c r="A1517" t="s">
        <v>1641</v>
      </c>
      <c r="D1517">
        <v>641</v>
      </c>
      <c r="G1517">
        <v>641</v>
      </c>
    </row>
    <row r="1518" spans="1:7">
      <c r="A1518" t="s">
        <v>985</v>
      </c>
      <c r="D1518">
        <v>947</v>
      </c>
      <c r="E1518">
        <v>1381</v>
      </c>
      <c r="G1518">
        <v>2328</v>
      </c>
    </row>
    <row r="1519" spans="1:7">
      <c r="A1519" t="s">
        <v>815</v>
      </c>
      <c r="C1519">
        <v>2304</v>
      </c>
      <c r="D1519">
        <v>1216</v>
      </c>
      <c r="E1519">
        <v>2932</v>
      </c>
      <c r="G1519">
        <v>6452</v>
      </c>
    </row>
    <row r="1520" spans="1:7">
      <c r="A1520" t="s">
        <v>796</v>
      </c>
      <c r="C1520">
        <v>708</v>
      </c>
      <c r="D1520">
        <v>697</v>
      </c>
      <c r="G1520">
        <v>1405</v>
      </c>
    </row>
    <row r="1521" spans="1:7">
      <c r="A1521" t="s">
        <v>487</v>
      </c>
      <c r="B1521">
        <v>5016</v>
      </c>
      <c r="C1521">
        <v>5437</v>
      </c>
      <c r="D1521">
        <v>6224</v>
      </c>
      <c r="E1521">
        <v>7372</v>
      </c>
      <c r="F1521">
        <v>2112</v>
      </c>
      <c r="G152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E1526">
        <v>513</v>
      </c>
      <c r="G1526">
        <v>513</v>
      </c>
    </row>
    <row r="1527" spans="1:7">
      <c r="A1527" t="s">
        <v>1000</v>
      </c>
    </row>
    <row r="1528" spans="1:7">
      <c r="A1528" t="s">
        <v>827</v>
      </c>
      <c r="B1528">
        <v>757</v>
      </c>
      <c r="G1528">
        <v>757</v>
      </c>
    </row>
    <row r="1529" spans="1:7">
      <c r="A1529" t="s">
        <v>810</v>
      </c>
      <c r="C1529">
        <v>110</v>
      </c>
      <c r="G1529">
        <v>110</v>
      </c>
    </row>
    <row r="1530" spans="1:7">
      <c r="A1530" t="s">
        <v>903</v>
      </c>
      <c r="F1530">
        <v>630</v>
      </c>
      <c r="G1530">
        <v>630</v>
      </c>
    </row>
    <row r="1531" spans="1:7">
      <c r="A1531" t="s">
        <v>902</v>
      </c>
      <c r="D1531">
        <v>43</v>
      </c>
      <c r="E1531">
        <v>8</v>
      </c>
      <c r="G1531">
        <v>51</v>
      </c>
    </row>
    <row r="1532" spans="1:7">
      <c r="A1532" t="s">
        <v>889</v>
      </c>
      <c r="B1532">
        <v>699</v>
      </c>
      <c r="C1532">
        <v>463</v>
      </c>
      <c r="D1532">
        <v>561</v>
      </c>
      <c r="E1532">
        <v>129</v>
      </c>
      <c r="G1532">
        <v>1852</v>
      </c>
    </row>
    <row r="1533" spans="1:7">
      <c r="A1533" t="s">
        <v>900</v>
      </c>
      <c r="B1533">
        <v>847</v>
      </c>
      <c r="C1533">
        <v>555</v>
      </c>
      <c r="D1533">
        <v>831</v>
      </c>
      <c r="G1533">
        <v>2233</v>
      </c>
    </row>
    <row r="1534" spans="1:7">
      <c r="A1534" t="s">
        <v>985</v>
      </c>
      <c r="B1534">
        <v>897</v>
      </c>
      <c r="C1534">
        <v>408</v>
      </c>
      <c r="G1534">
        <v>1305</v>
      </c>
    </row>
    <row r="1535" spans="1:7">
      <c r="A1535" t="s">
        <v>815</v>
      </c>
      <c r="B1535">
        <v>350</v>
      </c>
      <c r="G1535">
        <v>350</v>
      </c>
    </row>
    <row r="1536" spans="1:7">
      <c r="A1536" t="s">
        <v>796</v>
      </c>
      <c r="D1536">
        <v>140</v>
      </c>
      <c r="G1536">
        <v>140</v>
      </c>
    </row>
    <row r="1537" spans="1:7">
      <c r="A1537" t="s">
        <v>1501</v>
      </c>
      <c r="C1537">
        <v>1174</v>
      </c>
      <c r="D1537">
        <v>1060</v>
      </c>
      <c r="E1537">
        <v>818</v>
      </c>
      <c r="F1537">
        <v>441</v>
      </c>
      <c r="G1537">
        <v>3493</v>
      </c>
    </row>
    <row r="1538" spans="1:7">
      <c r="A1538" t="s">
        <v>725</v>
      </c>
      <c r="C1538">
        <v>521</v>
      </c>
      <c r="D1538">
        <v>701</v>
      </c>
      <c r="E1538">
        <v>707</v>
      </c>
      <c r="F1538">
        <v>512</v>
      </c>
      <c r="G1538">
        <v>2441</v>
      </c>
    </row>
    <row r="1539" spans="1:7">
      <c r="A1539" t="s">
        <v>982</v>
      </c>
      <c r="C1539">
        <v>473</v>
      </c>
      <c r="D1539">
        <v>1258</v>
      </c>
      <c r="E1539">
        <v>1494</v>
      </c>
      <c r="G1539">
        <v>3225</v>
      </c>
    </row>
    <row r="1540" spans="1:7">
      <c r="A1540" t="s">
        <v>830</v>
      </c>
      <c r="D1540">
        <v>873</v>
      </c>
      <c r="E1540">
        <v>449</v>
      </c>
      <c r="G1540">
        <v>1322</v>
      </c>
    </row>
    <row r="1541" spans="1:7">
      <c r="A1541" t="s">
        <v>1642</v>
      </c>
      <c r="F1541">
        <v>1540</v>
      </c>
      <c r="G1541">
        <v>1540</v>
      </c>
    </row>
    <row r="1542" spans="1:7">
      <c r="A1542" t="s">
        <v>487</v>
      </c>
      <c r="B1542">
        <v>3550</v>
      </c>
      <c r="C1542">
        <v>3704</v>
      </c>
      <c r="D1542">
        <v>5467</v>
      </c>
      <c r="E1542">
        <v>4118</v>
      </c>
      <c r="F1542">
        <v>3123</v>
      </c>
      <c r="G1542">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D1547">
        <v>427</v>
      </c>
      <c r="G1547">
        <v>427</v>
      </c>
    </row>
    <row r="1548" spans="1:7">
      <c r="A1548" t="s">
        <v>931</v>
      </c>
    </row>
    <row r="1549" spans="1:7">
      <c r="A1549" t="s">
        <v>850</v>
      </c>
      <c r="D1549">
        <v>258</v>
      </c>
      <c r="G1549">
        <v>258</v>
      </c>
    </row>
    <row r="1550" spans="1:7">
      <c r="A1550" t="s">
        <v>827</v>
      </c>
      <c r="B1550">
        <v>1627</v>
      </c>
      <c r="G1550">
        <v>1627</v>
      </c>
    </row>
    <row r="1551" spans="1:7">
      <c r="A1551" t="s">
        <v>1269</v>
      </c>
      <c r="E1551">
        <v>110</v>
      </c>
      <c r="G1551">
        <v>110</v>
      </c>
    </row>
    <row r="1552" spans="1:7">
      <c r="A1552" t="s">
        <v>903</v>
      </c>
      <c r="B1552">
        <v>114</v>
      </c>
      <c r="G1552">
        <v>114</v>
      </c>
    </row>
    <row r="1553" spans="1:7">
      <c r="A1553" t="s">
        <v>900</v>
      </c>
      <c r="B1553">
        <v>217</v>
      </c>
      <c r="G1553">
        <v>217</v>
      </c>
    </row>
    <row r="1554" spans="1:7">
      <c r="A1554" t="s">
        <v>985</v>
      </c>
      <c r="C1554">
        <v>2700</v>
      </c>
      <c r="G1554">
        <v>2700</v>
      </c>
    </row>
    <row r="1555" spans="1:7">
      <c r="A1555" t="s">
        <v>796</v>
      </c>
      <c r="B1555">
        <v>763</v>
      </c>
      <c r="C1555">
        <v>745</v>
      </c>
      <c r="D1555">
        <v>673</v>
      </c>
      <c r="F1555">
        <v>931</v>
      </c>
      <c r="G1555">
        <v>3112</v>
      </c>
    </row>
    <row r="1556" spans="1:7">
      <c r="A1556" t="s">
        <v>1501</v>
      </c>
      <c r="C1556">
        <v>679</v>
      </c>
      <c r="D1556">
        <v>263</v>
      </c>
      <c r="E1556">
        <v>46</v>
      </c>
      <c r="G1556">
        <v>988</v>
      </c>
    </row>
    <row r="1557" spans="1:7">
      <c r="A1557" t="s">
        <v>725</v>
      </c>
    </row>
    <row r="1558" spans="1:7">
      <c r="A1558" t="s">
        <v>982</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1470</v>
      </c>
      <c r="D1563">
        <v>675</v>
      </c>
      <c r="E1563">
        <v>1313</v>
      </c>
      <c r="G1563">
        <v>1988</v>
      </c>
    </row>
    <row r="1564" spans="1:7">
      <c r="A1564" t="s">
        <v>991</v>
      </c>
      <c r="D1564">
        <v>1245</v>
      </c>
      <c r="E1564">
        <v>1150</v>
      </c>
      <c r="F1564">
        <v>1240</v>
      </c>
      <c r="G1564">
        <v>3635</v>
      </c>
    </row>
    <row r="1565" spans="1:7">
      <c r="A1565" t="s">
        <v>1271</v>
      </c>
      <c r="D1565">
        <v>73</v>
      </c>
      <c r="E1565">
        <v>35</v>
      </c>
      <c r="G1565">
        <v>108</v>
      </c>
    </row>
    <row r="1566" spans="1:7">
      <c r="A1566" t="s">
        <v>808</v>
      </c>
      <c r="D1566">
        <v>292</v>
      </c>
      <c r="F1566">
        <v>2380</v>
      </c>
      <c r="G1566">
        <v>2672</v>
      </c>
    </row>
    <row r="1567" spans="1:7">
      <c r="A1567" t="s">
        <v>1472</v>
      </c>
      <c r="E1567">
        <v>145</v>
      </c>
      <c r="G1567">
        <v>145</v>
      </c>
    </row>
    <row r="1568" spans="1:7">
      <c r="A1568" t="s">
        <v>846</v>
      </c>
      <c r="F1568">
        <v>225</v>
      </c>
      <c r="G1568">
        <v>225</v>
      </c>
    </row>
    <row r="1569" spans="1:7">
      <c r="A1569" t="s">
        <v>487</v>
      </c>
      <c r="B1569">
        <v>4799</v>
      </c>
      <c r="C1569">
        <v>6671</v>
      </c>
      <c r="D1569">
        <v>5512</v>
      </c>
      <c r="E1569">
        <v>4699</v>
      </c>
      <c r="F1569">
        <v>6622</v>
      </c>
      <c r="G1569">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C1574">
        <v>245</v>
      </c>
      <c r="G1574">
        <v>245</v>
      </c>
    </row>
    <row r="1575" spans="1:7">
      <c r="A1575" t="s">
        <v>1194</v>
      </c>
    </row>
    <row r="1576" spans="1:7">
      <c r="A1576" t="s">
        <v>903</v>
      </c>
      <c r="F1576">
        <v>241</v>
      </c>
      <c r="G1576">
        <v>241</v>
      </c>
    </row>
    <row r="1577" spans="1:7">
      <c r="A1577" t="s">
        <v>902</v>
      </c>
    </row>
    <row r="1578" spans="1:7">
      <c r="A1578" t="s">
        <v>982</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1470</v>
      </c>
      <c r="C1583">
        <v>1000</v>
      </c>
      <c r="G1583">
        <v>1000</v>
      </c>
    </row>
    <row r="1584" spans="1:7">
      <c r="A1584" t="s">
        <v>991</v>
      </c>
      <c r="B1584">
        <v>1210</v>
      </c>
      <c r="C1584">
        <v>1966</v>
      </c>
      <c r="D1584">
        <v>189</v>
      </c>
      <c r="G1584">
        <v>3365</v>
      </c>
    </row>
    <row r="1585" spans="1:7">
      <c r="A1585" t="s">
        <v>808</v>
      </c>
      <c r="C1585">
        <v>766</v>
      </c>
      <c r="G1585">
        <v>766</v>
      </c>
    </row>
    <row r="1586" spans="1:7">
      <c r="A1586" t="s">
        <v>846</v>
      </c>
      <c r="B1586">
        <v>280</v>
      </c>
      <c r="G1586">
        <v>280</v>
      </c>
    </row>
    <row r="1587" spans="1:7">
      <c r="A1587" t="s">
        <v>1464</v>
      </c>
      <c r="D1587">
        <v>2164</v>
      </c>
      <c r="E1587">
        <v>2748</v>
      </c>
      <c r="F1587">
        <v>1060</v>
      </c>
      <c r="G1587">
        <v>5972</v>
      </c>
    </row>
    <row r="1588" spans="1:7">
      <c r="A1588" t="s">
        <v>1643</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row>
    <row r="1596" spans="1:7">
      <c r="A1596" t="s">
        <v>796</v>
      </c>
      <c r="D1596">
        <v>145</v>
      </c>
      <c r="G1596">
        <v>145</v>
      </c>
    </row>
    <row r="1597" spans="1:7">
      <c r="A1597" t="s">
        <v>834</v>
      </c>
      <c r="C1597">
        <v>65</v>
      </c>
      <c r="G1597">
        <v>65</v>
      </c>
    </row>
    <row r="1598" spans="1:7">
      <c r="A1598" t="s">
        <v>686</v>
      </c>
      <c r="E1598">
        <v>1196</v>
      </c>
      <c r="G1598">
        <v>1196</v>
      </c>
    </row>
    <row r="1599" spans="1:7">
      <c r="A1599" t="s">
        <v>856</v>
      </c>
      <c r="C1599">
        <v>465</v>
      </c>
      <c r="D1599">
        <v>193</v>
      </c>
      <c r="E1599">
        <v>1067</v>
      </c>
      <c r="F1599">
        <v>339</v>
      </c>
      <c r="G1599">
        <v>2064</v>
      </c>
    </row>
    <row r="1600" spans="1:7">
      <c r="A1600" t="s">
        <v>1472</v>
      </c>
    </row>
    <row r="1601" spans="1:7">
      <c r="A1601" t="s">
        <v>1643</v>
      </c>
      <c r="E1601">
        <v>176</v>
      </c>
      <c r="F1601">
        <v>2202</v>
      </c>
      <c r="G1601">
        <v>2378</v>
      </c>
    </row>
    <row r="1602" spans="1:7">
      <c r="A1602" t="s">
        <v>835</v>
      </c>
      <c r="C1602">
        <v>649</v>
      </c>
      <c r="D1602">
        <v>130</v>
      </c>
      <c r="E1602">
        <v>864</v>
      </c>
      <c r="G1602">
        <v>1643</v>
      </c>
    </row>
    <row r="1603" spans="1:7">
      <c r="A1603" t="s">
        <v>571</v>
      </c>
      <c r="C1603">
        <v>1157</v>
      </c>
      <c r="G1603">
        <v>1157</v>
      </c>
    </row>
    <row r="1604" spans="1:7">
      <c r="A1604" t="s">
        <v>1467</v>
      </c>
      <c r="C1604">
        <v>2456</v>
      </c>
      <c r="D1604">
        <v>2095</v>
      </c>
      <c r="G1604">
        <v>4551</v>
      </c>
    </row>
    <row r="1605" spans="1:7">
      <c r="A1605" t="s">
        <v>799</v>
      </c>
      <c r="C1605">
        <v>591</v>
      </c>
      <c r="D1605">
        <v>670</v>
      </c>
      <c r="E1605">
        <v>622</v>
      </c>
      <c r="F1605">
        <v>664</v>
      </c>
      <c r="G1605">
        <v>2547</v>
      </c>
    </row>
    <row r="1606" spans="1:7">
      <c r="A1606" t="s">
        <v>823</v>
      </c>
      <c r="D1606">
        <v>420</v>
      </c>
      <c r="E1606">
        <v>690</v>
      </c>
      <c r="G1606">
        <v>1110</v>
      </c>
    </row>
    <row r="1607" spans="1:7">
      <c r="A1607" t="s">
        <v>690</v>
      </c>
      <c r="D1607">
        <v>1110</v>
      </c>
      <c r="E1607">
        <v>1904</v>
      </c>
      <c r="F1607">
        <v>836</v>
      </c>
      <c r="G1607">
        <v>3850</v>
      </c>
    </row>
    <row r="1608" spans="1:7">
      <c r="A1608" t="s">
        <v>563</v>
      </c>
      <c r="E1608">
        <v>319</v>
      </c>
      <c r="F1608">
        <v>446</v>
      </c>
      <c r="G1608">
        <v>765</v>
      </c>
    </row>
    <row r="1609" spans="1:7">
      <c r="A1609" t="s">
        <v>863</v>
      </c>
      <c r="E1609">
        <v>1251</v>
      </c>
      <c r="F1609">
        <v>2149</v>
      </c>
      <c r="G1609">
        <v>3400</v>
      </c>
    </row>
    <row r="1610" spans="1:7">
      <c r="A1610" t="s">
        <v>994</v>
      </c>
    </row>
    <row r="1611" spans="1:7">
      <c r="A1611" t="s">
        <v>487</v>
      </c>
      <c r="C1611">
        <v>5383</v>
      </c>
      <c r="D1611">
        <v>4763</v>
      </c>
      <c r="E1611">
        <v>8089</v>
      </c>
      <c r="F1611">
        <v>6636</v>
      </c>
      <c r="G161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C1616">
        <v>18</v>
      </c>
      <c r="D1616">
        <v>57</v>
      </c>
      <c r="E1616">
        <v>248</v>
      </c>
      <c r="G1616">
        <v>323</v>
      </c>
    </row>
    <row r="1617" spans="1:7">
      <c r="A1617" t="s">
        <v>902</v>
      </c>
      <c r="C1617">
        <v>63</v>
      </c>
      <c r="G1617">
        <v>63</v>
      </c>
    </row>
    <row r="1618" spans="1:7">
      <c r="A1618" t="s">
        <v>796</v>
      </c>
      <c r="B1618">
        <v>54</v>
      </c>
      <c r="G1618">
        <v>54</v>
      </c>
    </row>
    <row r="1619" spans="1:7">
      <c r="A1619" t="s">
        <v>686</v>
      </c>
      <c r="F1619">
        <v>241</v>
      </c>
      <c r="G1619">
        <v>241</v>
      </c>
    </row>
    <row r="1620" spans="1:7">
      <c r="A1620" t="s">
        <v>856</v>
      </c>
      <c r="C1620">
        <v>411</v>
      </c>
      <c r="D1620">
        <v>237</v>
      </c>
      <c r="F1620">
        <v>26</v>
      </c>
      <c r="G1620">
        <v>674</v>
      </c>
    </row>
    <row r="1621" spans="1:7">
      <c r="A1621" t="s">
        <v>808</v>
      </c>
    </row>
    <row r="1622" spans="1:7">
      <c r="A1622" t="s">
        <v>1510</v>
      </c>
      <c r="B1622">
        <v>270</v>
      </c>
      <c r="C1622">
        <v>490</v>
      </c>
      <c r="F1622">
        <v>270</v>
      </c>
      <c r="G1622">
        <v>1030</v>
      </c>
    </row>
    <row r="1623" spans="1:7">
      <c r="A1623" t="s">
        <v>1464</v>
      </c>
      <c r="B1623">
        <v>883</v>
      </c>
      <c r="G1623">
        <v>883</v>
      </c>
    </row>
    <row r="1624" spans="1:7">
      <c r="A1624" t="s">
        <v>1643</v>
      </c>
      <c r="B1624">
        <v>587</v>
      </c>
      <c r="G1624">
        <v>587</v>
      </c>
    </row>
    <row r="1625" spans="1:7">
      <c r="A1625" t="s">
        <v>835</v>
      </c>
      <c r="B1625">
        <v>500</v>
      </c>
      <c r="C1625">
        <v>985</v>
      </c>
      <c r="D1625">
        <v>860</v>
      </c>
      <c r="E1625">
        <v>212</v>
      </c>
      <c r="G1625">
        <v>2557</v>
      </c>
    </row>
    <row r="1626" spans="1:7">
      <c r="A1626" t="s">
        <v>799</v>
      </c>
      <c r="B1626">
        <v>783</v>
      </c>
      <c r="C1626">
        <v>733</v>
      </c>
      <c r="D1626">
        <v>970</v>
      </c>
      <c r="E1626">
        <v>917</v>
      </c>
      <c r="F1626">
        <v>589</v>
      </c>
      <c r="G1626">
        <v>3992</v>
      </c>
    </row>
    <row r="1627" spans="1:7">
      <c r="A1627" t="s">
        <v>823</v>
      </c>
      <c r="B1627">
        <v>612</v>
      </c>
      <c r="G1627">
        <v>612</v>
      </c>
    </row>
    <row r="1628" spans="1:7">
      <c r="A1628" t="s">
        <v>690</v>
      </c>
      <c r="C1628">
        <v>1309</v>
      </c>
      <c r="D1628">
        <v>427</v>
      </c>
      <c r="E1628">
        <v>421</v>
      </c>
      <c r="G1628">
        <v>2157</v>
      </c>
    </row>
    <row r="1629" spans="1:7">
      <c r="A1629" t="s">
        <v>563</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994</v>
      </c>
      <c r="C1631">
        <v>2110</v>
      </c>
      <c r="D1631">
        <v>218</v>
      </c>
      <c r="E1631">
        <v>796</v>
      </c>
      <c r="F1631">
        <v>800</v>
      </c>
      <c r="G1631">
        <v>3924</v>
      </c>
    </row>
    <row r="1632" spans="1:7">
      <c r="A1632" t="s">
        <v>573</v>
      </c>
      <c r="B1632">
        <v>514</v>
      </c>
      <c r="C1632">
        <v>457</v>
      </c>
      <c r="D1632">
        <v>580</v>
      </c>
      <c r="E1632">
        <v>590</v>
      </c>
      <c r="F1632">
        <v>351</v>
      </c>
      <c r="G1632">
        <v>2492</v>
      </c>
    </row>
    <row r="1633" spans="1:7">
      <c r="A1633" t="s">
        <v>697</v>
      </c>
      <c r="B1633">
        <v>1084</v>
      </c>
      <c r="D1633">
        <v>2699</v>
      </c>
      <c r="G1633">
        <v>3783</v>
      </c>
    </row>
    <row r="1634" spans="1:7">
      <c r="A1634" t="s">
        <v>906</v>
      </c>
      <c r="B1634">
        <v>1433</v>
      </c>
      <c r="C1634">
        <v>2630</v>
      </c>
      <c r="D1634">
        <v>1848</v>
      </c>
      <c r="G1634">
        <v>5911</v>
      </c>
    </row>
    <row r="1635" spans="1:7">
      <c r="A1635" t="s">
        <v>1268</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487</v>
      </c>
      <c r="B1640">
        <v>9739</v>
      </c>
      <c r="C1640">
        <v>10944</v>
      </c>
      <c r="D1640">
        <v>9817</v>
      </c>
      <c r="E1640">
        <v>8233</v>
      </c>
      <c r="F1640">
        <v>6271</v>
      </c>
      <c r="G1640">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C1645">
        <v>14</v>
      </c>
      <c r="G1645">
        <v>14</v>
      </c>
    </row>
    <row r="1646" spans="1:7">
      <c r="A1646" t="s">
        <v>902</v>
      </c>
      <c r="C1646">
        <v>9</v>
      </c>
      <c r="G1646">
        <v>9</v>
      </c>
    </row>
    <row r="1647" spans="1:7">
      <c r="A1647" t="s">
        <v>796</v>
      </c>
      <c r="C1647">
        <v>441</v>
      </c>
      <c r="D1647">
        <v>7</v>
      </c>
      <c r="E1647">
        <v>36</v>
      </c>
      <c r="G1647">
        <v>484</v>
      </c>
    </row>
    <row r="1648" spans="1:7">
      <c r="A1648" t="s">
        <v>686</v>
      </c>
      <c r="E1648">
        <v>525</v>
      </c>
      <c r="G1648">
        <v>525</v>
      </c>
    </row>
    <row r="1649" spans="1:7">
      <c r="A1649" t="s">
        <v>856</v>
      </c>
    </row>
    <row r="1650" spans="1:7">
      <c r="A1650" t="s">
        <v>1510</v>
      </c>
      <c r="B1650">
        <v>100</v>
      </c>
      <c r="G1650">
        <v>100</v>
      </c>
    </row>
    <row r="1651" spans="1:7">
      <c r="A1651" t="s">
        <v>835</v>
      </c>
      <c r="B1651">
        <v>314</v>
      </c>
      <c r="G1651">
        <v>314</v>
      </c>
    </row>
    <row r="1652" spans="1:7">
      <c r="A1652" t="s">
        <v>571</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563</v>
      </c>
      <c r="D1655">
        <v>510</v>
      </c>
      <c r="E1655">
        <v>320</v>
      </c>
      <c r="F1655">
        <v>155</v>
      </c>
      <c r="G1655">
        <v>985</v>
      </c>
    </row>
    <row r="1656" spans="1:7">
      <c r="A1656" t="s">
        <v>863</v>
      </c>
      <c r="C1656">
        <v>68</v>
      </c>
      <c r="F1656">
        <v>2404</v>
      </c>
      <c r="G1656">
        <v>2472</v>
      </c>
    </row>
    <row r="1657" spans="1:7">
      <c r="A1657" t="s">
        <v>994</v>
      </c>
      <c r="B1657">
        <v>363</v>
      </c>
      <c r="G1657">
        <v>363</v>
      </c>
    </row>
    <row r="1658" spans="1:7">
      <c r="A1658" t="s">
        <v>573</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866</v>
      </c>
      <c r="B1663">
        <v>935</v>
      </c>
      <c r="C1663">
        <v>2201</v>
      </c>
      <c r="D1663">
        <v>2415</v>
      </c>
      <c r="E1663">
        <v>1484</v>
      </c>
      <c r="F1663">
        <v>792</v>
      </c>
      <c r="G1663">
        <v>7827</v>
      </c>
    </row>
    <row r="1664" spans="1:7">
      <c r="A1664" t="s">
        <v>602</v>
      </c>
      <c r="B1664">
        <v>557</v>
      </c>
      <c r="C1664">
        <v>788</v>
      </c>
      <c r="D1664">
        <v>911</v>
      </c>
      <c r="E1664">
        <v>820</v>
      </c>
      <c r="G1664">
        <v>3076</v>
      </c>
    </row>
    <row r="1665" spans="1:7">
      <c r="A1665" t="s">
        <v>895</v>
      </c>
      <c r="B1665">
        <v>554</v>
      </c>
      <c r="C1665">
        <v>592</v>
      </c>
      <c r="G1665">
        <v>1146</v>
      </c>
    </row>
    <row r="1666" spans="1:7">
      <c r="A1666" t="s">
        <v>843</v>
      </c>
      <c r="D1666">
        <v>1095</v>
      </c>
      <c r="E1666">
        <v>1806</v>
      </c>
      <c r="G1666">
        <v>2901</v>
      </c>
    </row>
    <row r="1667" spans="1:7">
      <c r="A1667" t="s">
        <v>869</v>
      </c>
      <c r="E1667">
        <v>800</v>
      </c>
      <c r="G1667">
        <v>800</v>
      </c>
    </row>
    <row r="1668" spans="1:7">
      <c r="A1668" t="s">
        <v>839</v>
      </c>
      <c r="F1668">
        <v>1633</v>
      </c>
      <c r="G1668">
        <v>1633</v>
      </c>
    </row>
    <row r="1669" spans="1:7">
      <c r="A1669" t="s">
        <v>841</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867</v>
      </c>
      <c r="F1672">
        <v>2663</v>
      </c>
      <c r="G1672">
        <v>2663</v>
      </c>
    </row>
    <row r="1673" spans="1:7">
      <c r="A1673" t="s">
        <v>585</v>
      </c>
      <c r="F1673">
        <v>1192</v>
      </c>
      <c r="G1673">
        <v>1192</v>
      </c>
    </row>
    <row r="1674" spans="1:7">
      <c r="A1674" t="s">
        <v>487</v>
      </c>
      <c r="B1674">
        <v>8196</v>
      </c>
      <c r="C1674">
        <v>9341</v>
      </c>
      <c r="D1674">
        <v>8228</v>
      </c>
      <c r="E1674">
        <v>11244</v>
      </c>
      <c r="F1674">
        <v>12597</v>
      </c>
      <c r="G1674">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C1679">
        <v>120</v>
      </c>
      <c r="E1679">
        <v>40</v>
      </c>
      <c r="G1679">
        <v>160</v>
      </c>
    </row>
    <row r="1680" spans="1:7">
      <c r="A1680" t="s">
        <v>571</v>
      </c>
      <c r="C1680">
        <v>1083</v>
      </c>
      <c r="G1680">
        <v>1083</v>
      </c>
    </row>
    <row r="1681" spans="1:7">
      <c r="A1681" t="s">
        <v>799</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697</v>
      </c>
      <c r="B1684">
        <v>1076</v>
      </c>
      <c r="C1684">
        <v>999</v>
      </c>
      <c r="F1684">
        <v>309</v>
      </c>
      <c r="G1684">
        <v>2384</v>
      </c>
    </row>
    <row r="1685" spans="1:7">
      <c r="A1685" t="s">
        <v>859</v>
      </c>
    </row>
    <row r="1686" spans="1:7">
      <c r="A1686" t="s">
        <v>866</v>
      </c>
      <c r="D1686">
        <v>289</v>
      </c>
      <c r="G1686">
        <v>289</v>
      </c>
    </row>
    <row r="1687" spans="1:7">
      <c r="A1687" t="s">
        <v>602</v>
      </c>
      <c r="B1687">
        <v>572</v>
      </c>
      <c r="C1687">
        <v>236</v>
      </c>
      <c r="D1687">
        <v>550</v>
      </c>
      <c r="E1687">
        <v>510</v>
      </c>
      <c r="G1687">
        <v>1868</v>
      </c>
    </row>
    <row r="1688" spans="1:7">
      <c r="A1688" t="s">
        <v>895</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684</v>
      </c>
      <c r="B1691">
        <v>636</v>
      </c>
      <c r="G1691">
        <v>636</v>
      </c>
    </row>
    <row r="1692" spans="1:7">
      <c r="A1692" t="s">
        <v>800</v>
      </c>
      <c r="B1692">
        <v>587</v>
      </c>
      <c r="C1692">
        <v>708</v>
      </c>
      <c r="D1692">
        <v>512</v>
      </c>
      <c r="E1692">
        <v>661</v>
      </c>
      <c r="F1692">
        <v>303</v>
      </c>
      <c r="G1692">
        <v>2771</v>
      </c>
    </row>
    <row r="1693" spans="1:7">
      <c r="A1693" t="s">
        <v>867</v>
      </c>
      <c r="B1693">
        <v>1830</v>
      </c>
      <c r="G1693">
        <v>1830</v>
      </c>
    </row>
    <row r="1694" spans="1:7">
      <c r="A1694" t="s">
        <v>585</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593</v>
      </c>
      <c r="B1697">
        <v>300</v>
      </c>
      <c r="C1697">
        <v>387</v>
      </c>
      <c r="D1697">
        <v>245</v>
      </c>
      <c r="E1697">
        <v>245</v>
      </c>
      <c r="G1697">
        <v>1177</v>
      </c>
    </row>
    <row r="1698" spans="1:7">
      <c r="A1698" t="s">
        <v>1644</v>
      </c>
      <c r="B1698">
        <v>75</v>
      </c>
      <c r="C1698">
        <v>248</v>
      </c>
      <c r="G1698">
        <v>323</v>
      </c>
    </row>
    <row r="1699" spans="1:7">
      <c r="A1699" t="s">
        <v>611</v>
      </c>
      <c r="B1699">
        <v>139</v>
      </c>
      <c r="C1699">
        <v>361</v>
      </c>
      <c r="D1699">
        <v>2000</v>
      </c>
      <c r="E1699">
        <v>2076</v>
      </c>
      <c r="G1699">
        <v>4576</v>
      </c>
    </row>
    <row r="1700" spans="1:7">
      <c r="A1700" t="s">
        <v>582</v>
      </c>
      <c r="E1700">
        <v>1289</v>
      </c>
      <c r="G1700">
        <v>1289</v>
      </c>
    </row>
    <row r="1701" spans="1:7">
      <c r="A1701" t="s">
        <v>904</v>
      </c>
      <c r="C1701">
        <v>579</v>
      </c>
      <c r="E1701">
        <v>2842</v>
      </c>
      <c r="G1701">
        <v>3421</v>
      </c>
    </row>
    <row r="1702" spans="1:7">
      <c r="A1702" t="s">
        <v>693</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608</v>
      </c>
      <c r="D1705">
        <v>179</v>
      </c>
      <c r="G1705">
        <v>179</v>
      </c>
    </row>
    <row r="1706" spans="1:7">
      <c r="A1706" t="s">
        <v>698</v>
      </c>
      <c r="D1706">
        <v>1611</v>
      </c>
      <c r="E1706">
        <v>2862</v>
      </c>
      <c r="F1706">
        <v>894</v>
      </c>
      <c r="G1706">
        <v>5367</v>
      </c>
    </row>
    <row r="1707" spans="1:7">
      <c r="A1707" t="s">
        <v>577</v>
      </c>
      <c r="E1707">
        <v>724</v>
      </c>
      <c r="G1707">
        <v>724</v>
      </c>
    </row>
    <row r="1708" spans="1:7">
      <c r="A1708" t="s">
        <v>580</v>
      </c>
    </row>
    <row r="1709" spans="1:7">
      <c r="A1709" t="s">
        <v>584</v>
      </c>
      <c r="E1709">
        <v>225</v>
      </c>
      <c r="G1709">
        <v>225</v>
      </c>
    </row>
    <row r="1710" spans="1:7">
      <c r="A1710" t="s">
        <v>586</v>
      </c>
    </row>
    <row r="1711" spans="1:7">
      <c r="A1711" t="s">
        <v>606</v>
      </c>
      <c r="E1711">
        <v>1218</v>
      </c>
      <c r="G1711">
        <v>1218</v>
      </c>
    </row>
    <row r="1712" spans="1:7">
      <c r="A1712" t="s">
        <v>845</v>
      </c>
      <c r="E1712">
        <v>865</v>
      </c>
      <c r="G1712">
        <v>865</v>
      </c>
    </row>
    <row r="1713" spans="1:7">
      <c r="A1713" t="s">
        <v>699</v>
      </c>
      <c r="E1713">
        <v>382</v>
      </c>
      <c r="G1713">
        <v>382</v>
      </c>
    </row>
    <row r="1714" spans="1:7">
      <c r="A1714" t="s">
        <v>836</v>
      </c>
      <c r="F1714">
        <v>822</v>
      </c>
      <c r="G1714">
        <v>822</v>
      </c>
    </row>
    <row r="1715" spans="1:7">
      <c r="A1715" t="s">
        <v>487</v>
      </c>
      <c r="B1715">
        <v>10087</v>
      </c>
      <c r="C1715">
        <v>14184</v>
      </c>
      <c r="D1715">
        <v>17524</v>
      </c>
      <c r="E1715">
        <v>21515</v>
      </c>
      <c r="F1715">
        <v>3314</v>
      </c>
      <c r="G1715">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row>
    <row r="1721" spans="1:7">
      <c r="A1721" t="s">
        <v>985</v>
      </c>
    </row>
    <row r="1722" spans="1:7">
      <c r="A1722" t="s">
        <v>991</v>
      </c>
    </row>
    <row r="1723" spans="1:7">
      <c r="A1723" t="s">
        <v>808</v>
      </c>
    </row>
    <row r="1724" spans="1:7">
      <c r="A1724" t="s">
        <v>1464</v>
      </c>
    </row>
    <row r="1725" spans="1:7">
      <c r="A1725" t="s">
        <v>563</v>
      </c>
      <c r="B1725">
        <v>171</v>
      </c>
      <c r="D1725">
        <v>93</v>
      </c>
      <c r="G1725">
        <v>264</v>
      </c>
    </row>
    <row r="1726" spans="1:7">
      <c r="A1726" t="s">
        <v>573</v>
      </c>
      <c r="B1726">
        <v>214</v>
      </c>
      <c r="C1726">
        <v>1276</v>
      </c>
      <c r="G1726">
        <v>1490</v>
      </c>
    </row>
    <row r="1727" spans="1:7">
      <c r="A1727" t="s">
        <v>697</v>
      </c>
      <c r="B1727">
        <v>511</v>
      </c>
      <c r="D1727">
        <v>84</v>
      </c>
      <c r="E1727">
        <v>75</v>
      </c>
      <c r="G1727">
        <v>670</v>
      </c>
    </row>
    <row r="1728" spans="1:7">
      <c r="A1728" t="s">
        <v>692</v>
      </c>
      <c r="E1728">
        <v>951</v>
      </c>
      <c r="G1728">
        <v>951</v>
      </c>
    </row>
    <row r="1729" spans="1:7">
      <c r="A1729" t="s">
        <v>602</v>
      </c>
      <c r="B1729">
        <v>87</v>
      </c>
      <c r="G1729">
        <v>87</v>
      </c>
    </row>
    <row r="1730" spans="1:7">
      <c r="A1730" t="s">
        <v>895</v>
      </c>
      <c r="B1730">
        <v>697</v>
      </c>
      <c r="F1730">
        <v>3</v>
      </c>
      <c r="G1730">
        <v>700</v>
      </c>
    </row>
    <row r="1731" spans="1:7">
      <c r="A1731" t="s">
        <v>800</v>
      </c>
      <c r="B1731">
        <v>672</v>
      </c>
      <c r="C1731">
        <v>710</v>
      </c>
      <c r="D1731">
        <v>823</v>
      </c>
      <c r="E1731">
        <v>601</v>
      </c>
      <c r="F1731">
        <v>597</v>
      </c>
      <c r="G1731">
        <v>3403</v>
      </c>
    </row>
    <row r="1732" spans="1:7">
      <c r="A1732" t="s">
        <v>867</v>
      </c>
    </row>
    <row r="1733" spans="1:7">
      <c r="A1733" t="s">
        <v>585</v>
      </c>
      <c r="B1733">
        <v>391</v>
      </c>
      <c r="G1733">
        <v>391</v>
      </c>
    </row>
    <row r="1734" spans="1:7">
      <c r="A1734" t="s">
        <v>861</v>
      </c>
      <c r="D1734">
        <v>2241</v>
      </c>
      <c r="G1734">
        <v>2241</v>
      </c>
    </row>
    <row r="1735" spans="1:7">
      <c r="A1735" t="s">
        <v>862</v>
      </c>
      <c r="D1735">
        <v>1179</v>
      </c>
      <c r="G1735">
        <v>1179</v>
      </c>
    </row>
    <row r="1736" spans="1:7">
      <c r="A1736" t="s">
        <v>611</v>
      </c>
      <c r="B1736">
        <v>364</v>
      </c>
      <c r="G1736">
        <v>364</v>
      </c>
    </row>
    <row r="1737" spans="1:7">
      <c r="A1737" t="s">
        <v>582</v>
      </c>
      <c r="D1737">
        <v>2452</v>
      </c>
      <c r="G1737">
        <v>2452</v>
      </c>
    </row>
    <row r="1738" spans="1:7">
      <c r="A1738" t="s">
        <v>904</v>
      </c>
      <c r="B1738">
        <v>2283</v>
      </c>
      <c r="C1738">
        <v>1160</v>
      </c>
      <c r="D1738">
        <v>803</v>
      </c>
      <c r="G1738">
        <v>4246</v>
      </c>
    </row>
    <row r="1739" spans="1:7">
      <c r="A1739" t="s">
        <v>693</v>
      </c>
      <c r="C1739">
        <v>689</v>
      </c>
      <c r="G1739">
        <v>689</v>
      </c>
    </row>
    <row r="1740" spans="1:7">
      <c r="A1740" t="s">
        <v>893</v>
      </c>
      <c r="C1740">
        <v>193</v>
      </c>
      <c r="G1740">
        <v>193</v>
      </c>
    </row>
    <row r="1741" spans="1:7">
      <c r="A1741" t="s">
        <v>868</v>
      </c>
      <c r="B1741">
        <v>825</v>
      </c>
      <c r="C1741">
        <v>950</v>
      </c>
      <c r="D1741">
        <v>502</v>
      </c>
      <c r="E1741">
        <v>838</v>
      </c>
      <c r="G1741">
        <v>3115</v>
      </c>
    </row>
    <row r="1742" spans="1:7">
      <c r="A1742" t="s">
        <v>608</v>
      </c>
      <c r="B1742">
        <v>281</v>
      </c>
      <c r="C1742">
        <v>115</v>
      </c>
      <c r="D1742">
        <v>253</v>
      </c>
      <c r="G1742">
        <v>649</v>
      </c>
    </row>
    <row r="1743" spans="1:7">
      <c r="A1743" t="s">
        <v>698</v>
      </c>
      <c r="C1743">
        <v>210</v>
      </c>
      <c r="G1743">
        <v>210</v>
      </c>
    </row>
    <row r="1744" spans="1:7">
      <c r="A1744" t="s">
        <v>577</v>
      </c>
      <c r="B1744">
        <v>2294</v>
      </c>
      <c r="D1744">
        <v>1974</v>
      </c>
      <c r="G1744">
        <v>4268</v>
      </c>
    </row>
    <row r="1745" spans="1:7">
      <c r="A1745" t="s">
        <v>580</v>
      </c>
      <c r="B1745">
        <v>350</v>
      </c>
      <c r="D1745">
        <v>492</v>
      </c>
      <c r="G1745">
        <v>842</v>
      </c>
    </row>
    <row r="1746" spans="1:7">
      <c r="A1746" t="s">
        <v>586</v>
      </c>
      <c r="B1746">
        <v>1140</v>
      </c>
      <c r="C1746">
        <v>5027</v>
      </c>
      <c r="D1746">
        <v>1021</v>
      </c>
      <c r="F1746">
        <v>186</v>
      </c>
      <c r="G1746">
        <v>7374</v>
      </c>
    </row>
    <row r="1747" spans="1:7">
      <c r="A1747" t="s">
        <v>606</v>
      </c>
    </row>
    <row r="1748" spans="1:7">
      <c r="A1748" t="s">
        <v>845</v>
      </c>
      <c r="B1748">
        <v>859</v>
      </c>
      <c r="C1748">
        <v>971</v>
      </c>
      <c r="D1748">
        <v>667</v>
      </c>
      <c r="E1748">
        <v>1025</v>
      </c>
      <c r="G1748">
        <v>3522</v>
      </c>
    </row>
    <row r="1749" spans="1:7">
      <c r="A1749" t="s">
        <v>699</v>
      </c>
      <c r="C1749">
        <v>949</v>
      </c>
      <c r="D1749">
        <v>514</v>
      </c>
      <c r="E1749">
        <v>790</v>
      </c>
      <c r="G1749">
        <v>2253</v>
      </c>
    </row>
    <row r="1750" spans="1:7">
      <c r="A1750" t="s">
        <v>836</v>
      </c>
      <c r="B1750">
        <v>648</v>
      </c>
      <c r="C1750">
        <v>1155</v>
      </c>
      <c r="D1750">
        <v>778</v>
      </c>
      <c r="G1750">
        <v>2581</v>
      </c>
    </row>
    <row r="1751" spans="1:7">
      <c r="A1751" t="s">
        <v>583</v>
      </c>
      <c r="B1751">
        <v>335</v>
      </c>
      <c r="C1751">
        <v>558</v>
      </c>
      <c r="D1751">
        <v>815</v>
      </c>
      <c r="G1751">
        <v>1708</v>
      </c>
    </row>
    <row r="1752" spans="1:7">
      <c r="A1752" t="s">
        <v>605</v>
      </c>
      <c r="B1752">
        <v>500</v>
      </c>
      <c r="C1752">
        <v>559</v>
      </c>
      <c r="D1752">
        <v>1506</v>
      </c>
      <c r="E1752">
        <v>548</v>
      </c>
      <c r="F1752">
        <v>651</v>
      </c>
      <c r="G1752">
        <v>3764</v>
      </c>
    </row>
    <row r="1753" spans="1:7">
      <c r="A1753" t="s">
        <v>610</v>
      </c>
      <c r="B1753">
        <v>620</v>
      </c>
      <c r="G1753">
        <v>620</v>
      </c>
    </row>
    <row r="1754" spans="1:7">
      <c r="A1754" t="s">
        <v>624</v>
      </c>
      <c r="B1754">
        <v>1115</v>
      </c>
      <c r="C1754">
        <v>891</v>
      </c>
      <c r="D1754">
        <v>1345</v>
      </c>
      <c r="E1754">
        <v>1328</v>
      </c>
      <c r="G1754">
        <v>4679</v>
      </c>
    </row>
    <row r="1755" spans="1:7">
      <c r="A1755" t="s">
        <v>578</v>
      </c>
      <c r="B1755">
        <v>876</v>
      </c>
      <c r="C1755">
        <v>890</v>
      </c>
      <c r="D1755">
        <v>749</v>
      </c>
      <c r="E1755">
        <v>346</v>
      </c>
      <c r="G1755">
        <v>2861</v>
      </c>
    </row>
    <row r="1756" spans="1:7">
      <c r="A1756" t="s">
        <v>574</v>
      </c>
      <c r="D1756">
        <v>520</v>
      </c>
      <c r="E1756">
        <v>1599</v>
      </c>
      <c r="F1756">
        <v>1500</v>
      </c>
      <c r="G1756">
        <v>3619</v>
      </c>
    </row>
    <row r="1757" spans="1:7">
      <c r="A1757" t="s">
        <v>576</v>
      </c>
      <c r="E1757">
        <v>575</v>
      </c>
      <c r="F1757">
        <v>2236</v>
      </c>
      <c r="G1757">
        <v>2811</v>
      </c>
    </row>
    <row r="1758" spans="1:7">
      <c r="A1758" t="s">
        <v>1645</v>
      </c>
      <c r="F1758">
        <v>310</v>
      </c>
      <c r="G1758">
        <v>310</v>
      </c>
    </row>
    <row r="1759" spans="1:7">
      <c r="A1759" t="s">
        <v>838</v>
      </c>
      <c r="E1759">
        <v>1436</v>
      </c>
      <c r="F1759">
        <v>877</v>
      </c>
      <c r="G1759">
        <v>2313</v>
      </c>
    </row>
    <row r="1760" spans="1:7">
      <c r="A1760" t="s">
        <v>703</v>
      </c>
      <c r="E1760">
        <v>492</v>
      </c>
      <c r="G1760">
        <v>492</v>
      </c>
    </row>
    <row r="1761" spans="1:7">
      <c r="A1761" t="s">
        <v>709</v>
      </c>
      <c r="E1761">
        <v>343</v>
      </c>
      <c r="G1761">
        <v>343</v>
      </c>
    </row>
    <row r="1762" spans="1:7">
      <c r="A1762" t="s">
        <v>487</v>
      </c>
      <c r="B1762">
        <v>15233</v>
      </c>
      <c r="C1762">
        <v>16303</v>
      </c>
      <c r="D1762">
        <v>18811</v>
      </c>
      <c r="E1762">
        <v>10947</v>
      </c>
      <c r="F1762">
        <v>6360</v>
      </c>
      <c r="G1762">
        <v>67654</v>
      </c>
    </row>
    <row r="1766" spans="1:7">
      <c r="A1766" s="12" t="s">
        <v>1563</v>
      </c>
      <c r="B1766" s="12" t="s">
        <v>1562</v>
      </c>
    </row>
    <row r="1767" spans="1:7">
      <c r="A1767" s="12" t="s">
        <v>1564</v>
      </c>
      <c r="B1767" s="47">
        <v>46202</v>
      </c>
      <c r="C1767" t="s">
        <v>487</v>
      </c>
    </row>
    <row r="1768" spans="1:7">
      <c r="A1768" t="s">
        <v>697</v>
      </c>
      <c r="B1768">
        <v>123</v>
      </c>
      <c r="C1768">
        <v>123</v>
      </c>
    </row>
    <row r="1769" spans="1:7">
      <c r="A1769" t="s">
        <v>692</v>
      </c>
      <c r="B1769">
        <v>1642</v>
      </c>
      <c r="C1769">
        <v>1642</v>
      </c>
    </row>
    <row r="1770" spans="1:7">
      <c r="A1770" t="s">
        <v>800</v>
      </c>
    </row>
    <row r="1771" spans="1:7">
      <c r="A1771" t="s">
        <v>862</v>
      </c>
    </row>
    <row r="1772" spans="1:7">
      <c r="A1772" t="s">
        <v>582</v>
      </c>
    </row>
    <row r="1773" spans="1:7">
      <c r="A1773" t="s">
        <v>904</v>
      </c>
    </row>
    <row r="1774" spans="1:7">
      <c r="A1774" t="s">
        <v>693</v>
      </c>
    </row>
    <row r="1775" spans="1:7">
      <c r="A1775" t="s">
        <v>868</v>
      </c>
      <c r="B1775">
        <v>55</v>
      </c>
      <c r="C1775">
        <v>55</v>
      </c>
    </row>
    <row r="1776" spans="1:7">
      <c r="A1776" t="s">
        <v>608</v>
      </c>
      <c r="B1776">
        <v>215</v>
      </c>
      <c r="C1776">
        <v>215</v>
      </c>
    </row>
    <row r="1777" spans="1:3">
      <c r="A1777" t="s">
        <v>606</v>
      </c>
      <c r="B1777">
        <v>971</v>
      </c>
      <c r="C1777">
        <v>971</v>
      </c>
    </row>
    <row r="1778" spans="1:3">
      <c r="A1778" t="s">
        <v>845</v>
      </c>
      <c r="B1778">
        <v>361</v>
      </c>
      <c r="C1778">
        <v>361</v>
      </c>
    </row>
    <row r="1779" spans="1:3">
      <c r="A1779" t="s">
        <v>605</v>
      </c>
    </row>
    <row r="1780" spans="1:3">
      <c r="A1780" t="s">
        <v>610</v>
      </c>
      <c r="B1780">
        <v>1299</v>
      </c>
      <c r="C1780">
        <v>1299</v>
      </c>
    </row>
    <row r="1781" spans="1:3">
      <c r="A1781" t="s">
        <v>578</v>
      </c>
      <c r="B1781">
        <v>1537</v>
      </c>
      <c r="C1781">
        <v>1537</v>
      </c>
    </row>
    <row r="1782" spans="1:3">
      <c r="A1782" t="s">
        <v>574</v>
      </c>
      <c r="B1782">
        <v>1695</v>
      </c>
      <c r="C1782">
        <v>1695</v>
      </c>
    </row>
    <row r="1783" spans="1:3">
      <c r="A1783" t="s">
        <v>576</v>
      </c>
      <c r="B1783">
        <v>905</v>
      </c>
      <c r="C1783">
        <v>905</v>
      </c>
    </row>
    <row r="1784" spans="1:3">
      <c r="A1784" t="s">
        <v>838</v>
      </c>
      <c r="B1784">
        <v>1027</v>
      </c>
      <c r="C1784">
        <v>1027</v>
      </c>
    </row>
    <row r="1785" spans="1:3">
      <c r="A1785" t="s">
        <v>649</v>
      </c>
    </row>
    <row r="1786" spans="1:3">
      <c r="A1786" t="s">
        <v>1646</v>
      </c>
      <c r="B1786">
        <v>594</v>
      </c>
      <c r="C1786">
        <v>594</v>
      </c>
    </row>
    <row r="1787" spans="1:3">
      <c r="A1787" t="s">
        <v>487</v>
      </c>
      <c r="B1787">
        <v>10424</v>
      </c>
      <c r="C1787">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4"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4"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3"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0" t="s">
        <v>2713</v>
      </c>
      <c r="G3381" t="s">
        <v>2016</v>
      </c>
    </row>
    <row r="3382" spans="1:7">
      <c r="A3382" s="1215" t="s">
        <v>573</v>
      </c>
      <c r="B3382" s="1215" t="s">
        <v>74</v>
      </c>
      <c r="C3382" s="23">
        <v>46195</v>
      </c>
      <c r="D3382" s="1551">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0"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3"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2"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0"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0"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0"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3"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0"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3"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0" t="s">
        <v>2759</v>
      </c>
      <c r="G3460" t="s">
        <v>2016</v>
      </c>
    </row>
    <row r="3461" spans="1:7">
      <c r="A3461" s="1214" t="s">
        <v>605</v>
      </c>
      <c r="B3461" s="1214" t="s">
        <v>2709</v>
      </c>
      <c r="C3461" s="23">
        <v>46198</v>
      </c>
      <c r="D3461" s="11">
        <v>548</v>
      </c>
      <c r="F3461" s="1573" t="s">
        <v>2776</v>
      </c>
      <c r="G3461" t="s">
        <v>2016</v>
      </c>
    </row>
    <row r="3462" spans="1:7">
      <c r="A3462" s="1215" t="s">
        <v>1645</v>
      </c>
      <c r="B3462" s="1215" t="s">
        <v>1571</v>
      </c>
      <c r="C3462" s="23">
        <v>46198</v>
      </c>
      <c r="F3462" s="1550" t="s">
        <v>1851</v>
      </c>
      <c r="G3462" t="s">
        <v>2016</v>
      </c>
    </row>
    <row r="3463" spans="1:7">
      <c r="A3463" s="1423" t="s">
        <v>904</v>
      </c>
      <c r="B3463" s="1423" t="s">
        <v>78</v>
      </c>
      <c r="C3463" s="23">
        <v>46198</v>
      </c>
      <c r="F3463" s="1573" t="s">
        <v>2777</v>
      </c>
      <c r="G3463" t="s">
        <v>2016</v>
      </c>
    </row>
    <row r="3464" spans="1:7">
      <c r="A3464" s="1213" t="s">
        <v>624</v>
      </c>
      <c r="B3464" s="1213" t="s">
        <v>58</v>
      </c>
      <c r="C3464" s="23">
        <v>46198</v>
      </c>
      <c r="D3464" s="88">
        <v>1328</v>
      </c>
      <c r="F3464" s="102"/>
      <c r="G3464" t="s">
        <v>2016</v>
      </c>
    </row>
    <row r="3465" spans="1:7">
      <c r="A3465" s="1543"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5" t="s">
        <v>2074</v>
      </c>
      <c r="G3478" t="s">
        <v>2016</v>
      </c>
    </row>
    <row r="3479" spans="1:7">
      <c r="A3479" s="1543" t="s">
        <v>838</v>
      </c>
      <c r="B3479" s="1213" t="s">
        <v>56</v>
      </c>
      <c r="C3479" s="23">
        <v>46199</v>
      </c>
      <c r="D3479" s="11">
        <v>877</v>
      </c>
      <c r="E3479" s="134"/>
      <c r="F3479" s="49"/>
      <c r="G3479" t="s">
        <v>2016</v>
      </c>
    </row>
    <row r="3480" spans="1:7">
      <c r="A3480" s="1422" t="s">
        <v>845</v>
      </c>
      <c r="B3480" s="1214" t="s">
        <v>56</v>
      </c>
      <c r="C3480" s="23">
        <v>46199</v>
      </c>
      <c r="D3480" s="73"/>
      <c r="E3480" s="11"/>
      <c r="F3480" s="1576"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8" t="s">
        <v>2783</v>
      </c>
      <c r="G3482" t="s">
        <v>2016</v>
      </c>
    </row>
    <row r="3483" spans="1:7">
      <c r="A3483" s="1214" t="s">
        <v>703</v>
      </c>
      <c r="B3483" s="1214" t="s">
        <v>2778</v>
      </c>
      <c r="C3483" s="23">
        <v>46199</v>
      </c>
      <c r="D3483" s="73"/>
      <c r="E3483" s="11"/>
      <c r="F3483" s="1577" t="s">
        <v>2255</v>
      </c>
      <c r="G3483" t="s">
        <v>2016</v>
      </c>
    </row>
    <row r="3484" spans="1:7">
      <c r="A3484" s="1423" t="s">
        <v>709</v>
      </c>
      <c r="B3484" s="1423" t="s">
        <v>70</v>
      </c>
      <c r="C3484" s="23">
        <v>46199</v>
      </c>
      <c r="D3484" s="73"/>
      <c r="E3484" s="11"/>
      <c r="F3484" s="1577"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0" t="s">
        <v>2788</v>
      </c>
      <c r="G3495" t="s">
        <v>2016</v>
      </c>
    </row>
    <row r="3496" spans="1:7">
      <c r="A3496" s="1543" t="s">
        <v>838</v>
      </c>
      <c r="B3496" s="1213" t="s">
        <v>56</v>
      </c>
      <c r="C3496" s="23">
        <v>46202</v>
      </c>
      <c r="D3496" s="88">
        <v>1027</v>
      </c>
      <c r="G3496" t="s">
        <v>2016</v>
      </c>
    </row>
    <row r="3497" spans="1:7">
      <c r="A3497" s="1422" t="s">
        <v>845</v>
      </c>
      <c r="B3497" s="1214" t="s">
        <v>56</v>
      </c>
      <c r="C3497" s="23">
        <v>46202</v>
      </c>
      <c r="D3497" s="11">
        <v>361</v>
      </c>
      <c r="F3497" s="1524"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6"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07"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80FAAA7-4709-444D-8DB3-A1F42069F0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2026-06-30T09:51:45Z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