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46" documentId="8_{941262AC-BC69-4A39-A0F5-E6C0C5A7C19A}" xr6:coauthVersionLast="47" xr6:coauthVersionMax="47" xr10:uidLastSave="{AE7A9A15-5AED-4A81-9A29-0C0E49A0FA34}"/>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82" r:id="rId12"/>
    <pivotCache cacheId="83" r:id="rId13"/>
    <pivotCache cacheId="84" r:id="rId14"/>
    <pivotCache cacheId="85"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33"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<sst xmlns="http://schemas.openxmlformats.org/spreadsheetml/2006/main" count="19336" uniqueCount="2431">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</sst>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3" fontId="30"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 workbookViewId="0">
      <selection activeCell="D13" sqref="D13:F1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4" t="s">
        <v>0</v>
      </c>
      <c r="B1" s="1414"/>
      <c r="C1" s="1414"/>
      <c r="D1" s="1414"/>
      <c r="E1" s="1414"/>
      <c r="F1" s="1414"/>
      <c r="G1" s="1414"/>
      <c r="H1" s="1414"/>
      <c r="I1" s="1414"/>
      <c r="J1" s="1414"/>
      <c r="K1" s="1414"/>
      <c r="L1" s="1414"/>
      <c r="M1" s="1414"/>
      <c r="N1" s="1414"/>
      <c r="O1" s="1414"/>
      <c r="P1" s="1414"/>
      <c r="Q1" s="1025"/>
      <c r="S1" s="1025"/>
      <c r="T1" s="1025"/>
      <c r="U1" s="1025"/>
      <c r="V1" s="1025"/>
      <c r="W1" s="1025"/>
      <c r="X1" s="1025"/>
      <c r="Y1" s="1025"/>
      <c r="Z1" s="1025"/>
    </row>
    <row r="2" spans="1:26" ht="24.95" customHeight="1">
      <c r="A2" s="1415" t="str">
        <f ca="1">"Last Updated: "&amp;TEXT(NOW(),"MM/DD/YYYY  h:mm AM/PM")</f>
        <v>Last Updated: 04/13/2026  11:32 AM</v>
      </c>
      <c r="B2" s="1415"/>
      <c r="C2" s="1415"/>
      <c r="D2" s="1415"/>
      <c r="E2" s="1415"/>
      <c r="F2" s="1415"/>
      <c r="G2" s="1415"/>
      <c r="H2" s="1415"/>
      <c r="I2" s="1415"/>
      <c r="J2" s="1415"/>
      <c r="K2" s="1415"/>
      <c r="L2" s="1415"/>
      <c r="M2" s="1415"/>
      <c r="N2" s="1415"/>
      <c r="O2" s="1415"/>
      <c r="P2" s="1415"/>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6" t="s">
        <v>7</v>
      </c>
      <c r="B7" s="1416"/>
      <c r="C7" s="1416"/>
      <c r="D7" s="1416"/>
      <c r="E7" s="1416"/>
      <c r="F7" s="1416"/>
      <c r="G7" s="1416"/>
      <c r="H7" s="1416"/>
      <c r="I7" s="1416"/>
      <c r="J7" s="1416"/>
      <c r="K7" s="1416"/>
      <c r="L7" s="1416"/>
      <c r="M7" s="1416"/>
      <c r="N7" s="1416"/>
      <c r="O7" s="1416"/>
      <c r="P7" s="1416"/>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7" t="s">
        <v>8</v>
      </c>
      <c r="B9" s="1418"/>
      <c r="C9" s="1025"/>
      <c r="D9" s="1397" t="s">
        <v>9</v>
      </c>
      <c r="E9" s="1398"/>
      <c r="F9" s="1399"/>
      <c r="G9" s="1025"/>
      <c r="H9" s="1397" t="s">
        <v>10</v>
      </c>
      <c r="I9" s="1398"/>
      <c r="J9" s="1399"/>
      <c r="K9" s="1025"/>
      <c r="L9" s="1397" t="s">
        <v>11</v>
      </c>
      <c r="M9" s="1398"/>
      <c r="N9" s="1399"/>
      <c r="O9" s="1025"/>
      <c r="P9" s="1025"/>
      <c r="Q9" s="1025"/>
      <c r="R9" s="1025"/>
      <c r="S9" s="1025"/>
      <c r="T9" s="1025"/>
      <c r="U9" s="1025"/>
      <c r="V9" s="1025"/>
      <c r="W9" s="1025"/>
      <c r="X9" s="1025"/>
      <c r="Y9" s="1025"/>
      <c r="Z9" s="1025"/>
    </row>
    <row r="10" spans="1:26" ht="50.1" customHeight="1">
      <c r="A10" s="1403"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5"/>
      <c r="C10" s="1025"/>
      <c r="D10" s="1403"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4"/>
      <c r="F10" s="1405"/>
      <c r="G10" s="1025"/>
      <c r="H10" s="1419"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20"/>
      <c r="J10" s="1421"/>
      <c r="K10" s="1025"/>
      <c r="L10" s="1422"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23"/>
      <c r="N10" s="142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7" t="s">
        <v>12</v>
      </c>
      <c r="B12" s="1399"/>
      <c r="C12" s="1025"/>
      <c r="D12" s="1397" t="s">
        <v>13</v>
      </c>
      <c r="E12" s="1398"/>
      <c r="F12" s="1399"/>
      <c r="G12" s="1025"/>
      <c r="H12" s="1397" t="s">
        <v>14</v>
      </c>
      <c r="I12" s="1398"/>
      <c r="J12" s="1399"/>
      <c r="K12" s="1025"/>
      <c r="L12" s="1397" t="s">
        <v>15</v>
      </c>
      <c r="M12" s="1398"/>
      <c r="N12" s="1399"/>
      <c r="O12" s="1025"/>
      <c r="P12" s="1025"/>
      <c r="Q12" s="1025"/>
      <c r="R12" s="1025"/>
      <c r="S12" s="1025"/>
      <c r="T12" s="1025"/>
      <c r="U12" s="1025"/>
      <c r="V12" s="1025"/>
      <c r="W12" s="1025"/>
      <c r="X12" s="1025"/>
      <c r="Y12" s="1025"/>
      <c r="Z12" s="1025"/>
    </row>
    <row r="13" spans="1:26" ht="50.1" customHeight="1">
      <c r="A13" s="1425">
        <f>IFERROR(H10/D10,0)</f>
        <v>4.7074627501452873E-2</v>
      </c>
      <c r="B13" s="1426"/>
      <c r="C13" s="1025"/>
      <c r="D13" s="1400"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1"/>
      <c r="F13" s="1402"/>
      <c r="G13" s="1025"/>
      <c r="H13" s="1403"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4"/>
      <c r="J13" s="1405"/>
      <c r="K13" s="1025"/>
      <c r="L13" s="1411">
        <f>COUNTA('Completed Projects Pending PW'!A2:A54)</f>
        <v>41</v>
      </c>
      <c r="M13" s="1412"/>
      <c r="N13" s="1413"/>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6" t="s">
        <v>16</v>
      </c>
      <c r="B15" s="1406"/>
      <c r="C15" s="1406"/>
      <c r="D15" s="1406"/>
      <c r="E15" s="1025"/>
      <c r="F15" s="1406" t="s">
        <v>17</v>
      </c>
      <c r="G15" s="1406"/>
      <c r="H15" s="1406"/>
      <c r="I15" s="1406"/>
      <c r="J15" s="1025"/>
      <c r="K15" s="1406" t="s">
        <v>18</v>
      </c>
      <c r="L15" s="1406"/>
      <c r="M15" s="1406"/>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6" t="s">
        <v>44</v>
      </c>
      <c r="B27" s="1406"/>
      <c r="C27" s="1406"/>
      <c r="D27" s="1406"/>
      <c r="F27" s="1407" t="s">
        <v>45</v>
      </c>
      <c r="G27" s="1407"/>
      <c r="H27" s="1407"/>
      <c r="I27" s="1407"/>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39</v>
      </c>
      <c r="I37" s="1053">
        <f>SUM(I29:I36)</f>
        <v>68</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8" t="s">
        <v>65</v>
      </c>
      <c r="B39" s="1408"/>
      <c r="C39" s="1408"/>
      <c r="D39" s="1408"/>
      <c r="E39" s="1408"/>
      <c r="F39" s="1408"/>
      <c r="G39" s="1408"/>
      <c r="H39" s="1408"/>
      <c r="I39" s="1408"/>
      <c r="J39" s="1408"/>
      <c r="K39" s="1409"/>
      <c r="L39" s="1409"/>
      <c r="M39" s="1409"/>
      <c r="N39" s="140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0" t="s">
        <v>66</v>
      </c>
      <c r="B60" s="1410"/>
      <c r="C60" s="1410"/>
      <c r="D60" s="1410"/>
      <c r="E60" s="1410"/>
      <c r="F60" s="1410"/>
      <c r="G60" s="1410"/>
      <c r="H60" s="1410"/>
      <c r="I60" s="1410"/>
      <c r="J60" s="1410"/>
      <c r="K60" s="1410"/>
      <c r="L60" s="1410"/>
      <c r="M60" s="1410"/>
      <c r="N60" s="141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str">
        <f>IF('Completed Projects Pending PW'!A22="","",'Completed Projects Pending PW'!A22)</f>
        <v>D-HWP919</v>
      </c>
      <c r="B82" s="1043" t="str">
        <f>IF('Completed Projects Pending PW'!A22="","",'Completed Projects Pending PW'!B22)</f>
        <v>Lakeland</v>
      </c>
      <c r="C82" s="1043" t="str">
        <f>IF('Completed Projects Pending PW'!A22="","",'Completed Projects Pending PW'!D22)</f>
        <v>J Garcia Underground</v>
      </c>
      <c r="D82" s="1043" t="str">
        <f>IF('Completed Projects Pending PW'!A22="","",'Completed Projects Pending PW'!F22)</f>
        <v>Travis</v>
      </c>
      <c r="E82" s="1044">
        <f>IF('Completed Projects Pending PW'!A22="","",'Completed Projects Pending PW'!H22)</f>
        <v>26</v>
      </c>
      <c r="F82" s="1044">
        <f>IF('Completed Projects Pending PW'!A22="","",'Completed Projects Pending PW'!U22)</f>
        <v>937</v>
      </c>
      <c r="G82" s="1044">
        <f>IF('Completed Projects Pending PW'!A22="","",'Completed Projects Pending PW'!V22)</f>
        <v>927</v>
      </c>
      <c r="H82" s="1049">
        <f>IF('Completed Projects Pending PW'!A22="","",'Completed Projects Pending PW'!N22)</f>
        <v>12781.6</v>
      </c>
    </row>
    <row r="83" spans="1:8">
      <c r="A83" s="1046" t="str">
        <f>IF('Completed Projects Pending PW'!A23="","",'Completed Projects Pending PW'!A23)</f>
        <v>D-HWP1303</v>
      </c>
      <c r="B83" s="1043" t="str">
        <f>IF('Completed Projects Pending PW'!A23="","",'Completed Projects Pending PW'!B23)</f>
        <v>Lakeland</v>
      </c>
      <c r="C83" s="1043" t="str">
        <f>IF('Completed Projects Pending PW'!A23="","",'Completed Projects Pending PW'!D23)</f>
        <v xml:space="preserve">Brothers </v>
      </c>
      <c r="D83" s="1043" t="str">
        <f>IF('Completed Projects Pending PW'!A23="","",'Completed Projects Pending PW'!F23)</f>
        <v>Travis</v>
      </c>
      <c r="E83" s="1044">
        <f>IF('Completed Projects Pending PW'!A23="","",'Completed Projects Pending PW'!H23)</f>
        <v>81</v>
      </c>
      <c r="F83" s="1044">
        <f>IF('Completed Projects Pending PW'!A23="","",'Completed Projects Pending PW'!U23)</f>
        <v>3323</v>
      </c>
      <c r="G83" s="1044">
        <f>IF('Completed Projects Pending PW'!A23="","",'Completed Projects Pending PW'!V23)</f>
        <v>3100</v>
      </c>
      <c r="H83" s="1049">
        <f>IF('Completed Projects Pending PW'!A23="","",'Completed Projects Pending PW'!N23)</f>
        <v>53152.33</v>
      </c>
    </row>
    <row r="84" spans="1:8">
      <c r="A84" s="1046" t="str">
        <f>IF('Completed Projects Pending PW'!A24="","",'Completed Projects Pending PW'!A24)</f>
        <v>FB-HWP478</v>
      </c>
      <c r="B84" s="1043" t="str">
        <f>IF('Completed Projects Pending PW'!A24="","",'Completed Projects Pending PW'!B24)</f>
        <v>Lakeland</v>
      </c>
      <c r="C84" s="1043" t="str">
        <f>IF('Completed Projects Pending PW'!A24="","",'Completed Projects Pending PW'!D24)</f>
        <v>Brothers</v>
      </c>
      <c r="D84" s="1043" t="str">
        <f>IF('Completed Projects Pending PW'!A24="","",'Completed Projects Pending PW'!F24)</f>
        <v>Travis</v>
      </c>
      <c r="E84" s="1044">
        <f>IF('Completed Projects Pending PW'!A24="","",'Completed Projects Pending PW'!H24)</f>
        <v>0</v>
      </c>
      <c r="F84" s="1044">
        <f>IF('Completed Projects Pending PW'!A24="","",'Completed Projects Pending PW'!U24)</f>
        <v>923</v>
      </c>
      <c r="G84" s="1044">
        <f>IF('Completed Projects Pending PW'!A24="","",'Completed Projects Pending PW'!V24)</f>
        <v>918</v>
      </c>
      <c r="H84" s="1049">
        <f>IF('Completed Projects Pending PW'!A24="","",'Completed Projects Pending PW'!N24)</f>
        <v>13022.05</v>
      </c>
    </row>
    <row r="85" spans="1:8">
      <c r="A85" s="1046" t="str">
        <f>IF('Completed Projects Pending PW'!A25="","",'Completed Projects Pending PW'!A25)</f>
        <v>FB-HWP1305</v>
      </c>
      <c r="B85" s="1043" t="str">
        <f>IF('Completed Projects Pending PW'!A25="","",'Completed Projects Pending PW'!B25)</f>
        <v>Lakeland</v>
      </c>
      <c r="C85" s="1043" t="str">
        <f>IF('Completed Projects Pending PW'!A25="","",'Completed Projects Pending PW'!D25)</f>
        <v>Splice Only</v>
      </c>
      <c r="D85" s="1043" t="str">
        <f>IF('Completed Projects Pending PW'!A25="","",'Completed Projects Pending PW'!F25)</f>
        <v>Miguel</v>
      </c>
      <c r="E85" s="1044">
        <f>IF('Completed Projects Pending PW'!A25="","",'Completed Projects Pending PW'!H25)</f>
        <v>0</v>
      </c>
      <c r="F85" s="1044">
        <f>IF('Completed Projects Pending PW'!A25="","",'Completed Projects Pending PW'!U25)</f>
        <v>0</v>
      </c>
      <c r="G85" s="1044">
        <f>IF('Completed Projects Pending PW'!A25="","",'Completed Projects Pending PW'!V25)</f>
        <v>0</v>
      </c>
      <c r="H85" s="1049">
        <f>IF('Completed Projects Pending PW'!A25="","",'Completed Projects Pending PW'!N25)</f>
        <v>1931.75</v>
      </c>
    </row>
    <row r="86" spans="1:8">
      <c r="A86" s="1046" t="str">
        <f>IF('Completed Projects Pending PW'!A26="","",'Completed Projects Pending PW'!A26)</f>
        <v>Sabal Lakes At Gateway</v>
      </c>
      <c r="B86" s="1043" t="str">
        <f>IF('Completed Projects Pending PW'!A26="","",'Completed Projects Pending PW'!B26)</f>
        <v>Naples</v>
      </c>
      <c r="C86" s="1043" t="str">
        <f>IF('Completed Projects Pending PW'!A26="","",'Completed Projects Pending PW'!D26)</f>
        <v xml:space="preserve">APT Communications </v>
      </c>
      <c r="D86" s="1043" t="str">
        <f>IF('Completed Projects Pending PW'!A26="","",'Completed Projects Pending PW'!F26)</f>
        <v>Joshua</v>
      </c>
      <c r="E86" s="1044">
        <f>IF('Completed Projects Pending PW'!A26="","",'Completed Projects Pending PW'!H26)</f>
        <v>171</v>
      </c>
      <c r="F86" s="1044">
        <f>IF('Completed Projects Pending PW'!A26="","",'Completed Projects Pending PW'!U26)</f>
        <v>10731</v>
      </c>
      <c r="G86" s="1044">
        <f>IF('Completed Projects Pending PW'!A26="","",'Completed Projects Pending PW'!V26)</f>
        <v>10731</v>
      </c>
      <c r="H86" s="1049">
        <f>IF('Completed Projects Pending PW'!A26="","",'Completed Projects Pending PW'!N26)</f>
        <v>160211</v>
      </c>
    </row>
    <row r="87" spans="1:8">
      <c r="A87" s="1046" t="str">
        <f>IF('Completed Projects Pending PW'!A27="","",'Completed Projects Pending PW'!A27)</f>
        <v>BHCD-FSF-04-W</v>
      </c>
      <c r="B87" s="1043" t="str">
        <f>IF('Completed Projects Pending PW'!A27="","",'Completed Projects Pending PW'!B27)</f>
        <v>Port Charlotte</v>
      </c>
      <c r="C87" s="1043" t="str">
        <f>IF('Completed Projects Pending PW'!A27="","",'Completed Projects Pending PW'!D27)</f>
        <v>Lightspeed In-House</v>
      </c>
      <c r="D87" s="1043" t="str">
        <f>IF('Completed Projects Pending PW'!A27="","",'Completed Projects Pending PW'!F27)</f>
        <v>Cody</v>
      </c>
      <c r="E87" s="1044">
        <f>IF('Completed Projects Pending PW'!A27="","",'Completed Projects Pending PW'!H27)</f>
        <v>0</v>
      </c>
      <c r="F87" s="1044">
        <f>IF('Completed Projects Pending PW'!A27="","",'Completed Projects Pending PW'!U27)</f>
        <v>7</v>
      </c>
      <c r="G87" s="1044">
        <f>IF('Completed Projects Pending PW'!A27="","",'Completed Projects Pending PW'!V27)</f>
        <v>7</v>
      </c>
      <c r="H87" s="1049">
        <f>IF('Completed Projects Pending PW'!A27="","",'Completed Projects Pending PW'!N27)</f>
        <v>12316.35</v>
      </c>
    </row>
    <row r="88" spans="1:8">
      <c r="A88" s="1046" t="str">
        <f>IF('Completed Projects Pending PW'!A28="","",'Completed Projects Pending PW'!A28)</f>
        <v>BHCD-FSF-05-E</v>
      </c>
      <c r="B88" s="1043" t="str">
        <f>IF('Completed Projects Pending PW'!A28="","",'Completed Projects Pending PW'!B28)</f>
        <v>Port Charlotte</v>
      </c>
      <c r="C88" s="1043" t="str">
        <f>IF('Completed Projects Pending PW'!A28="","",'Completed Projects Pending PW'!D28)</f>
        <v>GN Systems</v>
      </c>
      <c r="D88" s="1043" t="str">
        <f>IF('Completed Projects Pending PW'!A28="","",'Completed Projects Pending PW'!F28)</f>
        <v>Cody</v>
      </c>
      <c r="E88" s="1044">
        <f>IF('Completed Projects Pending PW'!A28="","",'Completed Projects Pending PW'!H28)</f>
        <v>0</v>
      </c>
      <c r="F88" s="1044">
        <f>IF('Completed Projects Pending PW'!A28="","",'Completed Projects Pending PW'!U28)</f>
        <v>11789</v>
      </c>
      <c r="G88" s="1044">
        <f>IF('Completed Projects Pending PW'!A28="","",'Completed Projects Pending PW'!V28)</f>
        <v>11958</v>
      </c>
      <c r="H88" s="1049">
        <f>IF('Completed Projects Pending PW'!A28="","",'Completed Projects Pending PW'!N28)</f>
        <v>151170.79999999999</v>
      </c>
    </row>
    <row r="89" spans="1:8">
      <c r="A89" s="1046" t="str">
        <f>IF('Completed Projects Pending PW'!A29="","",'Completed Projects Pending PW'!A29)</f>
        <v>FB-HSF404</v>
      </c>
      <c r="B89" s="1043" t="str">
        <f>IF('Completed Projects Pending PW'!A29="","",'Completed Projects Pending PW'!B29)</f>
        <v>Port Charlotte</v>
      </c>
      <c r="C89" s="1043" t="str">
        <f>IF('Completed Projects Pending PW'!A29="","",'Completed Projects Pending PW'!D29)</f>
        <v>Lightspeed In-House</v>
      </c>
      <c r="D89" s="1043" t="str">
        <f>IF('Completed Projects Pending PW'!A29="","",'Completed Projects Pending PW'!F29)</f>
        <v>Joshua</v>
      </c>
      <c r="E89" s="1044">
        <f>IF('Completed Projects Pending PW'!A29="","",'Completed Projects Pending PW'!H29)</f>
        <v>0</v>
      </c>
      <c r="F89" s="1044">
        <f>IF('Completed Projects Pending PW'!A29="","",'Completed Projects Pending PW'!U29)</f>
        <v>508</v>
      </c>
      <c r="G89" s="1044">
        <f>IF('Completed Projects Pending PW'!A29="","",'Completed Projects Pending PW'!V29)</f>
        <v>513</v>
      </c>
      <c r="H89" s="1049">
        <f>IF('Completed Projects Pending PW'!A29="","",'Completed Projects Pending PW'!N29)</f>
        <v>6808.8</v>
      </c>
    </row>
    <row r="90" spans="1:8">
      <c r="A90" s="1046" t="str">
        <f>IF('Completed Projects Pending PW'!A30="","",'Completed Projects Pending PW'!A30)</f>
        <v>FB-HSF379</v>
      </c>
      <c r="B90" s="1043" t="str">
        <f>IF('Completed Projects Pending PW'!A30="","",'Completed Projects Pending PW'!B30)</f>
        <v>Port Charlotte</v>
      </c>
      <c r="C90" s="1043" t="str">
        <f>IF('Completed Projects Pending PW'!A30="","",'Completed Projects Pending PW'!D30)</f>
        <v>GN Systems</v>
      </c>
      <c r="D90" s="1043" t="str">
        <f>IF('Completed Projects Pending PW'!A30="","",'Completed Projects Pending PW'!F30)</f>
        <v>Joshua</v>
      </c>
      <c r="E90" s="1044">
        <f>IF('Completed Projects Pending PW'!A30="","",'Completed Projects Pending PW'!H30)</f>
        <v>0</v>
      </c>
      <c r="F90" s="1044">
        <f>IF('Completed Projects Pending PW'!A30="","",'Completed Projects Pending PW'!U30)</f>
        <v>1925</v>
      </c>
      <c r="G90" s="1044">
        <f>IF('Completed Projects Pending PW'!A30="","",'Completed Projects Pending PW'!V30)</f>
        <v>1871</v>
      </c>
      <c r="H90" s="1049">
        <f>IF('Completed Projects Pending PW'!A30="","",'Completed Projects Pending PW'!N30)</f>
        <v>24122.75</v>
      </c>
    </row>
    <row r="91" spans="1:8">
      <c r="A91" s="1046" t="str">
        <f>IF('Completed Projects Pending PW'!A31="","",'Completed Projects Pending PW'!A31)</f>
        <v>FB-HSF381</v>
      </c>
      <c r="B91" s="1043" t="str">
        <f>IF('Completed Projects Pending PW'!A31="","",'Completed Projects Pending PW'!B31)</f>
        <v>Port Charlotte</v>
      </c>
      <c r="C91" s="1043" t="str">
        <f>IF('Completed Projects Pending PW'!A31="","",'Completed Projects Pending PW'!D31)</f>
        <v>GN Systems</v>
      </c>
      <c r="D91" s="1043" t="str">
        <f>IF('Completed Projects Pending PW'!A31="","",'Completed Projects Pending PW'!F31)</f>
        <v>Joshua</v>
      </c>
      <c r="E91" s="1044">
        <f>IF('Completed Projects Pending PW'!A31="","",'Completed Projects Pending PW'!H31)</f>
        <v>0</v>
      </c>
      <c r="F91" s="1044">
        <f>IF('Completed Projects Pending PW'!A31="","",'Completed Projects Pending PW'!U31)</f>
        <v>2136</v>
      </c>
      <c r="G91" s="1044">
        <f>IF('Completed Projects Pending PW'!A31="","",'Completed Projects Pending PW'!V31)</f>
        <v>2157</v>
      </c>
      <c r="H91" s="1049">
        <f>IF('Completed Projects Pending PW'!A31="","",'Completed Projects Pending PW'!N31)</f>
        <v>26639.1</v>
      </c>
    </row>
    <row r="92" spans="1:8">
      <c r="A92" s="1046" t="str">
        <f>IF('Completed Projects Pending PW'!A32="","",'Completed Projects Pending PW'!A32)</f>
        <v>FB-HSF383</v>
      </c>
      <c r="B92" s="1043" t="str">
        <f>IF('Completed Projects Pending PW'!A32="","",'Completed Projects Pending PW'!B32)</f>
        <v>Port Charlotte</v>
      </c>
      <c r="C92" s="1043" t="str">
        <f>IF('Completed Projects Pending PW'!A32="","",'Completed Projects Pending PW'!D32)</f>
        <v>GN Systems</v>
      </c>
      <c r="D92" s="1043" t="str">
        <f>IF('Completed Projects Pending PW'!A32="","",'Completed Projects Pending PW'!F32)</f>
        <v>Joshua</v>
      </c>
      <c r="E92" s="1044">
        <f>IF('Completed Projects Pending PW'!A32="","",'Completed Projects Pending PW'!H32)</f>
        <v>0</v>
      </c>
      <c r="F92" s="1044">
        <f>IF('Completed Projects Pending PW'!A32="","",'Completed Projects Pending PW'!U32)</f>
        <v>105</v>
      </c>
      <c r="G92" s="1044">
        <f>IF('Completed Projects Pending PW'!A32="","",'Completed Projects Pending PW'!V32)</f>
        <v>102</v>
      </c>
      <c r="H92" s="1049">
        <f>IF('Completed Projects Pending PW'!A32="","",'Completed Projects Pending PW'!N32)</f>
        <v>1698.25</v>
      </c>
    </row>
    <row r="93" spans="1:8">
      <c r="A93" s="1046" t="str">
        <f>IF('Completed Projects Pending PW'!A33="","",'Completed Projects Pending PW'!A33)</f>
        <v>FB-HSF384</v>
      </c>
      <c r="B93" s="1043" t="str">
        <f>IF('Completed Projects Pending PW'!A33="","",'Completed Projects Pending PW'!B33)</f>
        <v>Port Charlotte</v>
      </c>
      <c r="C93" s="1043" t="str">
        <f>IF('Completed Projects Pending PW'!A33="","",'Completed Projects Pending PW'!D33)</f>
        <v>GN Systems</v>
      </c>
      <c r="D93" s="1043" t="str">
        <f>IF('Completed Projects Pending PW'!A33="","",'Completed Projects Pending PW'!F33)</f>
        <v>Joshua</v>
      </c>
      <c r="E93" s="1044">
        <f>IF('Completed Projects Pending PW'!A33="","",'Completed Projects Pending PW'!H33)</f>
        <v>0</v>
      </c>
      <c r="F93" s="1044">
        <f>IF('Completed Projects Pending PW'!A33="","",'Completed Projects Pending PW'!U33)</f>
        <v>406</v>
      </c>
      <c r="G93" s="1044">
        <f>IF('Completed Projects Pending PW'!A33="","",'Completed Projects Pending PW'!V33)</f>
        <v>417</v>
      </c>
      <c r="H93" s="1049">
        <f>IF('Completed Projects Pending PW'!A33="","",'Completed Projects Pending PW'!N33)</f>
        <v>5779.1</v>
      </c>
    </row>
    <row r="94" spans="1:8">
      <c r="A94" s="1046" t="str">
        <f>IF('Completed Projects Pending PW'!A34="","",'Completed Projects Pending PW'!A34)</f>
        <v>FB-HSF475</v>
      </c>
      <c r="B94" s="1043" t="str">
        <f>IF('Completed Projects Pending PW'!A34="","",'Completed Projects Pending PW'!B34)</f>
        <v>Port Charlotte</v>
      </c>
      <c r="C94" s="1043" t="str">
        <f>IF('Completed Projects Pending PW'!A34="","",'Completed Projects Pending PW'!D34)</f>
        <v>Lightspeed In-House</v>
      </c>
      <c r="D94" s="1043" t="str">
        <f>IF('Completed Projects Pending PW'!A34="","",'Completed Projects Pending PW'!F34)</f>
        <v>Joshua</v>
      </c>
      <c r="E94" s="1044">
        <f>IF('Completed Projects Pending PW'!A34="","",'Completed Projects Pending PW'!H34)</f>
        <v>0</v>
      </c>
      <c r="F94" s="1044">
        <f>IF('Completed Projects Pending PW'!A34="","",'Completed Projects Pending PW'!U34)</f>
        <v>742</v>
      </c>
      <c r="G94" s="1044">
        <f>IF('Completed Projects Pending PW'!A34="","",'Completed Projects Pending PW'!V34)</f>
        <v>752</v>
      </c>
      <c r="H94" s="1049">
        <f>IF('Completed Projects Pending PW'!A34="","",'Completed Projects Pending PW'!N34)</f>
        <v>9496.2000000000007</v>
      </c>
    </row>
    <row r="95" spans="1:8">
      <c r="A95" s="1046" t="str">
        <f>IF('Completed Projects Pending PW'!A35="","",'Completed Projects Pending PW'!A35)</f>
        <v>FB-HSF476</v>
      </c>
      <c r="B95" s="1043" t="str">
        <f>IF('Completed Projects Pending PW'!A35="","",'Completed Projects Pending PW'!B35)</f>
        <v>Port Charlotte</v>
      </c>
      <c r="C95" s="1043" t="str">
        <f>IF('Completed Projects Pending PW'!A35="","",'Completed Projects Pending PW'!D35)</f>
        <v>Lightspeed In-House</v>
      </c>
      <c r="D95" s="1043" t="str">
        <f>IF('Completed Projects Pending PW'!A35="","",'Completed Projects Pending PW'!F35)</f>
        <v>Joshua</v>
      </c>
      <c r="E95" s="1044">
        <f>IF('Completed Projects Pending PW'!A35="","",'Completed Projects Pending PW'!H35)</f>
        <v>0</v>
      </c>
      <c r="F95" s="1044">
        <f>IF('Completed Projects Pending PW'!A35="","",'Completed Projects Pending PW'!U35)</f>
        <v>1329</v>
      </c>
      <c r="G95" s="1044">
        <f>IF('Completed Projects Pending PW'!A35="","",'Completed Projects Pending PW'!V35)</f>
        <v>1349</v>
      </c>
      <c r="H95" s="1049">
        <f>IF('Completed Projects Pending PW'!A35="","",'Completed Projects Pending PW'!N35)</f>
        <v>16760.150000000001</v>
      </c>
    </row>
    <row r="96" spans="1:8">
      <c r="A96" s="1046" t="str">
        <f>IF('Completed Projects Pending PW'!A36="","",'Completed Projects Pending PW'!A36)</f>
        <v>FB-HSF477</v>
      </c>
      <c r="B96" s="1043" t="str">
        <f>IF('Completed Projects Pending PW'!A36="","",'Completed Projects Pending PW'!B36)</f>
        <v>Port Charlotte</v>
      </c>
      <c r="C96" s="1043" t="str">
        <f>IF('Completed Projects Pending PW'!A36="","",'Completed Projects Pending PW'!D36)</f>
        <v>Lightspeed In-House</v>
      </c>
      <c r="D96" s="1043" t="str">
        <f>IF('Completed Projects Pending PW'!A36="","",'Completed Projects Pending PW'!F36)</f>
        <v>Joshua</v>
      </c>
      <c r="E96" s="1044">
        <f>IF('Completed Projects Pending PW'!A36="","",'Completed Projects Pending PW'!H36)</f>
        <v>0</v>
      </c>
      <c r="F96" s="1044">
        <f>IF('Completed Projects Pending PW'!A36="","",'Completed Projects Pending PW'!U36)</f>
        <v>1132</v>
      </c>
      <c r="G96" s="1044">
        <f>IF('Completed Projects Pending PW'!A36="","",'Completed Projects Pending PW'!V36)</f>
        <v>1178</v>
      </c>
      <c r="H96" s="1049">
        <f>IF('Completed Projects Pending PW'!A36="","",'Completed Projects Pending PW'!N36)</f>
        <v>14178.2</v>
      </c>
    </row>
    <row r="97" spans="1:8">
      <c r="A97" s="1046" t="str">
        <f>IF('Completed Projects Pending PW'!A37="","",'Completed Projects Pending PW'!A37)</f>
        <v>FB-HNP104</v>
      </c>
      <c r="B97" s="1043" t="str">
        <f>IF('Completed Projects Pending PW'!A37="","",'Completed Projects Pending PW'!B37)</f>
        <v>St Petersburg</v>
      </c>
      <c r="C97" s="1043" t="str">
        <f>IF('Completed Projects Pending PW'!A37="","",'Completed Projects Pending PW'!D37)</f>
        <v>Kattle One/LSCG</v>
      </c>
      <c r="D97" s="1043" t="str">
        <f>IF('Completed Projects Pending PW'!A37="","",'Completed Projects Pending PW'!F37)</f>
        <v>Johnnie</v>
      </c>
      <c r="E97" s="1044">
        <f>IF('Completed Projects Pending PW'!A37="","",'Completed Projects Pending PW'!H37)</f>
        <v>0</v>
      </c>
      <c r="F97" s="1044">
        <f>IF('Completed Projects Pending PW'!A37="","",'Completed Projects Pending PW'!U37)</f>
        <v>1831</v>
      </c>
      <c r="G97" s="1044">
        <f>IF('Completed Projects Pending PW'!A37="","",'Completed Projects Pending PW'!V37)</f>
        <v>1904</v>
      </c>
      <c r="H97" s="1049">
        <f>IF('Completed Projects Pending PW'!A37="","",'Completed Projects Pending PW'!N37)</f>
        <v>29634.15</v>
      </c>
    </row>
    <row r="98" spans="1:8">
      <c r="A98" s="1046" t="str">
        <f>IF('Completed Projects Pending PW'!A38="","",'Completed Projects Pending PW'!A38)</f>
        <v>FB-HNP111</v>
      </c>
      <c r="B98" s="1043" t="str">
        <f>IF('Completed Projects Pending PW'!A38="","",'Completed Projects Pending PW'!B38)</f>
        <v>St Petersburg</v>
      </c>
      <c r="C98" s="1043" t="str">
        <f>IF('Completed Projects Pending PW'!A38="","",'Completed Projects Pending PW'!D38)</f>
        <v>Lightspeed In-House</v>
      </c>
      <c r="D98" s="1043" t="str">
        <f>IF('Completed Projects Pending PW'!A38="","",'Completed Projects Pending PW'!F38)</f>
        <v>Johnnie</v>
      </c>
      <c r="E98" s="1044">
        <f>IF('Completed Projects Pending PW'!A38="","",'Completed Projects Pending PW'!H38)</f>
        <v>0</v>
      </c>
      <c r="F98" s="1044">
        <f>IF('Completed Projects Pending PW'!A38="","",'Completed Projects Pending PW'!U38)</f>
        <v>1157</v>
      </c>
      <c r="G98" s="1044">
        <f>IF('Completed Projects Pending PW'!A38="","",'Completed Projects Pending PW'!V38)</f>
        <v>1321</v>
      </c>
      <c r="H98" s="1049">
        <f>IF('Completed Projects Pending PW'!A38="","",'Completed Projects Pending PW'!N38)</f>
        <v>17203.45</v>
      </c>
    </row>
    <row r="99" spans="1:8">
      <c r="A99" s="1046" t="str">
        <f>IF('Completed Projects Pending PW'!A39="","",'Completed Projects Pending PW'!A39)</f>
        <v>FB-HNP133</v>
      </c>
      <c r="B99" s="1043" t="str">
        <f>IF('Completed Projects Pending PW'!A39="","",'Completed Projects Pending PW'!B39)</f>
        <v>St Petersburg</v>
      </c>
      <c r="C99" s="1043" t="str">
        <f>IF('Completed Projects Pending PW'!A39="","",'Completed Projects Pending PW'!D39)</f>
        <v>Lightspeed In-House</v>
      </c>
      <c r="D99" s="1043" t="str">
        <f>IF('Completed Projects Pending PW'!A39="","",'Completed Projects Pending PW'!F39)</f>
        <v>Johnnie</v>
      </c>
      <c r="E99" s="1044">
        <f>IF('Completed Projects Pending PW'!A39="","",'Completed Projects Pending PW'!H39)</f>
        <v>0</v>
      </c>
      <c r="F99" s="1044">
        <f>IF('Completed Projects Pending PW'!A39="","",'Completed Projects Pending PW'!U39)</f>
        <v>1697</v>
      </c>
      <c r="G99" s="1044">
        <f>IF('Completed Projects Pending PW'!A39="","",'Completed Projects Pending PW'!V39)</f>
        <v>1815</v>
      </c>
      <c r="H99" s="1049">
        <f>IF('Completed Projects Pending PW'!A39="","",'Completed Projects Pending PW'!N39)</f>
        <v>23800.25</v>
      </c>
    </row>
    <row r="100" spans="1:8">
      <c r="A100" s="1046" t="str">
        <f>IF('Completed Projects Pending PW'!A40="","",'Completed Projects Pending PW'!A40)</f>
        <v>FB-HNP138</v>
      </c>
      <c r="B100" s="1043" t="str">
        <f>IF('Completed Projects Pending PW'!A40="","",'Completed Projects Pending PW'!B40)</f>
        <v>St Petersburg</v>
      </c>
      <c r="C100" s="1043" t="str">
        <f>IF('Completed Projects Pending PW'!A40="","",'Completed Projects Pending PW'!D40)</f>
        <v>Lightspeed In-House</v>
      </c>
      <c r="D100" s="1043" t="str">
        <f>IF('Completed Projects Pending PW'!A40="","",'Completed Projects Pending PW'!F40)</f>
        <v>Johnnie</v>
      </c>
      <c r="E100" s="1044">
        <f>IF('Completed Projects Pending PW'!A40="","",'Completed Projects Pending PW'!H40)</f>
        <v>0</v>
      </c>
      <c r="F100" s="1044">
        <f>IF('Completed Projects Pending PW'!A40="","",'Completed Projects Pending PW'!U40)</f>
        <v>1534</v>
      </c>
      <c r="G100" s="1044">
        <f>IF('Completed Projects Pending PW'!A40="","",'Completed Projects Pending PW'!V40)</f>
        <v>1571</v>
      </c>
      <c r="H100" s="1049">
        <f>IF('Completed Projects Pending PW'!A40="","",'Completed Projects Pending PW'!N40)</f>
        <v>19745.25</v>
      </c>
    </row>
    <row r="101" spans="1:8">
      <c r="A101" s="1046" t="str">
        <f>IF('Completed Projects Pending PW'!A41="","",'Completed Projects Pending PW'!A41)</f>
        <v>FB-HNP144</v>
      </c>
      <c r="B101" s="1043" t="str">
        <f>IF('Completed Projects Pending PW'!A41="","",'Completed Projects Pending PW'!B41)</f>
        <v>St Petersburg</v>
      </c>
      <c r="C101" s="1043" t="str">
        <f>IF('Completed Projects Pending PW'!A41="","",'Completed Projects Pending PW'!D41)</f>
        <v>Kattle One/LSCG</v>
      </c>
      <c r="D101" s="1043" t="str">
        <f>IF('Completed Projects Pending PW'!A41="","",'Completed Projects Pending PW'!F41)</f>
        <v>Johnnie</v>
      </c>
      <c r="E101" s="1044">
        <f>IF('Completed Projects Pending PW'!A41="","",'Completed Projects Pending PW'!H41)</f>
        <v>0</v>
      </c>
      <c r="F101" s="1044">
        <f>IF('Completed Projects Pending PW'!A41="","",'Completed Projects Pending PW'!U41)</f>
        <v>2003</v>
      </c>
      <c r="G101" s="1044">
        <f>IF('Completed Projects Pending PW'!A41="","",'Completed Projects Pending PW'!V41)</f>
        <v>225</v>
      </c>
      <c r="H101" s="1049">
        <f>IF('Completed Projects Pending PW'!A41="","",'Completed Projects Pending PW'!N41)</f>
        <v>31186.25</v>
      </c>
    </row>
    <row r="102" spans="1:8">
      <c r="A102" s="1046" t="str">
        <f>IF('Completed Projects Pending PW'!A42="","",'Completed Projects Pending PW'!A42)</f>
        <v>Vantage Point Condominiums</v>
      </c>
      <c r="B102" s="1043" t="str">
        <f>IF('Completed Projects Pending PW'!A42="","",'Completed Projects Pending PW'!B42)</f>
        <v>St Petersburg</v>
      </c>
      <c r="C102" s="1043" t="str">
        <f>IF('Completed Projects Pending PW'!A42="","",'Completed Projects Pending PW'!D42)</f>
        <v>APT Communications/Kattleone</v>
      </c>
      <c r="D102" s="1043" t="str">
        <f>IF('Completed Projects Pending PW'!A42="","",'Completed Projects Pending PW'!F42)</f>
        <v>Johnnie</v>
      </c>
      <c r="E102" s="1044">
        <f>IF('Completed Projects Pending PW'!A42="","",'Completed Projects Pending PW'!H42)</f>
        <v>380</v>
      </c>
      <c r="F102" s="1044">
        <f>IF('Completed Projects Pending PW'!A42="","",'Completed Projects Pending PW'!U42)</f>
        <v>9181</v>
      </c>
      <c r="G102" s="1044">
        <f>IF('Completed Projects Pending PW'!A42="","",'Completed Projects Pending PW'!V42)</f>
        <v>9179</v>
      </c>
      <c r="H102" s="1049">
        <f>IF('Completed Projects Pending PW'!A42="","",'Completed Projects Pending PW'!N42)</f>
        <v>117414</v>
      </c>
    </row>
    <row r="103" spans="1:8">
      <c r="A103" s="1050" t="s">
        <v>39</v>
      </c>
      <c r="B103" s="1051"/>
      <c r="C103" s="1051"/>
      <c r="D103" s="1051"/>
      <c r="E103" s="1052">
        <f>SUM(E62:E102)</f>
        <v>1581</v>
      </c>
      <c r="F103" s="1052">
        <f>SUM(F62:F102)</f>
        <v>151430</v>
      </c>
      <c r="G103" s="1052">
        <f>SUM(G62:G102)</f>
        <v>150079</v>
      </c>
      <c r="H103" s="1061">
        <f>SUM(H62:H102)</f>
        <v>2056048.0800000003</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15052</v>
      </c>
      <c r="E5" t="s">
        <v>48</v>
      </c>
      <c r="F5">
        <v>22781</v>
      </c>
      <c r="K5" s="12" t="s">
        <v>450</v>
      </c>
      <c r="P5" s="12" t="s">
        <v>450</v>
      </c>
      <c r="W5" t="s">
        <v>451</v>
      </c>
      <c r="X5">
        <v>13</v>
      </c>
    </row>
    <row r="6" spans="1:25">
      <c r="B6" t="s">
        <v>452</v>
      </c>
      <c r="C6">
        <v>65723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O20" activePane="topRight" state="frozen"/>
      <selection pane="topRight" activeCell="Q37" sqref="Q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1293"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396">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3"/>
      <c r="L41" s="1292"/>
      <c r="M41" s="703" t="s">
        <v>110</v>
      </c>
      <c r="N41" s="1434">
        <v>43061.3</v>
      </c>
      <c r="O41" s="703" t="s">
        <v>110</v>
      </c>
      <c r="P41" s="1435" t="s">
        <v>35</v>
      </c>
      <c r="Q41" s="1010">
        <v>46087</v>
      </c>
      <c r="R41" s="1436"/>
      <c r="S41" s="1436"/>
      <c r="T41" s="1436"/>
      <c r="U41" s="1437">
        <v>11789</v>
      </c>
      <c r="V41" s="1438"/>
      <c r="W41" s="1438">
        <f>SUM(U41-V41)</f>
        <v>11789</v>
      </c>
      <c r="X41" s="1294">
        <f>IFERROR($V41/$U41, 0)</f>
        <v>0</v>
      </c>
      <c r="Y41" s="1436"/>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8">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3"/>
      <c r="L47" s="1292"/>
      <c r="M47" s="1213" t="s">
        <v>110</v>
      </c>
      <c r="N47" s="1434">
        <v>4434.3999999999996</v>
      </c>
      <c r="O47" s="1213" t="s">
        <v>110</v>
      </c>
      <c r="P47" s="1435" t="s">
        <v>35</v>
      </c>
      <c r="Q47" s="1436">
        <v>46121</v>
      </c>
      <c r="R47" s="1436"/>
      <c r="S47" s="1436"/>
      <c r="T47" s="1436"/>
      <c r="U47" s="1437">
        <v>329</v>
      </c>
      <c r="V47" s="1438"/>
      <c r="W47" s="1438">
        <f>SUM(U47-V47)</f>
        <v>329</v>
      </c>
      <c r="X47" s="1294">
        <f>IFERROR($V47/$U47, 0)</f>
        <v>0</v>
      </c>
      <c r="Y47" s="1436"/>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3"/>
      <c r="L48" s="1292"/>
      <c r="M48" s="1213" t="s">
        <v>238</v>
      </c>
      <c r="N48" s="1434">
        <v>3969.75</v>
      </c>
      <c r="O48" s="1213" t="s">
        <v>110</v>
      </c>
      <c r="P48" s="1435" t="s">
        <v>35</v>
      </c>
      <c r="Q48" s="1436">
        <v>46121</v>
      </c>
      <c r="R48" s="1436"/>
      <c r="S48" s="1436"/>
      <c r="T48" s="1436"/>
      <c r="U48" s="1437">
        <v>295</v>
      </c>
      <c r="V48" s="1438"/>
      <c r="W48" s="1438">
        <v>295</v>
      </c>
      <c r="X48" s="1294">
        <f>IFERROR($V48/$U48, 0)</f>
        <v>0</v>
      </c>
      <c r="Y48" s="1436"/>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3"/>
      <c r="L49" s="1292"/>
      <c r="M49" s="1213" t="s">
        <v>110</v>
      </c>
      <c r="N49" s="1434">
        <v>4004.55</v>
      </c>
      <c r="O49" s="1213" t="s">
        <v>110</v>
      </c>
      <c r="P49" s="1435" t="s">
        <v>35</v>
      </c>
      <c r="Q49" s="1436">
        <v>46121</v>
      </c>
      <c r="R49" s="1436"/>
      <c r="S49" s="1436"/>
      <c r="T49" s="1436"/>
      <c r="U49" s="1437">
        <v>353</v>
      </c>
      <c r="V49" s="1438"/>
      <c r="W49" s="1438">
        <f>SUM(U49-V49)</f>
        <v>353</v>
      </c>
      <c r="X49" s="1294">
        <f>IFERROR($V49/$U49, 0)</f>
        <v>0</v>
      </c>
      <c r="Y49" s="1436"/>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7"/>
  <sheetViews>
    <sheetView zoomScale="80" zoomScaleNormal="80" workbookViewId="0">
      <pane xSplit="1" topLeftCell="B1" activePane="topRight" state="frozen"/>
      <selection pane="topRight" activeCell="A42" sqref="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R7:R40 U5:U6 Q1:R6 Q8:Q36 L1:L23 U11:U14 S2:T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B260"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435" t="s">
        <v>838</v>
      </c>
      <c r="Q1" s="356" t="s">
        <v>94</v>
      </c>
      <c r="R1" s="356" t="s">
        <v>97</v>
      </c>
      <c r="S1" s="356" t="s">
        <v>98</v>
      </c>
      <c r="T1" s="356" t="s">
        <v>69</v>
      </c>
      <c r="U1" s="356" t="s">
        <v>532</v>
      </c>
      <c r="V1" s="356" t="s">
        <v>493</v>
      </c>
      <c r="W1" s="356" t="s">
        <v>534</v>
      </c>
      <c r="X1" s="357" t="s">
        <v>535</v>
      </c>
      <c r="Y1" s="356" t="s">
        <v>495</v>
      </c>
      <c r="Z1" s="356" t="s">
        <v>496</v>
      </c>
      <c r="AA1" s="436" t="s">
        <v>839</v>
      </c>
      <c r="AB1" s="803" t="s">
        <v>840</v>
      </c>
      <c r="AC1" s="994" t="s">
        <v>841</v>
      </c>
    </row>
    <row r="2" spans="1:29" ht="39.75" customHeight="1">
      <c r="A2" s="559" t="s">
        <v>842</v>
      </c>
      <c r="B2" s="377" t="s">
        <v>34</v>
      </c>
      <c r="C2" s="360">
        <v>45960</v>
      </c>
      <c r="D2" s="360" t="s">
        <v>843</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844</v>
      </c>
    </row>
    <row r="3" spans="1:29" ht="39.75" customHeight="1">
      <c r="A3" s="559" t="s">
        <v>845</v>
      </c>
      <c r="B3" s="377" t="s">
        <v>34</v>
      </c>
      <c r="C3" s="690">
        <v>46107</v>
      </c>
      <c r="D3" s="358" t="s">
        <v>52</v>
      </c>
      <c r="E3" s="360">
        <v>46077</v>
      </c>
      <c r="F3" s="702" t="s">
        <v>53</v>
      </c>
      <c r="G3" s="691" t="s">
        <v>846</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847</v>
      </c>
    </row>
    <row r="4" spans="1:29" ht="39.75" customHeight="1">
      <c r="A4" s="297" t="s">
        <v>111</v>
      </c>
      <c r="B4" s="311" t="s">
        <v>34</v>
      </c>
      <c r="C4" s="299">
        <v>45868</v>
      </c>
      <c r="D4" s="18" t="s">
        <v>848</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849</v>
      </c>
      <c r="AB4" s="373" t="s">
        <v>736</v>
      </c>
      <c r="AC4" s="258"/>
    </row>
    <row r="5" spans="1:29" ht="39.75" customHeight="1">
      <c r="A5" s="500" t="s">
        <v>115</v>
      </c>
      <c r="B5" s="311" t="s">
        <v>34</v>
      </c>
      <c r="C5" s="299">
        <v>45991</v>
      </c>
      <c r="D5" s="19" t="s">
        <v>850</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851</v>
      </c>
    </row>
    <row r="6" spans="1:29" ht="39.75" customHeight="1">
      <c r="A6" s="559" t="s">
        <v>852</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853</v>
      </c>
    </row>
    <row r="7" spans="1:29" ht="39.75" customHeight="1">
      <c r="A7" s="559" t="s">
        <v>854</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855</v>
      </c>
    </row>
    <row r="8" spans="1:29" ht="39.75" customHeight="1">
      <c r="A8" s="297" t="s">
        <v>117</v>
      </c>
      <c r="B8" s="311" t="s">
        <v>34</v>
      </c>
      <c r="C8" s="19">
        <v>45807</v>
      </c>
      <c r="D8" s="19" t="s">
        <v>856</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857</v>
      </c>
    </row>
    <row r="9" spans="1:29" ht="39.75" customHeight="1">
      <c r="A9" s="297" t="s">
        <v>128</v>
      </c>
      <c r="B9" s="311" t="s">
        <v>34</v>
      </c>
      <c r="C9" s="299">
        <v>45991</v>
      </c>
      <c r="D9" s="18" t="s">
        <v>858</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859</v>
      </c>
      <c r="AC10" s="807" t="s">
        <v>860</v>
      </c>
    </row>
    <row r="11" spans="1:29" ht="39.75" customHeight="1">
      <c r="A11" s="812" t="s">
        <v>861</v>
      </c>
      <c r="B11" s="377" t="s">
        <v>34</v>
      </c>
      <c r="C11" s="690">
        <v>46079</v>
      </c>
      <c r="D11" s="702" t="s">
        <v>52</v>
      </c>
      <c r="E11" s="701">
        <v>46055</v>
      </c>
      <c r="F11" s="702" t="s">
        <v>53</v>
      </c>
      <c r="G11" s="701" t="s">
        <v>862</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863</v>
      </c>
    </row>
    <row r="12" spans="1:29" ht="39.75" customHeight="1">
      <c r="A12" s="812" t="s">
        <v>864</v>
      </c>
      <c r="B12" s="377" t="s">
        <v>34</v>
      </c>
      <c r="C12" s="701">
        <v>46011</v>
      </c>
      <c r="D12" s="702" t="s">
        <v>52</v>
      </c>
      <c r="E12" s="701">
        <v>45923</v>
      </c>
      <c r="F12" s="702" t="s">
        <v>53</v>
      </c>
      <c r="G12" s="702" t="s">
        <v>865</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866</v>
      </c>
    </row>
    <row r="13" spans="1:29" ht="39.75" customHeight="1">
      <c r="A13" s="559" t="s">
        <v>867</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868</v>
      </c>
    </row>
    <row r="14" spans="1:29" ht="39.75" customHeight="1">
      <c r="A14" s="559" t="s">
        <v>869</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870</v>
      </c>
    </row>
    <row r="15" spans="1:29" ht="39.75" customHeight="1">
      <c r="A15" s="297" t="s">
        <v>137</v>
      </c>
      <c r="B15" s="311" t="s">
        <v>34</v>
      </c>
      <c r="C15" s="299">
        <v>45991</v>
      </c>
      <c r="D15" s="18" t="s">
        <v>871</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850</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872</v>
      </c>
    </row>
    <row r="17" spans="1:29" ht="39.75" customHeight="1">
      <c r="A17" s="812" t="s">
        <v>873</v>
      </c>
      <c r="B17" s="377" t="s">
        <v>34</v>
      </c>
      <c r="C17" s="690">
        <v>46073</v>
      </c>
      <c r="D17" s="702" t="s">
        <v>52</v>
      </c>
      <c r="E17" s="701">
        <v>46055</v>
      </c>
      <c r="F17" s="702" t="s">
        <v>53</v>
      </c>
      <c r="G17" s="702" t="s">
        <v>874</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859</v>
      </c>
      <c r="AC17" s="699" t="s">
        <v>875</v>
      </c>
    </row>
    <row r="18" spans="1:29" ht="39.75" customHeight="1">
      <c r="A18" s="1000" t="s">
        <v>876</v>
      </c>
      <c r="B18" s="377" t="s">
        <v>34</v>
      </c>
      <c r="C18" s="360" t="s">
        <v>877</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878</v>
      </c>
    </row>
    <row r="19" spans="1:29" ht="39.75" customHeight="1">
      <c r="A19" s="932" t="s">
        <v>879</v>
      </c>
      <c r="B19" s="1127" t="s">
        <v>34</v>
      </c>
      <c r="C19" s="590">
        <v>45955</v>
      </c>
      <c r="D19" s="591" t="s">
        <v>56</v>
      </c>
      <c r="E19" s="591">
        <v>45919</v>
      </c>
      <c r="F19" s="591" t="s">
        <v>53</v>
      </c>
      <c r="G19" s="1128" t="s">
        <v>880</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881</v>
      </c>
    </row>
    <row r="20" spans="1:29" ht="39.75" customHeight="1">
      <c r="A20" s="1385" t="s">
        <v>882</v>
      </c>
      <c r="B20" s="1160" t="s">
        <v>34</v>
      </c>
      <c r="C20" s="606">
        <v>46053</v>
      </c>
      <c r="D20" s="608" t="s">
        <v>883</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884</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859</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859</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859</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884</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859</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859</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848</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849</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849</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849</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849</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849</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849</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849</v>
      </c>
      <c r="AB158" s="373" t="s">
        <v>736</v>
      </c>
      <c r="AC158" s="1153" t="s">
        <v>1103</v>
      </c>
    </row>
    <row r="159" spans="1:29" ht="39.75" customHeight="1">
      <c r="A159" s="297" t="s">
        <v>310</v>
      </c>
      <c r="B159" s="302" t="s">
        <v>28</v>
      </c>
      <c r="C159" s="19">
        <v>45772</v>
      </c>
      <c r="D159" s="18" t="s">
        <v>856</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849</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849</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857</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849</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856</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856</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848</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859</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859</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859</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859</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859</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859</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859</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859</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859</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859</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859</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859</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859</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859</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859</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859</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859</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836</v>
      </c>
      <c r="O245" s="435" t="s">
        <v>837</v>
      </c>
      <c r="P245" s="435" t="s">
        <v>838</v>
      </c>
      <c r="Q245" s="436" t="s">
        <v>94</v>
      </c>
      <c r="R245" s="436" t="s">
        <v>97</v>
      </c>
      <c r="S245" s="436" t="s">
        <v>98</v>
      </c>
      <c r="T245" s="436" t="s">
        <v>69</v>
      </c>
      <c r="U245" s="436" t="s">
        <v>532</v>
      </c>
      <c r="V245" s="436" t="s">
        <v>493</v>
      </c>
      <c r="W245" s="436" t="s">
        <v>534</v>
      </c>
      <c r="X245" s="446" t="s">
        <v>535</v>
      </c>
      <c r="Y245" s="436" t="s">
        <v>495</v>
      </c>
      <c r="Z245" s="436" t="s">
        <v>496</v>
      </c>
      <c r="AA245" s="356" t="s">
        <v>839</v>
      </c>
      <c r="AB245" s="436" t="s">
        <v>840</v>
      </c>
      <c r="AC245" s="998" t="s">
        <v>841</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859</v>
      </c>
      <c r="AB246" s="907" t="s">
        <v>859</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859</v>
      </c>
      <c r="AB247" s="37" t="s">
        <v>859</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859</v>
      </c>
      <c r="AB248" s="1287" t="s">
        <v>859</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859</v>
      </c>
      <c r="AB249" s="373" t="s">
        <v>859</v>
      </c>
      <c r="AC249" s="808" t="s">
        <v>855</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859</v>
      </c>
      <c r="AB250" s="373" t="s">
        <v>859</v>
      </c>
      <c r="AC250" s="808" t="s">
        <v>855</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859</v>
      </c>
      <c r="AB251" s="373" t="s">
        <v>859</v>
      </c>
      <c r="AC251" s="699" t="s">
        <v>1241</v>
      </c>
    </row>
    <row r="252" spans="1:29" ht="39.75" customHeight="1">
      <c r="A252" s="648" t="s">
        <v>122</v>
      </c>
      <c r="B252" s="377" t="s">
        <v>34</v>
      </c>
      <c r="C252" s="367">
        <v>45807</v>
      </c>
      <c r="D252" s="358" t="s">
        <v>848</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859</v>
      </c>
      <c r="AB252" s="373" t="s">
        <v>859</v>
      </c>
      <c r="AC252" s="999" t="s">
        <v>1242</v>
      </c>
    </row>
    <row r="253" spans="1:29" ht="39.75" customHeight="1">
      <c r="A253" s="559" t="s">
        <v>129</v>
      </c>
      <c r="B253" s="377" t="s">
        <v>34</v>
      </c>
      <c r="C253" s="360">
        <v>45991</v>
      </c>
      <c r="D253" s="366" t="s">
        <v>850</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859</v>
      </c>
      <c r="AB253" s="373" t="s">
        <v>859</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859</v>
      </c>
      <c r="AB254" s="373" t="s">
        <v>859</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859</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859</v>
      </c>
      <c r="AB257" s="373" t="s">
        <v>859</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859</v>
      </c>
      <c r="AB259" s="373" t="s">
        <v>859</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859</v>
      </c>
      <c r="AB260" s="373" t="s">
        <v>859</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859</v>
      </c>
      <c r="AB261" s="373" t="s">
        <v>859</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859</v>
      </c>
      <c r="AB262" s="373" t="s">
        <v>859</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859</v>
      </c>
      <c r="AB263" s="373" t="s">
        <v>859</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859</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859</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859</v>
      </c>
      <c r="AB274" s="373" t="s">
        <v>859</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859</v>
      </c>
      <c r="AB275" s="373" t="s">
        <v>859</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859</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859</v>
      </c>
      <c r="AB278" s="373" t="s">
        <v>859</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859</v>
      </c>
      <c r="AB282" s="373" t="s">
        <v>859</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859</v>
      </c>
      <c r="AB283" s="373" t="s">
        <v>859</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859</v>
      </c>
      <c r="AB284" s="373" t="s">
        <v>859</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859</v>
      </c>
      <c r="AB285" s="373" t="s">
        <v>859</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859</v>
      </c>
      <c r="AB286" s="373" t="s">
        <v>859</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859</v>
      </c>
      <c r="AB287" s="373" t="s">
        <v>859</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859</v>
      </c>
      <c r="AB290" s="373" t="s">
        <v>859</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859</v>
      </c>
      <c r="AB292" s="373" t="s">
        <v>859</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859</v>
      </c>
      <c r="AB293" s="373" t="s">
        <v>859</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859</v>
      </c>
      <c r="AB294" s="373" t="s">
        <v>859</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859</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859</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859</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859</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836</v>
      </c>
      <c r="O306" s="417" t="s">
        <v>837</v>
      </c>
      <c r="P306" s="1347" t="s">
        <v>838</v>
      </c>
      <c r="Q306" s="390" t="s">
        <v>94</v>
      </c>
      <c r="R306" s="390" t="s">
        <v>97</v>
      </c>
      <c r="S306" s="342" t="s">
        <v>98</v>
      </c>
      <c r="T306" s="342" t="s">
        <v>69</v>
      </c>
      <c r="U306" s="342" t="s">
        <v>532</v>
      </c>
      <c r="V306" s="968" t="s">
        <v>493</v>
      </c>
      <c r="W306" s="968" t="s">
        <v>534</v>
      </c>
      <c r="X306" s="980" t="s">
        <v>535</v>
      </c>
      <c r="Y306" s="991" t="s">
        <v>495</v>
      </c>
      <c r="Z306" s="991" t="s">
        <v>1346</v>
      </c>
      <c r="AA306" s="991" t="s">
        <v>839</v>
      </c>
      <c r="AB306" s="991" t="s">
        <v>1347</v>
      </c>
      <c r="AC306" s="1189" t="s">
        <v>841</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836</v>
      </c>
      <c r="Q316" s="987" t="s">
        <v>97</v>
      </c>
      <c r="R316" s="989" t="s">
        <v>98</v>
      </c>
      <c r="S316" s="989" t="s">
        <v>529</v>
      </c>
      <c r="T316" s="989" t="s">
        <v>1354</v>
      </c>
      <c r="U316" s="989" t="s">
        <v>1355</v>
      </c>
      <c r="V316" s="989" t="s">
        <v>839</v>
      </c>
      <c r="W316" s="989" t="s">
        <v>69</v>
      </c>
      <c r="X316" s="989" t="s">
        <v>532</v>
      </c>
      <c r="Y316" s="968" t="s">
        <v>533</v>
      </c>
      <c r="Z316" s="968" t="s">
        <v>493</v>
      </c>
      <c r="AA316" s="968" t="s">
        <v>534</v>
      </c>
      <c r="AB316" s="993" t="s">
        <v>841</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856</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856</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848</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842</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842</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842</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842</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842</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842</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854</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854</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869</v>
      </c>
      <c r="D873">
        <v>1624</v>
      </c>
      <c r="E873">
        <v>551</v>
      </c>
      <c r="G873">
        <v>2175</v>
      </c>
    </row>
    <row r="874" spans="1:7">
      <c r="A874" t="s">
        <v>852</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842</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869</v>
      </c>
      <c r="F895">
        <v>168</v>
      </c>
      <c r="G895">
        <v>168</v>
      </c>
    </row>
    <row r="896" spans="1:7">
      <c r="A896" t="s">
        <v>852</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842</v>
      </c>
    </row>
    <row r="911" spans="1:7">
      <c r="A911" t="s">
        <v>1244</v>
      </c>
      <c r="F911">
        <v>569</v>
      </c>
      <c r="G911">
        <v>569</v>
      </c>
    </row>
    <row r="912" spans="1:7">
      <c r="A912" t="s">
        <v>1318</v>
      </c>
    </row>
    <row r="913" spans="1:7">
      <c r="A913" t="s">
        <v>733</v>
      </c>
      <c r="D913">
        <v>150</v>
      </c>
      <c r="G913">
        <v>150</v>
      </c>
    </row>
    <row r="914" spans="1:7">
      <c r="A914" t="s">
        <v>854</v>
      </c>
    </row>
    <row r="915" spans="1:7">
      <c r="A915" t="s">
        <v>1004</v>
      </c>
      <c r="B915">
        <v>701</v>
      </c>
      <c r="G915">
        <v>701</v>
      </c>
    </row>
    <row r="916" spans="1:7">
      <c r="A916" t="s">
        <v>869</v>
      </c>
      <c r="B916">
        <v>463</v>
      </c>
      <c r="C916">
        <v>633</v>
      </c>
      <c r="D916">
        <v>625</v>
      </c>
      <c r="G916">
        <v>1721</v>
      </c>
    </row>
    <row r="917" spans="1:7">
      <c r="A917" t="s">
        <v>852</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876</v>
      </c>
      <c r="B924">
        <v>207</v>
      </c>
      <c r="G924">
        <v>207</v>
      </c>
    </row>
    <row r="925" spans="1:7">
      <c r="A925" t="s">
        <v>1322</v>
      </c>
      <c r="C925">
        <v>1691</v>
      </c>
      <c r="D925">
        <v>1998</v>
      </c>
      <c r="E925">
        <v>760</v>
      </c>
      <c r="F925">
        <v>3975</v>
      </c>
      <c r="G925">
        <v>8424</v>
      </c>
    </row>
    <row r="926" spans="1:7">
      <c r="A926" t="s">
        <v>1070</v>
      </c>
      <c r="D926">
        <v>1031</v>
      </c>
      <c r="G926">
        <v>1031</v>
      </c>
    </row>
    <row r="927" spans="1:7">
      <c r="A927" t="s">
        <v>867</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854</v>
      </c>
    </row>
    <row r="942" spans="1:7">
      <c r="A942" t="s">
        <v>1004</v>
      </c>
      <c r="B942">
        <v>138</v>
      </c>
      <c r="G942">
        <v>138</v>
      </c>
    </row>
    <row r="943" spans="1:7">
      <c r="A943" t="s">
        <v>852</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869</v>
      </c>
    </row>
    <row r="1009" spans="1:7">
      <c r="A1009" t="s">
        <v>852</v>
      </c>
    </row>
    <row r="1010" spans="1:7">
      <c r="A1010" t="s">
        <v>1237</v>
      </c>
    </row>
    <row r="1011" spans="1:7">
      <c r="A1011" t="s">
        <v>739</v>
      </c>
      <c r="D1011">
        <v>426</v>
      </c>
      <c r="G1011">
        <v>426</v>
      </c>
    </row>
    <row r="1012" spans="1:7">
      <c r="A1012" t="s">
        <v>867</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867</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864</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873</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876</v>
      </c>
    </row>
    <row r="1210" spans="1:7">
      <c r="A1210" t="s">
        <v>1200</v>
      </c>
    </row>
    <row r="1211" spans="1:7">
      <c r="A1211" t="s">
        <v>864</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864</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864</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864</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861</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873</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873</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873</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845</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G1456">
        <v>400</v>
      </c>
    </row>
    <row r="1457" spans="1:7">
      <c r="A1457" t="s">
        <v>814</v>
      </c>
    </row>
    <row r="1458" spans="1:7">
      <c r="A1458" t="s">
        <v>825</v>
      </c>
    </row>
    <row r="1459" spans="1:7">
      <c r="A1459" t="s">
        <v>817</v>
      </c>
    </row>
    <row r="1460" spans="1:7">
      <c r="A1460" t="s">
        <v>823</v>
      </c>
    </row>
    <row r="1461" spans="1:7">
      <c r="A1461" t="s">
        <v>756</v>
      </c>
      <c r="B1461">
        <v>1360</v>
      </c>
      <c r="G1461">
        <v>1360</v>
      </c>
    </row>
    <row r="1462" spans="1:7">
      <c r="A1462" t="s">
        <v>819</v>
      </c>
      <c r="C1462">
        <v>102</v>
      </c>
      <c r="G1462">
        <v>102</v>
      </c>
    </row>
    <row r="1463" spans="1:7">
      <c r="A1463" t="s">
        <v>821</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452</v>
      </c>
    </row>
    <row r="1472" spans="1:7">
      <c r="A147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856</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856</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856</v>
      </c>
      <c r="C760" s="23">
        <v>45744</v>
      </c>
      <c r="D760" s="143">
        <v>161</v>
      </c>
      <c r="E760" s="11" t="s">
        <v>1484</v>
      </c>
      <c r="F760" s="11" t="s">
        <v>1592</v>
      </c>
      <c r="G760" t="str">
        <f t="shared" si="11"/>
        <v>March</v>
      </c>
    </row>
    <row r="761" spans="1:13">
      <c r="A761" s="69" t="s">
        <v>117</v>
      </c>
      <c r="B761" s="76" t="s">
        <v>856</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856</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856</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856</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856</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856</v>
      </c>
      <c r="C813" s="23">
        <v>45750</v>
      </c>
      <c r="D813" s="11">
        <v>344</v>
      </c>
      <c r="E813" s="11"/>
      <c r="F813" s="11" t="s">
        <v>1610</v>
      </c>
      <c r="G813" t="str">
        <f t="shared" si="12"/>
        <v>April</v>
      </c>
    </row>
    <row r="814" spans="1:11">
      <c r="A814" s="235" t="s">
        <v>378</v>
      </c>
      <c r="B814" s="235" t="s">
        <v>856</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856</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856</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856</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856</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856</v>
      </c>
      <c r="C869" s="23">
        <v>45757</v>
      </c>
      <c r="E869" s="11"/>
      <c r="F869" s="76" t="s">
        <v>104</v>
      </c>
      <c r="G869" t="str">
        <f t="shared" si="13"/>
        <v>April</v>
      </c>
    </row>
    <row r="870" spans="1:7">
      <c r="A870" s="178" t="s">
        <v>378</v>
      </c>
      <c r="B870" s="76" t="s">
        <v>856</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856</v>
      </c>
      <c r="C880" s="23">
        <v>45758</v>
      </c>
      <c r="E880" s="11"/>
      <c r="F880" s="76" t="s">
        <v>104</v>
      </c>
      <c r="G880" t="str">
        <f t="shared" si="13"/>
        <v>April</v>
      </c>
    </row>
    <row r="881" spans="1:7">
      <c r="A881" s="76" t="s">
        <v>306</v>
      </c>
      <c r="B881" s="76" t="s">
        <v>856</v>
      </c>
      <c r="C881" s="23">
        <v>45758</v>
      </c>
      <c r="E881" s="11"/>
      <c r="F881" s="76" t="s">
        <v>104</v>
      </c>
      <c r="G881" t="str">
        <f t="shared" si="13"/>
        <v>April</v>
      </c>
    </row>
    <row r="882" spans="1:7">
      <c r="A882" s="76" t="s">
        <v>269</v>
      </c>
      <c r="B882" s="76" t="s">
        <v>848</v>
      </c>
      <c r="C882" s="23">
        <v>45758</v>
      </c>
      <c r="E882" s="11"/>
      <c r="F882" s="76" t="s">
        <v>1635</v>
      </c>
      <c r="G882" t="str">
        <f t="shared" si="13"/>
        <v>April</v>
      </c>
    </row>
    <row r="883" spans="1:7">
      <c r="A883" s="76" t="s">
        <v>406</v>
      </c>
      <c r="B883" s="76" t="s">
        <v>848</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848</v>
      </c>
      <c r="C894" s="23">
        <v>45761</v>
      </c>
      <c r="E894" s="11"/>
      <c r="G894" t="str">
        <f t="shared" si="13"/>
        <v>April</v>
      </c>
    </row>
    <row r="895" spans="1:7">
      <c r="A895" s="235" t="s">
        <v>406</v>
      </c>
      <c r="B895" s="235" t="s">
        <v>848</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848</v>
      </c>
      <c r="C905" s="23">
        <v>45762</v>
      </c>
      <c r="E905" s="11"/>
      <c r="F905" s="76" t="s">
        <v>1647</v>
      </c>
      <c r="G905" t="str">
        <f t="shared" si="14"/>
        <v>April</v>
      </c>
    </row>
    <row r="906" spans="1:7">
      <c r="A906" s="76" t="s">
        <v>406</v>
      </c>
      <c r="B906" s="76" t="s">
        <v>848</v>
      </c>
      <c r="C906" s="23">
        <v>45762</v>
      </c>
      <c r="E906" s="11"/>
      <c r="F906" s="76" t="s">
        <v>1647</v>
      </c>
      <c r="G906" t="str">
        <f t="shared" si="14"/>
        <v>April</v>
      </c>
    </row>
    <row r="907" spans="1:7">
      <c r="A907" s="235" t="s">
        <v>361</v>
      </c>
      <c r="B907" s="235" t="s">
        <v>848</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856</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856</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848</v>
      </c>
      <c r="C920" s="23">
        <v>45763</v>
      </c>
      <c r="E920" s="11"/>
      <c r="F920" s="76" t="s">
        <v>104</v>
      </c>
      <c r="G920" t="str">
        <f t="shared" si="14"/>
        <v>April</v>
      </c>
    </row>
    <row r="921" spans="1:7">
      <c r="A921" s="235" t="s">
        <v>361</v>
      </c>
      <c r="B921" s="235" t="s">
        <v>848</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856</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856</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848</v>
      </c>
      <c r="C946" s="23">
        <v>45765</v>
      </c>
      <c r="E946" s="11"/>
      <c r="F946" s="235" t="s">
        <v>1669</v>
      </c>
      <c r="G946" t="str">
        <f t="shared" si="14"/>
        <v>April</v>
      </c>
    </row>
    <row r="947" spans="1:7">
      <c r="A947" s="240" t="s">
        <v>361</v>
      </c>
      <c r="B947" s="240" t="s">
        <v>848</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848</v>
      </c>
      <c r="C959" s="23">
        <v>45768</v>
      </c>
      <c r="E959" s="11"/>
      <c r="F959" s="240" t="s">
        <v>1669</v>
      </c>
      <c r="G959" t="str">
        <f t="shared" si="15"/>
        <v>April</v>
      </c>
    </row>
    <row r="960" spans="1:7">
      <c r="A960" s="556" t="s">
        <v>406</v>
      </c>
      <c r="B960" s="235" t="s">
        <v>848</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856</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856</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856</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856</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856</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856</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856</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850</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850</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850</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850</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850</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850</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850</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850</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850</v>
      </c>
      <c r="C1361" s="23">
        <v>45860</v>
      </c>
      <c r="D1361" s="11">
        <v>318</v>
      </c>
      <c r="G1361" t="s">
        <v>1841</v>
      </c>
    </row>
    <row r="1362" spans="1:7">
      <c r="A1362" s="296" t="s">
        <v>1396</v>
      </c>
      <c r="B1362" s="587" t="s">
        <v>850</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850</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850</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850</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850</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850</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850</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850</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850</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850</v>
      </c>
      <c r="C1418" s="23">
        <v>45875</v>
      </c>
      <c r="D1418" s="11">
        <v>840</v>
      </c>
      <c r="G1418" t="s">
        <v>1878</v>
      </c>
    </row>
    <row r="1419" spans="1:7">
      <c r="A1419" s="76" t="s">
        <v>108</v>
      </c>
      <c r="B1419" s="420" t="s">
        <v>850</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850</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850</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850</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850</v>
      </c>
      <c r="C1435" s="23">
        <v>45881</v>
      </c>
      <c r="D1435" s="11">
        <v>319</v>
      </c>
      <c r="G1435" t="s">
        <v>1878</v>
      </c>
    </row>
    <row r="1436" spans="1:7">
      <c r="A1436" s="421" t="s">
        <v>140</v>
      </c>
      <c r="B1436" s="240" t="s">
        <v>850</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850</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850</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850</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850</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850</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850</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850</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850</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850</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850</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850</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850</v>
      </c>
      <c r="C1512" s="23">
        <v>45896</v>
      </c>
      <c r="D1512" s="11">
        <v>358</v>
      </c>
      <c r="F1512" s="11" t="s">
        <v>1906</v>
      </c>
      <c r="G1512" t="s">
        <v>1878</v>
      </c>
    </row>
    <row r="1513" spans="1:7">
      <c r="A1513" s="858" t="s">
        <v>115</v>
      </c>
      <c r="B1513" s="235" t="s">
        <v>850</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850</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850</v>
      </c>
      <c r="C1520" s="23">
        <v>45897</v>
      </c>
      <c r="F1520" s="240" t="s">
        <v>1642</v>
      </c>
      <c r="G1520" t="s">
        <v>1878</v>
      </c>
    </row>
    <row r="1521" spans="1:7">
      <c r="A1521" s="855" t="s">
        <v>115</v>
      </c>
      <c r="B1521" s="273" t="s">
        <v>850</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850</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850</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850</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850</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842</v>
      </c>
      <c r="B1563" s="627" t="s">
        <v>843</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842</v>
      </c>
      <c r="B1570" s="854" t="s">
        <v>843</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842</v>
      </c>
      <c r="B1574" s="854" t="s">
        <v>843</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842</v>
      </c>
      <c r="B1579" s="854" t="s">
        <v>843</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842</v>
      </c>
      <c r="B1585" s="296" t="s">
        <v>843</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842</v>
      </c>
      <c r="B1593" s="76" t="s">
        <v>843</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842</v>
      </c>
      <c r="B1603" s="178" t="s">
        <v>843</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842</v>
      </c>
      <c r="B1608" s="317" t="s">
        <v>843</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842</v>
      </c>
      <c r="B1616" s="233" t="s">
        <v>843</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842</v>
      </c>
      <c r="B1625" s="317" t="s">
        <v>843</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842</v>
      </c>
      <c r="B1636" s="317" t="s">
        <v>843</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842</v>
      </c>
      <c r="B1651" s="178" t="s">
        <v>843</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843</v>
      </c>
      <c r="C1657" s="23">
        <v>45926</v>
      </c>
      <c r="D1657" s="11">
        <v>300</v>
      </c>
      <c r="G1657" t="s">
        <v>1914</v>
      </c>
    </row>
    <row r="1658" spans="1:7">
      <c r="A1658" s="233" t="s">
        <v>1403</v>
      </c>
      <c r="B1658" s="557" t="s">
        <v>1969</v>
      </c>
      <c r="C1658" s="23">
        <v>45926</v>
      </c>
      <c r="D1658" s="11">
        <v>364</v>
      </c>
      <c r="G1658" t="s">
        <v>1914</v>
      </c>
    </row>
    <row r="1659" spans="1:7">
      <c r="A1659" s="69" t="s">
        <v>842</v>
      </c>
      <c r="B1659" s="76" t="s">
        <v>843</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842</v>
      </c>
      <c r="B1669" s="76" t="s">
        <v>843</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842</v>
      </c>
      <c r="B1682" s="234" t="s">
        <v>843</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842</v>
      </c>
      <c r="B1693" s="76" t="s">
        <v>843</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842</v>
      </c>
      <c r="B1703" s="235" t="s">
        <v>843</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842</v>
      </c>
      <c r="B1713" s="235" t="s">
        <v>843</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842</v>
      </c>
      <c r="B1724" s="76" t="s">
        <v>843</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842</v>
      </c>
      <c r="B1734" s="76" t="s">
        <v>843</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842</v>
      </c>
      <c r="B1755" s="854" t="s">
        <v>843</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842</v>
      </c>
      <c r="B1794" s="175" t="s">
        <v>1367</v>
      </c>
      <c r="C1794" s="239">
        <v>45945</v>
      </c>
      <c r="D1794" s="11">
        <v>986</v>
      </c>
      <c r="G1794" t="s">
        <v>1977</v>
      </c>
    </row>
    <row r="1795" spans="1:7">
      <c r="A1795" s="234" t="s">
        <v>854</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854</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854</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854</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854</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869</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854</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869</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854</v>
      </c>
      <c r="B1850" s="678" t="s">
        <v>2009</v>
      </c>
      <c r="C1850" s="23">
        <v>45953</v>
      </c>
      <c r="D1850" s="11">
        <v>588</v>
      </c>
      <c r="F1850" s="11" t="s">
        <v>2039</v>
      </c>
      <c r="G1850" t="s">
        <v>1977</v>
      </c>
    </row>
    <row r="1851" spans="1:7">
      <c r="A1851" s="82" t="s">
        <v>869</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852</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852</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852</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852</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842</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852</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842</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852</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869</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869</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842</v>
      </c>
      <c r="B1935" s="175" t="s">
        <v>1367</v>
      </c>
      <c r="C1935" s="239">
        <v>45964</v>
      </c>
      <c r="F1935" s="11" t="s">
        <v>1830</v>
      </c>
      <c r="G1935" t="s">
        <v>2083</v>
      </c>
    </row>
    <row r="1936" spans="1:7">
      <c r="A1936" s="233" t="s">
        <v>842</v>
      </c>
      <c r="B1936" s="274" t="s">
        <v>2086</v>
      </c>
      <c r="C1936" s="23">
        <v>45964</v>
      </c>
      <c r="E1936" s="250">
        <v>3846</v>
      </c>
      <c r="F1936" s="11" t="s">
        <v>2087</v>
      </c>
      <c r="G1936" t="s">
        <v>2083</v>
      </c>
    </row>
    <row r="1937" spans="1:7">
      <c r="A1937" s="235" t="s">
        <v>842</v>
      </c>
      <c r="B1937" s="273" t="s">
        <v>843</v>
      </c>
      <c r="C1937" s="23">
        <v>45964</v>
      </c>
      <c r="F1937" s="614" t="s">
        <v>2088</v>
      </c>
      <c r="G1937" t="s">
        <v>2083</v>
      </c>
    </row>
    <row r="1938" spans="1:7" ht="15.75">
      <c r="A1938" s="76" t="s">
        <v>876</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869</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854</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869</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842</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869</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867</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867</v>
      </c>
      <c r="B1985" s="175" t="s">
        <v>1367</v>
      </c>
      <c r="C1985" s="239">
        <v>45968</v>
      </c>
      <c r="D1985" s="11">
        <v>350</v>
      </c>
      <c r="G1985" t="s">
        <v>2083</v>
      </c>
    </row>
    <row r="1986" spans="1:7">
      <c r="A1986" s="233" t="s">
        <v>867</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852</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854</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852</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869</v>
      </c>
      <c r="B2118" s="296" t="s">
        <v>2009</v>
      </c>
      <c r="C2118" s="23">
        <v>45985</v>
      </c>
      <c r="D2118" s="74"/>
      <c r="E2118" s="11"/>
      <c r="F2118" s="1196" t="s">
        <v>2146</v>
      </c>
      <c r="G2118" t="s">
        <v>2083</v>
      </c>
    </row>
    <row r="2119" spans="1:7">
      <c r="A2119" s="347" t="s">
        <v>867</v>
      </c>
      <c r="B2119" s="178" t="s">
        <v>2009</v>
      </c>
      <c r="C2119" s="23">
        <v>45985</v>
      </c>
      <c r="D2119" s="74"/>
      <c r="E2119" s="11"/>
      <c r="F2119" s="1196" t="s">
        <v>2147</v>
      </c>
      <c r="G2119" t="s">
        <v>2083</v>
      </c>
    </row>
    <row r="2120" spans="1:7">
      <c r="A2120" s="11" t="s">
        <v>852</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869</v>
      </c>
      <c r="B2131" s="296" t="s">
        <v>2009</v>
      </c>
      <c r="C2131" s="23">
        <v>45986</v>
      </c>
      <c r="D2131" s="74"/>
      <c r="E2131" s="11"/>
      <c r="F2131" s="76" t="s">
        <v>2152</v>
      </c>
      <c r="G2131" t="s">
        <v>2083</v>
      </c>
    </row>
    <row r="2132" spans="1:7">
      <c r="A2132" s="347" t="s">
        <v>867</v>
      </c>
      <c r="B2132" s="178" t="s">
        <v>2009</v>
      </c>
      <c r="C2132" s="23">
        <v>45986</v>
      </c>
      <c r="D2132" s="74"/>
      <c r="E2132" s="11"/>
      <c r="F2132" s="76" t="s">
        <v>2152</v>
      </c>
      <c r="G2132" t="s">
        <v>2083</v>
      </c>
    </row>
    <row r="2133" spans="1:7">
      <c r="A2133" s="11" t="s">
        <v>852</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869</v>
      </c>
      <c r="B2151" s="235" t="s">
        <v>2009</v>
      </c>
      <c r="C2151" s="23">
        <v>45987</v>
      </c>
      <c r="D2151" s="74"/>
      <c r="E2151" s="11"/>
      <c r="F2151" s="76" t="s">
        <v>2152</v>
      </c>
      <c r="G2151" t="s">
        <v>2083</v>
      </c>
    </row>
    <row r="2152" spans="1:7">
      <c r="A2152" s="76" t="s">
        <v>867</v>
      </c>
      <c r="B2152" s="76" t="s">
        <v>2009</v>
      </c>
      <c r="C2152" s="23">
        <v>45987</v>
      </c>
      <c r="D2152" s="74"/>
      <c r="E2152" s="11"/>
      <c r="F2152" s="76" t="s">
        <v>2152</v>
      </c>
      <c r="G2152" t="s">
        <v>2083</v>
      </c>
    </row>
    <row r="2153" spans="1:7">
      <c r="A2153" s="234" t="s">
        <v>852</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864</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864</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864</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864</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867</v>
      </c>
      <c r="B2458" s="91" t="s">
        <v>2282</v>
      </c>
      <c r="C2458" s="23">
        <v>46030</v>
      </c>
      <c r="D2458" s="799"/>
      <c r="E2458" s="799">
        <v>2706</v>
      </c>
      <c r="F2458" s="1169"/>
      <c r="G2458" t="s">
        <v>2275</v>
      </c>
    </row>
    <row r="2459" spans="1:7">
      <c r="A2459" s="178" t="s">
        <v>867</v>
      </c>
      <c r="B2459" s="91" t="s">
        <v>2282</v>
      </c>
      <c r="C2459" s="23">
        <v>46031</v>
      </c>
      <c r="D2459" s="38">
        <v>0</v>
      </c>
      <c r="E2459" s="38"/>
      <c r="F2459" s="801" t="s">
        <v>2283</v>
      </c>
      <c r="G2459" t="s">
        <v>2275</v>
      </c>
    </row>
    <row r="2460" spans="1:7">
      <c r="A2460" s="178" t="s">
        <v>873</v>
      </c>
      <c r="B2460" s="91" t="s">
        <v>2282</v>
      </c>
      <c r="C2460" s="23">
        <v>46031</v>
      </c>
      <c r="D2460" s="38">
        <v>0</v>
      </c>
      <c r="E2460" s="38"/>
      <c r="F2460" s="1169" t="s">
        <v>1493</v>
      </c>
      <c r="G2460" t="s">
        <v>2275</v>
      </c>
    </row>
    <row r="2461" spans="1:7">
      <c r="A2461" s="178" t="s">
        <v>864</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876</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864</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864</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864</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864</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864</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861</v>
      </c>
      <c r="B2668" s="244" t="s">
        <v>52</v>
      </c>
      <c r="C2668" s="23">
        <v>46063</v>
      </c>
      <c r="D2668" s="11">
        <v>817</v>
      </c>
      <c r="G2668" t="s">
        <v>1363</v>
      </c>
    </row>
    <row r="2669" spans="1:7">
      <c r="A2669" s="178" t="s">
        <v>864</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861</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861</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873</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873</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873</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873</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873</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873</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873</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873</v>
      </c>
      <c r="B2751" s="244" t="s">
        <v>52</v>
      </c>
      <c r="C2751" s="23">
        <v>46085</v>
      </c>
      <c r="E2751" s="646"/>
      <c r="F2751" s="50" t="s">
        <v>2391</v>
      </c>
      <c r="G2751" t="s">
        <v>1364</v>
      </c>
    </row>
    <row r="2752" spans="1:7">
      <c r="A2752" s="244" t="s">
        <v>873</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845</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845</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845</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6E9F36E-F81D-45AD-9E66-FC1A66A7AAD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2026-04-13T15:32:28Z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