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61" documentId="8_{DCF85A03-1EEC-410A-B6A1-333228F65FDB}" xr6:coauthVersionLast="47" xr6:coauthVersionMax="47" xr10:uidLastSave="{6AA7C2E6-2CB5-4C1A-81FB-150F0CA4B44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23" r:id="rId12"/>
    <pivotCache cacheId="2727" r:id="rId13"/>
    <pivotCache cacheId="2734" r:id="rId14"/>
    <pivotCache cacheId="2739" r:id="rId15"/>
    <pivotCache cacheId="27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31" i="30"/>
  <c r="V319" i="30"/>
  <c r="V10" i="30"/>
  <c r="V32" i="30"/>
  <c r="V23" i="30"/>
  <c r="V318" i="30"/>
  <c r="V5" i="30"/>
  <c r="V309" i="30"/>
  <c r="V317" i="30"/>
  <c r="V176" i="30"/>
  <c r="V332" i="30"/>
  <c r="V307" i="30"/>
  <c r="V175" i="30"/>
  <c r="V27" i="30"/>
  <c r="V151" i="30"/>
  <c r="V152" i="30"/>
  <c r="V29" i="30"/>
  <c r="V177" i="30"/>
  <c r="V22" i="30"/>
  <c r="V299" i="30"/>
  <c r="V180" i="30"/>
  <c r="V30" i="30"/>
  <c r="V178" i="30"/>
  <c r="V28" i="30"/>
  <c r="V9" i="30"/>
  <c r="V179"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<sst xmlns="http://schemas.openxmlformats.org/spreadsheetml/2006/main" count="21953" uniqueCount="2694">
  <si>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</si>
  <si>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</si>
  <si>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</si>
  <si>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</si>
  <si>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</si>
  <si>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</si>
  <si>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</si>
  <si>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</si>
  <si>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</si>
  <si>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</si>
  <si>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</si>
  <si>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</si>
  <si>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</si>
  <si>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</si>
  <si>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</si>
  <si>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</si>
  <si>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</si>
  <si>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</si>
  <si>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</si>
  <si>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</si>
  <si>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</si>
  <si>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</si>
  <si>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</si>
  <si>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</si>
  <si>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</si>
  <si>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</si>
  <si>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</si>
  <si>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</si>
  <si>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</si>
  <si>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</si>
  <si>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</si>
  <si>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</si>
  <si>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</si>
  <si>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</si>
  <si>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</si>
  <si>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</si>
  <si>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</si>
  <si>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</si>
  <si>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</si>
  <si>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</si>
  <si>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</si>
  <si>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</si>
  <si>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</si>
  <si>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</si>
  <si>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</si>
  <si>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</si>
  <si>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</si>
  <si>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</si>
  <si>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</si>
  <si>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</si>
  <si>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</si>
  <si>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</si>
  <si>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</si>
  <si>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</si>
  <si>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</si>
  <si>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</si>
  <si>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</si>
  <si>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</si>
  <si>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</si>
  <si>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</si>
  <si>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</si>
  <si>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</si>
  <si>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</si>
  <si>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</si>
  <si>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</si>
  <si>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</si>
  <si>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</si>
  <si>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</si>
  <si>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</si>
  <si>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</si>
  <si>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</si>
  <si>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</si>
  <si>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</si>
  <si>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</si>
  <si>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</si>
  <si>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</si>
  <si>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</si>
  <si>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</si>
  <si>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</si>
  <si>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</si>
  <si>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</si>
  <si>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</si>
  <si>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</si>
  <si>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</si>
  <si>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</si>
  <si>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</si>
  <si>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</si>
  <si>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</si>
  <si>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</si>
  <si>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</si>
  <si>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</si>
  <si>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</si>
  <si>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</si>
  <si>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</si>
  <si>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</si>
  <si>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</si>
  <si>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</si>
  <si>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</si>
  <si>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</si>
  <si>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</si>
  <si>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</si>
  <si>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</si>
  <si>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</si>
  <si>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</si>
  <si>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</si>
  <si>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</si>
  <si>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</si>
  <si>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</si>
  <si>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</si>
  <si>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</si>
  <si>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</si>
  <si>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</si>
  <si>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</si>
  <si>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</si>
  <si>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</si>
  <si>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</si>
  <si>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</si>
  <si>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</si>
  <si>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</si>
  <si>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</si>
  <si>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</si>
  <si>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</si>
  <si>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</si>
  <si>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</si>
  <si>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</si>
  <si>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</si>
  <si>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</si>
  <si>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</si>
  <si>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</si>
  <si>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</si>
  <si>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</si>
  <si>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</si>
  <si>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</si>
  <si>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</si>
  <si>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</si>
  <si>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</si>
  <si>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</si>
  <si>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</si>
  <si>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</si>
  <si>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</si>
  <si>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</si>
  <si>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</si>
  <si>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</si>
  <si>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</si>
  <si>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</si>
  <si>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</si>
  <si>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</si>
  <si>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</si>
  <si>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</si>
  <si>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</si>
  <si>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</si>
  <si>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</si>
  <si>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</si>
  <si>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</si>
  <si>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</si>
  <si>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</si>
  <si>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</si>
  <si>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</si>
  <si>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</si>
  <si>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</si>
  <si>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</si>
  <si>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</si>
  <si>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</si>
  <si>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</si>
  <si>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</si>
  <si>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</si>
  <si>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</si>
  <si>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</si>
  <si>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</si>
  <si>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</si>
  <si>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</si>
  <si>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</si>
  <si>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</si>
  <si>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</si>
  <si>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</si>
  <si>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</si>
  <si>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</si>
  <si>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</si>
  <si>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</si>
  <si>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</si>
  <si>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</si>
  <si>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</si>
  <si>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</si>
  <si>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</si>
  <si>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</si>
  <si>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</si>
  <si>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</si>
  <si>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</si>
  <si>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</si>
  <si>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</si>
  <si>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</si>
  <si>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</si>
  <si>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</si>
  <si>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</si>
  <si>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</si>
  <si>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</si>
  <si>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</si>
  <si>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</si>
  <si>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</si>
  <si>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</si>
  <si>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</si>
  <si>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</si>
  <si>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</si>
  <si>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</si>
  <si>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</si>
  <si>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</si>
  <si>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</si>
  <si>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</si>
  <si>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</si>
  <si>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</si>
  <si>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</si>
  <si>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</si>
  <si>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</si>
  <si>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</si>
  <si>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</si>
  <si>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</si>
  <si>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</si>
  <si>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</si>
  <si>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</si>
  <si>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</si>
  <si>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</si>
  <si>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</si>
  <si>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</si>
  <si>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</si>
  <si>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</si>
  <si>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</si>
  <si>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</si>
  <si>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</si>
  <si>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</si>
  <si>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</si>
  <si>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</si>
  <si>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</si>
  <si>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</si>
  <si>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</si>
  <si>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</si>
  <si>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</si>
  <si>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</si>
  <si>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</si>
  <si>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</si>
  <si>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</si>
  <si>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</si>
  <si>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</si>
  <si>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</si>
  <si>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</si>
  <si>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</si>
  <si>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</si>
  <si>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</si>
  <si>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</si>
  <si>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</si>
  <si>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</si>
  <si>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</si>
  <si>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</si>
  <si>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</si>
  <si>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</si>
  <si>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</si>
  <si>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</si>
  <si>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</si>
  <si>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</si>
  <si>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</si>
  <si>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</si>
  <si>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</si>
  <si>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</si>
  <si>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</si>
  <si>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</si>
  <si>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</si>
  <si>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</si>
  <si>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</si>
  <si>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</si>
  <si>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</si>
  <si>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</si>
  <si>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</si>
  <si>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</si>
  <si>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</si>
  <si>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</si>
  <si>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</si>
  <si>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</si>
  <si>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</si>
  <si>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</si>
  <si>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</si>
  <si>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</si>
  <si>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</si>
  <si>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</si>
  <si>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</si>
  <si>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</si>
  <si>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</si>
  <si>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</si>
  <si>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</si>
  <si>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</si>
  <si>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</si>
  <si>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</si>
  <si>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</si>
  <si>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</si>
  <si>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</si>
  <si>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</si>
  <si>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</si>
  <si>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</si>
  <si>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</si>
  <si>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</si>
  <si>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</si>
  <si>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</si>
  <si>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</si>
  <si>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</si>
  <si>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</si>
  <si>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</si>
  <si>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</si>
  <si>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</si>
  <si>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</si>
  <si>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</si>
  <si>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</si>
  <si>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</si>
  <si>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</si>
  <si>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</si>
  <si>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</si>
  <si>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</si>
  <si>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</si>
  <si>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</si>
  <si>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</si>
  <si>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</si>
  <si>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</si>
  <si>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</si>
  <si>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</si>
  <si>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</si>
  <si>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</si>
  <si>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</si>
  <si>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</si>
  <si>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</si>
  <si>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</si>
  <si>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</si>
  <si>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</si>
  <si>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</si>
  <si>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</si>
  <si>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</si>
  <si>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</si>
  <si>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</si>
  <si>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</si>
  <si>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</si>
  <si>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</si>
  <si>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</si>
  <si>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</si>
  <si>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</si>
  <si>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</si>
  <si>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</si>
  <si>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</si>
  <si>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</si>
  <si>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</si>
  <si>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</si>
  <si>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</si>
  <si>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</si>
  <si>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</si>
  <si>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</si>
  <si>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</si>
  <si>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</si>
  <si>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</si>
  <si>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</si>
  <si>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</si>
  <si>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</si>
  <si>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</si>
  <si>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</si>
  <si>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</si>
  <si>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</si>
  <si>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</si>
  <si>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</si>
  <si>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</si>
  <si>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</si>
  <si>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</si>
  <si>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</si>
  <si>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</si>
  <si>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</si>
  <si>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</si>
  <si>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</si>
  <si>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</si>
  <si>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</si>
  <si>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</si>
  <si>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</si>
  <si>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</si>
  <si>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</si>
  <si>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</si>
  <si>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</si>
  <si>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</si>
  <si>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</si>
  <si>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</si>
  <si>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</si>
  <si>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</si>
  <si>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</si>
  <si>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</si>
  <si>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</si>
  <si>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</si>
  <si>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</si>
  <si>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</si>
  <si>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</si>
  <si>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</si>
  <si>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</si>
  <si>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</si>
  <si>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</si>
  <si>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</si>
  <si>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</si>
  <si>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</si>
  <si>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</si>
  <si>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</si>
  <si>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</si>
  <si>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</si>
  <si>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</si>
  <si>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</si>
  <si>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</si>
  <si>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</si>
  <si>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</si>
  <si>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</si>
  <si>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</si>
  <si>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</si>
  <si>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</si>
  <si>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</si>
  <si>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</si>
  <si>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</si>
  <si>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</si>
  <si>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</si>
  <si>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</si>
  <si>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</si>
  <si>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</si>
  <si>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</si>
  <si>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</si>
  <si>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</si>
  <si>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</si>
  <si>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</si>
  <si>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</si>
  <si>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</si>
  <si>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</si>
  <si>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</si>
  <si>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</si>
  <si>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</si>
  <si>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</si>
  <si>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</si>
  <si>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</si>
  <si>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</si>
  <si>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</si>
  <si>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</si>
  <si>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</si>
  <si>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</si>
  <si>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</si>
  <si>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</si>
  <si>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</si>
  <si>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</si>
  <si>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</si>
  <si>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</si>
  <si>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</si>
  <si>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</si>
  <si>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</si>
  <si>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</si>
  <si>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</si>
  <si>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</si>
  <si>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</si>
  <si>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</si>
  <si>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</si>
  <si>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</si>
  <si>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</si>
  <si>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</si>
  <si>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</si>
  <si>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</si>
  <si>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</si>
  <si>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</si>
  <si>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</si>
  <si>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</si>
  <si>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</si>
  <si>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</si>
  <si>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</si>
  <si>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</si>
  <si>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</si>
  <si>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</si>
  <si>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</si>
  <si>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</si>
  <si>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</si>
  <si>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</si>
  <si>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</si>
  <si>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</si>
  <si>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</si>
  <si>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</si>
  <si>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</si>
  <si>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</si>
  <si>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</si>
  <si>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</si>
  <si>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</si>
  <si>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</si>
  <si>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</si>
  <si>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</si>
  <si>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</si>
  <si>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HAS Global</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</si>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</sst>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 fillId="9" borderId="57" xfId="0" applyFont="1" applyFill="1" applyBorder="1" applyAlignment="1">
      <alignment horizontal="center" wrapText="1"/>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198846</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7916667"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59">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m/>
  </r>
  <r>
    <x v="462"/>
    <x v="25"/>
    <x v="347"/>
    <n v="981"/>
    <m/>
    <m/>
  </r>
  <r>
    <x v="459"/>
    <x v="25"/>
    <x v="347"/>
    <n v="1806"/>
    <m/>
    <m/>
  </r>
  <r>
    <x v="463"/>
    <x v="43"/>
    <x v="347"/>
    <n v="1809"/>
    <m/>
    <m/>
  </r>
  <r>
    <x v="453"/>
    <x v="43"/>
    <x v="347"/>
    <n v="256"/>
    <m/>
    <m/>
  </r>
  <r>
    <x v="427"/>
    <x v="43"/>
    <x v="347"/>
    <n v="525"/>
    <m/>
    <m/>
  </r>
  <r>
    <x v="443"/>
    <x v="43"/>
    <x v="347"/>
    <n v="43"/>
    <m/>
    <m/>
  </r>
  <r>
    <x v="454"/>
    <x v="43"/>
    <x v="347"/>
    <n v="294"/>
    <m/>
    <m/>
  </r>
  <r>
    <x v="417"/>
    <x v="40"/>
    <x v="347"/>
    <m/>
    <m/>
    <m/>
  </r>
  <r>
    <x v="441"/>
    <x v="40"/>
    <x v="347"/>
    <m/>
    <m/>
    <m/>
  </r>
  <r>
    <x v="125"/>
    <x v="15"/>
    <x v="3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m/>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m/>
    <m/>
    <m/>
    <x v="5"/>
  </r>
  <r>
    <s v="D-HBR255"/>
    <x v="40"/>
    <d v="2026-06-11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871"/>
    <n v="119"/>
    <n v="0.98013355592654428"/>
    <d v="2026-04-28T00:00:00"/>
    <m/>
    <n v="0"/>
    <n v="0"/>
    <n v="0"/>
  </r>
  <r>
    <s v="D-HBR255"/>
    <s v="Miami"/>
    <d v="2026-06-30T00:00:00"/>
    <x v="23"/>
    <d v="2026-01-07T00:00:00"/>
    <s v="Efrian "/>
    <m/>
    <n v="88"/>
    <s v="On Track"/>
    <s v="Received"/>
    <m/>
    <m/>
    <s v="Yes"/>
    <n v="88069"/>
    <s v="Yes"/>
    <s v="In Process"/>
    <d v="2026-01-02T00:00:00"/>
    <m/>
    <m/>
    <m/>
    <m/>
    <n v="7242"/>
    <n v="6800"/>
    <n v="442"/>
    <n v="0.93896713615023475"/>
    <m/>
    <m/>
    <n v="0"/>
    <n v="0"/>
    <n v="0"/>
  </r>
  <r>
    <s v="D-HBR256"/>
    <s v="Miami"/>
    <d v="2026-10-31T00:00:00"/>
    <x v="23"/>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7"/>
        <item sd="0" m="1" x="110"/>
        <item sd="0" x="0"/>
        <item sd="0" m="1" x="38"/>
        <item sd="0" m="1" x="46"/>
        <item sd="0" x="4"/>
        <item sd="0" m="1" x="66"/>
        <item sd="0" m="1" x="97"/>
        <item sd="0" m="1" x="64"/>
        <item sd="0" m="1" x="95"/>
        <item h="1" sd="0" x="9"/>
        <item sd="0" m="1" x="85"/>
        <item m="1" x="68"/>
        <item m="1" x="93"/>
        <item m="1" x="54"/>
        <item h="1" m="1" x="96"/>
        <item h="1" m="1" x="99"/>
        <item h="1" m="1" x="69"/>
        <item h="1" m="1" x="108"/>
        <item h="1" m="1" x="36"/>
        <item h="1" x="20"/>
        <item h="1" m="1" x="89"/>
        <item h="1" m="1" x="109"/>
        <item h="1" x="13"/>
        <item h="1" m="1" x="107"/>
        <item h="1" m="1" x="52"/>
        <item h="1" m="1" x="80"/>
        <item h="1" m="1" x="104"/>
        <item h="1" m="1" x="103"/>
        <item h="1" m="1" x="106"/>
        <item h="1" m="1" x="105"/>
        <item h="1" m="1" x="102"/>
        <item h="1" m="1" x="100"/>
        <item h="1" m="1" x="37"/>
        <item h="1" m="1" x="101"/>
        <item h="1" m="1" x="86"/>
        <item h="1" m="1" x="92"/>
        <item h="1" m="1" x="88"/>
        <item h="1" m="1" x="79"/>
        <item h="1" x="10"/>
        <item h="1" m="1" x="65"/>
        <item h="1" m="1" x="87"/>
        <item h="1" m="1" x="62"/>
        <item h="1" m="1" x="90"/>
        <item h="1" m="1" x="84"/>
        <item h="1" m="1" x="61"/>
        <item h="1" m="1" x="70"/>
        <item h="1" m="1" x="26"/>
        <item h="1" m="1" x="24"/>
        <item h="1" m="1" x="83"/>
        <item h="1" m="1" x="71"/>
        <item h="1" m="1" x="63"/>
        <item h="1" x="17"/>
        <item h="1" m="1" x="81"/>
        <item h="1" m="1" x="82"/>
        <item h="1" x="18"/>
        <item h="1" m="1" x="67"/>
        <item h="1" m="1" x="76"/>
        <item h="1" m="1" x="32"/>
        <item h="1" m="1" x="75"/>
        <item h="1" m="1" x="74"/>
        <item h="1" m="1" x="78"/>
        <item h="1" x="1"/>
        <item h="1" m="1" x="60"/>
        <item h="1" m="1" x="73"/>
        <item h="1" m="1" x="72"/>
        <item h="1" m="1" x="59"/>
        <item h="1" m="1" x="58"/>
        <item h="1" m="1" x="55"/>
        <item h="1" m="1" x="56"/>
        <item h="1" m="1" x="57"/>
        <item h="1" m="1" x="53"/>
        <item h="1" m="1" x="50"/>
        <item h="1" m="1" x="51"/>
        <item h="1" m="1" x="45"/>
        <item h="1" x="16"/>
        <item h="1" m="1" x="48"/>
        <item h="1" m="1" x="49"/>
        <item h="1" m="1" x="39"/>
        <item h="1" m="1" x="47"/>
        <item h="1" x="5"/>
        <item h="1" m="1" x="42"/>
        <item h="1" m="1" x="43"/>
        <item h="1" m="1" x="40"/>
        <item h="1" m="1" x="44"/>
        <item h="1" m="1" x="35"/>
        <item h="1" m="1" x="41"/>
        <item h="1" x="23"/>
        <item h="1" m="1" x="25"/>
        <item h="1" m="1" x="28"/>
        <item h="1" m="1" x="34"/>
        <item h="1" x="8"/>
        <item h="1" m="1" x="30"/>
        <item h="1" m="1" x="33"/>
        <item h="1" m="1" x="31"/>
        <item h="1" x="22"/>
        <item h="1" m="1" x="29"/>
        <item h="1" m="1" x="27"/>
        <item h="1" x="6"/>
        <item h="1" x="19"/>
        <item h="1" x="3"/>
        <item h="1" x="15"/>
        <item h="1" x="11"/>
        <item h="1" x="7"/>
        <item h="1" x="14"/>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0">
        <item sd="0" x="2"/>
        <item sd="0" x="0"/>
        <item sd="0" m="1" x="45"/>
        <item sd="0" x="9"/>
        <item sd="0" m="1" x="53"/>
        <item m="1" x="35"/>
        <item x="10"/>
        <item x="17"/>
        <item x="18"/>
        <item m="1" x="31"/>
        <item x="1"/>
        <item m="1" x="58"/>
        <item m="1" x="57"/>
        <item m="1" x="54"/>
        <item m="1" x="55"/>
        <item m="1" x="56"/>
        <item m="1" x="52"/>
        <item m="1" x="49"/>
        <item m="1" x="50"/>
        <item m="1" x="44"/>
        <item m="1" x="51"/>
        <item m="1" x="37"/>
        <item x="16"/>
        <item m="1" x="47"/>
        <item m="1" x="48"/>
        <item m="1" x="38"/>
        <item m="1" x="46"/>
        <item x="5"/>
        <item m="1" x="41"/>
        <item m="1" x="42"/>
        <item m="1" x="39"/>
        <item m="1" x="43"/>
        <item m="1" x="34"/>
        <item m="1" x="40"/>
        <item m="1" x="24"/>
        <item m="1" x="27"/>
        <item m="1" x="36"/>
        <item m="1" x="33"/>
        <item x="8"/>
        <item m="1" x="29"/>
        <item m="1" x="32"/>
        <item m="1" x="30"/>
        <item x="22"/>
        <item m="1" x="28"/>
        <item m="1" x="26"/>
        <item x="6"/>
        <item x="19"/>
        <item x="13"/>
        <item x="4"/>
        <item m="1" x="25"/>
        <item x="3"/>
        <item x="15"/>
        <item x="11"/>
        <item m="1" x="23"/>
        <item x="7"/>
        <item x="12"/>
        <item x="14"/>
        <item x="21"/>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7"/>
    </i>
    <i>
      <x v="48"/>
    </i>
    <i>
      <x v="50"/>
    </i>
    <i>
      <x v="51"/>
    </i>
    <i>
      <x v="52"/>
    </i>
    <i>
      <x v="54"/>
    </i>
    <i>
      <x v="55"/>
    </i>
    <i>
      <x v="56"/>
    </i>
    <i>
      <x v="57"/>
    </i>
    <i>
      <x v="5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06/11/2026  7:20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4" t="s">
        <v>1</v>
      </c>
      <c r="B4" s="1564"/>
      <c r="C4" s="1564"/>
      <c r="D4" s="1564"/>
      <c r="E4" s="1564"/>
      <c r="F4" s="1564"/>
      <c r="G4" s="1564"/>
      <c r="H4" s="156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537"/>
      <c r="C10" s="1007"/>
      <c r="D10" s="153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1045105</v>
      </c>
      <c r="E10" s="1536"/>
      <c r="F10" s="1537"/>
      <c r="G10" s="1007"/>
      <c r="H10" s="155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102516</v>
      </c>
      <c r="I10" s="1552"/>
      <c r="J10" s="1553"/>
      <c r="K10" s="1007"/>
      <c r="L10" s="155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945665</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9.8091579314997054E-2</v>
      </c>
      <c r="B13" s="1558"/>
      <c r="C13" s="1007"/>
      <c r="D13" s="153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12092200.699999999</v>
      </c>
      <c r="E13" s="1533"/>
      <c r="F13" s="1534"/>
      <c r="G13" s="1007"/>
      <c r="H13" s="153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10401</v>
      </c>
      <c r="I13" s="1536"/>
      <c r="J13" s="1537"/>
      <c r="K13" s="1007"/>
      <c r="L13" s="1543">
        <f>COUNTA('Pending Resto-COP Packages'!A14:A59)</f>
        <v>34</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78">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21</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81072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2.2597197552792578E-2</v>
      </c>
      <c r="E19" s="1007"/>
      <c r="F19" s="1015" t="s">
        <v>35</v>
      </c>
      <c r="G19" s="1012" cm="1">
        <f t="array" ref="G19">SUMPRODUCT(--(IF($B$5="All",TRUE,'Tillman UG Footage'!B2:B196=$B$5))*--('Tillman UG Footage'!P2:P196="Locates Called")*--(IF($F$5="All",TRUE,ISNUMBER(FIND($F$5,'Tillman UG Footage'!D2:D196&amp;" "))))*--(IF($H$5="All",TRUE,ISNUMBER(FIND($H$5,'Tillman UG Footage'!F2:F196&amp;" ")))))</f>
        <v>57</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363852</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4460732.95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31</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198846</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0.21193788157669755</v>
      </c>
      <c r="E20" s="1007"/>
      <c r="F20" s="1016" t="s">
        <v>38</v>
      </c>
      <c r="G20" s="1013" cm="1">
        <f t="array" ref="G20">SUMPRODUCT(--(IF($B$5="All",TRUE,'Tillman UG Footage'!B2:B196=$B$5))*--('Tillman UG Footage'!P2:P196="Completed")*--(IF($F$5="All",TRUE,ISNUMBER(FIND($F$5,'Tillman UG Footage'!D2:D196&amp;" "))))*--(IF($H$5="All",TRUE,ISNUMBER(FIND($H$5,'Tillman UG Footage'!F2:F196&amp;" ")))))</f>
        <v>4</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17323</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222806.05</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771832</v>
      </c>
      <c r="D25" s="1020">
        <f>IFERROR(H10/D10,0)</f>
        <v>9.8091579314997054E-2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64960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8537</v>
      </c>
      <c r="L25" t="s">
        <v>483</v>
      </c>
      <c r="M25">
        <v>1</v>
      </c>
    </row>
    <row r="26" spans="2:13">
      <c r="B26" t="s">
        <v>484</v>
      </c>
      <c r="C26">
        <v>8496</v>
      </c>
      <c r="K26" t="s">
        <v>485</v>
      </c>
      <c r="M26">
        <v>19</v>
      </c>
    </row>
    <row r="27" spans="2:13">
      <c r="B27" t="s">
        <v>472</v>
      </c>
      <c r="C27">
        <v>603621</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5">
        <v>46</v>
      </c>
      <c r="I2" s="372" t="s">
        <v>556</v>
      </c>
      <c r="J2" s="1058" t="s">
        <v>30</v>
      </c>
      <c r="K2" s="1566"/>
      <c r="L2" s="1389">
        <v>46147</v>
      </c>
      <c r="M2" s="372" t="s">
        <v>110</v>
      </c>
      <c r="N2" s="991">
        <v>71754.5</v>
      </c>
      <c r="O2" s="372" t="s">
        <v>110</v>
      </c>
      <c r="P2" s="707" t="s">
        <v>29</v>
      </c>
      <c r="Q2" s="1567">
        <v>46147</v>
      </c>
      <c r="R2" s="702"/>
      <c r="S2" s="1567"/>
      <c r="T2" s="1567"/>
      <c r="U2" s="1567"/>
      <c r="V2" s="1568">
        <v>5649</v>
      </c>
      <c r="W2" s="1526">
        <v>3454</v>
      </c>
      <c r="X2" s="1569">
        <f>SUM(V2-W2)</f>
        <v>2195</v>
      </c>
      <c r="Y2" s="1244">
        <f>IFERROR($W2/$V2, 0)</f>
        <v>0.61143565232784569</v>
      </c>
      <c r="Z2" s="1567">
        <v>46169</v>
      </c>
      <c r="AA2" s="1567"/>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5">
        <v>94</v>
      </c>
      <c r="I3" s="372" t="s">
        <v>556</v>
      </c>
      <c r="J3" s="1058" t="s">
        <v>30</v>
      </c>
      <c r="K3" s="1566"/>
      <c r="L3" s="1389"/>
      <c r="M3" s="372" t="s">
        <v>110</v>
      </c>
      <c r="N3" s="991">
        <v>94021.5</v>
      </c>
      <c r="O3" s="372" t="s">
        <v>110</v>
      </c>
      <c r="P3" s="707" t="s">
        <v>35</v>
      </c>
      <c r="Q3" s="1567">
        <v>46162</v>
      </c>
      <c r="R3" s="702"/>
      <c r="S3" s="1567"/>
      <c r="T3" s="1567"/>
      <c r="U3" s="1567"/>
      <c r="V3" s="1568">
        <v>7741</v>
      </c>
      <c r="W3" s="1228"/>
      <c r="X3" s="1569">
        <f>SUM(V3-W3)</f>
        <v>7741</v>
      </c>
      <c r="Y3" s="1244">
        <f>IFERROR($W3/$V3, 0)</f>
        <v>0</v>
      </c>
      <c r="Z3" s="1567"/>
      <c r="AA3" s="1567"/>
      <c r="AB3" s="697">
        <v>0</v>
      </c>
      <c r="AC3" s="697">
        <v>0</v>
      </c>
      <c r="AD3" s="1056">
        <v>0</v>
      </c>
      <c r="AE3" s="1043" t="s">
        <v>560</v>
      </c>
      <c r="AF3" s="714"/>
    </row>
    <row r="4" spans="1:32" s="715" customFormat="1" ht="24.75" customHeight="1">
      <c r="A4" s="1440" t="s">
        <v>561</v>
      </c>
      <c r="B4" s="1255" t="s">
        <v>553</v>
      </c>
      <c r="C4" s="1390">
        <v>46199</v>
      </c>
      <c r="D4" s="1390" t="s">
        <v>56</v>
      </c>
      <c r="E4" s="1389">
        <v>46170</v>
      </c>
      <c r="F4" s="1388" t="s">
        <v>61</v>
      </c>
      <c r="G4" s="1278"/>
      <c r="H4" s="1565">
        <v>65</v>
      </c>
      <c r="I4" s="372" t="s">
        <v>562</v>
      </c>
      <c r="J4" s="1058" t="s">
        <v>30</v>
      </c>
      <c r="K4" s="1566"/>
      <c r="L4" s="1389">
        <v>46175</v>
      </c>
      <c r="M4" s="372" t="s">
        <v>110</v>
      </c>
      <c r="N4" s="991">
        <v>97544</v>
      </c>
      <c r="O4" s="372" t="s">
        <v>110</v>
      </c>
      <c r="P4" s="729" t="s">
        <v>38</v>
      </c>
      <c r="Q4" s="1567">
        <v>46171</v>
      </c>
      <c r="R4" s="702"/>
      <c r="S4" s="1567"/>
      <c r="T4" s="1567"/>
      <c r="U4" s="1567"/>
      <c r="V4" s="1568">
        <v>7771</v>
      </c>
      <c r="W4" s="1491">
        <v>7729</v>
      </c>
      <c r="X4" s="1569">
        <f>SUM(V4-W4)</f>
        <v>42</v>
      </c>
      <c r="Y4" s="1244">
        <f>IFERROR($W4/$V4, 0)</f>
        <v>0.99459529018144388</v>
      </c>
      <c r="Z4" s="1567">
        <v>46178</v>
      </c>
      <c r="AA4" s="1567"/>
      <c r="AB4" s="697">
        <v>0</v>
      </c>
      <c r="AC4" s="697">
        <v>0</v>
      </c>
      <c r="AD4" s="1056">
        <v>0</v>
      </c>
      <c r="AE4" s="1043" t="s">
        <v>563</v>
      </c>
      <c r="AF4" s="714"/>
    </row>
    <row r="5" spans="1:32" s="715" customFormat="1" ht="24.75" customHeight="1">
      <c r="A5" s="1387" t="s">
        <v>564</v>
      </c>
      <c r="B5" s="1255" t="s">
        <v>553</v>
      </c>
      <c r="C5" s="1390">
        <v>46199</v>
      </c>
      <c r="D5" s="1390" t="s">
        <v>475</v>
      </c>
      <c r="E5" s="1389">
        <v>46159</v>
      </c>
      <c r="F5" s="1388" t="s">
        <v>59</v>
      </c>
      <c r="G5" s="1243"/>
      <c r="H5" s="1565">
        <v>31</v>
      </c>
      <c r="I5" s="372" t="s">
        <v>556</v>
      </c>
      <c r="J5" s="1058" t="s">
        <v>30</v>
      </c>
      <c r="K5" s="1566"/>
      <c r="L5" s="1389">
        <v>45795</v>
      </c>
      <c r="M5" s="372" t="s">
        <v>110</v>
      </c>
      <c r="N5" s="991">
        <v>73945</v>
      </c>
      <c r="O5" s="372" t="s">
        <v>110</v>
      </c>
      <c r="P5" s="707" t="s">
        <v>35</v>
      </c>
      <c r="Q5" s="1567">
        <v>46160</v>
      </c>
      <c r="R5" s="702"/>
      <c r="S5" s="1567"/>
      <c r="T5" s="1567"/>
      <c r="U5" s="1567"/>
      <c r="V5" s="1568">
        <v>5923</v>
      </c>
      <c r="W5" s="1228"/>
      <c r="X5" s="1569">
        <f>SUM(V5-W5)</f>
        <v>5923</v>
      </c>
      <c r="Y5" s="1244">
        <f>IFERROR($W5/$V5, 0)</f>
        <v>0</v>
      </c>
      <c r="Z5" s="1567"/>
      <c r="AA5" s="1567"/>
      <c r="AB5" s="697">
        <v>0</v>
      </c>
      <c r="AC5" s="697">
        <v>0</v>
      </c>
      <c r="AD5" s="1056">
        <v>0</v>
      </c>
      <c r="AE5" s="1043" t="s">
        <v>565</v>
      </c>
      <c r="AF5" s="714"/>
    </row>
    <row r="6" spans="1:32" s="715" customFormat="1" ht="24.75" customHeight="1">
      <c r="A6" s="1387" t="s">
        <v>566</v>
      </c>
      <c r="B6" s="1255" t="s">
        <v>553</v>
      </c>
      <c r="C6" s="1390">
        <v>46199</v>
      </c>
      <c r="D6" s="1390" t="s">
        <v>56</v>
      </c>
      <c r="E6" s="1389">
        <v>46170</v>
      </c>
      <c r="F6" s="1388" t="s">
        <v>59</v>
      </c>
      <c r="G6" s="1243"/>
      <c r="H6" s="1565">
        <v>93</v>
      </c>
      <c r="I6" s="372" t="s">
        <v>556</v>
      </c>
      <c r="J6" s="1058" t="s">
        <v>30</v>
      </c>
      <c r="K6" s="1566"/>
      <c r="L6" s="1389">
        <v>46175</v>
      </c>
      <c r="M6" s="372" t="s">
        <v>110</v>
      </c>
      <c r="N6" s="991">
        <v>111096</v>
      </c>
      <c r="O6" s="372" t="s">
        <v>110</v>
      </c>
      <c r="P6" s="707" t="s">
        <v>35</v>
      </c>
      <c r="Q6" s="1567">
        <v>46171</v>
      </c>
      <c r="R6" s="702"/>
      <c r="S6" s="1567"/>
      <c r="T6" s="1567"/>
      <c r="U6" s="1567"/>
      <c r="V6" s="1568">
        <v>9483</v>
      </c>
      <c r="W6" s="1228"/>
      <c r="X6" s="1569">
        <f>SUM(V6-W6)</f>
        <v>9483</v>
      </c>
      <c r="Y6" s="1244">
        <f>IFERROR($W6/$V6, 0)</f>
        <v>0</v>
      </c>
      <c r="Z6" s="1567"/>
      <c r="AA6" s="1567"/>
      <c r="AB6" s="697">
        <v>0</v>
      </c>
      <c r="AC6" s="697">
        <v>0</v>
      </c>
      <c r="AD6" s="1056">
        <v>0</v>
      </c>
      <c r="AE6" s="1043" t="s">
        <v>565</v>
      </c>
      <c r="AF6" s="714"/>
    </row>
    <row r="7" spans="1:32" s="715" customFormat="1" ht="24.75" customHeight="1">
      <c r="A7" s="1387" t="s">
        <v>567</v>
      </c>
      <c r="B7" s="1255" t="s">
        <v>553</v>
      </c>
      <c r="C7" s="1390">
        <v>46199</v>
      </c>
      <c r="D7" s="1390" t="s">
        <v>474</v>
      </c>
      <c r="E7" s="1389">
        <v>46148</v>
      </c>
      <c r="F7" s="1388" t="s">
        <v>59</v>
      </c>
      <c r="G7" s="1243" t="s">
        <v>568</v>
      </c>
      <c r="H7" s="1565">
        <v>73</v>
      </c>
      <c r="I7" s="372" t="s">
        <v>556</v>
      </c>
      <c r="J7" s="1058" t="s">
        <v>30</v>
      </c>
      <c r="K7" s="1566"/>
      <c r="L7" s="1389">
        <v>46154</v>
      </c>
      <c r="M7" s="372" t="s">
        <v>110</v>
      </c>
      <c r="N7" s="991">
        <v>132347.5</v>
      </c>
      <c r="O7" s="372" t="s">
        <v>110</v>
      </c>
      <c r="P7" s="707" t="s">
        <v>29</v>
      </c>
      <c r="Q7" s="1567">
        <v>46154</v>
      </c>
      <c r="R7" s="702"/>
      <c r="S7" s="1567"/>
      <c r="T7" s="1567"/>
      <c r="U7" s="1567"/>
      <c r="V7" s="1568">
        <v>11206</v>
      </c>
      <c r="W7" s="1228">
        <v>8860</v>
      </c>
      <c r="X7" s="1569">
        <f>SUM(V7-W7)</f>
        <v>2346</v>
      </c>
      <c r="Y7" s="1244">
        <f>IFERROR($W7/$V7, 0)</f>
        <v>0.79064786721399249</v>
      </c>
      <c r="Z7" s="1567">
        <v>46169</v>
      </c>
      <c r="AA7" s="1567"/>
      <c r="AB7" s="697">
        <v>0</v>
      </c>
      <c r="AC7" s="697">
        <v>0</v>
      </c>
      <c r="AD7" s="1056">
        <v>0</v>
      </c>
      <c r="AE7" s="1043" t="s">
        <v>569</v>
      </c>
      <c r="AF7" s="714"/>
    </row>
    <row r="8" spans="1:32" s="715" customFormat="1" ht="24.75" customHeight="1">
      <c r="A8" s="1387" t="s">
        <v>570</v>
      </c>
      <c r="B8" s="1255" t="s">
        <v>553</v>
      </c>
      <c r="C8" s="1390">
        <v>46199</v>
      </c>
      <c r="D8" s="1390" t="s">
        <v>62</v>
      </c>
      <c r="E8" s="1389">
        <v>46157</v>
      </c>
      <c r="F8" s="1388" t="s">
        <v>59</v>
      </c>
      <c r="G8" s="1243"/>
      <c r="H8" s="1565">
        <v>79</v>
      </c>
      <c r="I8" s="372" t="s">
        <v>556</v>
      </c>
      <c r="J8" s="1058" t="s">
        <v>30</v>
      </c>
      <c r="K8" s="1566"/>
      <c r="L8" s="1389">
        <v>46152</v>
      </c>
      <c r="M8" s="372" t="s">
        <v>110</v>
      </c>
      <c r="N8" s="991">
        <v>100208</v>
      </c>
      <c r="O8" s="372" t="s">
        <v>110</v>
      </c>
      <c r="P8" s="707" t="s">
        <v>29</v>
      </c>
      <c r="Q8" s="1567">
        <v>46149</v>
      </c>
      <c r="R8" s="702"/>
      <c r="S8" s="1567"/>
      <c r="T8" s="1567"/>
      <c r="U8" s="1567"/>
      <c r="V8" s="1568">
        <v>8175</v>
      </c>
      <c r="W8" s="1228">
        <v>5165</v>
      </c>
      <c r="X8" s="1569">
        <f>SUM(V8-W8)</f>
        <v>3010</v>
      </c>
      <c r="Y8" s="1244">
        <f>IFERROR($W8/$V8, 0)</f>
        <v>0.63180428134556577</v>
      </c>
      <c r="Z8" s="1567">
        <v>46168</v>
      </c>
      <c r="AA8" s="1567"/>
      <c r="AB8" s="697">
        <v>0</v>
      </c>
      <c r="AC8" s="697">
        <v>0</v>
      </c>
      <c r="AD8" s="1056">
        <v>0</v>
      </c>
      <c r="AE8" s="1043" t="s">
        <v>565</v>
      </c>
      <c r="AF8" s="714"/>
    </row>
    <row r="9" spans="1:32" s="715" customFormat="1" ht="24.75" customHeight="1">
      <c r="A9" s="1387" t="s">
        <v>571</v>
      </c>
      <c r="B9" s="1255" t="s">
        <v>553</v>
      </c>
      <c r="C9" s="1390">
        <v>46199</v>
      </c>
      <c r="D9" s="366" t="s">
        <v>470</v>
      </c>
      <c r="E9" s="1389">
        <v>46161</v>
      </c>
      <c r="F9" s="1388" t="s">
        <v>59</v>
      </c>
      <c r="G9" s="1243"/>
      <c r="H9" s="1565">
        <v>110</v>
      </c>
      <c r="I9" s="372" t="s">
        <v>556</v>
      </c>
      <c r="J9" s="1058" t="s">
        <v>30</v>
      </c>
      <c r="K9" s="1566"/>
      <c r="L9" s="1389"/>
      <c r="M9" s="372" t="s">
        <v>110</v>
      </c>
      <c r="N9" s="991">
        <v>101920.5</v>
      </c>
      <c r="O9" s="372" t="s">
        <v>110</v>
      </c>
      <c r="P9" s="707" t="s">
        <v>29</v>
      </c>
      <c r="Q9" s="1567">
        <v>46162</v>
      </c>
      <c r="R9" s="702"/>
      <c r="S9" s="1567"/>
      <c r="T9" s="1567"/>
      <c r="U9" s="1567"/>
      <c r="V9" s="1568">
        <v>8444</v>
      </c>
      <c r="W9" s="1331">
        <v>2862</v>
      </c>
      <c r="X9" s="1569">
        <f>SUM(V9-W9)</f>
        <v>5582</v>
      </c>
      <c r="Y9" s="1244">
        <f>IFERROR($W9/$V9, 0)</f>
        <v>0.33893889152060636</v>
      </c>
      <c r="Z9" s="1567">
        <v>46174</v>
      </c>
      <c r="AA9" s="1567"/>
      <c r="AB9" s="697">
        <v>0</v>
      </c>
      <c r="AC9" s="697">
        <v>0</v>
      </c>
      <c r="AD9" s="1056">
        <v>0</v>
      </c>
      <c r="AE9" s="1043" t="s">
        <v>565</v>
      </c>
      <c r="AF9" s="714"/>
    </row>
    <row r="10" spans="1:32" s="715" customFormat="1" ht="24.75" customHeight="1">
      <c r="A10" s="1387" t="s">
        <v>572</v>
      </c>
      <c r="B10" s="1255" t="s">
        <v>553</v>
      </c>
      <c r="C10" s="1390">
        <v>46199</v>
      </c>
      <c r="D10" s="1390" t="s">
        <v>56</v>
      </c>
      <c r="E10" s="1389">
        <v>46170</v>
      </c>
      <c r="F10" s="1388" t="s">
        <v>59</v>
      </c>
      <c r="G10" s="1243"/>
      <c r="H10" s="1565">
        <v>91</v>
      </c>
      <c r="I10" s="372" t="s">
        <v>556</v>
      </c>
      <c r="J10" s="1058" t="s">
        <v>30</v>
      </c>
      <c r="K10" s="1566"/>
      <c r="L10" s="1389">
        <v>46175</v>
      </c>
      <c r="M10" s="372" t="s">
        <v>110</v>
      </c>
      <c r="N10" s="991">
        <v>111633.5</v>
      </c>
      <c r="O10" s="372" t="s">
        <v>110</v>
      </c>
      <c r="P10" s="707" t="s">
        <v>35</v>
      </c>
      <c r="Q10" s="1567">
        <v>46178</v>
      </c>
      <c r="R10" s="702"/>
      <c r="S10" s="1567"/>
      <c r="T10" s="1567"/>
      <c r="U10" s="1567"/>
      <c r="V10" s="1568">
        <v>9431</v>
      </c>
      <c r="W10" s="1228"/>
      <c r="X10" s="1569">
        <f>SUM(V10-W10)</f>
        <v>9431</v>
      </c>
      <c r="Y10" s="1244">
        <f>IFERROR($W10/$V10, 0)</f>
        <v>0</v>
      </c>
      <c r="Z10" s="1567"/>
      <c r="AA10" s="1567"/>
      <c r="AB10" s="697">
        <v>0</v>
      </c>
      <c r="AC10" s="697">
        <v>0</v>
      </c>
      <c r="AD10" s="1056">
        <v>0</v>
      </c>
      <c r="AE10" s="1043" t="s">
        <v>565</v>
      </c>
      <c r="AF10" s="714"/>
    </row>
    <row r="11" spans="1:32" s="715" customFormat="1" ht="24.75" customHeight="1">
      <c r="A11" s="1387" t="s">
        <v>573</v>
      </c>
      <c r="B11" s="1255" t="s">
        <v>553</v>
      </c>
      <c r="C11" s="1390">
        <v>46199</v>
      </c>
      <c r="D11" s="1390" t="s">
        <v>56</v>
      </c>
      <c r="E11" s="1389">
        <v>46170</v>
      </c>
      <c r="F11" s="1388" t="s">
        <v>59</v>
      </c>
      <c r="G11" s="1243"/>
      <c r="H11" s="1565">
        <v>76</v>
      </c>
      <c r="I11" s="372" t="s">
        <v>556</v>
      </c>
      <c r="J11" s="1058" t="s">
        <v>30</v>
      </c>
      <c r="K11" s="1566"/>
      <c r="L11" s="1389">
        <v>46175</v>
      </c>
      <c r="M11" s="372" t="s">
        <v>110</v>
      </c>
      <c r="N11" s="991">
        <v>67567.5</v>
      </c>
      <c r="O11" s="372" t="s">
        <v>110</v>
      </c>
      <c r="P11" s="707" t="s">
        <v>35</v>
      </c>
      <c r="Q11" s="1567">
        <v>46171</v>
      </c>
      <c r="R11" s="702"/>
      <c r="S11" s="1567"/>
      <c r="T11" s="1567"/>
      <c r="U11" s="1567"/>
      <c r="V11" s="1568">
        <v>5460</v>
      </c>
      <c r="W11" s="1228"/>
      <c r="X11" s="1569">
        <f>SUM(V11-W11)</f>
        <v>5460</v>
      </c>
      <c r="Y11" s="1244">
        <f>IFERROR($W11/$V11, 0)</f>
        <v>0</v>
      </c>
      <c r="Z11" s="1567"/>
      <c r="AA11" s="1567"/>
      <c r="AB11" s="697">
        <v>0</v>
      </c>
      <c r="AC11" s="697">
        <v>0</v>
      </c>
      <c r="AD11" s="1056">
        <v>0</v>
      </c>
      <c r="AE11" s="1043" t="s">
        <v>565</v>
      </c>
      <c r="AF11" s="714"/>
    </row>
    <row r="12" spans="1:32" s="715" customFormat="1" ht="24.75" customHeight="1">
      <c r="A12" s="1387" t="s">
        <v>574</v>
      </c>
      <c r="B12" s="1255" t="s">
        <v>553</v>
      </c>
      <c r="C12" s="1390">
        <v>46199</v>
      </c>
      <c r="D12" s="1390" t="s">
        <v>56</v>
      </c>
      <c r="E12" s="1389">
        <v>46170</v>
      </c>
      <c r="F12" s="1388" t="s">
        <v>575</v>
      </c>
      <c r="G12" s="1243"/>
      <c r="H12" s="1565">
        <v>51</v>
      </c>
      <c r="I12" s="372" t="s">
        <v>556</v>
      </c>
      <c r="J12" s="1058" t="s">
        <v>30</v>
      </c>
      <c r="K12" s="1566"/>
      <c r="L12" s="1389">
        <v>46174</v>
      </c>
      <c r="M12" s="372" t="s">
        <v>110</v>
      </c>
      <c r="N12" s="991">
        <v>97514.75</v>
      </c>
      <c r="O12" s="372" t="s">
        <v>110</v>
      </c>
      <c r="P12" s="707" t="s">
        <v>29</v>
      </c>
      <c r="Q12" s="1567">
        <v>46174</v>
      </c>
      <c r="R12" s="702"/>
      <c r="S12" s="1567"/>
      <c r="T12" s="1567"/>
      <c r="U12" s="1567"/>
      <c r="V12" s="1568">
        <v>7958</v>
      </c>
      <c r="W12" s="1526">
        <v>7035</v>
      </c>
      <c r="X12" s="1569">
        <f>SUM(V12-W12)</f>
        <v>923</v>
      </c>
      <c r="Y12" s="1244">
        <f>IFERROR($W12/$V12, 0)</f>
        <v>0.88401608444332747</v>
      </c>
      <c r="Z12" s="1567">
        <v>46181</v>
      </c>
      <c r="AA12" s="1567"/>
      <c r="AB12" s="697">
        <v>0</v>
      </c>
      <c r="AC12" s="697">
        <v>0</v>
      </c>
      <c r="AD12" s="1056">
        <v>0</v>
      </c>
      <c r="AE12" s="1043" t="s">
        <v>565</v>
      </c>
      <c r="AF12" s="714"/>
    </row>
    <row r="13" spans="1:32" s="715" customFormat="1" ht="24.75" customHeight="1">
      <c r="A13" s="1387" t="s">
        <v>576</v>
      </c>
      <c r="B13" s="1255" t="s">
        <v>553</v>
      </c>
      <c r="C13" s="1390">
        <v>46199</v>
      </c>
      <c r="D13" s="1390" t="s">
        <v>56</v>
      </c>
      <c r="E13" s="1389">
        <v>46170</v>
      </c>
      <c r="F13" s="1388" t="s">
        <v>59</v>
      </c>
      <c r="G13" s="1243"/>
      <c r="H13" s="1565">
        <v>63</v>
      </c>
      <c r="I13" s="372" t="s">
        <v>556</v>
      </c>
      <c r="J13" s="1058" t="s">
        <v>30</v>
      </c>
      <c r="K13" s="1566"/>
      <c r="L13" s="1389">
        <v>46174</v>
      </c>
      <c r="M13" s="372" t="s">
        <v>110</v>
      </c>
      <c r="N13" s="991">
        <v>54827.5</v>
      </c>
      <c r="O13" s="372" t="s">
        <v>110</v>
      </c>
      <c r="P13" s="707" t="s">
        <v>35</v>
      </c>
      <c r="Q13" s="1567">
        <v>46183</v>
      </c>
      <c r="R13" s="702"/>
      <c r="S13" s="1567"/>
      <c r="T13" s="1567"/>
      <c r="U13" s="1567"/>
      <c r="V13" s="1568">
        <v>4414</v>
      </c>
      <c r="W13" s="1228"/>
      <c r="X13" s="1569">
        <f>SUM(V13-W13)</f>
        <v>4414</v>
      </c>
      <c r="Y13" s="1244">
        <f>IFERROR($W13/$V13, 0)</f>
        <v>0</v>
      </c>
      <c r="Z13" s="1567"/>
      <c r="AA13" s="1567"/>
      <c r="AB13" s="697">
        <v>0</v>
      </c>
      <c r="AC13" s="697">
        <v>0</v>
      </c>
      <c r="AD13" s="1056">
        <v>0</v>
      </c>
      <c r="AE13" s="1043" t="s">
        <v>565</v>
      </c>
      <c r="AF13" s="714"/>
    </row>
    <row r="14" spans="1:32" s="715" customFormat="1" ht="24.75" customHeight="1">
      <c r="A14" s="1387" t="s">
        <v>577</v>
      </c>
      <c r="B14" s="1255" t="s">
        <v>553</v>
      </c>
      <c r="C14" s="1390">
        <v>46199</v>
      </c>
      <c r="D14" s="1390" t="s">
        <v>56</v>
      </c>
      <c r="E14" s="1389">
        <v>46170</v>
      </c>
      <c r="F14" s="1388" t="s">
        <v>59</v>
      </c>
      <c r="G14" s="1243"/>
      <c r="H14" s="1565">
        <v>42</v>
      </c>
      <c r="I14" s="372" t="s">
        <v>556</v>
      </c>
      <c r="J14" s="1058" t="s">
        <v>30</v>
      </c>
      <c r="K14" s="1566"/>
      <c r="L14" s="1389">
        <v>46178</v>
      </c>
      <c r="M14" s="372" t="s">
        <v>110</v>
      </c>
      <c r="N14" s="991">
        <v>101724.5</v>
      </c>
      <c r="O14" s="372" t="s">
        <v>110</v>
      </c>
      <c r="P14" s="707" t="s">
        <v>35</v>
      </c>
      <c r="Q14" s="1567">
        <v>46171</v>
      </c>
      <c r="R14" s="702"/>
      <c r="S14" s="1567"/>
      <c r="T14" s="1567"/>
      <c r="U14" s="1567"/>
      <c r="V14" s="1568">
        <v>7993</v>
      </c>
      <c r="W14" s="1228"/>
      <c r="X14" s="1569">
        <f>SUM(V14-W14)</f>
        <v>7993</v>
      </c>
      <c r="Y14" s="1244">
        <f>IFERROR($W14/$V14, 0)</f>
        <v>0</v>
      </c>
      <c r="Z14" s="1567"/>
      <c r="AA14" s="1567"/>
      <c r="AB14" s="697">
        <v>0</v>
      </c>
      <c r="AC14" s="697">
        <v>0</v>
      </c>
      <c r="AD14" s="1056">
        <v>0</v>
      </c>
      <c r="AE14" s="1043" t="s">
        <v>565</v>
      </c>
      <c r="AF14" s="714"/>
    </row>
    <row r="15" spans="1:32" s="715" customFormat="1" ht="24.75" customHeight="1">
      <c r="A15" s="1387" t="s">
        <v>578</v>
      </c>
      <c r="B15" s="1255" t="s">
        <v>553</v>
      </c>
      <c r="C15" s="1390">
        <v>46199</v>
      </c>
      <c r="D15" s="1390" t="s">
        <v>56</v>
      </c>
      <c r="E15" s="1389">
        <v>46170</v>
      </c>
      <c r="F15" s="1388" t="s">
        <v>59</v>
      </c>
      <c r="G15" s="1243"/>
      <c r="H15" s="1565">
        <v>67</v>
      </c>
      <c r="I15" s="372" t="s">
        <v>556</v>
      </c>
      <c r="J15" s="1058" t="s">
        <v>30</v>
      </c>
      <c r="K15" s="1566"/>
      <c r="L15" s="1389"/>
      <c r="M15" s="372" t="s">
        <v>110</v>
      </c>
      <c r="N15" s="991">
        <v>95128</v>
      </c>
      <c r="O15" s="372" t="s">
        <v>110</v>
      </c>
      <c r="P15" s="707" t="s">
        <v>35</v>
      </c>
      <c r="Q15" s="1567">
        <v>46171</v>
      </c>
      <c r="R15" s="702"/>
      <c r="S15" s="1567"/>
      <c r="T15" s="1567"/>
      <c r="U15" s="1567"/>
      <c r="V15" s="1568">
        <v>7857</v>
      </c>
      <c r="W15" s="1228"/>
      <c r="X15" s="1569">
        <f>SUM(V15-W15)</f>
        <v>7857</v>
      </c>
      <c r="Y15" s="1244">
        <f>IFERROR($W15/$V15, 0)</f>
        <v>0</v>
      </c>
      <c r="Z15" s="1567"/>
      <c r="AA15" s="1567"/>
      <c r="AB15" s="697">
        <v>0</v>
      </c>
      <c r="AC15" s="697">
        <v>0</v>
      </c>
      <c r="AD15" s="1056">
        <v>0</v>
      </c>
      <c r="AE15" s="1043" t="s">
        <v>565</v>
      </c>
      <c r="AF15" s="714"/>
    </row>
    <row r="16" spans="1:32" s="715" customFormat="1" ht="24.75" customHeight="1">
      <c r="A16" s="1387" t="s">
        <v>579</v>
      </c>
      <c r="B16" s="1255" t="s">
        <v>553</v>
      </c>
      <c r="C16" s="1390">
        <v>46199</v>
      </c>
      <c r="D16" s="1390" t="s">
        <v>56</v>
      </c>
      <c r="E16" s="1389">
        <v>46170</v>
      </c>
      <c r="F16" s="1388" t="s">
        <v>59</v>
      </c>
      <c r="G16" s="1243"/>
      <c r="H16" s="1565">
        <v>91</v>
      </c>
      <c r="I16" s="372" t="s">
        <v>556</v>
      </c>
      <c r="J16" s="1058" t="s">
        <v>30</v>
      </c>
      <c r="K16" s="1566"/>
      <c r="L16" s="1389">
        <v>46175</v>
      </c>
      <c r="M16" s="372" t="s">
        <v>110</v>
      </c>
      <c r="N16" s="991">
        <v>72668.5</v>
      </c>
      <c r="O16" s="372" t="s">
        <v>110</v>
      </c>
      <c r="P16" s="707" t="s">
        <v>35</v>
      </c>
      <c r="Q16" s="1567">
        <v>46176</v>
      </c>
      <c r="R16" s="702"/>
      <c r="S16" s="1567"/>
      <c r="T16" s="1567"/>
      <c r="U16" s="1567"/>
      <c r="V16" s="1568">
        <v>5934</v>
      </c>
      <c r="W16" s="1228"/>
      <c r="X16" s="1569">
        <f>SUM(V16-W16)</f>
        <v>5934</v>
      </c>
      <c r="Y16" s="1244">
        <f>IFERROR($W16/$V16, 0)</f>
        <v>0</v>
      </c>
      <c r="Z16" s="1567"/>
      <c r="AA16" s="1567"/>
      <c r="AB16" s="697">
        <v>0</v>
      </c>
      <c r="AC16" s="697">
        <v>0</v>
      </c>
      <c r="AD16" s="1056">
        <v>0</v>
      </c>
      <c r="AE16" s="1043" t="s">
        <v>565</v>
      </c>
      <c r="AF16" s="714"/>
    </row>
    <row r="17" spans="1:32" s="715" customFormat="1" ht="24.75" customHeight="1">
      <c r="A17" s="1387" t="s">
        <v>580</v>
      </c>
      <c r="B17" s="1255" t="s">
        <v>553</v>
      </c>
      <c r="C17" s="1390">
        <v>46227</v>
      </c>
      <c r="D17" s="1390" t="s">
        <v>56</v>
      </c>
      <c r="E17" s="1389">
        <v>46170</v>
      </c>
      <c r="F17" s="1388" t="s">
        <v>59</v>
      </c>
      <c r="G17" s="1243"/>
      <c r="H17" s="1565">
        <v>88</v>
      </c>
      <c r="I17" s="372" t="s">
        <v>556</v>
      </c>
      <c r="J17" s="1058" t="s">
        <v>30</v>
      </c>
      <c r="K17" s="1566"/>
      <c r="L17" s="1389"/>
      <c r="M17" s="372" t="s">
        <v>110</v>
      </c>
      <c r="N17" s="991">
        <v>96607</v>
      </c>
      <c r="O17" s="372" t="s">
        <v>110</v>
      </c>
      <c r="P17" s="707" t="s">
        <v>35</v>
      </c>
      <c r="Q17" s="1567">
        <v>46176</v>
      </c>
      <c r="R17" s="702"/>
      <c r="S17" s="1567"/>
      <c r="T17" s="1567"/>
      <c r="U17" s="1567"/>
      <c r="V17" s="1568">
        <v>7623</v>
      </c>
      <c r="W17" s="1228"/>
      <c r="X17" s="1569">
        <f>SUM(V17-W17)</f>
        <v>7623</v>
      </c>
      <c r="Y17" s="1244">
        <f>IFERROR($W17/$V17, 0)</f>
        <v>0</v>
      </c>
      <c r="Z17" s="1567"/>
      <c r="AA17" s="1567"/>
      <c r="AB17" s="697">
        <v>0</v>
      </c>
      <c r="AC17" s="697">
        <v>0</v>
      </c>
      <c r="AD17" s="1056">
        <v>0</v>
      </c>
      <c r="AE17" s="1043" t="s">
        <v>565</v>
      </c>
      <c r="AF17" s="714"/>
    </row>
    <row r="18" spans="1:32" s="715" customFormat="1" ht="24.75" customHeight="1">
      <c r="A18" s="1387" t="s">
        <v>581</v>
      </c>
      <c r="B18" s="1255" t="s">
        <v>553</v>
      </c>
      <c r="C18" s="1390">
        <v>46227</v>
      </c>
      <c r="D18" s="1390" t="s">
        <v>479</v>
      </c>
      <c r="E18" s="1389">
        <v>46171</v>
      </c>
      <c r="F18" s="1388" t="s">
        <v>582</v>
      </c>
      <c r="G18" s="1243"/>
      <c r="H18" s="1565">
        <v>75</v>
      </c>
      <c r="I18" s="372" t="s">
        <v>556</v>
      </c>
      <c r="J18" s="1058" t="s">
        <v>30</v>
      </c>
      <c r="K18" s="1566"/>
      <c r="L18" s="1389"/>
      <c r="M18" s="372" t="s">
        <v>110</v>
      </c>
      <c r="N18" s="991">
        <v>95477</v>
      </c>
      <c r="O18" s="372" t="s">
        <v>110</v>
      </c>
      <c r="P18" s="707" t="s">
        <v>35</v>
      </c>
      <c r="Q18" s="1567">
        <v>46183</v>
      </c>
      <c r="R18" s="702"/>
      <c r="S18" s="1567"/>
      <c r="T18" s="1567"/>
      <c r="U18" s="1567"/>
      <c r="V18" s="1568">
        <v>7966</v>
      </c>
      <c r="W18" s="1228"/>
      <c r="X18" s="1569">
        <f>SUM(V18-W18)</f>
        <v>7966</v>
      </c>
      <c r="Y18" s="1244">
        <f>IFERROR($W18/$V18, 0)</f>
        <v>0</v>
      </c>
      <c r="Z18" s="1567"/>
      <c r="AA18" s="1567"/>
      <c r="AB18" s="697">
        <v>0</v>
      </c>
      <c r="AC18" s="697">
        <v>0</v>
      </c>
      <c r="AD18" s="1056">
        <v>0</v>
      </c>
      <c r="AE18" s="1043" t="s">
        <v>565</v>
      </c>
      <c r="AF18" s="714"/>
    </row>
    <row r="19" spans="1:32" s="715" customFormat="1" ht="24.75" customHeight="1">
      <c r="A19" s="1387" t="s">
        <v>583</v>
      </c>
      <c r="B19" s="1255" t="s">
        <v>553</v>
      </c>
      <c r="C19" s="1390">
        <v>46227</v>
      </c>
      <c r="D19" s="1390" t="s">
        <v>56</v>
      </c>
      <c r="E19" s="1389">
        <v>46170</v>
      </c>
      <c r="F19" s="1388" t="s">
        <v>59</v>
      </c>
      <c r="G19" s="1243"/>
      <c r="H19" s="1565">
        <v>97</v>
      </c>
      <c r="I19" s="372" t="s">
        <v>556</v>
      </c>
      <c r="J19" s="1058" t="s">
        <v>30</v>
      </c>
      <c r="K19" s="1566"/>
      <c r="L19" s="1389"/>
      <c r="M19" s="372" t="s">
        <v>110</v>
      </c>
      <c r="N19" s="991">
        <v>94688.5</v>
      </c>
      <c r="O19" s="372" t="s">
        <v>110</v>
      </c>
      <c r="P19" s="707" t="s">
        <v>35</v>
      </c>
      <c r="Q19" s="1567">
        <v>46176</v>
      </c>
      <c r="R19" s="702"/>
      <c r="S19" s="1567"/>
      <c r="T19" s="1567"/>
      <c r="U19" s="1567"/>
      <c r="V19" s="1568">
        <v>7856</v>
      </c>
      <c r="W19" s="1228"/>
      <c r="X19" s="1569">
        <f>SUM(V19-W19)</f>
        <v>7856</v>
      </c>
      <c r="Y19" s="1244">
        <f>IFERROR($W19/$V19, 0)</f>
        <v>0</v>
      </c>
      <c r="Z19" s="1567"/>
      <c r="AA19" s="1567"/>
      <c r="AB19" s="697">
        <v>0</v>
      </c>
      <c r="AC19" s="697">
        <v>0</v>
      </c>
      <c r="AD19" s="1056">
        <v>0</v>
      </c>
      <c r="AE19" s="1043" t="s">
        <v>565</v>
      </c>
      <c r="AF19" s="714"/>
    </row>
    <row r="20" spans="1:32" s="715" customFormat="1" ht="24.75" customHeight="1">
      <c r="A20" s="1387" t="s">
        <v>584</v>
      </c>
      <c r="B20" s="1255" t="s">
        <v>553</v>
      </c>
      <c r="C20" s="1390">
        <v>46227</v>
      </c>
      <c r="D20" s="1390" t="s">
        <v>479</v>
      </c>
      <c r="E20" s="1389">
        <v>46171</v>
      </c>
      <c r="F20" s="1388" t="s">
        <v>582</v>
      </c>
      <c r="G20" s="1243"/>
      <c r="H20" s="1565">
        <v>65</v>
      </c>
      <c r="I20" s="372" t="s">
        <v>556</v>
      </c>
      <c r="J20" s="1058" t="s">
        <v>30</v>
      </c>
      <c r="K20" s="1566"/>
      <c r="L20" s="1389"/>
      <c r="M20" s="372" t="s">
        <v>110</v>
      </c>
      <c r="N20" s="991">
        <v>97700</v>
      </c>
      <c r="O20" s="372" t="s">
        <v>110</v>
      </c>
      <c r="P20" s="707" t="s">
        <v>35</v>
      </c>
      <c r="Q20" s="1567">
        <v>46175</v>
      </c>
      <c r="R20" s="702"/>
      <c r="S20" s="1567"/>
      <c r="T20" s="1567"/>
      <c r="U20" s="1567"/>
      <c r="V20" s="1568">
        <v>8047</v>
      </c>
      <c r="W20" s="1228"/>
      <c r="X20" s="1569">
        <f>SUM(V20-W20)</f>
        <v>8047</v>
      </c>
      <c r="Y20" s="1244">
        <f>IFERROR($W20/$V20, 0)</f>
        <v>0</v>
      </c>
      <c r="Z20" s="1567"/>
      <c r="AA20" s="1567"/>
      <c r="AB20" s="697">
        <v>0</v>
      </c>
      <c r="AC20" s="697">
        <v>0</v>
      </c>
      <c r="AD20" s="1056">
        <v>0</v>
      </c>
      <c r="AE20" s="1043" t="s">
        <v>565</v>
      </c>
      <c r="AF20" s="714"/>
    </row>
    <row r="21" spans="1:32" s="715" customFormat="1" ht="24.75" customHeight="1">
      <c r="A21" s="1387" t="s">
        <v>585</v>
      </c>
      <c r="B21" s="1255" t="s">
        <v>553</v>
      </c>
      <c r="C21" s="1390">
        <v>46227</v>
      </c>
      <c r="D21" s="1390" t="s">
        <v>56</v>
      </c>
      <c r="E21" s="1389">
        <v>46170</v>
      </c>
      <c r="F21" s="1388" t="s">
        <v>59</v>
      </c>
      <c r="G21" s="1243"/>
      <c r="H21" s="1565">
        <v>51</v>
      </c>
      <c r="I21" s="372" t="s">
        <v>556</v>
      </c>
      <c r="J21" s="1058" t="s">
        <v>30</v>
      </c>
      <c r="K21" s="1566"/>
      <c r="L21" s="1389"/>
      <c r="M21" s="372" t="s">
        <v>110</v>
      </c>
      <c r="N21" s="991">
        <v>91700</v>
      </c>
      <c r="O21" s="372" t="s">
        <v>110</v>
      </c>
      <c r="P21" s="707" t="s">
        <v>35</v>
      </c>
      <c r="Q21" s="1567">
        <v>46176</v>
      </c>
      <c r="R21" s="702"/>
      <c r="S21" s="1567"/>
      <c r="T21" s="1567"/>
      <c r="U21" s="1567"/>
      <c r="V21" s="1568">
        <v>7529</v>
      </c>
      <c r="W21" s="1228"/>
      <c r="X21" s="1569">
        <f>SUM(V21-W21)</f>
        <v>7529</v>
      </c>
      <c r="Y21" s="1244">
        <f>IFERROR($W21/$V21, 0)</f>
        <v>0</v>
      </c>
      <c r="Z21" s="1567"/>
      <c r="AA21" s="1567"/>
      <c r="AB21" s="697">
        <v>0</v>
      </c>
      <c r="AC21" s="697">
        <v>0</v>
      </c>
      <c r="AD21" s="1056">
        <v>0</v>
      </c>
      <c r="AE21" s="1043" t="s">
        <v>565</v>
      </c>
      <c r="AF21" s="714"/>
    </row>
    <row r="22" spans="1:32" s="715" customFormat="1" ht="24.75" customHeight="1">
      <c r="A22" s="1387" t="s">
        <v>586</v>
      </c>
      <c r="B22" s="1255" t="s">
        <v>553</v>
      </c>
      <c r="C22" s="1390">
        <v>46227</v>
      </c>
      <c r="D22" s="1390" t="s">
        <v>479</v>
      </c>
      <c r="E22" s="1389">
        <v>46171</v>
      </c>
      <c r="F22" s="1388" t="s">
        <v>582</v>
      </c>
      <c r="G22" s="1243"/>
      <c r="H22" s="1565">
        <v>67</v>
      </c>
      <c r="I22" s="372" t="s">
        <v>556</v>
      </c>
      <c r="J22" s="1058" t="s">
        <v>30</v>
      </c>
      <c r="K22" s="1566"/>
      <c r="L22" s="1389"/>
      <c r="M22" s="372" t="s">
        <v>110</v>
      </c>
      <c r="N22" s="991">
        <v>100866</v>
      </c>
      <c r="O22" s="372" t="s">
        <v>110</v>
      </c>
      <c r="P22" s="707" t="s">
        <v>35</v>
      </c>
      <c r="Q22" s="1567">
        <v>46175</v>
      </c>
      <c r="R22" s="702"/>
      <c r="S22" s="1567"/>
      <c r="T22" s="1567"/>
      <c r="U22" s="1567"/>
      <c r="V22" s="1568">
        <v>9021</v>
      </c>
      <c r="W22" s="1228"/>
      <c r="X22" s="1569">
        <f>SUM(V22-W22)</f>
        <v>9021</v>
      </c>
      <c r="Y22" s="1244">
        <f>IFERROR($W22/$V22, 0)</f>
        <v>0</v>
      </c>
      <c r="Z22" s="1567"/>
      <c r="AA22" s="1567"/>
      <c r="AB22" s="697">
        <v>0</v>
      </c>
      <c r="AC22" s="697">
        <v>0</v>
      </c>
      <c r="AD22" s="1056">
        <v>0</v>
      </c>
      <c r="AE22" s="1043" t="s">
        <v>565</v>
      </c>
      <c r="AF22" s="714"/>
    </row>
    <row r="23" spans="1:32" s="715" customFormat="1" ht="24.75" customHeight="1">
      <c r="A23" s="1387" t="s">
        <v>587</v>
      </c>
      <c r="B23" s="1255" t="s">
        <v>553</v>
      </c>
      <c r="C23" s="1390">
        <v>46227</v>
      </c>
      <c r="D23" s="1390" t="s">
        <v>56</v>
      </c>
      <c r="E23" s="1389">
        <v>46170</v>
      </c>
      <c r="F23" s="1388" t="s">
        <v>59</v>
      </c>
      <c r="G23" s="1243"/>
      <c r="H23" s="1565">
        <v>93</v>
      </c>
      <c r="I23" s="372" t="s">
        <v>556</v>
      </c>
      <c r="J23" s="1058" t="s">
        <v>30</v>
      </c>
      <c r="K23" s="1566"/>
      <c r="L23" s="1389"/>
      <c r="M23" s="372" t="s">
        <v>110</v>
      </c>
      <c r="N23" s="991">
        <v>104934</v>
      </c>
      <c r="O23" s="372" t="s">
        <v>110</v>
      </c>
      <c r="P23" s="707" t="s">
        <v>35</v>
      </c>
      <c r="Q23" s="1567">
        <v>46176</v>
      </c>
      <c r="R23" s="702"/>
      <c r="S23" s="1567"/>
      <c r="T23" s="1567"/>
      <c r="U23" s="1567"/>
      <c r="V23" s="1568">
        <v>8701</v>
      </c>
      <c r="W23" s="1228"/>
      <c r="X23" s="1569">
        <f>SUM(V23-W23)</f>
        <v>8701</v>
      </c>
      <c r="Y23" s="1244">
        <f>IFERROR($W23/$V23, 0)</f>
        <v>0</v>
      </c>
      <c r="Z23" s="1567"/>
      <c r="AA23" s="1567"/>
      <c r="AB23" s="697">
        <v>0</v>
      </c>
      <c r="AC23" s="697">
        <v>0</v>
      </c>
      <c r="AD23" s="1056">
        <v>0</v>
      </c>
      <c r="AE23" s="1043" t="s">
        <v>565</v>
      </c>
      <c r="AF23" s="714"/>
    </row>
    <row r="24" spans="1:32" s="715" customFormat="1" ht="24.75" customHeight="1">
      <c r="A24" s="1387" t="s">
        <v>588</v>
      </c>
      <c r="B24" s="1255" t="s">
        <v>553</v>
      </c>
      <c r="C24" s="1390">
        <v>46227</v>
      </c>
      <c r="D24" s="1390" t="s">
        <v>474</v>
      </c>
      <c r="E24" s="1389">
        <v>46177</v>
      </c>
      <c r="F24" s="1388" t="s">
        <v>59</v>
      </c>
      <c r="G24" s="1243"/>
      <c r="H24" s="1565">
        <v>28</v>
      </c>
      <c r="I24" s="372" t="s">
        <v>556</v>
      </c>
      <c r="J24" s="1058" t="s">
        <v>30</v>
      </c>
      <c r="K24" s="1566"/>
      <c r="L24" s="1389"/>
      <c r="M24" s="372" t="s">
        <v>110</v>
      </c>
      <c r="N24" s="991">
        <v>73691.5</v>
      </c>
      <c r="O24" s="372" t="s">
        <v>110</v>
      </c>
      <c r="P24" s="707" t="s">
        <v>35</v>
      </c>
      <c r="Q24" s="1567">
        <v>46177</v>
      </c>
      <c r="R24" s="702"/>
      <c r="S24" s="1567"/>
      <c r="T24" s="1567"/>
      <c r="U24" s="1567"/>
      <c r="V24" s="1568">
        <v>6042</v>
      </c>
      <c r="W24" s="1228"/>
      <c r="X24" s="1569">
        <f>SUM(V24-W24)</f>
        <v>6042</v>
      </c>
      <c r="Y24" s="1244">
        <f>IFERROR($W24/$V24, 0)</f>
        <v>0</v>
      </c>
      <c r="Z24" s="1567"/>
      <c r="AA24" s="1567"/>
      <c r="AB24" s="697">
        <v>0</v>
      </c>
      <c r="AC24" s="697">
        <v>0</v>
      </c>
      <c r="AD24" s="1056">
        <v>0</v>
      </c>
      <c r="AE24" s="1043" t="s">
        <v>565</v>
      </c>
      <c r="AF24" s="714"/>
    </row>
    <row r="25" spans="1:32" s="715" customFormat="1" ht="24.75" customHeight="1">
      <c r="A25" s="1387" t="s">
        <v>589</v>
      </c>
      <c r="B25" s="1255" t="s">
        <v>553</v>
      </c>
      <c r="C25" s="1390">
        <v>46227</v>
      </c>
      <c r="D25" s="1390" t="s">
        <v>474</v>
      </c>
      <c r="E25" s="1389">
        <v>46177</v>
      </c>
      <c r="F25" s="1388" t="s">
        <v>59</v>
      </c>
      <c r="G25" s="1243"/>
      <c r="H25" s="1565">
        <v>70</v>
      </c>
      <c r="I25" s="372" t="s">
        <v>556</v>
      </c>
      <c r="J25" s="1058" t="s">
        <v>30</v>
      </c>
      <c r="K25" s="1566"/>
      <c r="L25" s="1389"/>
      <c r="M25" s="372" t="s">
        <v>110</v>
      </c>
      <c r="N25" s="991">
        <v>99590</v>
      </c>
      <c r="O25" s="372" t="s">
        <v>110</v>
      </c>
      <c r="P25" s="707" t="s">
        <v>35</v>
      </c>
      <c r="Q25" s="1567">
        <v>46177</v>
      </c>
      <c r="R25" s="702"/>
      <c r="S25" s="1567"/>
      <c r="T25" s="1567"/>
      <c r="U25" s="1567"/>
      <c r="V25" s="1568">
        <v>8201</v>
      </c>
      <c r="W25" s="1228"/>
      <c r="X25" s="1569">
        <f>SUM(V25-W25)</f>
        <v>8201</v>
      </c>
      <c r="Y25" s="1244">
        <f>IFERROR($W25/$V25, 0)</f>
        <v>0</v>
      </c>
      <c r="Z25" s="1567"/>
      <c r="AA25" s="1567"/>
      <c r="AB25" s="697">
        <v>0</v>
      </c>
      <c r="AC25" s="697">
        <v>0</v>
      </c>
      <c r="AD25" s="1056">
        <v>0</v>
      </c>
      <c r="AE25" s="1043" t="s">
        <v>565</v>
      </c>
      <c r="AF25" s="714"/>
    </row>
    <row r="26" spans="1:32" s="715" customFormat="1" ht="24.75" customHeight="1">
      <c r="A26" s="1387" t="s">
        <v>590</v>
      </c>
      <c r="B26" s="1255" t="s">
        <v>553</v>
      </c>
      <c r="C26" s="1390">
        <v>46227</v>
      </c>
      <c r="D26" s="1390" t="s">
        <v>470</v>
      </c>
      <c r="E26" s="1389">
        <v>46182</v>
      </c>
      <c r="F26" s="1388" t="s">
        <v>59</v>
      </c>
      <c r="G26" s="1243"/>
      <c r="H26" s="1565">
        <v>91</v>
      </c>
      <c r="I26" s="372" t="s">
        <v>556</v>
      </c>
      <c r="J26" s="1058" t="s">
        <v>30</v>
      </c>
      <c r="K26" s="1566"/>
      <c r="L26" s="1389"/>
      <c r="M26" s="372" t="s">
        <v>110</v>
      </c>
      <c r="N26" s="991">
        <v>103644.5</v>
      </c>
      <c r="O26" s="372" t="s">
        <v>110</v>
      </c>
      <c r="P26" s="707" t="s">
        <v>35</v>
      </c>
      <c r="Q26" s="1567">
        <v>46183</v>
      </c>
      <c r="R26" s="702"/>
      <c r="S26" s="1567"/>
      <c r="T26" s="1567"/>
      <c r="U26" s="1567"/>
      <c r="V26" s="1568">
        <v>8384</v>
      </c>
      <c r="W26" s="1228"/>
      <c r="X26" s="1569">
        <f>SUM(V26-W26)</f>
        <v>8384</v>
      </c>
      <c r="Y26" s="1244">
        <f>IFERROR($W26/$V26, 0)</f>
        <v>0</v>
      </c>
      <c r="Z26" s="1567"/>
      <c r="AA26" s="1567"/>
      <c r="AB26" s="697">
        <v>0</v>
      </c>
      <c r="AC26" s="697">
        <v>0</v>
      </c>
      <c r="AD26" s="1056">
        <v>0</v>
      </c>
      <c r="AE26" s="1043" t="s">
        <v>591</v>
      </c>
      <c r="AF26" s="714"/>
    </row>
    <row r="27" spans="1:32" s="715" customFormat="1" ht="24.75" customHeight="1">
      <c r="A27" s="1387" t="s">
        <v>592</v>
      </c>
      <c r="B27" s="1255" t="s">
        <v>553</v>
      </c>
      <c r="C27" s="1390">
        <v>46227</v>
      </c>
      <c r="D27" s="1390" t="s">
        <v>62</v>
      </c>
      <c r="E27" s="1389">
        <v>46182</v>
      </c>
      <c r="F27" s="1388" t="s">
        <v>59</v>
      </c>
      <c r="G27" s="1243"/>
      <c r="H27" s="1565">
        <v>57</v>
      </c>
      <c r="I27" s="372" t="s">
        <v>556</v>
      </c>
      <c r="J27" s="1058" t="s">
        <v>30</v>
      </c>
      <c r="K27" s="1566"/>
      <c r="L27" s="1389"/>
      <c r="M27" s="372" t="s">
        <v>110</v>
      </c>
      <c r="N27" s="991">
        <v>106431.5</v>
      </c>
      <c r="O27" s="372" t="s">
        <v>110</v>
      </c>
      <c r="P27" s="707" t="s">
        <v>35</v>
      </c>
      <c r="Q27" s="1567">
        <v>46183</v>
      </c>
      <c r="R27" s="702"/>
      <c r="S27" s="1567"/>
      <c r="T27" s="1567"/>
      <c r="U27" s="1567"/>
      <c r="V27" s="1568">
        <v>8751</v>
      </c>
      <c r="W27" s="1228"/>
      <c r="X27" s="1569">
        <f>SUM(V27-W27)</f>
        <v>8751</v>
      </c>
      <c r="Y27" s="1244">
        <f>IFERROR($W27/$V27, 0)</f>
        <v>0</v>
      </c>
      <c r="Z27" s="1567"/>
      <c r="AA27" s="1567"/>
      <c r="AB27" s="697">
        <v>0</v>
      </c>
      <c r="AC27" s="697">
        <v>0</v>
      </c>
      <c r="AD27" s="1056">
        <v>0</v>
      </c>
      <c r="AE27" s="1043" t="s">
        <v>593</v>
      </c>
      <c r="AF27" s="714"/>
    </row>
    <row r="28" spans="1:32" s="715" customFormat="1" ht="24.75" customHeight="1">
      <c r="A28" s="1387" t="s">
        <v>594</v>
      </c>
      <c r="B28" s="1255" t="s">
        <v>553</v>
      </c>
      <c r="C28" s="1390">
        <v>46227</v>
      </c>
      <c r="D28" s="1390" t="s">
        <v>479</v>
      </c>
      <c r="E28" s="1389">
        <v>46182</v>
      </c>
      <c r="F28" s="1388" t="s">
        <v>582</v>
      </c>
      <c r="G28" s="1243"/>
      <c r="H28" s="1565">
        <v>86</v>
      </c>
      <c r="I28" s="372" t="s">
        <v>556</v>
      </c>
      <c r="J28" s="1058" t="s">
        <v>30</v>
      </c>
      <c r="K28" s="1566"/>
      <c r="L28" s="1389"/>
      <c r="M28" s="372" t="s">
        <v>110</v>
      </c>
      <c r="N28" s="991">
        <v>97386.5</v>
      </c>
      <c r="O28" s="372" t="s">
        <v>110</v>
      </c>
      <c r="P28" s="707" t="s">
        <v>35</v>
      </c>
      <c r="Q28" s="1567">
        <v>46183</v>
      </c>
      <c r="R28" s="702"/>
      <c r="S28" s="1567"/>
      <c r="T28" s="1567"/>
      <c r="U28" s="1567"/>
      <c r="V28" s="1568">
        <v>7996</v>
      </c>
      <c r="W28" s="1228"/>
      <c r="X28" s="1569">
        <f>SUM(V28-W28)</f>
        <v>7996</v>
      </c>
      <c r="Y28" s="1244">
        <f>IFERROR($W28/$V28, 0)</f>
        <v>0</v>
      </c>
      <c r="Z28" s="1567"/>
      <c r="AA28" s="1567"/>
      <c r="AB28" s="697">
        <v>0</v>
      </c>
      <c r="AC28" s="697">
        <v>0</v>
      </c>
      <c r="AD28" s="1056">
        <v>0</v>
      </c>
      <c r="AE28" s="1043" t="s">
        <v>565</v>
      </c>
      <c r="AF28" s="714"/>
    </row>
    <row r="29" spans="1:32" s="715" customFormat="1" ht="24.75" customHeight="1">
      <c r="A29" s="1387" t="s">
        <v>595</v>
      </c>
      <c r="B29" s="1255" t="s">
        <v>553</v>
      </c>
      <c r="C29" s="1390">
        <v>46199</v>
      </c>
      <c r="D29" s="1390" t="s">
        <v>50</v>
      </c>
      <c r="E29" s="1389">
        <v>46171</v>
      </c>
      <c r="F29" s="1388" t="s">
        <v>582</v>
      </c>
      <c r="G29" s="1243"/>
      <c r="H29" s="1565">
        <v>40</v>
      </c>
      <c r="I29" s="372" t="s">
        <v>556</v>
      </c>
      <c r="J29" s="1058" t="s">
        <v>30</v>
      </c>
      <c r="K29" s="1566"/>
      <c r="L29" s="1389">
        <v>46182</v>
      </c>
      <c r="M29" s="372" t="s">
        <v>110</v>
      </c>
      <c r="N29" s="991">
        <v>91774</v>
      </c>
      <c r="O29" s="372" t="s">
        <v>110</v>
      </c>
      <c r="P29" s="707" t="s">
        <v>35</v>
      </c>
      <c r="Q29" s="1567">
        <v>46171</v>
      </c>
      <c r="R29" s="702"/>
      <c r="S29" s="1567"/>
      <c r="T29" s="1567"/>
      <c r="U29" s="1567"/>
      <c r="V29" s="1568">
        <v>7530</v>
      </c>
      <c r="W29" s="1228"/>
      <c r="X29" s="1569">
        <f>SUM(V29-W29)</f>
        <v>7530</v>
      </c>
      <c r="Y29" s="1244">
        <f>IFERROR($W29/$V29, 0)</f>
        <v>0</v>
      </c>
      <c r="Z29" s="1567"/>
      <c r="AA29" s="1567"/>
      <c r="AB29" s="697">
        <v>0</v>
      </c>
      <c r="AC29" s="697">
        <v>0</v>
      </c>
      <c r="AD29" s="1056">
        <v>0</v>
      </c>
      <c r="AE29" s="1043" t="s">
        <v>565</v>
      </c>
      <c r="AF29" s="714"/>
    </row>
    <row r="30" spans="1:32" s="715" customFormat="1" ht="24.75" customHeight="1">
      <c r="A30" s="1387" t="s">
        <v>596</v>
      </c>
      <c r="B30" s="1255" t="s">
        <v>553</v>
      </c>
      <c r="C30" s="1390">
        <v>46199</v>
      </c>
      <c r="D30" s="1390" t="s">
        <v>50</v>
      </c>
      <c r="E30" s="1389">
        <v>47267</v>
      </c>
      <c r="F30" s="1388" t="s">
        <v>582</v>
      </c>
      <c r="G30" s="1243"/>
      <c r="H30" s="1565">
        <v>88</v>
      </c>
      <c r="I30" s="372" t="s">
        <v>556</v>
      </c>
      <c r="J30" s="1058" t="s">
        <v>30</v>
      </c>
      <c r="K30" s="1566"/>
      <c r="L30" s="1389">
        <v>46181</v>
      </c>
      <c r="M30" s="372" t="s">
        <v>110</v>
      </c>
      <c r="N30" s="991">
        <v>81059.5</v>
      </c>
      <c r="O30" s="372" t="s">
        <v>110</v>
      </c>
      <c r="P30" s="707" t="s">
        <v>35</v>
      </c>
      <c r="Q30" s="1567">
        <v>46174</v>
      </c>
      <c r="R30" s="702"/>
      <c r="S30" s="1567"/>
      <c r="T30" s="1567"/>
      <c r="U30" s="1567"/>
      <c r="V30" s="1568">
        <v>6647</v>
      </c>
      <c r="W30" s="1228"/>
      <c r="X30" s="1569">
        <f>SUM(V30-W30)</f>
        <v>6647</v>
      </c>
      <c r="Y30" s="1244">
        <f>IFERROR($W30/$V30, 0)</f>
        <v>0</v>
      </c>
      <c r="Z30" s="1567"/>
      <c r="AA30" s="1567"/>
      <c r="AB30" s="697">
        <v>0</v>
      </c>
      <c r="AC30" s="697">
        <v>0</v>
      </c>
      <c r="AD30" s="1056">
        <v>0</v>
      </c>
      <c r="AE30" s="1043" t="s">
        <v>565</v>
      </c>
      <c r="AF30" s="714"/>
    </row>
    <row r="31" spans="1:32" s="715" customFormat="1" ht="24.75" customHeight="1">
      <c r="A31" s="1387" t="s">
        <v>597</v>
      </c>
      <c r="B31" s="1255" t="s">
        <v>553</v>
      </c>
      <c r="C31" s="1390">
        <v>46199</v>
      </c>
      <c r="D31" s="1390" t="s">
        <v>50</v>
      </c>
      <c r="E31" s="1389">
        <v>46171</v>
      </c>
      <c r="F31" s="1388" t="s">
        <v>582</v>
      </c>
      <c r="G31" s="1243"/>
      <c r="H31" s="1565">
        <v>88</v>
      </c>
      <c r="I31" s="372" t="s">
        <v>556</v>
      </c>
      <c r="J31" s="1058" t="s">
        <v>30</v>
      </c>
      <c r="K31" s="1566"/>
      <c r="L31" s="1389"/>
      <c r="M31" s="372" t="s">
        <v>110</v>
      </c>
      <c r="N31" s="991">
        <v>106600</v>
      </c>
      <c r="O31" s="372" t="s">
        <v>110</v>
      </c>
      <c r="P31" s="707" t="s">
        <v>35</v>
      </c>
      <c r="Q31" s="1567">
        <v>46174</v>
      </c>
      <c r="R31" s="702"/>
      <c r="S31" s="1567"/>
      <c r="T31" s="1567"/>
      <c r="U31" s="1567"/>
      <c r="V31" s="1568">
        <v>8787</v>
      </c>
      <c r="W31" s="1228"/>
      <c r="X31" s="1569">
        <f>SUM(V31-W31)</f>
        <v>8787</v>
      </c>
      <c r="Y31" s="1244">
        <f>IFERROR($W31/$V31, 0)</f>
        <v>0</v>
      </c>
      <c r="Z31" s="1567"/>
      <c r="AA31" s="1567"/>
      <c r="AB31" s="697">
        <v>0</v>
      </c>
      <c r="AC31" s="697">
        <v>0</v>
      </c>
      <c r="AD31" s="1056">
        <v>0</v>
      </c>
      <c r="AE31" s="1043" t="s">
        <v>565</v>
      </c>
      <c r="AF31" s="714"/>
    </row>
    <row r="32" spans="1:32" s="715" customFormat="1" ht="24.75" customHeight="1">
      <c r="A32" s="1440" t="s">
        <v>598</v>
      </c>
      <c r="B32" s="1255" t="s">
        <v>553</v>
      </c>
      <c r="C32" s="1390">
        <v>46199</v>
      </c>
      <c r="D32" s="1390" t="s">
        <v>56</v>
      </c>
      <c r="E32" s="1389">
        <v>46155</v>
      </c>
      <c r="F32" s="1388" t="s">
        <v>575</v>
      </c>
      <c r="G32" s="1243" t="s">
        <v>599</v>
      </c>
      <c r="H32" s="1565">
        <v>0</v>
      </c>
      <c r="I32" s="1527" t="s">
        <v>562</v>
      </c>
      <c r="J32" s="1058" t="s">
        <v>30</v>
      </c>
      <c r="K32" s="1566"/>
      <c r="L32" s="1389">
        <v>46176</v>
      </c>
      <c r="M32" s="372" t="s">
        <v>110</v>
      </c>
      <c r="N32" s="991">
        <v>10128.049999999999</v>
      </c>
      <c r="O32" s="372" t="s">
        <v>110</v>
      </c>
      <c r="P32" s="729" t="s">
        <v>38</v>
      </c>
      <c r="Q32" s="1567">
        <v>46176</v>
      </c>
      <c r="R32" s="702"/>
      <c r="S32" s="1567"/>
      <c r="T32" s="1567"/>
      <c r="U32" s="1567"/>
      <c r="V32" s="1568">
        <v>813</v>
      </c>
      <c r="W32" s="1491">
        <v>800</v>
      </c>
      <c r="X32" s="1569">
        <f>SUM(V32-W32)</f>
        <v>13</v>
      </c>
      <c r="Y32" s="1244">
        <f>IFERROR($W32/$V32, 0)</f>
        <v>0.98400984009840098</v>
      </c>
      <c r="Z32" s="1567"/>
      <c r="AA32" s="1567"/>
      <c r="AB32" s="697">
        <v>0</v>
      </c>
      <c r="AC32" s="697">
        <v>0</v>
      </c>
      <c r="AD32" s="1056">
        <v>0</v>
      </c>
      <c r="AE32" s="1043" t="s">
        <v>600</v>
      </c>
      <c r="AF32" s="714"/>
    </row>
    <row r="33" spans="1:32" s="715" customFormat="1" ht="24.75" customHeight="1">
      <c r="A33" s="1387" t="s">
        <v>601</v>
      </c>
      <c r="B33" s="1255" t="s">
        <v>553</v>
      </c>
      <c r="C33" s="1390">
        <v>46199</v>
      </c>
      <c r="D33" s="1390" t="s">
        <v>50</v>
      </c>
      <c r="E33" s="1389">
        <v>46155</v>
      </c>
      <c r="F33" s="1388" t="s">
        <v>59</v>
      </c>
      <c r="G33" s="1243" t="s">
        <v>602</v>
      </c>
      <c r="H33" s="1565">
        <v>0</v>
      </c>
      <c r="I33" s="372" t="s">
        <v>556</v>
      </c>
      <c r="J33" s="1058" t="s">
        <v>30</v>
      </c>
      <c r="K33" s="1566"/>
      <c r="L33" s="1389">
        <v>46154</v>
      </c>
      <c r="M33" s="372" t="s">
        <v>110</v>
      </c>
      <c r="N33" s="991">
        <v>65477.3</v>
      </c>
      <c r="O33" s="372" t="s">
        <v>110</v>
      </c>
      <c r="P33" s="707" t="s">
        <v>35</v>
      </c>
      <c r="Q33" s="1567">
        <v>46157</v>
      </c>
      <c r="R33" s="702"/>
      <c r="S33" s="1567"/>
      <c r="T33" s="1567"/>
      <c r="U33" s="1567"/>
      <c r="V33" s="1568">
        <v>5318</v>
      </c>
      <c r="W33" s="1228"/>
      <c r="X33" s="1569">
        <f>SUM(V33-W33)</f>
        <v>5318</v>
      </c>
      <c r="Y33" s="1244">
        <f>IFERROR($W33/$V33, 0)</f>
        <v>0</v>
      </c>
      <c r="Z33" s="1567"/>
      <c r="AA33" s="1567"/>
      <c r="AB33" s="697">
        <v>0</v>
      </c>
      <c r="AC33" s="697">
        <v>0</v>
      </c>
      <c r="AD33" s="1056">
        <v>0</v>
      </c>
      <c r="AE33" s="1043" t="s">
        <v>603</v>
      </c>
      <c r="AF33" s="714"/>
    </row>
    <row r="34" spans="1:32" s="715" customFormat="1" ht="24.75" customHeight="1">
      <c r="A34" s="1401" t="s">
        <v>604</v>
      </c>
      <c r="B34" s="1255" t="s">
        <v>28</v>
      </c>
      <c r="C34" s="1256">
        <v>46080</v>
      </c>
      <c r="D34" s="366" t="s">
        <v>466</v>
      </c>
      <c r="E34" s="1257">
        <v>46018</v>
      </c>
      <c r="F34" s="366" t="s">
        <v>59</v>
      </c>
      <c r="G34" s="1243" t="s">
        <v>605</v>
      </c>
      <c r="H34" s="1180">
        <v>89</v>
      </c>
      <c r="I34" s="1236" t="s">
        <v>556</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606</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607</v>
      </c>
      <c r="B37" s="1471" t="s">
        <v>90</v>
      </c>
      <c r="C37" s="1472" t="s">
        <v>91</v>
      </c>
      <c r="D37" s="1472" t="s">
        <v>444</v>
      </c>
      <c r="E37" s="1472" t="s">
        <v>537</v>
      </c>
      <c r="F37" s="1473" t="s">
        <v>538</v>
      </c>
      <c r="G37" s="1471" t="s">
        <v>92</v>
      </c>
      <c r="H37" s="1474" t="s">
        <v>68</v>
      </c>
      <c r="I37" s="1475" t="s">
        <v>93</v>
      </c>
      <c r="J37" s="1474" t="s">
        <v>26</v>
      </c>
      <c r="K37" s="1476" t="s">
        <v>539</v>
      </c>
      <c r="L37" s="1472" t="s">
        <v>96</v>
      </c>
      <c r="M37" s="1474" t="s">
        <v>95</v>
      </c>
      <c r="N37" s="1477" t="s">
        <v>540</v>
      </c>
      <c r="O37" s="1474" t="s">
        <v>94</v>
      </c>
      <c r="P37" s="1474" t="s">
        <v>97</v>
      </c>
      <c r="Q37" s="1480" t="s">
        <v>98</v>
      </c>
      <c r="R37" s="1481" t="s">
        <v>541</v>
      </c>
      <c r="S37" s="1480" t="s">
        <v>542</v>
      </c>
      <c r="T37" s="1480" t="s">
        <v>543</v>
      </c>
      <c r="U37" s="1480" t="s">
        <v>544</v>
      </c>
      <c r="V37" s="1482" t="s">
        <v>69</v>
      </c>
      <c r="W37" s="1483" t="s">
        <v>545</v>
      </c>
      <c r="X37" s="1482" t="s">
        <v>546</v>
      </c>
      <c r="Y37" s="1484" t="s">
        <v>505</v>
      </c>
      <c r="Z37" s="1480" t="s">
        <v>547</v>
      </c>
      <c r="AA37" s="1480" t="s">
        <v>548</v>
      </c>
      <c r="AB37" s="1485" t="s">
        <v>549</v>
      </c>
      <c r="AC37" s="1485" t="s">
        <v>507</v>
      </c>
      <c r="AD37" s="1486" t="s">
        <v>550</v>
      </c>
      <c r="AE37" s="1487" t="s">
        <v>551</v>
      </c>
      <c r="AF37" s="1488"/>
    </row>
    <row r="38" spans="1:32" s="715" customFormat="1" ht="24.75" customHeight="1">
      <c r="A38" s="1401" t="s">
        <v>608</v>
      </c>
      <c r="B38" s="1255" t="s">
        <v>609</v>
      </c>
      <c r="C38" s="1256">
        <v>46224</v>
      </c>
      <c r="D38" s="366" t="s">
        <v>477</v>
      </c>
      <c r="E38" s="1257">
        <v>46171</v>
      </c>
      <c r="F38" s="366" t="s">
        <v>610</v>
      </c>
      <c r="G38" s="1243"/>
      <c r="H38" s="1180">
        <v>69</v>
      </c>
      <c r="I38" s="1236" t="s">
        <v>556</v>
      </c>
      <c r="J38" s="1225" t="s">
        <v>30</v>
      </c>
      <c r="K38" s="1402"/>
      <c r="L38" s="1257">
        <v>46171</v>
      </c>
      <c r="M38" s="1225" t="s">
        <v>110</v>
      </c>
      <c r="N38" s="1403">
        <v>66000.5</v>
      </c>
      <c r="O38" s="1225" t="s">
        <v>110</v>
      </c>
      <c r="P38" s="707" t="s">
        <v>29</v>
      </c>
      <c r="Q38" s="1226">
        <v>46171</v>
      </c>
      <c r="R38" s="702"/>
      <c r="S38" s="1226"/>
      <c r="T38" s="1226"/>
      <c r="U38" s="1226"/>
      <c r="V38" s="1229">
        <v>5057</v>
      </c>
      <c r="W38" s="1526">
        <v>3076</v>
      </c>
      <c r="X38" s="1229">
        <v>5057</v>
      </c>
      <c r="Y38" s="1244">
        <f t="shared" ref="Y38:Y52" si="0">IFERROR($W38/$V38, 0)</f>
        <v>0.60826577021949768</v>
      </c>
      <c r="Z38" s="1567"/>
      <c r="AA38" s="1567"/>
      <c r="AB38" s="697">
        <v>0</v>
      </c>
      <c r="AC38" s="697">
        <v>0</v>
      </c>
      <c r="AD38" s="1056">
        <v>0</v>
      </c>
      <c r="AE38" s="1468" t="s">
        <v>611</v>
      </c>
      <c r="AF38" s="714"/>
    </row>
    <row r="39" spans="1:32" s="715" customFormat="1" ht="24.75" customHeight="1">
      <c r="A39" s="1387" t="s">
        <v>612</v>
      </c>
      <c r="B39" s="1255" t="s">
        <v>609</v>
      </c>
      <c r="C39" s="1256">
        <v>46224</v>
      </c>
      <c r="D39" s="366" t="s">
        <v>477</v>
      </c>
      <c r="E39" s="1257">
        <v>46171</v>
      </c>
      <c r="F39" s="366" t="s">
        <v>610</v>
      </c>
      <c r="G39" s="1278"/>
      <c r="H39" s="1566">
        <v>35</v>
      </c>
      <c r="I39" s="1236" t="s">
        <v>556</v>
      </c>
      <c r="J39" s="1225" t="s">
        <v>30</v>
      </c>
      <c r="K39" s="1570"/>
      <c r="L39" s="1390">
        <v>46183</v>
      </c>
      <c r="M39" s="1225" t="s">
        <v>110</v>
      </c>
      <c r="N39" s="1571">
        <v>98498</v>
      </c>
      <c r="O39" s="1225" t="s">
        <v>110</v>
      </c>
      <c r="P39" s="707" t="s">
        <v>32</v>
      </c>
      <c r="Q39" s="1572">
        <v>46183</v>
      </c>
      <c r="R39" s="694"/>
      <c r="S39" s="1572"/>
      <c r="T39" s="1572"/>
      <c r="U39" s="1572"/>
      <c r="V39" s="1569">
        <v>7699</v>
      </c>
      <c r="W39" s="1466"/>
      <c r="X39" s="1569">
        <v>7699</v>
      </c>
      <c r="Y39" s="1244">
        <f t="shared" si="0"/>
        <v>0</v>
      </c>
      <c r="Z39" s="1567"/>
      <c r="AA39" s="1567"/>
      <c r="AB39" s="697">
        <v>0</v>
      </c>
      <c r="AC39" s="697">
        <v>0</v>
      </c>
      <c r="AD39" s="1056">
        <v>0</v>
      </c>
      <c r="AE39" s="1468" t="s">
        <v>611</v>
      </c>
      <c r="AF39" s="714"/>
    </row>
    <row r="40" spans="1:32" s="715" customFormat="1" ht="24.75" customHeight="1">
      <c r="A40" s="1387" t="s">
        <v>613</v>
      </c>
      <c r="B40" s="1255" t="s">
        <v>609</v>
      </c>
      <c r="C40" s="1256">
        <v>46223</v>
      </c>
      <c r="D40" s="1390" t="s">
        <v>480</v>
      </c>
      <c r="E40" s="1390">
        <v>46178</v>
      </c>
      <c r="F40" s="1463" t="s">
        <v>614</v>
      </c>
      <c r="G40" s="1278"/>
      <c r="H40" s="1566">
        <v>87</v>
      </c>
      <c r="I40" s="1236" t="s">
        <v>556</v>
      </c>
      <c r="J40" s="1225" t="s">
        <v>30</v>
      </c>
      <c r="K40" s="1570"/>
      <c r="L40" s="1390">
        <v>46178</v>
      </c>
      <c r="M40" s="1225" t="s">
        <v>110</v>
      </c>
      <c r="N40" s="1403">
        <v>77365.5</v>
      </c>
      <c r="O40" s="1225" t="s">
        <v>110</v>
      </c>
      <c r="P40" s="1423" t="s">
        <v>35</v>
      </c>
      <c r="Q40" s="1572">
        <v>46178</v>
      </c>
      <c r="R40" s="694"/>
      <c r="S40" s="1572"/>
      <c r="T40" s="1572"/>
      <c r="U40" s="1572"/>
      <c r="V40" s="1569">
        <v>6321</v>
      </c>
      <c r="W40" s="1466"/>
      <c r="X40" s="1569">
        <v>6321</v>
      </c>
      <c r="Y40" s="1280">
        <f>IFERROR($W40/$V40, 0)</f>
        <v>0</v>
      </c>
      <c r="Z40" s="1572"/>
      <c r="AA40" s="1572"/>
      <c r="AB40" s="1192">
        <v>0</v>
      </c>
      <c r="AC40" s="1192">
        <v>0</v>
      </c>
      <c r="AD40" s="1261">
        <v>0</v>
      </c>
      <c r="AE40" s="1194" t="s">
        <v>615</v>
      </c>
      <c r="AF40" s="714"/>
    </row>
    <row r="41" spans="1:32" s="715" customFormat="1" ht="24.75" customHeight="1">
      <c r="A41" s="1387" t="s">
        <v>616</v>
      </c>
      <c r="B41" s="1255" t="s">
        <v>609</v>
      </c>
      <c r="C41" s="1256">
        <v>46223</v>
      </c>
      <c r="D41" s="1390" t="s">
        <v>473</v>
      </c>
      <c r="E41" s="1390">
        <v>46178</v>
      </c>
      <c r="F41" s="1463" t="s">
        <v>582</v>
      </c>
      <c r="G41" s="1278"/>
      <c r="H41" s="1566">
        <v>42</v>
      </c>
      <c r="I41" s="1236" t="s">
        <v>556</v>
      </c>
      <c r="J41" s="1225" t="s">
        <v>30</v>
      </c>
      <c r="K41" s="1570"/>
      <c r="L41" s="1390">
        <v>46178</v>
      </c>
      <c r="M41" s="1225" t="s">
        <v>110</v>
      </c>
      <c r="N41" s="1403">
        <v>60970.5</v>
      </c>
      <c r="O41" s="1225" t="s">
        <v>110</v>
      </c>
      <c r="P41" s="1423" t="s">
        <v>35</v>
      </c>
      <c r="Q41" s="1572">
        <v>46181</v>
      </c>
      <c r="R41" s="694"/>
      <c r="S41" s="1572"/>
      <c r="T41" s="1572"/>
      <c r="U41" s="1572"/>
      <c r="V41" s="1569">
        <v>4650</v>
      </c>
      <c r="W41" s="1466"/>
      <c r="X41" s="1569">
        <v>4650</v>
      </c>
      <c r="Y41" s="1280">
        <f>IFERROR($W41/$V41, 0)</f>
        <v>0</v>
      </c>
      <c r="Z41" s="1572"/>
      <c r="AA41" s="1572"/>
      <c r="AB41" s="1192">
        <v>0</v>
      </c>
      <c r="AC41" s="1192">
        <v>0</v>
      </c>
      <c r="AD41" s="1261">
        <v>0</v>
      </c>
      <c r="AE41" s="1194" t="s">
        <v>615</v>
      </c>
      <c r="AF41" s="714"/>
    </row>
    <row r="42" spans="1:32" s="715" customFormat="1" ht="24.75" customHeight="1">
      <c r="A42" s="1387" t="s">
        <v>617</v>
      </c>
      <c r="B42" s="1255" t="s">
        <v>609</v>
      </c>
      <c r="C42" s="1256">
        <v>46224</v>
      </c>
      <c r="D42" s="366" t="s">
        <v>481</v>
      </c>
      <c r="E42" s="1257">
        <v>46181</v>
      </c>
      <c r="F42" s="366" t="s">
        <v>610</v>
      </c>
      <c r="G42" s="1278"/>
      <c r="H42" s="1566">
        <v>58</v>
      </c>
      <c r="I42" s="1236" t="s">
        <v>556</v>
      </c>
      <c r="J42" s="1225" t="s">
        <v>30</v>
      </c>
      <c r="K42" s="1570"/>
      <c r="L42" s="1390">
        <v>46181</v>
      </c>
      <c r="M42" s="1225" t="s">
        <v>110</v>
      </c>
      <c r="N42" s="1571">
        <v>78994.5</v>
      </c>
      <c r="O42" s="1225" t="s">
        <v>110</v>
      </c>
      <c r="P42" s="707" t="s">
        <v>35</v>
      </c>
      <c r="Q42" s="1572">
        <v>46178</v>
      </c>
      <c r="R42" s="694"/>
      <c r="S42" s="1572"/>
      <c r="T42" s="1572"/>
      <c r="U42" s="1572"/>
      <c r="V42" s="1569">
        <v>6258</v>
      </c>
      <c r="W42" s="1466"/>
      <c r="X42" s="1569">
        <v>6258</v>
      </c>
      <c r="Y42" s="1244">
        <f t="shared" si="0"/>
        <v>0</v>
      </c>
      <c r="Z42" s="1567"/>
      <c r="AA42" s="1567"/>
      <c r="AB42" s="697">
        <v>0</v>
      </c>
      <c r="AC42" s="697">
        <v>0</v>
      </c>
      <c r="AD42" s="1056">
        <v>0</v>
      </c>
      <c r="AE42" s="1468" t="s">
        <v>611</v>
      </c>
      <c r="AF42" s="714"/>
    </row>
    <row r="43" spans="1:32" s="715" customFormat="1" ht="24.75" customHeight="1">
      <c r="A43" s="1387" t="s">
        <v>618</v>
      </c>
      <c r="B43" s="1255" t="s">
        <v>609</v>
      </c>
      <c r="C43" s="1256">
        <v>46224</v>
      </c>
      <c r="D43" s="366" t="s">
        <v>481</v>
      </c>
      <c r="E43" s="1257">
        <v>46181</v>
      </c>
      <c r="F43" s="366" t="s">
        <v>610</v>
      </c>
      <c r="G43" s="1278"/>
      <c r="H43" s="1566">
        <v>85</v>
      </c>
      <c r="I43" s="1236" t="s">
        <v>556</v>
      </c>
      <c r="J43" s="1225" t="s">
        <v>30</v>
      </c>
      <c r="K43" s="1570"/>
      <c r="L43" s="1390">
        <v>46181</v>
      </c>
      <c r="M43" s="1225" t="s">
        <v>110</v>
      </c>
      <c r="N43" s="1571">
        <v>62709</v>
      </c>
      <c r="O43" s="1225" t="s">
        <v>110</v>
      </c>
      <c r="P43" s="707" t="s">
        <v>35</v>
      </c>
      <c r="Q43" s="1572">
        <v>46178</v>
      </c>
      <c r="R43" s="694"/>
      <c r="S43" s="1572"/>
      <c r="T43" s="1572"/>
      <c r="U43" s="1572"/>
      <c r="V43" s="1569">
        <v>5055</v>
      </c>
      <c r="W43" s="1466"/>
      <c r="X43" s="1569">
        <v>5055</v>
      </c>
      <c r="Y43" s="1244">
        <f t="shared" si="0"/>
        <v>0</v>
      </c>
      <c r="Z43" s="1567"/>
      <c r="AA43" s="1567"/>
      <c r="AB43" s="697">
        <v>0</v>
      </c>
      <c r="AC43" s="697">
        <v>0</v>
      </c>
      <c r="AD43" s="1056">
        <v>0</v>
      </c>
      <c r="AE43" s="1468" t="s">
        <v>611</v>
      </c>
      <c r="AF43" s="714"/>
    </row>
    <row r="44" spans="1:32" s="715" customFormat="1" ht="24.75" customHeight="1">
      <c r="A44" s="1387" t="s">
        <v>619</v>
      </c>
      <c r="B44" s="1255" t="s">
        <v>609</v>
      </c>
      <c r="C44" s="1256">
        <v>46224</v>
      </c>
      <c r="D44" s="1390" t="s">
        <v>475</v>
      </c>
      <c r="E44" s="1390">
        <v>46176</v>
      </c>
      <c r="F44" s="366" t="s">
        <v>614</v>
      </c>
      <c r="G44" s="1278"/>
      <c r="H44" s="1566">
        <v>49</v>
      </c>
      <c r="I44" s="1236" t="s">
        <v>556</v>
      </c>
      <c r="J44" s="1225" t="s">
        <v>30</v>
      </c>
      <c r="K44" s="1570"/>
      <c r="L44" s="1390">
        <v>46178</v>
      </c>
      <c r="M44" s="1225" t="s">
        <v>110</v>
      </c>
      <c r="N44" s="1571">
        <v>103484.5</v>
      </c>
      <c r="O44" s="1225" t="s">
        <v>110</v>
      </c>
      <c r="P44" s="707" t="s">
        <v>35</v>
      </c>
      <c r="Q44" s="1572">
        <v>46178</v>
      </c>
      <c r="R44" s="694"/>
      <c r="S44" s="1572"/>
      <c r="T44" s="1572"/>
      <c r="U44" s="1572"/>
      <c r="V44" s="1569">
        <v>8094</v>
      </c>
      <c r="W44" s="1466"/>
      <c r="X44" s="1569">
        <v>8094</v>
      </c>
      <c r="Y44" s="1280">
        <f>IFERROR($W44/$V44, 0)</f>
        <v>0</v>
      </c>
      <c r="Z44" s="1572"/>
      <c r="AA44" s="1572"/>
      <c r="AB44" s="697">
        <v>0</v>
      </c>
      <c r="AC44" s="697">
        <v>0</v>
      </c>
      <c r="AD44" s="1056">
        <v>0</v>
      </c>
      <c r="AE44" s="1194" t="s">
        <v>620</v>
      </c>
      <c r="AF44" s="714"/>
    </row>
    <row r="45" spans="1:32" s="715" customFormat="1" ht="24.75" customHeight="1">
      <c r="A45" s="1387" t="s">
        <v>621</v>
      </c>
      <c r="B45" s="1255" t="s">
        <v>609</v>
      </c>
      <c r="C45" s="1256">
        <v>46224</v>
      </c>
      <c r="D45" s="366" t="s">
        <v>481</v>
      </c>
      <c r="E45" s="1257">
        <v>46181</v>
      </c>
      <c r="F45" s="366" t="s">
        <v>610</v>
      </c>
      <c r="G45" s="1278"/>
      <c r="H45" s="1566">
        <v>0</v>
      </c>
      <c r="I45" s="1236" t="s">
        <v>556</v>
      </c>
      <c r="J45" s="1225" t="s">
        <v>30</v>
      </c>
      <c r="K45" s="1570"/>
      <c r="L45" s="1390">
        <v>46181</v>
      </c>
      <c r="M45" s="1225" t="s">
        <v>110</v>
      </c>
      <c r="N45" s="1571">
        <v>419</v>
      </c>
      <c r="O45" s="1225" t="s">
        <v>110</v>
      </c>
      <c r="P45" s="707" t="s">
        <v>35</v>
      </c>
      <c r="Q45" s="1572">
        <v>46178</v>
      </c>
      <c r="R45" s="694"/>
      <c r="S45" s="1572"/>
      <c r="T45" s="1572"/>
      <c r="U45" s="1572"/>
      <c r="V45" s="1569">
        <v>72</v>
      </c>
      <c r="W45" s="1466"/>
      <c r="X45" s="1569">
        <v>72</v>
      </c>
      <c r="Y45" s="1244">
        <f t="shared" si="0"/>
        <v>0</v>
      </c>
      <c r="Z45" s="1567"/>
      <c r="AA45" s="1567"/>
      <c r="AB45" s="697">
        <v>0</v>
      </c>
      <c r="AC45" s="697">
        <v>0</v>
      </c>
      <c r="AD45" s="1056">
        <v>0</v>
      </c>
      <c r="AE45" s="1468" t="s">
        <v>611</v>
      </c>
      <c r="AF45" s="714"/>
    </row>
    <row r="46" spans="1:32" s="715" customFormat="1" ht="24.75" customHeight="1">
      <c r="A46" s="1387"/>
      <c r="B46" s="1465"/>
      <c r="C46" s="1390"/>
      <c r="D46" s="1390"/>
      <c r="E46" s="1390"/>
      <c r="F46" s="1463"/>
      <c r="G46" s="1278"/>
      <c r="H46" s="1566"/>
      <c r="I46" s="1236"/>
      <c r="J46" s="1566"/>
      <c r="K46" s="1570"/>
      <c r="L46" s="1390"/>
      <c r="M46" s="1566"/>
      <c r="N46" s="1571"/>
      <c r="O46" s="1566"/>
      <c r="P46" s="1573"/>
      <c r="Q46" s="1572"/>
      <c r="R46" s="694"/>
      <c r="S46" s="1572"/>
      <c r="T46" s="1572"/>
      <c r="U46" s="1572"/>
      <c r="V46" s="1569"/>
      <c r="W46" s="1466"/>
      <c r="X46" s="1569"/>
      <c r="Y46" s="1280">
        <f t="shared" si="0"/>
        <v>0</v>
      </c>
      <c r="Z46" s="1572"/>
      <c r="AA46" s="1572"/>
      <c r="AB46" s="1574"/>
      <c r="AC46" s="1574"/>
      <c r="AD46" s="1261"/>
      <c r="AE46" s="1467"/>
      <c r="AF46" s="714"/>
    </row>
    <row r="47" spans="1:32" s="715" customFormat="1" ht="24.75" customHeight="1">
      <c r="A47" s="1387"/>
      <c r="B47" s="1465"/>
      <c r="C47" s="1390"/>
      <c r="D47" s="1390"/>
      <c r="E47" s="1390"/>
      <c r="F47" s="1463"/>
      <c r="G47" s="1278"/>
      <c r="H47" s="1566"/>
      <c r="I47" s="1236"/>
      <c r="J47" s="1566"/>
      <c r="K47" s="1570"/>
      <c r="L47" s="1390"/>
      <c r="M47" s="1566"/>
      <c r="N47" s="1571"/>
      <c r="O47" s="1566"/>
      <c r="P47" s="1573"/>
      <c r="Q47" s="1572"/>
      <c r="R47" s="694"/>
      <c r="S47" s="1572"/>
      <c r="T47" s="1572"/>
      <c r="U47" s="1572"/>
      <c r="V47" s="1569"/>
      <c r="W47" s="1466"/>
      <c r="X47" s="1569"/>
      <c r="Y47" s="1280">
        <f t="shared" si="0"/>
        <v>0</v>
      </c>
      <c r="Z47" s="1572"/>
      <c r="AA47" s="1572"/>
      <c r="AB47" s="1574"/>
      <c r="AC47" s="1574"/>
      <c r="AD47" s="1261"/>
      <c r="AE47" s="1467"/>
      <c r="AF47" s="714"/>
    </row>
    <row r="48" spans="1:32" s="715" customFormat="1" ht="24.75" customHeight="1">
      <c r="A48" s="1387"/>
      <c r="B48" s="1465"/>
      <c r="C48" s="1390"/>
      <c r="D48" s="1390"/>
      <c r="E48" s="1390"/>
      <c r="F48" s="1463"/>
      <c r="G48" s="1278"/>
      <c r="H48" s="1566"/>
      <c r="I48" s="1236"/>
      <c r="J48" s="1566"/>
      <c r="K48" s="1570"/>
      <c r="L48" s="1390"/>
      <c r="M48" s="1566"/>
      <c r="N48" s="1571"/>
      <c r="O48" s="1566"/>
      <c r="P48" s="1573"/>
      <c r="Q48" s="1572"/>
      <c r="R48" s="694"/>
      <c r="S48" s="1572"/>
      <c r="T48" s="1572"/>
      <c r="U48" s="1572"/>
      <c r="V48" s="1569"/>
      <c r="W48" s="1466"/>
      <c r="X48" s="1569"/>
      <c r="Y48" s="1280">
        <f t="shared" si="0"/>
        <v>0</v>
      </c>
      <c r="Z48" s="1572"/>
      <c r="AA48" s="1572"/>
      <c r="AB48" s="1574"/>
      <c r="AC48" s="1574"/>
      <c r="AD48" s="1261"/>
      <c r="AE48" s="1467"/>
      <c r="AF48" s="714"/>
    </row>
    <row r="49" spans="1:116" s="715" customFormat="1" ht="24.75" customHeight="1">
      <c r="A49" s="1387"/>
      <c r="B49" s="1465"/>
      <c r="C49" s="1390"/>
      <c r="D49" s="1390"/>
      <c r="E49" s="1390"/>
      <c r="F49" s="1463"/>
      <c r="G49" s="1278"/>
      <c r="H49" s="1566"/>
      <c r="I49" s="1236"/>
      <c r="J49" s="1566"/>
      <c r="K49" s="1570"/>
      <c r="L49" s="1390"/>
      <c r="M49" s="1566"/>
      <c r="N49" s="1571"/>
      <c r="O49" s="1566"/>
      <c r="P49" s="1573"/>
      <c r="Q49" s="1572"/>
      <c r="R49" s="694"/>
      <c r="S49" s="1572"/>
      <c r="T49" s="1572"/>
      <c r="U49" s="1572"/>
      <c r="V49" s="1569"/>
      <c r="W49" s="1466"/>
      <c r="X49" s="1569"/>
      <c r="Y49" s="1280">
        <f t="shared" si="0"/>
        <v>0</v>
      </c>
      <c r="Z49" s="1572"/>
      <c r="AA49" s="1572"/>
      <c r="AB49" s="1574"/>
      <c r="AC49" s="1574"/>
      <c r="AD49" s="1261"/>
      <c r="AE49" s="1467"/>
      <c r="AF49" s="714"/>
    </row>
    <row r="50" spans="1:116" s="715" customFormat="1" ht="24.75" customHeight="1">
      <c r="A50" s="1387"/>
      <c r="B50" s="1465"/>
      <c r="C50" s="1390"/>
      <c r="D50" s="1390"/>
      <c r="E50" s="1390"/>
      <c r="F50" s="1463"/>
      <c r="G50" s="1278"/>
      <c r="H50" s="1566"/>
      <c r="I50" s="1236"/>
      <c r="J50" s="1566"/>
      <c r="K50" s="1570"/>
      <c r="L50" s="1390"/>
      <c r="M50" s="1566"/>
      <c r="N50" s="1571"/>
      <c r="O50" s="1566"/>
      <c r="P50" s="1573"/>
      <c r="Q50" s="1572"/>
      <c r="R50" s="694"/>
      <c r="S50" s="1572"/>
      <c r="T50" s="1572"/>
      <c r="U50" s="1572"/>
      <c r="V50" s="1569"/>
      <c r="W50" s="1466"/>
      <c r="X50" s="1569"/>
      <c r="Y50" s="1280">
        <f t="shared" si="0"/>
        <v>0</v>
      </c>
      <c r="Z50" s="1572"/>
      <c r="AA50" s="1572"/>
      <c r="AB50" s="1574"/>
      <c r="AC50" s="1574"/>
      <c r="AD50" s="1261"/>
      <c r="AE50" s="1467"/>
      <c r="AF50" s="714"/>
    </row>
    <row r="51" spans="1:116" s="715" customFormat="1" ht="24.75" customHeight="1">
      <c r="A51" s="1387"/>
      <c r="B51" s="1465"/>
      <c r="C51" s="1390"/>
      <c r="D51" s="1390"/>
      <c r="E51" s="1390"/>
      <c r="F51" s="1463"/>
      <c r="G51" s="1278"/>
      <c r="H51" s="1566"/>
      <c r="I51" s="1236"/>
      <c r="J51" s="1566"/>
      <c r="K51" s="1570"/>
      <c r="L51" s="1390"/>
      <c r="M51" s="1566"/>
      <c r="N51" s="1571"/>
      <c r="O51" s="1566"/>
      <c r="P51" s="1573"/>
      <c r="Q51" s="1572"/>
      <c r="R51" s="694"/>
      <c r="S51" s="1572"/>
      <c r="T51" s="1572"/>
      <c r="U51" s="1572"/>
      <c r="V51" s="1569"/>
      <c r="W51" s="1466"/>
      <c r="X51" s="1569"/>
      <c r="Y51" s="1280">
        <f t="shared" si="0"/>
        <v>0</v>
      </c>
      <c r="Z51" s="1572"/>
      <c r="AA51" s="1572"/>
      <c r="AB51" s="1574"/>
      <c r="AC51" s="1574"/>
      <c r="AD51" s="1261"/>
      <c r="AE51" s="1467"/>
      <c r="AF51" s="714"/>
    </row>
    <row r="52" spans="1:116" s="715" customFormat="1" ht="24.75" customHeight="1">
      <c r="A52" s="1387"/>
      <c r="B52" s="1465"/>
      <c r="C52" s="1390"/>
      <c r="D52" s="1390"/>
      <c r="E52" s="1390"/>
      <c r="F52" s="1463"/>
      <c r="G52" s="1278"/>
      <c r="H52" s="1566"/>
      <c r="I52" s="1236"/>
      <c r="J52" s="1566"/>
      <c r="K52" s="1570"/>
      <c r="L52" s="1390"/>
      <c r="M52" s="1566"/>
      <c r="N52" s="1571"/>
      <c r="O52" s="1566"/>
      <c r="P52" s="1573"/>
      <c r="Q52" s="1572"/>
      <c r="R52" s="694"/>
      <c r="S52" s="1572"/>
      <c r="T52" s="1572"/>
      <c r="U52" s="1572"/>
      <c r="V52" s="1569"/>
      <c r="W52" s="1466"/>
      <c r="X52" s="1569"/>
      <c r="Y52" s="1280">
        <f t="shared" si="0"/>
        <v>0</v>
      </c>
      <c r="Z52" s="1572"/>
      <c r="AA52" s="1572"/>
      <c r="AB52" s="1574"/>
      <c r="AC52" s="1574"/>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622</v>
      </c>
      <c r="B54" s="1049" t="s">
        <v>90</v>
      </c>
      <c r="C54" s="1049" t="s">
        <v>91</v>
      </c>
      <c r="D54" s="1049" t="s">
        <v>444</v>
      </c>
      <c r="E54" s="1049" t="s">
        <v>537</v>
      </c>
      <c r="F54" s="1049" t="s">
        <v>538</v>
      </c>
      <c r="G54" s="1049" t="s">
        <v>92</v>
      </c>
      <c r="H54" s="1049" t="s">
        <v>68</v>
      </c>
      <c r="I54" s="1049" t="s">
        <v>93</v>
      </c>
      <c r="J54" s="1049" t="s">
        <v>26</v>
      </c>
      <c r="K54" s="1049" t="s">
        <v>539</v>
      </c>
      <c r="L54" s="1049" t="s">
        <v>96</v>
      </c>
      <c r="M54" s="1049" t="s">
        <v>95</v>
      </c>
      <c r="N54" s="1050" t="s">
        <v>540</v>
      </c>
      <c r="O54" s="1049" t="s">
        <v>94</v>
      </c>
      <c r="P54" s="1051" t="s">
        <v>97</v>
      </c>
      <c r="Q54" s="1052" t="s">
        <v>98</v>
      </c>
      <c r="R54" s="1052" t="s">
        <v>541</v>
      </c>
      <c r="S54" s="1052" t="s">
        <v>542</v>
      </c>
      <c r="T54" s="1052" t="s">
        <v>543</v>
      </c>
      <c r="U54" s="1052" t="s">
        <v>544</v>
      </c>
      <c r="V54" s="1052" t="s">
        <v>69</v>
      </c>
      <c r="W54" s="1052" t="s">
        <v>545</v>
      </c>
      <c r="X54" s="1052" t="s">
        <v>546</v>
      </c>
      <c r="Y54" s="1052" t="s">
        <v>505</v>
      </c>
      <c r="Z54" s="1052" t="s">
        <v>547</v>
      </c>
      <c r="AA54" s="1052" t="s">
        <v>548</v>
      </c>
      <c r="AB54" s="1053" t="s">
        <v>549</v>
      </c>
      <c r="AC54" s="1052" t="s">
        <v>507</v>
      </c>
      <c r="AD54" s="1052" t="s">
        <v>550</v>
      </c>
      <c r="AE54" s="1054" t="s">
        <v>551</v>
      </c>
      <c r="AF54" s="714"/>
    </row>
    <row r="55" spans="1:116" ht="24.75" customHeight="1">
      <c r="A55" s="716" t="s">
        <v>528</v>
      </c>
      <c r="B55" s="690" t="s">
        <v>31</v>
      </c>
      <c r="C55" s="740">
        <v>46041</v>
      </c>
      <c r="D55" s="740"/>
      <c r="E55" s="740"/>
      <c r="F55" s="688"/>
      <c r="G55" s="690" t="s">
        <v>623</v>
      </c>
      <c r="H55" s="691">
        <v>43</v>
      </c>
      <c r="I55" s="1055" t="s">
        <v>556</v>
      </c>
      <c r="J55" s="691" t="s">
        <v>33</v>
      </c>
      <c r="K55" s="691" t="s">
        <v>624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625</v>
      </c>
      <c r="AF55" s="708"/>
    </row>
    <row r="56" spans="1:116" ht="24.75" customHeight="1">
      <c r="A56" s="716" t="s">
        <v>626</v>
      </c>
      <c r="B56" s="690" t="s">
        <v>31</v>
      </c>
      <c r="C56" s="1042">
        <v>46006</v>
      </c>
      <c r="D56" s="1042" t="s">
        <v>56</v>
      </c>
      <c r="E56" s="1042">
        <v>45936</v>
      </c>
      <c r="F56" s="690" t="s">
        <v>57</v>
      </c>
      <c r="G56" s="690" t="s">
        <v>627</v>
      </c>
      <c r="H56" s="691">
        <v>0</v>
      </c>
      <c r="I56" s="1055" t="s">
        <v>556</v>
      </c>
      <c r="J56" s="691" t="s">
        <v>30</v>
      </c>
      <c r="K56" s="691" t="s">
        <v>624</v>
      </c>
      <c r="L56" s="689" t="s">
        <v>628</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629</v>
      </c>
      <c r="AF56" s="708"/>
    </row>
    <row r="57" spans="1:116" ht="24.75" customHeight="1">
      <c r="A57" s="1387" t="s">
        <v>630</v>
      </c>
      <c r="B57" s="690" t="s">
        <v>31</v>
      </c>
      <c r="C57" s="1390">
        <v>46213</v>
      </c>
      <c r="D57" s="1390" t="s">
        <v>476</v>
      </c>
      <c r="E57" s="1390">
        <v>46169</v>
      </c>
      <c r="F57" s="1463" t="s">
        <v>61</v>
      </c>
      <c r="G57" s="1278"/>
      <c r="H57" s="1566">
        <v>0</v>
      </c>
      <c r="I57" s="691" t="s">
        <v>556</v>
      </c>
      <c r="J57" s="691" t="s">
        <v>30</v>
      </c>
      <c r="K57" s="1566"/>
      <c r="L57" s="1390" t="s">
        <v>628</v>
      </c>
      <c r="M57" s="691" t="s">
        <v>110</v>
      </c>
      <c r="N57" s="692">
        <v>88403.8</v>
      </c>
      <c r="O57" s="701" t="s">
        <v>110</v>
      </c>
      <c r="P57" s="693" t="s">
        <v>32</v>
      </c>
      <c r="Q57" s="1572">
        <v>46169</v>
      </c>
      <c r="R57" s="718"/>
      <c r="S57" s="1575"/>
      <c r="T57" s="1576"/>
      <c r="U57" s="1572"/>
      <c r="V57" s="1331">
        <v>6992</v>
      </c>
      <c r="W57" s="1228"/>
      <c r="X57" s="1569">
        <f>SUM(V57-W57)</f>
        <v>6992</v>
      </c>
      <c r="Y57" s="1244"/>
      <c r="Z57" s="1226"/>
      <c r="AA57" s="1226"/>
      <c r="AB57" s="697">
        <v>0</v>
      </c>
      <c r="AC57" s="697">
        <v>0</v>
      </c>
      <c r="AD57" s="1056">
        <v>0</v>
      </c>
      <c r="AE57" s="1245" t="s">
        <v>631</v>
      </c>
    </row>
    <row r="58" spans="1:116" ht="24.75" customHeight="1">
      <c r="A58" s="814" t="s">
        <v>632</v>
      </c>
      <c r="B58" s="690" t="s">
        <v>31</v>
      </c>
      <c r="C58" s="689">
        <v>46142</v>
      </c>
      <c r="D58" s="689" t="s">
        <v>464</v>
      </c>
      <c r="E58" s="689"/>
      <c r="F58" s="690" t="s">
        <v>63</v>
      </c>
      <c r="G58" s="690" t="s">
        <v>633</v>
      </c>
      <c r="H58" s="691">
        <v>0</v>
      </c>
      <c r="I58" s="691" t="s">
        <v>556</v>
      </c>
      <c r="J58" s="691" t="s">
        <v>30</v>
      </c>
      <c r="K58" s="691" t="s">
        <v>624</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634</v>
      </c>
    </row>
    <row r="59" spans="1:116" ht="24.75" customHeight="1">
      <c r="A59" s="1200" t="s">
        <v>635</v>
      </c>
      <c r="B59" s="741" t="s">
        <v>31</v>
      </c>
      <c r="C59" s="740">
        <v>46052</v>
      </c>
      <c r="D59" s="740"/>
      <c r="E59" s="740">
        <v>45866</v>
      </c>
      <c r="F59" s="741" t="s">
        <v>57</v>
      </c>
      <c r="G59" s="741" t="s">
        <v>636</v>
      </c>
      <c r="H59" s="742">
        <v>0</v>
      </c>
      <c r="I59" s="301" t="s">
        <v>556</v>
      </c>
      <c r="J59" s="742" t="s">
        <v>33</v>
      </c>
      <c r="K59" s="742" t="s">
        <v>624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637</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638</v>
      </c>
      <c r="B62" s="1198" t="s">
        <v>90</v>
      </c>
      <c r="C62" s="1198" t="s">
        <v>91</v>
      </c>
      <c r="D62" s="1198" t="s">
        <v>444</v>
      </c>
      <c r="E62" s="1198" t="s">
        <v>537</v>
      </c>
      <c r="F62" s="1198" t="s">
        <v>538</v>
      </c>
      <c r="G62" s="1198" t="s">
        <v>92</v>
      </c>
      <c r="H62" s="1198" t="s">
        <v>68</v>
      </c>
      <c r="I62" s="1198" t="s">
        <v>93</v>
      </c>
      <c r="J62" s="1198" t="s">
        <v>26</v>
      </c>
      <c r="K62" s="1198" t="s">
        <v>539</v>
      </c>
      <c r="L62" s="1198" t="s">
        <v>96</v>
      </c>
      <c r="M62" s="1198" t="s">
        <v>95</v>
      </c>
      <c r="N62" s="1199" t="s">
        <v>540</v>
      </c>
      <c r="O62" s="1198" t="s">
        <v>94</v>
      </c>
      <c r="P62" s="1198" t="s">
        <v>97</v>
      </c>
      <c r="Q62" s="1070" t="s">
        <v>98</v>
      </c>
      <c r="R62" s="1070" t="s">
        <v>541</v>
      </c>
      <c r="S62" s="1070" t="s">
        <v>542</v>
      </c>
      <c r="T62" s="1070" t="s">
        <v>543</v>
      </c>
      <c r="U62" s="1070" t="s">
        <v>544</v>
      </c>
      <c r="V62" s="1070" t="s">
        <v>69</v>
      </c>
      <c r="W62" s="1070" t="s">
        <v>545</v>
      </c>
      <c r="X62" s="1070" t="s">
        <v>546</v>
      </c>
      <c r="Y62" s="1070" t="s">
        <v>505</v>
      </c>
      <c r="Z62" s="1070" t="s">
        <v>547</v>
      </c>
      <c r="AA62" s="1070" t="s">
        <v>548</v>
      </c>
      <c r="AB62" s="1215" t="s">
        <v>549</v>
      </c>
      <c r="AC62" s="1070" t="s">
        <v>507</v>
      </c>
      <c r="AD62" s="1070" t="s">
        <v>550</v>
      </c>
      <c r="AE62" s="1216" t="s">
        <v>551</v>
      </c>
      <c r="AF62" s="727"/>
    </row>
    <row r="63" spans="1:116" ht="24.75" customHeight="1">
      <c r="A63" s="1523" t="s">
        <v>639</v>
      </c>
      <c r="B63" s="1062" t="s">
        <v>34</v>
      </c>
      <c r="C63" s="1390">
        <v>46191</v>
      </c>
      <c r="D63" s="1389" t="s">
        <v>54</v>
      </c>
      <c r="E63" s="1389">
        <v>46171</v>
      </c>
      <c r="F63" s="1388" t="s">
        <v>53</v>
      </c>
      <c r="G63" s="1257"/>
      <c r="H63" s="1565">
        <v>61</v>
      </c>
      <c r="I63" s="372" t="s">
        <v>624</v>
      </c>
      <c r="J63" s="1058" t="s">
        <v>30</v>
      </c>
      <c r="K63" s="1566"/>
      <c r="L63" s="1389"/>
      <c r="M63" s="372" t="s">
        <v>110</v>
      </c>
      <c r="N63" s="991">
        <v>44936</v>
      </c>
      <c r="O63" s="372" t="s">
        <v>110</v>
      </c>
      <c r="P63" s="707" t="s">
        <v>35</v>
      </c>
      <c r="Q63" s="1567">
        <v>46146</v>
      </c>
      <c r="R63" s="1567"/>
      <c r="S63" s="1567"/>
      <c r="T63" s="1567"/>
      <c r="U63" s="1567"/>
      <c r="V63" s="1568">
        <v>3375</v>
      </c>
      <c r="W63" s="1569"/>
      <c r="X63" s="1569">
        <f>SUM(V63-W63)</f>
        <v>3375</v>
      </c>
      <c r="Y63" s="1244">
        <f>IFERROR($W63/$V63, 0)</f>
        <v>0</v>
      </c>
      <c r="Z63" s="1577"/>
      <c r="AA63" s="1577"/>
      <c r="AB63" s="697">
        <v>0</v>
      </c>
      <c r="AC63" s="697">
        <v>0</v>
      </c>
      <c r="AD63" s="1056">
        <v>0</v>
      </c>
      <c r="AE63" s="1245" t="s">
        <v>640</v>
      </c>
      <c r="AF63" s="727"/>
    </row>
    <row r="64" spans="1:116" ht="24.75" customHeight="1">
      <c r="A64" s="1200" t="s">
        <v>641</v>
      </c>
      <c r="B64" s="1062" t="s">
        <v>34</v>
      </c>
      <c r="C64" s="1390">
        <v>46181</v>
      </c>
      <c r="D64" s="1389" t="s">
        <v>54</v>
      </c>
      <c r="E64" s="1389">
        <v>46171</v>
      </c>
      <c r="F64" s="1388" t="s">
        <v>53</v>
      </c>
      <c r="G64" s="1257"/>
      <c r="H64" s="1565">
        <v>85</v>
      </c>
      <c r="I64" s="372" t="s">
        <v>624</v>
      </c>
      <c r="J64" s="1058" t="s">
        <v>30</v>
      </c>
      <c r="K64" s="1566"/>
      <c r="L64" s="1389"/>
      <c r="M64" s="372" t="s">
        <v>110</v>
      </c>
      <c r="N64" s="991">
        <v>60062</v>
      </c>
      <c r="O64" s="372" t="s">
        <v>110</v>
      </c>
      <c r="P64" s="707" t="s">
        <v>35</v>
      </c>
      <c r="Q64" s="1567">
        <v>46174</v>
      </c>
      <c r="R64" s="1567"/>
      <c r="S64" s="1567"/>
      <c r="T64" s="1567"/>
      <c r="U64" s="1567"/>
      <c r="V64" s="1568">
        <v>4380</v>
      </c>
      <c r="W64" s="1569"/>
      <c r="X64" s="1569">
        <f>SUM(V64-W64)</f>
        <v>4380</v>
      </c>
      <c r="Y64" s="1244">
        <f>IFERROR($W64/$V64, 0)</f>
        <v>0</v>
      </c>
      <c r="Z64" s="1577"/>
      <c r="AA64" s="1577"/>
      <c r="AB64" s="697">
        <v>0</v>
      </c>
      <c r="AC64" s="697">
        <v>0</v>
      </c>
      <c r="AD64" s="1056">
        <v>0</v>
      </c>
      <c r="AE64" s="1245" t="s">
        <v>642</v>
      </c>
      <c r="AF64" s="727"/>
    </row>
    <row r="65" spans="1:32" ht="24.75" customHeight="1">
      <c r="A65" s="1523" t="s">
        <v>643</v>
      </c>
      <c r="B65" s="1062" t="s">
        <v>34</v>
      </c>
      <c r="C65" s="1390">
        <v>46191</v>
      </c>
      <c r="D65" s="1389" t="s">
        <v>54</v>
      </c>
      <c r="E65" s="1389">
        <v>46171</v>
      </c>
      <c r="F65" s="1388" t="s">
        <v>53</v>
      </c>
      <c r="G65" s="1257"/>
      <c r="H65" s="1565">
        <v>86</v>
      </c>
      <c r="I65" s="372" t="s">
        <v>624</v>
      </c>
      <c r="J65" s="1058" t="s">
        <v>30</v>
      </c>
      <c r="K65" s="1566"/>
      <c r="L65" s="1389"/>
      <c r="M65" s="372" t="s">
        <v>110</v>
      </c>
      <c r="N65" s="991">
        <v>64118</v>
      </c>
      <c r="O65" s="372" t="s">
        <v>110</v>
      </c>
      <c r="P65" s="707" t="s">
        <v>35</v>
      </c>
      <c r="Q65" s="1567">
        <v>46174</v>
      </c>
      <c r="R65" s="1567"/>
      <c r="S65" s="1567"/>
      <c r="T65" s="1567"/>
      <c r="U65" s="1567"/>
      <c r="V65" s="1568">
        <v>4753</v>
      </c>
      <c r="W65" s="1569"/>
      <c r="X65" s="1569">
        <f>SUM(V65-W65)</f>
        <v>4753</v>
      </c>
      <c r="Y65" s="1244">
        <f>IFERROR($W65/$V65, 0)</f>
        <v>0</v>
      </c>
      <c r="Z65" s="1577"/>
      <c r="AA65" s="1577"/>
      <c r="AB65" s="697">
        <v>0</v>
      </c>
      <c r="AC65" s="697">
        <v>0</v>
      </c>
      <c r="AD65" s="1056">
        <v>0</v>
      </c>
      <c r="AE65" s="1245" t="s">
        <v>640</v>
      </c>
      <c r="AF65" s="727"/>
    </row>
    <row r="66" spans="1:32" ht="24.75" customHeight="1">
      <c r="A66" s="1523" t="s">
        <v>644</v>
      </c>
      <c r="B66" s="1062" t="s">
        <v>34</v>
      </c>
      <c r="C66" s="1390">
        <v>46191</v>
      </c>
      <c r="D66" s="1389" t="s">
        <v>54</v>
      </c>
      <c r="E66" s="1389">
        <v>46171</v>
      </c>
      <c r="F66" s="1388" t="s">
        <v>53</v>
      </c>
      <c r="G66" s="1257"/>
      <c r="H66" s="1565">
        <v>87</v>
      </c>
      <c r="I66" s="372" t="s">
        <v>624</v>
      </c>
      <c r="J66" s="1058" t="s">
        <v>30</v>
      </c>
      <c r="K66" s="1566"/>
      <c r="L66" s="1389"/>
      <c r="M66" s="372" t="s">
        <v>110</v>
      </c>
      <c r="N66" s="991">
        <v>64040</v>
      </c>
      <c r="O66" s="372" t="s">
        <v>110</v>
      </c>
      <c r="P66" s="707" t="s">
        <v>35</v>
      </c>
      <c r="Q66" s="1567">
        <v>46174</v>
      </c>
      <c r="R66" s="1567"/>
      <c r="S66" s="1567"/>
      <c r="T66" s="1567"/>
      <c r="U66" s="1567"/>
      <c r="V66" s="1568">
        <v>4888</v>
      </c>
      <c r="W66" s="1569"/>
      <c r="X66" s="1569">
        <f>SUM(V66-W66)</f>
        <v>4888</v>
      </c>
      <c r="Y66" s="1244">
        <f>IFERROR($W66/$V66, 0)</f>
        <v>0</v>
      </c>
      <c r="Z66" s="1577"/>
      <c r="AA66" s="1577"/>
      <c r="AB66" s="697">
        <v>0</v>
      </c>
      <c r="AC66" s="697">
        <v>0</v>
      </c>
      <c r="AD66" s="1056">
        <v>0</v>
      </c>
      <c r="AE66" s="1245" t="s">
        <v>645</v>
      </c>
      <c r="AF66" s="727"/>
    </row>
    <row r="67" spans="1:32" ht="24.75" customHeight="1">
      <c r="A67" s="1523" t="s">
        <v>646</v>
      </c>
      <c r="B67" s="1062" t="s">
        <v>34</v>
      </c>
      <c r="C67" s="1390">
        <v>46191</v>
      </c>
      <c r="D67" s="1389" t="s">
        <v>54</v>
      </c>
      <c r="E67" s="1389">
        <v>46163</v>
      </c>
      <c r="F67" s="1388" t="s">
        <v>53</v>
      </c>
      <c r="G67" s="1257" t="s">
        <v>647</v>
      </c>
      <c r="H67" s="1565">
        <v>82</v>
      </c>
      <c r="I67" s="372" t="s">
        <v>624</v>
      </c>
      <c r="J67" s="1058" t="s">
        <v>30</v>
      </c>
      <c r="K67" s="1566"/>
      <c r="L67" s="1389"/>
      <c r="M67" s="372" t="s">
        <v>110</v>
      </c>
      <c r="N67" s="991">
        <v>60234</v>
      </c>
      <c r="O67" s="372" t="s">
        <v>110</v>
      </c>
      <c r="P67" s="707" t="s">
        <v>35</v>
      </c>
      <c r="Q67" s="1567">
        <v>46164</v>
      </c>
      <c r="R67" s="1567"/>
      <c r="S67" s="1567"/>
      <c r="T67" s="1567"/>
      <c r="U67" s="1567"/>
      <c r="V67" s="1568">
        <v>4497</v>
      </c>
      <c r="W67" s="1569"/>
      <c r="X67" s="1569">
        <f>SUM(V67-W67)</f>
        <v>4497</v>
      </c>
      <c r="Y67" s="1244">
        <f>IFERROR($W67/$V67, 0)</f>
        <v>0</v>
      </c>
      <c r="Z67" s="1577"/>
      <c r="AA67" s="1577"/>
      <c r="AB67" s="697">
        <v>0</v>
      </c>
      <c r="AC67" s="697">
        <v>0</v>
      </c>
      <c r="AD67" s="1056">
        <v>0</v>
      </c>
      <c r="AE67" s="1245" t="s">
        <v>645</v>
      </c>
      <c r="AF67" s="727"/>
    </row>
    <row r="68" spans="1:32" ht="24.75" customHeight="1">
      <c r="A68" s="1523" t="s">
        <v>648</v>
      </c>
      <c r="B68" s="1062" t="s">
        <v>34</v>
      </c>
      <c r="C68" s="1390">
        <v>46191</v>
      </c>
      <c r="D68" s="1389" t="s">
        <v>54</v>
      </c>
      <c r="E68" s="1389">
        <v>46171</v>
      </c>
      <c r="F68" s="1388" t="s">
        <v>53</v>
      </c>
      <c r="G68" s="1257"/>
      <c r="H68" s="1565">
        <v>55</v>
      </c>
      <c r="I68" s="372" t="s">
        <v>624</v>
      </c>
      <c r="J68" s="1058" t="s">
        <v>30</v>
      </c>
      <c r="K68" s="1566"/>
      <c r="L68" s="1389"/>
      <c r="M68" s="372" t="s">
        <v>110</v>
      </c>
      <c r="N68" s="991">
        <v>45757.7</v>
      </c>
      <c r="O68" s="372" t="s">
        <v>110</v>
      </c>
      <c r="P68" s="707" t="s">
        <v>35</v>
      </c>
      <c r="Q68" s="1567">
        <v>46174</v>
      </c>
      <c r="R68" s="1567"/>
      <c r="S68" s="1567"/>
      <c r="T68" s="1567"/>
      <c r="U68" s="1567"/>
      <c r="V68" s="1568">
        <v>3537</v>
      </c>
      <c r="W68" s="1569"/>
      <c r="X68" s="1569">
        <f>SUM(V68-W68)</f>
        <v>3537</v>
      </c>
      <c r="Y68" s="1244">
        <f>IFERROR($W68/$V68, 0)</f>
        <v>0</v>
      </c>
      <c r="Z68" s="1577"/>
      <c r="AA68" s="1577"/>
      <c r="AB68" s="697">
        <v>0</v>
      </c>
      <c r="AC68" s="697">
        <v>0</v>
      </c>
      <c r="AD68" s="1056">
        <v>0</v>
      </c>
      <c r="AE68" s="1245" t="s">
        <v>645</v>
      </c>
      <c r="AF68" s="727"/>
    </row>
    <row r="69" spans="1:32" ht="24.75" customHeight="1">
      <c r="A69" s="1523" t="s">
        <v>649</v>
      </c>
      <c r="B69" s="1062" t="s">
        <v>34</v>
      </c>
      <c r="C69" s="1390">
        <v>46191</v>
      </c>
      <c r="D69" s="1389" t="s">
        <v>54</v>
      </c>
      <c r="E69" s="1389">
        <v>46171</v>
      </c>
      <c r="F69" s="1388" t="s">
        <v>53</v>
      </c>
      <c r="G69" s="1257"/>
      <c r="H69" s="1565">
        <v>54</v>
      </c>
      <c r="I69" s="372" t="s">
        <v>624</v>
      </c>
      <c r="J69" s="1058" t="s">
        <v>30</v>
      </c>
      <c r="K69" s="1566"/>
      <c r="L69" s="1389"/>
      <c r="M69" s="372" t="s">
        <v>110</v>
      </c>
      <c r="N69" s="991">
        <v>39903.550000000003</v>
      </c>
      <c r="O69" s="372" t="s">
        <v>110</v>
      </c>
      <c r="P69" s="707" t="s">
        <v>35</v>
      </c>
      <c r="Q69" s="1567">
        <v>46174</v>
      </c>
      <c r="R69" s="1567"/>
      <c r="S69" s="1567"/>
      <c r="T69" s="1567"/>
      <c r="U69" s="1567"/>
      <c r="V69" s="1568">
        <v>3000</v>
      </c>
      <c r="W69" s="1569"/>
      <c r="X69" s="1569">
        <f>SUM(V69-W69)</f>
        <v>3000</v>
      </c>
      <c r="Y69" s="1244">
        <f>IFERROR($W69/$V69, 0)</f>
        <v>0</v>
      </c>
      <c r="Z69" s="1577"/>
      <c r="AA69" s="1577"/>
      <c r="AB69" s="697">
        <v>0</v>
      </c>
      <c r="AC69" s="697">
        <v>0</v>
      </c>
      <c r="AD69" s="1056">
        <v>0</v>
      </c>
      <c r="AE69" s="1245" t="s">
        <v>645</v>
      </c>
      <c r="AF69" s="727"/>
    </row>
    <row r="70" spans="1:32" ht="24.75" customHeight="1">
      <c r="A70" s="1523" t="s">
        <v>650</v>
      </c>
      <c r="B70" s="1062" t="s">
        <v>34</v>
      </c>
      <c r="C70" s="1390">
        <v>46191</v>
      </c>
      <c r="D70" s="1389" t="s">
        <v>54</v>
      </c>
      <c r="E70" s="1389">
        <v>46171</v>
      </c>
      <c r="F70" s="1388" t="s">
        <v>53</v>
      </c>
      <c r="G70" s="1257"/>
      <c r="H70" s="1565">
        <v>78</v>
      </c>
      <c r="I70" s="372" t="s">
        <v>624</v>
      </c>
      <c r="J70" s="1058" t="s">
        <v>30</v>
      </c>
      <c r="K70" s="1566"/>
      <c r="L70" s="1389"/>
      <c r="M70" s="372" t="s">
        <v>110</v>
      </c>
      <c r="N70" s="991">
        <v>58190</v>
      </c>
      <c r="O70" s="372" t="s">
        <v>110</v>
      </c>
      <c r="P70" s="707" t="s">
        <v>35</v>
      </c>
      <c r="Q70" s="1567">
        <v>46174</v>
      </c>
      <c r="R70" s="1567"/>
      <c r="S70" s="1567"/>
      <c r="T70" s="1567"/>
      <c r="U70" s="1567"/>
      <c r="V70" s="1568">
        <v>4283</v>
      </c>
      <c r="W70" s="1569"/>
      <c r="X70" s="1569">
        <f>SUM(V70-W70)</f>
        <v>4283</v>
      </c>
      <c r="Y70" s="1244">
        <f>IFERROR($W70/$V70, 0)</f>
        <v>0</v>
      </c>
      <c r="Z70" s="1577"/>
      <c r="AA70" s="1577"/>
      <c r="AB70" s="697">
        <v>0</v>
      </c>
      <c r="AC70" s="697">
        <v>0</v>
      </c>
      <c r="AD70" s="1056">
        <v>0</v>
      </c>
      <c r="AE70" s="1245" t="s">
        <v>645</v>
      </c>
      <c r="AF70" s="727"/>
    </row>
    <row r="71" spans="1:32" ht="24.75" customHeight="1">
      <c r="A71" s="1523" t="s">
        <v>651</v>
      </c>
      <c r="B71" s="1062" t="s">
        <v>34</v>
      </c>
      <c r="C71" s="1390">
        <v>46191</v>
      </c>
      <c r="D71" s="1389" t="s">
        <v>474</v>
      </c>
      <c r="E71" s="1389">
        <v>46142</v>
      </c>
      <c r="F71" s="1388" t="s">
        <v>53</v>
      </c>
      <c r="G71" s="1257"/>
      <c r="H71" s="1565">
        <v>75</v>
      </c>
      <c r="I71" s="372" t="s">
        <v>624</v>
      </c>
      <c r="J71" s="1058" t="s">
        <v>30</v>
      </c>
      <c r="K71" s="1566"/>
      <c r="L71" s="1389"/>
      <c r="M71" s="372" t="s">
        <v>110</v>
      </c>
      <c r="N71" s="991">
        <v>61026</v>
      </c>
      <c r="O71" s="372" t="s">
        <v>110</v>
      </c>
      <c r="P71" s="707" t="s">
        <v>35</v>
      </c>
      <c r="Q71" s="1567">
        <v>46144</v>
      </c>
      <c r="R71" s="1567"/>
      <c r="S71" s="1567"/>
      <c r="T71" s="1567"/>
      <c r="U71" s="1567"/>
      <c r="V71" s="1568">
        <v>4683</v>
      </c>
      <c r="W71" s="1569">
        <v>851</v>
      </c>
      <c r="X71" s="1569">
        <f>SUM(V71-W71)</f>
        <v>3832</v>
      </c>
      <c r="Y71" s="1244">
        <f>IFERROR($W71/$V71, 0)</f>
        <v>0.18172111894084989</v>
      </c>
      <c r="Z71" s="1567">
        <v>46177</v>
      </c>
      <c r="AA71" s="1567"/>
      <c r="AB71" s="697">
        <v>0</v>
      </c>
      <c r="AC71" s="697">
        <v>0</v>
      </c>
      <c r="AD71" s="1056">
        <v>0</v>
      </c>
      <c r="AE71" s="1245" t="s">
        <v>645</v>
      </c>
      <c r="AF71" s="727"/>
    </row>
    <row r="72" spans="1:32" ht="24.75" customHeight="1">
      <c r="A72" s="1392" t="s">
        <v>652</v>
      </c>
      <c r="B72" s="1062" t="s">
        <v>34</v>
      </c>
      <c r="C72" s="1390">
        <v>46191</v>
      </c>
      <c r="D72" s="1389" t="s">
        <v>54</v>
      </c>
      <c r="E72" s="1389">
        <v>46184</v>
      </c>
      <c r="F72" s="1388" t="s">
        <v>53</v>
      </c>
      <c r="G72" s="1257"/>
      <c r="H72" s="1565">
        <v>65</v>
      </c>
      <c r="I72" s="372" t="s">
        <v>556</v>
      </c>
      <c r="J72" s="1058" t="s">
        <v>30</v>
      </c>
      <c r="K72" s="1566"/>
      <c r="L72" s="1389"/>
      <c r="M72" s="372" t="s">
        <v>110</v>
      </c>
      <c r="N72" s="991">
        <v>45252</v>
      </c>
      <c r="O72" s="372" t="s">
        <v>110</v>
      </c>
      <c r="P72" s="707" t="s">
        <v>32</v>
      </c>
      <c r="Q72" s="1567"/>
      <c r="R72" s="1567"/>
      <c r="S72" s="1567"/>
      <c r="T72" s="1567"/>
      <c r="U72" s="1567"/>
      <c r="V72" s="1568">
        <v>3360</v>
      </c>
      <c r="W72" s="1569"/>
      <c r="X72" s="1569">
        <f>SUM(V72-W72)</f>
        <v>3360</v>
      </c>
      <c r="Y72" s="1244">
        <f>IFERROR($W72/$V72, 0)</f>
        <v>0</v>
      </c>
      <c r="Z72" s="1577"/>
      <c r="AA72" s="1577"/>
      <c r="AB72" s="697">
        <v>0</v>
      </c>
      <c r="AC72" s="697">
        <v>0</v>
      </c>
      <c r="AD72" s="1056">
        <v>0</v>
      </c>
      <c r="AE72" s="1245" t="s">
        <v>653</v>
      </c>
      <c r="AF72" s="727"/>
    </row>
    <row r="73" spans="1:32" ht="24.75" customHeight="1">
      <c r="A73" s="1409" t="s">
        <v>654</v>
      </c>
      <c r="B73" s="1062" t="s">
        <v>34</v>
      </c>
      <c r="C73" s="1390">
        <v>46191</v>
      </c>
      <c r="D73" s="1389" t="s">
        <v>54</v>
      </c>
      <c r="E73" s="1389">
        <v>46184</v>
      </c>
      <c r="F73" s="1388" t="s">
        <v>53</v>
      </c>
      <c r="G73" s="1257"/>
      <c r="H73" s="1565">
        <v>21</v>
      </c>
      <c r="I73" s="372" t="s">
        <v>556</v>
      </c>
      <c r="J73" s="742" t="s">
        <v>30</v>
      </c>
      <c r="K73" s="742"/>
      <c r="L73" s="1389"/>
      <c r="M73" s="372" t="s">
        <v>110</v>
      </c>
      <c r="N73" s="991">
        <v>38308</v>
      </c>
      <c r="O73" s="372" t="s">
        <v>110</v>
      </c>
      <c r="P73" s="707" t="s">
        <v>32</v>
      </c>
      <c r="Q73" s="1567"/>
      <c r="R73" s="1567"/>
      <c r="S73" s="1567"/>
      <c r="T73" s="1567"/>
      <c r="U73" s="1567"/>
      <c r="V73" s="1568">
        <v>3379</v>
      </c>
      <c r="W73" s="1569"/>
      <c r="X73" s="1569">
        <f>SUM(V73-W73)</f>
        <v>3379</v>
      </c>
      <c r="Y73" s="1244">
        <f>IFERROR($W73/$V73, 0)</f>
        <v>0</v>
      </c>
      <c r="Z73" s="1577"/>
      <c r="AA73" s="1577"/>
      <c r="AB73" s="697">
        <v>0</v>
      </c>
      <c r="AC73" s="697">
        <v>0</v>
      </c>
      <c r="AD73" s="1056">
        <v>0</v>
      </c>
      <c r="AE73" s="1245" t="s">
        <v>655</v>
      </c>
      <c r="AF73" s="727"/>
    </row>
    <row r="74" spans="1:32" ht="24.75" customHeight="1">
      <c r="A74" s="1392" t="s">
        <v>656</v>
      </c>
      <c r="B74" s="1062" t="s">
        <v>34</v>
      </c>
      <c r="C74" s="1390">
        <v>46191</v>
      </c>
      <c r="D74" s="1389" t="s">
        <v>54</v>
      </c>
      <c r="E74" s="1389">
        <v>46169</v>
      </c>
      <c r="F74" s="1388" t="s">
        <v>53</v>
      </c>
      <c r="G74" s="1257" t="s">
        <v>657</v>
      </c>
      <c r="H74" s="1565">
        <v>85</v>
      </c>
      <c r="I74" s="372" t="s">
        <v>556</v>
      </c>
      <c r="J74" s="1058" t="s">
        <v>30</v>
      </c>
      <c r="K74" s="1566"/>
      <c r="L74" s="1389"/>
      <c r="M74" s="372" t="s">
        <v>110</v>
      </c>
      <c r="N74" s="991">
        <v>56492</v>
      </c>
      <c r="O74" s="372" t="s">
        <v>110</v>
      </c>
      <c r="P74" s="707" t="s">
        <v>35</v>
      </c>
      <c r="Q74" s="1567">
        <v>46170</v>
      </c>
      <c r="R74" s="1567"/>
      <c r="S74" s="1567"/>
      <c r="T74" s="1567"/>
      <c r="U74" s="1567"/>
      <c r="V74" s="1568">
        <v>4054</v>
      </c>
      <c r="W74" s="1569"/>
      <c r="X74" s="1569">
        <f>SUM(V74-W74)</f>
        <v>4054</v>
      </c>
      <c r="Y74" s="1244">
        <f>IFERROR($W74/$V74, 0)</f>
        <v>0</v>
      </c>
      <c r="Z74" s="1567">
        <v>46184</v>
      </c>
      <c r="AA74" s="1577"/>
      <c r="AB74" s="697">
        <v>0</v>
      </c>
      <c r="AC74" s="697">
        <v>0</v>
      </c>
      <c r="AD74" s="1056">
        <v>0</v>
      </c>
      <c r="AE74" s="1245" t="s">
        <v>653</v>
      </c>
      <c r="AF74" s="727"/>
    </row>
    <row r="75" spans="1:32" ht="24.75" customHeight="1">
      <c r="A75" s="1392" t="s">
        <v>658</v>
      </c>
      <c r="B75" s="1062" t="s">
        <v>34</v>
      </c>
      <c r="C75" s="1390">
        <v>46191</v>
      </c>
      <c r="D75" s="1389" t="s">
        <v>54</v>
      </c>
      <c r="E75" s="1389">
        <v>46169</v>
      </c>
      <c r="F75" s="1388" t="s">
        <v>53</v>
      </c>
      <c r="G75" s="1257" t="s">
        <v>659</v>
      </c>
      <c r="H75" s="1565">
        <v>87</v>
      </c>
      <c r="I75" s="372" t="s">
        <v>556</v>
      </c>
      <c r="J75" s="1058" t="s">
        <v>30</v>
      </c>
      <c r="K75" s="1566"/>
      <c r="L75" s="1389"/>
      <c r="M75" s="372" t="s">
        <v>110</v>
      </c>
      <c r="N75" s="991">
        <v>59286</v>
      </c>
      <c r="O75" s="372" t="s">
        <v>110</v>
      </c>
      <c r="P75" s="707" t="s">
        <v>35</v>
      </c>
      <c r="Q75" s="1567">
        <v>46170</v>
      </c>
      <c r="R75" s="1567"/>
      <c r="S75" s="1567"/>
      <c r="T75" s="1567"/>
      <c r="U75" s="1567"/>
      <c r="V75" s="1568">
        <v>4413</v>
      </c>
      <c r="W75" s="1578">
        <v>981</v>
      </c>
      <c r="X75" s="1569">
        <f>SUM(V75-W75)</f>
        <v>3432</v>
      </c>
      <c r="Y75" s="1244">
        <f>IFERROR($W75/$V75, 0)</f>
        <v>0.22229775662814413</v>
      </c>
      <c r="Z75" s="1567">
        <v>46184</v>
      </c>
      <c r="AA75" s="1577"/>
      <c r="AB75" s="697">
        <v>0</v>
      </c>
      <c r="AC75" s="697">
        <v>0</v>
      </c>
      <c r="AD75" s="1056">
        <v>0</v>
      </c>
      <c r="AE75" s="1245" t="s">
        <v>653</v>
      </c>
      <c r="AF75" s="727"/>
    </row>
    <row r="76" spans="1:32" ht="24.75" customHeight="1">
      <c r="A76" s="1528" t="s">
        <v>660</v>
      </c>
      <c r="B76" s="1062" t="s">
        <v>34</v>
      </c>
      <c r="C76" s="1390">
        <v>46191</v>
      </c>
      <c r="D76" s="1389" t="s">
        <v>54</v>
      </c>
      <c r="E76" s="1389">
        <v>46169</v>
      </c>
      <c r="F76" s="1388" t="s">
        <v>53</v>
      </c>
      <c r="G76" s="1257" t="s">
        <v>661</v>
      </c>
      <c r="H76" s="1565">
        <v>56</v>
      </c>
      <c r="I76" s="1527" t="s">
        <v>562</v>
      </c>
      <c r="J76" s="1058" t="s">
        <v>30</v>
      </c>
      <c r="K76" s="1566"/>
      <c r="L76" s="1389"/>
      <c r="M76" s="372" t="s">
        <v>110</v>
      </c>
      <c r="N76" s="991">
        <v>42220</v>
      </c>
      <c r="O76" s="372" t="s">
        <v>110</v>
      </c>
      <c r="P76" s="729" t="s">
        <v>38</v>
      </c>
      <c r="Q76" s="1567">
        <v>46170</v>
      </c>
      <c r="R76" s="1567"/>
      <c r="S76" s="1567"/>
      <c r="T76" s="1567"/>
      <c r="U76" s="1567"/>
      <c r="V76" s="1568">
        <v>3090</v>
      </c>
      <c r="W76" s="1579">
        <v>2901</v>
      </c>
      <c r="X76" s="1569">
        <f>SUM(V76-W76)</f>
        <v>189</v>
      </c>
      <c r="Y76" s="1244">
        <f>IFERROR($W76/$V76, 0)</f>
        <v>0.93883495145631068</v>
      </c>
      <c r="Z76" s="1567">
        <v>46183</v>
      </c>
      <c r="AA76" s="1577"/>
      <c r="AB76" s="697">
        <v>0</v>
      </c>
      <c r="AC76" s="697">
        <v>0</v>
      </c>
      <c r="AD76" s="1056">
        <v>0</v>
      </c>
      <c r="AE76" s="1245" t="s">
        <v>653</v>
      </c>
      <c r="AF76" s="727"/>
    </row>
    <row r="77" spans="1:32" ht="24.75" customHeight="1">
      <c r="A77" s="1392" t="s">
        <v>662</v>
      </c>
      <c r="B77" s="1062" t="s">
        <v>34</v>
      </c>
      <c r="C77" s="1390">
        <v>46191</v>
      </c>
      <c r="D77" s="1389" t="s">
        <v>54</v>
      </c>
      <c r="E77" s="1389">
        <v>46184</v>
      </c>
      <c r="F77" s="1388" t="s">
        <v>53</v>
      </c>
      <c r="G77" s="1257"/>
      <c r="H77" s="1565">
        <v>77</v>
      </c>
      <c r="I77" s="372" t="s">
        <v>556</v>
      </c>
      <c r="J77" s="1058" t="s">
        <v>30</v>
      </c>
      <c r="K77" s="1566"/>
      <c r="L77" s="1389"/>
      <c r="M77" s="372" t="s">
        <v>110</v>
      </c>
      <c r="N77" s="991">
        <v>52948</v>
      </c>
      <c r="O77" s="372" t="s">
        <v>110</v>
      </c>
      <c r="P77" s="707" t="s">
        <v>32</v>
      </c>
      <c r="Q77" s="1567"/>
      <c r="R77" s="1567"/>
      <c r="S77" s="1567"/>
      <c r="T77" s="1567"/>
      <c r="U77" s="1567"/>
      <c r="V77" s="1568">
        <v>3957</v>
      </c>
      <c r="W77" s="1569"/>
      <c r="X77" s="1569">
        <f>SUM(V77-W77)</f>
        <v>3957</v>
      </c>
      <c r="Y77" s="1244">
        <f>IFERROR($W77/$V77, 0)</f>
        <v>0</v>
      </c>
      <c r="Z77" s="1577"/>
      <c r="AA77" s="1577"/>
      <c r="AB77" s="697">
        <v>0</v>
      </c>
      <c r="AC77" s="697">
        <v>0</v>
      </c>
      <c r="AD77" s="1056">
        <v>0</v>
      </c>
      <c r="AE77" s="1245" t="s">
        <v>653</v>
      </c>
      <c r="AF77" s="727"/>
    </row>
    <row r="78" spans="1:32" ht="24.75" customHeight="1">
      <c r="A78" s="1409" t="s">
        <v>663</v>
      </c>
      <c r="B78" s="1062" t="s">
        <v>34</v>
      </c>
      <c r="C78" s="1390">
        <v>46191</v>
      </c>
      <c r="D78" s="1389" t="s">
        <v>54</v>
      </c>
      <c r="E78" s="1389">
        <v>46184</v>
      </c>
      <c r="F78" s="1388" t="s">
        <v>53</v>
      </c>
      <c r="G78" s="1257"/>
      <c r="H78" s="1565">
        <v>74</v>
      </c>
      <c r="I78" s="372" t="s">
        <v>556</v>
      </c>
      <c r="J78" s="742" t="s">
        <v>30</v>
      </c>
      <c r="K78" s="742"/>
      <c r="L78" s="1389"/>
      <c r="M78" s="372" t="s">
        <v>110</v>
      </c>
      <c r="N78" s="991">
        <v>51256</v>
      </c>
      <c r="O78" s="372" t="s">
        <v>110</v>
      </c>
      <c r="P78" s="707" t="s">
        <v>32</v>
      </c>
      <c r="Q78" s="1567"/>
      <c r="R78" s="1567"/>
      <c r="S78" s="1567"/>
      <c r="T78" s="1567"/>
      <c r="U78" s="1567"/>
      <c r="V78" s="1568">
        <v>3826</v>
      </c>
      <c r="W78" s="1569"/>
      <c r="X78" s="1569">
        <f>SUM(V78-W78)</f>
        <v>3826</v>
      </c>
      <c r="Y78" s="1244">
        <f>IFERROR($W78/$V78, 0)</f>
        <v>0</v>
      </c>
      <c r="Z78" s="1577"/>
      <c r="AA78" s="1577"/>
      <c r="AB78" s="697">
        <v>0</v>
      </c>
      <c r="AC78" s="697">
        <v>0</v>
      </c>
      <c r="AD78" s="1056">
        <v>0</v>
      </c>
      <c r="AE78" s="1245" t="s">
        <v>655</v>
      </c>
      <c r="AF78" s="727"/>
    </row>
    <row r="79" spans="1:32" ht="24.75" customHeight="1">
      <c r="A79" s="1409" t="s">
        <v>664</v>
      </c>
      <c r="B79" s="1062" t="s">
        <v>34</v>
      </c>
      <c r="C79" s="1390">
        <v>46191</v>
      </c>
      <c r="D79" s="1389" t="s">
        <v>54</v>
      </c>
      <c r="E79" s="1389">
        <v>46184</v>
      </c>
      <c r="F79" s="1388" t="s">
        <v>53</v>
      </c>
      <c r="G79" s="1257"/>
      <c r="H79" s="1565">
        <v>73</v>
      </c>
      <c r="I79" s="372" t="s">
        <v>556</v>
      </c>
      <c r="J79" s="1058" t="s">
        <v>30</v>
      </c>
      <c r="K79" s="1566"/>
      <c r="L79" s="1389"/>
      <c r="M79" s="372" t="s">
        <v>110</v>
      </c>
      <c r="N79" s="991">
        <v>61225.25</v>
      </c>
      <c r="O79" s="372" t="s">
        <v>110</v>
      </c>
      <c r="P79" s="707" t="s">
        <v>32</v>
      </c>
      <c r="Q79" s="1567"/>
      <c r="R79" s="1567"/>
      <c r="S79" s="1567"/>
      <c r="T79" s="1567"/>
      <c r="U79" s="1567"/>
      <c r="V79" s="1568">
        <v>4654</v>
      </c>
      <c r="W79" s="1569"/>
      <c r="X79" s="1569">
        <f>SUM(V79-W79)</f>
        <v>4654</v>
      </c>
      <c r="Y79" s="1244">
        <f>IFERROR($W79/$V79, 0)</f>
        <v>0</v>
      </c>
      <c r="Z79" s="1577"/>
      <c r="AA79" s="1577"/>
      <c r="AB79" s="697">
        <v>0</v>
      </c>
      <c r="AC79" s="697">
        <v>0</v>
      </c>
      <c r="AD79" s="1056">
        <v>0</v>
      </c>
      <c r="AE79" s="1245" t="s">
        <v>653</v>
      </c>
      <c r="AF79" s="727"/>
    </row>
    <row r="80" spans="1:32" ht="24.75" customHeight="1">
      <c r="A80" s="1387" t="s">
        <v>665</v>
      </c>
      <c r="B80" s="1419" t="s">
        <v>34</v>
      </c>
      <c r="C80" s="1390">
        <v>46203</v>
      </c>
      <c r="D80" s="1388" t="s">
        <v>50</v>
      </c>
      <c r="E80" s="1389">
        <v>46161</v>
      </c>
      <c r="F80" s="1388" t="s">
        <v>53</v>
      </c>
      <c r="G80" s="1257"/>
      <c r="H80" s="1180">
        <v>0</v>
      </c>
      <c r="I80" s="1264" t="s">
        <v>556</v>
      </c>
      <c r="J80" s="1180" t="s">
        <v>30</v>
      </c>
      <c r="K80" s="1566"/>
      <c r="L80" s="1389"/>
      <c r="M80" s="1180" t="s">
        <v>110</v>
      </c>
      <c r="N80" s="1422">
        <v>36161.25</v>
      </c>
      <c r="O80" s="1180" t="s">
        <v>110</v>
      </c>
      <c r="P80" s="1423" t="s">
        <v>35</v>
      </c>
      <c r="Q80" s="1567">
        <v>46162</v>
      </c>
      <c r="R80" s="1567"/>
      <c r="S80" s="1567"/>
      <c r="T80" s="1567"/>
      <c r="U80" s="1567"/>
      <c r="V80" s="1568">
        <v>2885</v>
      </c>
      <c r="W80" s="1569"/>
      <c r="X80" s="1569">
        <f>SUM(V80-W80)</f>
        <v>2885</v>
      </c>
      <c r="Y80" s="1244">
        <f>IFERROR($W80/$V80, 0)</f>
        <v>0</v>
      </c>
      <c r="Z80" s="1577"/>
      <c r="AA80" s="1577"/>
      <c r="AB80" s="1192">
        <v>0</v>
      </c>
      <c r="AC80" s="1192">
        <v>0</v>
      </c>
      <c r="AD80" s="1229">
        <v>0</v>
      </c>
      <c r="AE80" s="1245" t="s">
        <v>666</v>
      </c>
      <c r="AF80" s="727"/>
    </row>
    <row r="81" spans="1:32" s="708" customFormat="1" ht="24.75" customHeight="1">
      <c r="A81" s="688" t="s">
        <v>667</v>
      </c>
      <c r="B81" s="377" t="s">
        <v>34</v>
      </c>
      <c r="C81" s="1390">
        <v>46181</v>
      </c>
      <c r="D81" s="1388"/>
      <c r="E81" s="1389"/>
      <c r="F81" s="1388"/>
      <c r="G81" s="1257"/>
      <c r="H81" s="1565">
        <v>47</v>
      </c>
      <c r="I81" s="372" t="s">
        <v>556</v>
      </c>
      <c r="J81" s="701" t="s">
        <v>30</v>
      </c>
      <c r="K81" s="1566"/>
      <c r="L81" s="1389"/>
      <c r="M81" s="701" t="s">
        <v>110</v>
      </c>
      <c r="N81" s="705">
        <v>36936</v>
      </c>
      <c r="O81" s="701" t="s">
        <v>110</v>
      </c>
      <c r="P81" s="707" t="s">
        <v>32</v>
      </c>
      <c r="Q81" s="1567"/>
      <c r="R81" s="1567"/>
      <c r="S81" s="1567"/>
      <c r="T81" s="1567"/>
      <c r="U81" s="1567"/>
      <c r="V81" s="1568">
        <v>2724</v>
      </c>
      <c r="W81" s="1569"/>
      <c r="X81" s="1569">
        <f>SUM(V81-W81)</f>
        <v>2724</v>
      </c>
      <c r="Y81" s="1244">
        <f>IFERROR($W81/$V81, 0)</f>
        <v>0</v>
      </c>
      <c r="Z81" s="1577"/>
      <c r="AA81" s="1577"/>
      <c r="AB81" s="697">
        <v>0</v>
      </c>
      <c r="AC81" s="697">
        <v>0</v>
      </c>
      <c r="AD81" s="1056">
        <v>0</v>
      </c>
      <c r="AE81" s="1245" t="s">
        <v>668</v>
      </c>
      <c r="AF81" s="1386"/>
    </row>
    <row r="82" spans="1:32" ht="24.75" customHeight="1">
      <c r="A82" s="716" t="s">
        <v>669</v>
      </c>
      <c r="B82" s="377" t="s">
        <v>34</v>
      </c>
      <c r="C82" s="699">
        <v>46040</v>
      </c>
      <c r="D82" s="700" t="s">
        <v>54</v>
      </c>
      <c r="E82" s="699">
        <v>46125</v>
      </c>
      <c r="F82" s="700" t="s">
        <v>53</v>
      </c>
      <c r="G82" s="700" t="s">
        <v>670</v>
      </c>
      <c r="H82" s="701">
        <v>0</v>
      </c>
      <c r="I82" s="372" t="s">
        <v>556</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671</v>
      </c>
      <c r="AF82" s="727"/>
    </row>
    <row r="83" spans="1:32" ht="24.75" customHeight="1">
      <c r="A83" s="1387" t="s">
        <v>672</v>
      </c>
      <c r="B83" s="377" t="s">
        <v>34</v>
      </c>
      <c r="C83" s="1390">
        <v>46172</v>
      </c>
      <c r="D83" s="1388" t="s">
        <v>50</v>
      </c>
      <c r="E83" s="1389">
        <v>46143</v>
      </c>
      <c r="F83" s="1388"/>
      <c r="G83" s="1243"/>
      <c r="H83" s="990">
        <v>0</v>
      </c>
      <c r="I83" s="372" t="s">
        <v>556</v>
      </c>
      <c r="J83" s="701" t="s">
        <v>30</v>
      </c>
      <c r="K83" s="1566"/>
      <c r="L83" s="1389"/>
      <c r="M83" s="701" t="s">
        <v>110</v>
      </c>
      <c r="N83" s="705">
        <v>3443</v>
      </c>
      <c r="O83" s="701" t="s">
        <v>110</v>
      </c>
      <c r="P83" s="693" t="s">
        <v>35</v>
      </c>
      <c r="Q83" s="1567">
        <v>46147</v>
      </c>
      <c r="R83" s="1567"/>
      <c r="S83" s="1567"/>
      <c r="T83" s="1567"/>
      <c r="U83" s="1567"/>
      <c r="V83" s="1569">
        <v>224</v>
      </c>
      <c r="W83" s="1569"/>
      <c r="X83" s="1569">
        <f>SUM(V83-W83)</f>
        <v>224</v>
      </c>
      <c r="Y83" s="1244">
        <f>IFERROR($W83/$V83, 0)</f>
        <v>0</v>
      </c>
      <c r="Z83" s="1567"/>
      <c r="AA83" s="1567"/>
      <c r="AB83" s="697">
        <v>0</v>
      </c>
      <c r="AC83" s="697">
        <v>0</v>
      </c>
      <c r="AD83" s="703">
        <v>0</v>
      </c>
      <c r="AE83" s="1245" t="s">
        <v>673</v>
      </c>
      <c r="AF83" s="727"/>
    </row>
    <row r="84" spans="1:32" ht="24.75" customHeight="1">
      <c r="A84" s="1060" t="s">
        <v>674</v>
      </c>
      <c r="B84" s="377" t="s">
        <v>34</v>
      </c>
      <c r="C84" s="360">
        <v>46160</v>
      </c>
      <c r="D84" s="366" t="s">
        <v>470</v>
      </c>
      <c r="E84" s="367"/>
      <c r="F84" s="366"/>
      <c r="G84" s="700"/>
      <c r="H84" s="990">
        <v>107</v>
      </c>
      <c r="I84" s="372" t="s">
        <v>556</v>
      </c>
      <c r="J84" s="742" t="s">
        <v>33</v>
      </c>
      <c r="K84" s="986" t="s">
        <v>675</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676</v>
      </c>
      <c r="AF84" s="727"/>
    </row>
    <row r="85" spans="1:32" ht="24.75" customHeight="1">
      <c r="A85" s="1057" t="s">
        <v>677</v>
      </c>
      <c r="B85" s="377" t="s">
        <v>37</v>
      </c>
      <c r="C85" s="1390">
        <v>46172</v>
      </c>
      <c r="D85" s="700" t="s">
        <v>52</v>
      </c>
      <c r="E85" s="1242">
        <v>46122</v>
      </c>
      <c r="F85" s="1241" t="s">
        <v>51</v>
      </c>
      <c r="G85" s="1243"/>
      <c r="H85" s="990">
        <v>0</v>
      </c>
      <c r="I85" s="372" t="s">
        <v>556</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678</v>
      </c>
      <c r="B86" s="377" t="s">
        <v>37</v>
      </c>
      <c r="C86" s="689">
        <v>46081</v>
      </c>
      <c r="D86" s="700" t="s">
        <v>52</v>
      </c>
      <c r="E86" s="699">
        <v>46038</v>
      </c>
      <c r="F86" s="700" t="s">
        <v>51</v>
      </c>
      <c r="G86" s="700" t="s">
        <v>679</v>
      </c>
      <c r="H86" s="701">
        <v>88</v>
      </c>
      <c r="I86" s="372" t="s">
        <v>556</v>
      </c>
      <c r="J86" s="746" t="s">
        <v>33</v>
      </c>
      <c r="K86" s="691" t="s">
        <v>535</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680</v>
      </c>
      <c r="AF86" s="727"/>
    </row>
    <row r="87" spans="1:32" ht="24.75" customHeight="1">
      <c r="A87" s="741" t="s">
        <v>681</v>
      </c>
      <c r="B87" s="311" t="s">
        <v>37</v>
      </c>
      <c r="C87" s="689">
        <v>46081</v>
      </c>
      <c r="D87" s="700" t="s">
        <v>52</v>
      </c>
      <c r="E87" s="699">
        <v>46055</v>
      </c>
      <c r="F87" s="700" t="s">
        <v>51</v>
      </c>
      <c r="G87" s="700" t="s">
        <v>682</v>
      </c>
      <c r="H87" s="701">
        <v>86</v>
      </c>
      <c r="I87" s="372" t="s">
        <v>556</v>
      </c>
      <c r="J87" s="746" t="s">
        <v>33</v>
      </c>
      <c r="K87" s="691" t="s">
        <v>535</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683</v>
      </c>
      <c r="AF87" s="727"/>
    </row>
    <row r="88" spans="1:32" ht="24.75" customHeight="1">
      <c r="A88" s="768" t="s">
        <v>684</v>
      </c>
      <c r="B88" s="759" t="s">
        <v>37</v>
      </c>
      <c r="C88" s="781">
        <v>46171</v>
      </c>
      <c r="D88" s="700" t="s">
        <v>52</v>
      </c>
      <c r="E88" s="699">
        <v>46043</v>
      </c>
      <c r="F88" s="700" t="s">
        <v>51</v>
      </c>
      <c r="G88" s="700" t="s">
        <v>685</v>
      </c>
      <c r="H88" s="701">
        <v>26</v>
      </c>
      <c r="I88" s="372" t="s">
        <v>556</v>
      </c>
      <c r="J88" s="746" t="s">
        <v>33</v>
      </c>
      <c r="K88" s="691" t="s">
        <v>535</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686</v>
      </c>
      <c r="AF88" s="727"/>
    </row>
    <row r="89" spans="1:32" ht="24.75" customHeight="1">
      <c r="A89" s="1387" t="s">
        <v>687</v>
      </c>
      <c r="B89" s="1182" t="s">
        <v>37</v>
      </c>
      <c r="C89" s="1390">
        <v>46208</v>
      </c>
      <c r="D89" s="1388"/>
      <c r="E89" s="1389"/>
      <c r="F89" s="1388"/>
      <c r="G89" s="1243"/>
      <c r="H89" s="1565">
        <v>56</v>
      </c>
      <c r="I89" s="1264" t="s">
        <v>556</v>
      </c>
      <c r="J89" s="1266" t="s">
        <v>30</v>
      </c>
      <c r="K89" s="1566"/>
      <c r="L89" s="1389"/>
      <c r="M89" s="1180" t="s">
        <v>110</v>
      </c>
      <c r="N89" s="1580">
        <v>38720</v>
      </c>
      <c r="O89" s="1181" t="s">
        <v>110</v>
      </c>
      <c r="P89" s="1342" t="s">
        <v>32</v>
      </c>
      <c r="Q89" s="1567"/>
      <c r="R89" s="1567"/>
      <c r="S89" s="1567"/>
      <c r="T89" s="1567"/>
      <c r="U89" s="1567"/>
      <c r="V89" s="1568">
        <v>3134</v>
      </c>
      <c r="W89" s="1569"/>
      <c r="X89" s="1569">
        <f>SUM(V89-W89)</f>
        <v>3134</v>
      </c>
      <c r="Y89" s="1244">
        <f>IFERROR($W89/$V89, 0)</f>
        <v>0</v>
      </c>
      <c r="Z89" s="1581"/>
      <c r="AA89" s="1582"/>
      <c r="AB89" s="815">
        <v>0</v>
      </c>
      <c r="AC89" s="818">
        <v>0</v>
      </c>
      <c r="AD89" s="734">
        <v>0</v>
      </c>
      <c r="AE89" s="1245" t="s">
        <v>688</v>
      </c>
      <c r="AF89" s="727"/>
    </row>
    <row r="90" spans="1:32" ht="24.75" customHeight="1">
      <c r="A90" s="1387" t="s">
        <v>689</v>
      </c>
      <c r="B90" s="1182" t="s">
        <v>37</v>
      </c>
      <c r="C90" s="1390">
        <v>46229</v>
      </c>
      <c r="D90" s="1388"/>
      <c r="E90" s="1389"/>
      <c r="F90" s="1388"/>
      <c r="G90" s="1243"/>
      <c r="H90" s="1565">
        <v>80</v>
      </c>
      <c r="I90" s="1264" t="s">
        <v>556</v>
      </c>
      <c r="J90" s="1266" t="s">
        <v>30</v>
      </c>
      <c r="K90" s="1566"/>
      <c r="L90" s="1389"/>
      <c r="M90" s="1180" t="s">
        <v>110</v>
      </c>
      <c r="N90" s="1422">
        <v>77657.7</v>
      </c>
      <c r="O90" s="1181" t="s">
        <v>110</v>
      </c>
      <c r="P90" s="1342" t="s">
        <v>32</v>
      </c>
      <c r="Q90" s="1567"/>
      <c r="R90" s="1567"/>
      <c r="S90" s="1567"/>
      <c r="T90" s="1567"/>
      <c r="U90" s="1567"/>
      <c r="V90" s="1568">
        <v>6243</v>
      </c>
      <c r="W90" s="1569"/>
      <c r="X90" s="1569">
        <f>SUM(V90-W90)</f>
        <v>6243</v>
      </c>
      <c r="Y90" s="1244">
        <f>IFERROR($W90/$V90, 0)</f>
        <v>0</v>
      </c>
      <c r="Z90" s="1567"/>
      <c r="AA90" s="1371"/>
      <c r="AB90" s="1340">
        <v>0</v>
      </c>
      <c r="AC90" s="1525">
        <v>0</v>
      </c>
      <c r="AD90" s="1427">
        <v>0</v>
      </c>
      <c r="AE90" s="1245" t="s">
        <v>690</v>
      </c>
      <c r="AF90" s="727"/>
    </row>
    <row r="91" spans="1:32" ht="24.75" customHeight="1">
      <c r="A91" s="1387" t="s">
        <v>691</v>
      </c>
      <c r="B91" s="1182" t="s">
        <v>37</v>
      </c>
      <c r="C91" s="1390">
        <v>46229</v>
      </c>
      <c r="D91" s="1388"/>
      <c r="E91" s="1389"/>
      <c r="F91" s="1388"/>
      <c r="G91" s="1243"/>
      <c r="H91" s="1565">
        <v>82</v>
      </c>
      <c r="I91" s="1264" t="s">
        <v>556</v>
      </c>
      <c r="J91" s="1266" t="s">
        <v>30</v>
      </c>
      <c r="K91" s="1566"/>
      <c r="L91" s="1389"/>
      <c r="M91" s="1180" t="s">
        <v>110</v>
      </c>
      <c r="N91" s="1422">
        <v>85513</v>
      </c>
      <c r="O91" s="1181" t="s">
        <v>110</v>
      </c>
      <c r="P91" s="1342" t="s">
        <v>32</v>
      </c>
      <c r="Q91" s="1567"/>
      <c r="R91" s="1567"/>
      <c r="S91" s="1567"/>
      <c r="T91" s="1567"/>
      <c r="U91" s="1567"/>
      <c r="V91" s="1568">
        <v>6678</v>
      </c>
      <c r="W91" s="1569"/>
      <c r="X91" s="1569">
        <f>SUM(V91-W91)</f>
        <v>6678</v>
      </c>
      <c r="Y91" s="1244">
        <f>IFERROR($W91/$V91, 0)</f>
        <v>0</v>
      </c>
      <c r="Z91" s="1567"/>
      <c r="AA91" s="1371"/>
      <c r="AB91" s="1340">
        <v>0</v>
      </c>
      <c r="AC91" s="1525">
        <v>0</v>
      </c>
      <c r="AD91" s="1427">
        <v>0</v>
      </c>
      <c r="AE91" s="1245" t="s">
        <v>690</v>
      </c>
      <c r="AF91" s="727"/>
    </row>
    <row r="92" spans="1:32" ht="24.75" customHeight="1">
      <c r="A92" s="1387" t="s">
        <v>692</v>
      </c>
      <c r="B92" s="1182" t="s">
        <v>37</v>
      </c>
      <c r="C92" s="1390">
        <v>46227</v>
      </c>
      <c r="D92" s="1388"/>
      <c r="E92" s="1389"/>
      <c r="F92" s="1388"/>
      <c r="G92" s="1243"/>
      <c r="H92" s="1565">
        <v>0</v>
      </c>
      <c r="I92" s="1264" t="s">
        <v>556</v>
      </c>
      <c r="J92" s="1266" t="s">
        <v>30</v>
      </c>
      <c r="K92" s="1566"/>
      <c r="L92" s="1389"/>
      <c r="M92" s="1180" t="s">
        <v>110</v>
      </c>
      <c r="N92" s="1580">
        <v>25174.45</v>
      </c>
      <c r="O92" s="1181" t="s">
        <v>110</v>
      </c>
      <c r="P92" s="1342" t="s">
        <v>32</v>
      </c>
      <c r="Q92" s="1567"/>
      <c r="R92" s="1567"/>
      <c r="S92" s="1567"/>
      <c r="T92" s="1567"/>
      <c r="U92" s="1567"/>
      <c r="V92" s="1568">
        <v>2721</v>
      </c>
      <c r="W92" s="1569"/>
      <c r="X92" s="1569">
        <f>SUM(V92-W92)</f>
        <v>2721</v>
      </c>
      <c r="Y92" s="1244">
        <f>IFERROR($W92/$V92, 0)</f>
        <v>0</v>
      </c>
      <c r="Z92" s="1583"/>
      <c r="AA92" s="1520"/>
      <c r="AB92" s="815">
        <v>0</v>
      </c>
      <c r="AC92" s="818">
        <v>0</v>
      </c>
      <c r="AD92" s="734">
        <v>0</v>
      </c>
      <c r="AE92" s="1245" t="s">
        <v>693</v>
      </c>
      <c r="AF92" s="727"/>
    </row>
    <row r="93" spans="1:32" ht="24.75" customHeight="1">
      <c r="A93" s="1392" t="s">
        <v>694</v>
      </c>
      <c r="B93" s="1393" t="s">
        <v>37</v>
      </c>
      <c r="C93" s="699">
        <v>46187</v>
      </c>
      <c r="D93" s="1388" t="s">
        <v>471</v>
      </c>
      <c r="E93" s="1389">
        <v>46171</v>
      </c>
      <c r="F93" s="1388" t="s">
        <v>51</v>
      </c>
      <c r="G93" s="1243"/>
      <c r="H93" s="1565">
        <v>53</v>
      </c>
      <c r="I93" s="1264" t="s">
        <v>556</v>
      </c>
      <c r="J93" s="1266" t="s">
        <v>30</v>
      </c>
      <c r="K93" s="1368"/>
      <c r="L93" s="1242"/>
      <c r="M93" s="1180" t="s">
        <v>110</v>
      </c>
      <c r="N93" s="1369">
        <v>56455</v>
      </c>
      <c r="O93" s="1181" t="s">
        <v>110</v>
      </c>
      <c r="P93" s="1342" t="s">
        <v>35</v>
      </c>
      <c r="Q93" s="1567">
        <v>46174</v>
      </c>
      <c r="R93" s="1567"/>
      <c r="S93" s="1567"/>
      <c r="T93" s="1567"/>
      <c r="U93" s="1567"/>
      <c r="V93" s="1568">
        <v>4814</v>
      </c>
      <c r="W93" s="1578">
        <v>1809</v>
      </c>
      <c r="X93" s="1569">
        <f>SUM(V93-W93)</f>
        <v>3005</v>
      </c>
      <c r="Y93" s="1244">
        <f>IFERROR($W93/$V93, 0)</f>
        <v>0.37577897798088905</v>
      </c>
      <c r="Z93" s="1567">
        <v>46184</v>
      </c>
      <c r="AA93" s="1583"/>
      <c r="AB93" s="928">
        <v>0</v>
      </c>
      <c r="AC93" s="735">
        <v>0</v>
      </c>
      <c r="AD93" s="734">
        <v>0</v>
      </c>
      <c r="AE93" s="1245" t="s">
        <v>695</v>
      </c>
      <c r="AF93" s="727"/>
    </row>
    <row r="94" spans="1:32" ht="24.75" customHeight="1">
      <c r="A94" s="1456" t="s">
        <v>696</v>
      </c>
      <c r="B94" s="1393" t="s">
        <v>37</v>
      </c>
      <c r="C94" s="699">
        <v>46187</v>
      </c>
      <c r="D94" s="1388" t="s">
        <v>471</v>
      </c>
      <c r="E94" s="1389">
        <v>46171</v>
      </c>
      <c r="F94" s="1388" t="s">
        <v>51</v>
      </c>
      <c r="G94" s="1243"/>
      <c r="H94" s="1565">
        <v>76</v>
      </c>
      <c r="I94" s="1264" t="s">
        <v>562</v>
      </c>
      <c r="J94" s="1266" t="s">
        <v>30</v>
      </c>
      <c r="K94" s="1368"/>
      <c r="L94" s="1242"/>
      <c r="M94" s="1180" t="s">
        <v>110</v>
      </c>
      <c r="N94" s="1369">
        <v>72914</v>
      </c>
      <c r="O94" s="1181" t="s">
        <v>110</v>
      </c>
      <c r="P94" s="1418" t="s">
        <v>38</v>
      </c>
      <c r="Q94" s="1567">
        <v>46174</v>
      </c>
      <c r="R94" s="1567"/>
      <c r="S94" s="1567"/>
      <c r="T94" s="1567"/>
      <c r="U94" s="1567"/>
      <c r="V94" s="1568">
        <v>5649</v>
      </c>
      <c r="W94" s="1579">
        <v>5735</v>
      </c>
      <c r="X94" s="1569">
        <f>SUM(V94-W94)</f>
        <v>-86</v>
      </c>
      <c r="Y94" s="1244">
        <f>IFERROR($W94/$V94, 0)</f>
        <v>1.0152239334395468</v>
      </c>
      <c r="Z94" s="1567">
        <v>46177</v>
      </c>
      <c r="AA94" s="1567"/>
      <c r="AB94" s="697">
        <v>0</v>
      </c>
      <c r="AC94" s="735">
        <v>0</v>
      </c>
      <c r="AD94" s="734">
        <v>0</v>
      </c>
      <c r="AE94" s="1245" t="s">
        <v>695</v>
      </c>
      <c r="AF94" s="727"/>
    </row>
    <row r="95" spans="1:32" ht="24.75" customHeight="1">
      <c r="A95" s="1392" t="s">
        <v>697</v>
      </c>
      <c r="B95" s="1393" t="s">
        <v>37</v>
      </c>
      <c r="C95" s="699">
        <v>46181</v>
      </c>
      <c r="D95" s="1388" t="s">
        <v>471</v>
      </c>
      <c r="E95" s="1389">
        <v>46141</v>
      </c>
      <c r="F95" s="1388" t="s">
        <v>51</v>
      </c>
      <c r="G95" s="1243"/>
      <c r="H95" s="1565">
        <v>74</v>
      </c>
      <c r="I95" s="1264" t="s">
        <v>556</v>
      </c>
      <c r="J95" s="1266" t="s">
        <v>30</v>
      </c>
      <c r="K95" s="1566"/>
      <c r="L95" s="1389"/>
      <c r="M95" s="1180" t="s">
        <v>110</v>
      </c>
      <c r="N95" s="1369">
        <v>92274</v>
      </c>
      <c r="O95" s="1181" t="s">
        <v>110</v>
      </c>
      <c r="P95" s="1342" t="s">
        <v>29</v>
      </c>
      <c r="Q95" s="1567">
        <v>46142</v>
      </c>
      <c r="R95" s="1567"/>
      <c r="S95" s="1567"/>
      <c r="T95" s="1567"/>
      <c r="U95" s="1567"/>
      <c r="V95" s="1568">
        <v>8145</v>
      </c>
      <c r="W95" s="1578">
        <v>7162</v>
      </c>
      <c r="X95" s="1569">
        <f>SUM(V95-W95)</f>
        <v>983</v>
      </c>
      <c r="Y95" s="1244">
        <f>IFERROR($W95/$V95, 0)</f>
        <v>0.87931246163290366</v>
      </c>
      <c r="Z95" s="1567">
        <v>46149</v>
      </c>
      <c r="AA95" s="1567"/>
      <c r="AB95" s="697">
        <v>0</v>
      </c>
      <c r="AC95" s="697">
        <v>0</v>
      </c>
      <c r="AD95" s="703">
        <v>0</v>
      </c>
      <c r="AE95" s="1245" t="s">
        <v>698</v>
      </c>
      <c r="AF95" s="727"/>
    </row>
    <row r="96" spans="1:32" ht="24.75" customHeight="1">
      <c r="A96" s="1387" t="s">
        <v>699</v>
      </c>
      <c r="B96" s="1393" t="s">
        <v>37</v>
      </c>
      <c r="C96" s="1390">
        <v>46215</v>
      </c>
      <c r="D96" s="1388"/>
      <c r="E96" s="1389"/>
      <c r="F96" s="1388"/>
      <c r="G96" s="1243"/>
      <c r="H96" s="1565">
        <v>48</v>
      </c>
      <c r="I96" s="1264" t="s">
        <v>556</v>
      </c>
      <c r="J96" s="1266" t="s">
        <v>30</v>
      </c>
      <c r="K96" s="1566"/>
      <c r="L96" s="1389"/>
      <c r="M96" s="1180" t="s">
        <v>110</v>
      </c>
      <c r="N96" s="1369">
        <v>50669</v>
      </c>
      <c r="O96" s="1181" t="s">
        <v>110</v>
      </c>
      <c r="P96" s="1342" t="s">
        <v>32</v>
      </c>
      <c r="Q96" s="1567"/>
      <c r="R96" s="1567"/>
      <c r="S96" s="1567"/>
      <c r="T96" s="1567"/>
      <c r="U96" s="1567"/>
      <c r="V96" s="1568">
        <v>3600</v>
      </c>
      <c r="W96" s="1569"/>
      <c r="X96" s="1569">
        <f>SUM(V96-W96)</f>
        <v>3600</v>
      </c>
      <c r="Y96" s="1244">
        <f>IFERROR($W96/$V96, 0)</f>
        <v>0</v>
      </c>
      <c r="Z96" s="1567"/>
      <c r="AA96" s="1567"/>
      <c r="AB96" s="697">
        <v>0</v>
      </c>
      <c r="AC96" s="697">
        <v>0</v>
      </c>
      <c r="AD96" s="703">
        <v>0</v>
      </c>
      <c r="AE96" s="1245" t="s">
        <v>700</v>
      </c>
      <c r="AF96" s="727"/>
    </row>
    <row r="97" spans="1:32" ht="24.75" customHeight="1">
      <c r="A97" s="1387" t="s">
        <v>701</v>
      </c>
      <c r="B97" s="1393" t="s">
        <v>37</v>
      </c>
      <c r="C97" s="1390">
        <v>46195</v>
      </c>
      <c r="D97" s="1388" t="s">
        <v>471</v>
      </c>
      <c r="E97" s="1389">
        <v>46156</v>
      </c>
      <c r="F97" s="1388" t="s">
        <v>51</v>
      </c>
      <c r="G97" s="1243"/>
      <c r="H97" s="1565">
        <v>69</v>
      </c>
      <c r="I97" s="1264" t="s">
        <v>556</v>
      </c>
      <c r="J97" s="1266" t="s">
        <v>30</v>
      </c>
      <c r="K97" s="1566"/>
      <c r="L97" s="1389"/>
      <c r="M97" s="1180" t="s">
        <v>110</v>
      </c>
      <c r="N97" s="416">
        <v>72896</v>
      </c>
      <c r="O97" s="1181" t="s">
        <v>110</v>
      </c>
      <c r="P97" s="1342" t="s">
        <v>29</v>
      </c>
      <c r="Q97" s="1567">
        <v>46157</v>
      </c>
      <c r="R97" s="1567"/>
      <c r="S97" s="1567"/>
      <c r="T97" s="1567"/>
      <c r="U97" s="1567"/>
      <c r="V97" s="1568">
        <v>6189</v>
      </c>
      <c r="W97" s="1578">
        <v>6050</v>
      </c>
      <c r="X97" s="1569">
        <f>SUM(V97-W97)</f>
        <v>139</v>
      </c>
      <c r="Y97" s="1244">
        <f>IFERROR($W97/$V97, 0)</f>
        <v>0.97754079819033768</v>
      </c>
      <c r="Z97" s="1567">
        <v>46169</v>
      </c>
      <c r="AA97" s="1567"/>
      <c r="AB97" s="1192">
        <v>0</v>
      </c>
      <c r="AC97" s="1192">
        <v>0</v>
      </c>
      <c r="AD97" s="1229">
        <v>0</v>
      </c>
      <c r="AE97" s="1245" t="s">
        <v>702</v>
      </c>
      <c r="AF97" s="727"/>
    </row>
    <row r="98" spans="1:32" ht="24.75" customHeight="1">
      <c r="A98" s="1420" t="s">
        <v>703</v>
      </c>
      <c r="B98" s="1393" t="s">
        <v>37</v>
      </c>
      <c r="C98" s="1390">
        <v>46195</v>
      </c>
      <c r="D98" s="1388" t="s">
        <v>471</v>
      </c>
      <c r="E98" s="1389">
        <v>46169</v>
      </c>
      <c r="F98" s="1388" t="s">
        <v>51</v>
      </c>
      <c r="G98" s="1243"/>
      <c r="H98" s="1565">
        <v>60</v>
      </c>
      <c r="I98" s="1264" t="s">
        <v>556</v>
      </c>
      <c r="J98" s="1266" t="s">
        <v>30</v>
      </c>
      <c r="K98" s="1566"/>
      <c r="L98" s="1389"/>
      <c r="M98" s="1180" t="s">
        <v>110</v>
      </c>
      <c r="N98" s="416">
        <v>70151.5</v>
      </c>
      <c r="O98" s="1181" t="s">
        <v>110</v>
      </c>
      <c r="P98" s="1342" t="s">
        <v>35</v>
      </c>
      <c r="Q98" s="1567">
        <v>46170</v>
      </c>
      <c r="R98" s="1567"/>
      <c r="S98" s="1567"/>
      <c r="T98" s="1567"/>
      <c r="U98" s="1567"/>
      <c r="V98" s="1568">
        <v>5673</v>
      </c>
      <c r="W98" s="1569"/>
      <c r="X98" s="1569">
        <f>SUM(V98-W98)</f>
        <v>5673</v>
      </c>
      <c r="Y98" s="1244">
        <f>IFERROR($W98/$V98, 0)</f>
        <v>0</v>
      </c>
      <c r="Z98" s="1567"/>
      <c r="AA98" s="1567"/>
      <c r="AB98" s="1192">
        <v>0</v>
      </c>
      <c r="AC98" s="1192">
        <v>0</v>
      </c>
      <c r="AD98" s="1229">
        <v>0</v>
      </c>
      <c r="AE98" s="1245" t="s">
        <v>702</v>
      </c>
      <c r="AF98" s="727"/>
    </row>
    <row r="99" spans="1:32" ht="24.75" customHeight="1">
      <c r="A99" s="1420" t="s">
        <v>704</v>
      </c>
      <c r="B99" s="1393" t="s">
        <v>37</v>
      </c>
      <c r="C99" s="1390">
        <v>46195</v>
      </c>
      <c r="D99" s="1388" t="s">
        <v>471</v>
      </c>
      <c r="E99" s="1389">
        <v>46169</v>
      </c>
      <c r="F99" s="1388" t="s">
        <v>51</v>
      </c>
      <c r="G99" s="1243"/>
      <c r="H99" s="1565">
        <v>70</v>
      </c>
      <c r="I99" s="1264" t="s">
        <v>556</v>
      </c>
      <c r="J99" s="1266" t="s">
        <v>30</v>
      </c>
      <c r="K99" s="1566"/>
      <c r="L99" s="1389"/>
      <c r="M99" s="1180" t="s">
        <v>110</v>
      </c>
      <c r="N99" s="416">
        <v>65362</v>
      </c>
      <c r="O99" s="1181" t="s">
        <v>110</v>
      </c>
      <c r="P99" s="1342" t="s">
        <v>35</v>
      </c>
      <c r="Q99" s="1567">
        <v>46170</v>
      </c>
      <c r="R99" s="1567"/>
      <c r="S99" s="1567"/>
      <c r="T99" s="1567"/>
      <c r="U99" s="1567"/>
      <c r="V99" s="1568">
        <v>5460</v>
      </c>
      <c r="W99" s="1569"/>
      <c r="X99" s="1569">
        <f>SUM(V99-W99)</f>
        <v>5460</v>
      </c>
      <c r="Y99" s="1244">
        <f>IFERROR($W99/$V99, 0)</f>
        <v>0</v>
      </c>
      <c r="Z99" s="1567"/>
      <c r="AA99" s="1567"/>
      <c r="AB99" s="1192">
        <v>0</v>
      </c>
      <c r="AC99" s="1192">
        <v>0</v>
      </c>
      <c r="AD99" s="1229">
        <v>0</v>
      </c>
      <c r="AE99" s="1245" t="s">
        <v>702</v>
      </c>
      <c r="AF99" s="727"/>
    </row>
    <row r="100" spans="1:32" ht="24.75" customHeight="1">
      <c r="A100" s="1391" t="s">
        <v>705</v>
      </c>
      <c r="B100" s="1393" t="s">
        <v>37</v>
      </c>
      <c r="C100" s="1341">
        <v>46171</v>
      </c>
      <c r="D100" s="1241"/>
      <c r="E100" s="1242"/>
      <c r="F100" s="1241"/>
      <c r="G100" s="1243"/>
      <c r="H100" s="1374">
        <v>79</v>
      </c>
      <c r="I100" s="1264" t="s">
        <v>556</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706</v>
      </c>
      <c r="AF100" s="727"/>
    </row>
    <row r="101" spans="1:32" ht="24.75" customHeight="1">
      <c r="A101" s="1387" t="s">
        <v>707</v>
      </c>
      <c r="B101" s="1393" t="s">
        <v>37</v>
      </c>
      <c r="C101" s="1390">
        <v>46215</v>
      </c>
      <c r="D101" s="1388"/>
      <c r="E101" s="1389"/>
      <c r="F101" s="1388"/>
      <c r="G101" s="1243"/>
      <c r="H101" s="1565">
        <v>90</v>
      </c>
      <c r="I101" s="1264" t="s">
        <v>556</v>
      </c>
      <c r="J101" s="1266" t="s">
        <v>30</v>
      </c>
      <c r="K101" s="1566"/>
      <c r="L101" s="1389"/>
      <c r="M101" s="1180" t="s">
        <v>110</v>
      </c>
      <c r="N101" s="1369">
        <v>90888</v>
      </c>
      <c r="O101" s="1181" t="s">
        <v>110</v>
      </c>
      <c r="P101" s="1342" t="s">
        <v>32</v>
      </c>
      <c r="Q101" s="1567"/>
      <c r="R101" s="1567"/>
      <c r="S101" s="1567"/>
      <c r="T101" s="1567"/>
      <c r="U101" s="1567"/>
      <c r="V101" s="1568">
        <v>7881</v>
      </c>
      <c r="W101" s="1569"/>
      <c r="X101" s="1569">
        <f>SUM(V101-W101)</f>
        <v>7881</v>
      </c>
      <c r="Y101" s="1244">
        <f>IFERROR($W101/$V101, 0)</f>
        <v>0</v>
      </c>
      <c r="Z101" s="1567"/>
      <c r="AA101" s="1567"/>
      <c r="AB101" s="697">
        <v>0</v>
      </c>
      <c r="AC101" s="697">
        <v>0</v>
      </c>
      <c r="AD101" s="703">
        <v>0</v>
      </c>
      <c r="AE101" s="1245" t="s">
        <v>700</v>
      </c>
      <c r="AF101" s="727"/>
    </row>
    <row r="102" spans="1:32" ht="24.75" customHeight="1">
      <c r="A102" s="1391" t="s">
        <v>708</v>
      </c>
      <c r="B102" s="1393" t="s">
        <v>37</v>
      </c>
      <c r="C102" s="1341">
        <v>46171</v>
      </c>
      <c r="D102" s="1241" t="s">
        <v>471</v>
      </c>
      <c r="E102" s="1242">
        <v>46156</v>
      </c>
      <c r="F102" s="1241" t="s">
        <v>51</v>
      </c>
      <c r="G102" s="1243"/>
      <c r="H102" s="1374">
        <v>71</v>
      </c>
      <c r="I102" s="1264" t="s">
        <v>556</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706</v>
      </c>
      <c r="AF102" s="727"/>
    </row>
    <row r="103" spans="1:32" ht="24.75" customHeight="1">
      <c r="A103" s="1421" t="s">
        <v>709</v>
      </c>
      <c r="B103" s="1182" t="s">
        <v>37</v>
      </c>
      <c r="C103" s="1341">
        <v>46171</v>
      </c>
      <c r="D103" s="1241" t="s">
        <v>471</v>
      </c>
      <c r="E103" s="1242">
        <v>46171</v>
      </c>
      <c r="F103" s="1241" t="s">
        <v>51</v>
      </c>
      <c r="G103" s="1243"/>
      <c r="H103" s="1374">
        <v>71</v>
      </c>
      <c r="I103" s="1264" t="s">
        <v>556</v>
      </c>
      <c r="J103" s="1266" t="s">
        <v>30</v>
      </c>
      <c r="K103" s="1368"/>
      <c r="L103" s="1242"/>
      <c r="M103" s="1180" t="s">
        <v>110</v>
      </c>
      <c r="N103" s="1369">
        <v>68762</v>
      </c>
      <c r="O103" s="1181" t="s">
        <v>110</v>
      </c>
      <c r="P103" s="1342" t="s">
        <v>35</v>
      </c>
      <c r="Q103" s="1567">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706</v>
      </c>
      <c r="AF103" s="727"/>
    </row>
    <row r="104" spans="1:32" ht="24.75" customHeight="1">
      <c r="A104" s="1057" t="s">
        <v>710</v>
      </c>
      <c r="B104" s="1182" t="s">
        <v>37</v>
      </c>
      <c r="C104" s="1390">
        <v>46195</v>
      </c>
      <c r="D104" s="1388" t="s">
        <v>471</v>
      </c>
      <c r="E104" s="1389">
        <v>46171</v>
      </c>
      <c r="F104" s="1388" t="s">
        <v>51</v>
      </c>
      <c r="G104" s="1243"/>
      <c r="H104" s="1565">
        <v>56</v>
      </c>
      <c r="I104" s="1264" t="s">
        <v>556</v>
      </c>
      <c r="J104" s="1266" t="s">
        <v>30</v>
      </c>
      <c r="K104" s="1566"/>
      <c r="L104" s="1389"/>
      <c r="M104" s="1180" t="s">
        <v>110</v>
      </c>
      <c r="N104" s="416">
        <v>55504</v>
      </c>
      <c r="O104" s="1181" t="s">
        <v>110</v>
      </c>
      <c r="P104" s="1342" t="s">
        <v>35</v>
      </c>
      <c r="Q104" s="1567">
        <v>46174</v>
      </c>
      <c r="R104" s="1567"/>
      <c r="S104" s="1567"/>
      <c r="T104" s="1567"/>
      <c r="U104" s="1567"/>
      <c r="V104" s="1568">
        <v>4652</v>
      </c>
      <c r="W104" s="1569"/>
      <c r="X104" s="1569">
        <f>SUM(V104-W104)</f>
        <v>4652</v>
      </c>
      <c r="Y104" s="1244">
        <f>IFERROR($W104/$V104, 0)</f>
        <v>0</v>
      </c>
      <c r="Z104" s="1567"/>
      <c r="AA104" s="1567"/>
      <c r="AB104" s="1192">
        <v>0</v>
      </c>
      <c r="AC104" s="1192">
        <v>0</v>
      </c>
      <c r="AD104" s="1229">
        <v>0</v>
      </c>
      <c r="AE104" s="1245" t="s">
        <v>702</v>
      </c>
      <c r="AF104" s="727"/>
    </row>
    <row r="105" spans="1:32" ht="24.75" customHeight="1">
      <c r="A105" s="1057" t="s">
        <v>711</v>
      </c>
      <c r="B105" s="1182" t="s">
        <v>37</v>
      </c>
      <c r="C105" s="1390">
        <v>46195</v>
      </c>
      <c r="D105" s="1388" t="s">
        <v>471</v>
      </c>
      <c r="E105" s="1389">
        <v>46171</v>
      </c>
      <c r="F105" s="1388" t="s">
        <v>51</v>
      </c>
      <c r="G105" s="1243"/>
      <c r="H105" s="1565">
        <v>74</v>
      </c>
      <c r="I105" s="1264" t="s">
        <v>556</v>
      </c>
      <c r="J105" s="1266" t="s">
        <v>30</v>
      </c>
      <c r="K105" s="1566"/>
      <c r="L105" s="1389"/>
      <c r="M105" s="1180" t="s">
        <v>110</v>
      </c>
      <c r="N105" s="416">
        <v>70534.5</v>
      </c>
      <c r="O105" s="1181" t="s">
        <v>110</v>
      </c>
      <c r="P105" s="1342" t="s">
        <v>35</v>
      </c>
      <c r="Q105" s="1567">
        <v>46174</v>
      </c>
      <c r="R105" s="1567"/>
      <c r="S105" s="1567"/>
      <c r="T105" s="1567"/>
      <c r="U105" s="1567"/>
      <c r="V105" s="1568">
        <v>5756</v>
      </c>
      <c r="W105" s="1569"/>
      <c r="X105" s="1569">
        <f>SUM(V105-W105)</f>
        <v>5756</v>
      </c>
      <c r="Y105" s="1244">
        <f>IFERROR($W105/$V105, 0)</f>
        <v>0</v>
      </c>
      <c r="Z105" s="1567"/>
      <c r="AA105" s="1567"/>
      <c r="AB105" s="1192">
        <v>0</v>
      </c>
      <c r="AC105" s="1192">
        <v>0</v>
      </c>
      <c r="AD105" s="1229">
        <v>0</v>
      </c>
      <c r="AE105" s="1245" t="s">
        <v>702</v>
      </c>
      <c r="AF105" s="727"/>
    </row>
    <row r="106" spans="1:32" ht="24.75" customHeight="1">
      <c r="A106" s="1308" t="s">
        <v>712</v>
      </c>
      <c r="B106" s="1393" t="s">
        <v>37</v>
      </c>
      <c r="C106" s="699">
        <v>46187</v>
      </c>
      <c r="D106" s="1388" t="s">
        <v>471</v>
      </c>
      <c r="E106" s="1389">
        <v>46171</v>
      </c>
      <c r="F106" s="1388" t="s">
        <v>51</v>
      </c>
      <c r="G106" s="1243"/>
      <c r="H106" s="1565">
        <v>85</v>
      </c>
      <c r="I106" s="1264" t="s">
        <v>556</v>
      </c>
      <c r="J106" s="1266" t="s">
        <v>30</v>
      </c>
      <c r="K106" s="1368"/>
      <c r="L106" s="1242"/>
      <c r="M106" s="1180" t="s">
        <v>110</v>
      </c>
      <c r="N106" s="1369">
        <v>64590</v>
      </c>
      <c r="O106" s="1181" t="s">
        <v>110</v>
      </c>
      <c r="P106" s="1342" t="s">
        <v>35</v>
      </c>
      <c r="Q106" s="1567">
        <v>46174</v>
      </c>
      <c r="R106" s="1567"/>
      <c r="S106" s="1567"/>
      <c r="T106" s="1567"/>
      <c r="U106" s="1567"/>
      <c r="V106" s="1568">
        <v>5218</v>
      </c>
      <c r="W106" s="1578">
        <v>4781</v>
      </c>
      <c r="X106" s="1569">
        <f>SUM(V106-W106)</f>
        <v>437</v>
      </c>
      <c r="Y106" s="1244">
        <f>IFERROR($W106/$V106, 0)</f>
        <v>0.91625143733231118</v>
      </c>
      <c r="Z106" s="1567">
        <v>46177</v>
      </c>
      <c r="AA106" s="1567"/>
      <c r="AB106" s="697">
        <v>0</v>
      </c>
      <c r="AC106" s="735">
        <v>0</v>
      </c>
      <c r="AD106" s="734">
        <v>0</v>
      </c>
      <c r="AE106" s="1245" t="s">
        <v>695</v>
      </c>
      <c r="AF106" s="727"/>
    </row>
    <row r="107" spans="1:32" ht="24.75" customHeight="1">
      <c r="A107" s="1387" t="s">
        <v>713</v>
      </c>
      <c r="B107" s="1182" t="s">
        <v>37</v>
      </c>
      <c r="C107" s="1390">
        <v>46195</v>
      </c>
      <c r="D107" s="1388" t="s">
        <v>50</v>
      </c>
      <c r="E107" s="1389">
        <v>46161</v>
      </c>
      <c r="F107" s="1388" t="s">
        <v>51</v>
      </c>
      <c r="G107" s="1243"/>
      <c r="H107" s="1565">
        <v>28</v>
      </c>
      <c r="I107" s="1264" t="s">
        <v>556</v>
      </c>
      <c r="J107" s="1266" t="s">
        <v>30</v>
      </c>
      <c r="K107" s="1566"/>
      <c r="L107" s="1389"/>
      <c r="M107" s="1180" t="s">
        <v>110</v>
      </c>
      <c r="N107" s="416">
        <v>27694</v>
      </c>
      <c r="O107" s="1181" t="s">
        <v>110</v>
      </c>
      <c r="P107" s="1342" t="s">
        <v>29</v>
      </c>
      <c r="Q107" s="1567">
        <v>46162</v>
      </c>
      <c r="R107" s="1567"/>
      <c r="S107" s="1567"/>
      <c r="T107" s="1567"/>
      <c r="U107" s="1567"/>
      <c r="V107" s="1568">
        <v>2238</v>
      </c>
      <c r="W107" s="1569">
        <v>1146</v>
      </c>
      <c r="X107" s="1569">
        <f>SUM(V107-W107)</f>
        <v>1092</v>
      </c>
      <c r="Y107" s="1244">
        <f>IFERROR($W107/$V107, 0)</f>
        <v>0.51206434316353888</v>
      </c>
      <c r="Z107" s="1567">
        <v>46181</v>
      </c>
      <c r="AA107" s="1567"/>
      <c r="AB107" s="1192">
        <v>0</v>
      </c>
      <c r="AC107" s="1192">
        <v>0</v>
      </c>
      <c r="AD107" s="1229">
        <v>0</v>
      </c>
      <c r="AE107" s="1245" t="s">
        <v>702</v>
      </c>
      <c r="AF107" s="727"/>
    </row>
    <row r="108" spans="1:32" ht="24.75" customHeight="1">
      <c r="A108" s="1387" t="s">
        <v>714</v>
      </c>
      <c r="B108" s="1393" t="s">
        <v>37</v>
      </c>
      <c r="C108" s="1390">
        <v>46203</v>
      </c>
      <c r="D108" s="1388"/>
      <c r="E108" s="1389"/>
      <c r="F108" s="1388"/>
      <c r="G108" s="1243"/>
      <c r="H108" s="1565">
        <v>56</v>
      </c>
      <c r="I108" s="1264" t="s">
        <v>556</v>
      </c>
      <c r="J108" s="746" t="s">
        <v>30</v>
      </c>
      <c r="K108" s="1368"/>
      <c r="L108" s="1242"/>
      <c r="M108" s="1180" t="s">
        <v>110</v>
      </c>
      <c r="N108" s="1369">
        <v>50042</v>
      </c>
      <c r="O108" s="1181" t="s">
        <v>110</v>
      </c>
      <c r="P108" s="1342" t="s">
        <v>32</v>
      </c>
      <c r="Q108" s="1567"/>
      <c r="R108" s="1567"/>
      <c r="S108" s="1567"/>
      <c r="T108" s="1567"/>
      <c r="U108" s="1567"/>
      <c r="V108" s="1568">
        <v>4159</v>
      </c>
      <c r="W108" s="1569"/>
      <c r="X108" s="1569">
        <f>SUM(V108-W108)</f>
        <v>4159</v>
      </c>
      <c r="Y108" s="1244">
        <f>IFERROR($W108/$V108, 0)</f>
        <v>0</v>
      </c>
      <c r="Z108" s="1567"/>
      <c r="AA108" s="1567"/>
      <c r="AB108" s="697">
        <v>0</v>
      </c>
      <c r="AC108" s="735">
        <v>0</v>
      </c>
      <c r="AD108" s="734">
        <v>0</v>
      </c>
      <c r="AE108" s="1245" t="s">
        <v>715</v>
      </c>
      <c r="AF108" s="727"/>
    </row>
    <row r="109" spans="1:32" ht="24.75" customHeight="1">
      <c r="A109" s="1387" t="s">
        <v>716</v>
      </c>
      <c r="B109" s="1393" t="s">
        <v>37</v>
      </c>
      <c r="C109" s="1390">
        <v>46203</v>
      </c>
      <c r="D109" s="1388" t="s">
        <v>484</v>
      </c>
      <c r="E109" s="1389">
        <v>46184</v>
      </c>
      <c r="F109" s="1388" t="s">
        <v>51</v>
      </c>
      <c r="G109" s="1243"/>
      <c r="H109" s="1565">
        <v>62</v>
      </c>
      <c r="I109" s="1264" t="s">
        <v>556</v>
      </c>
      <c r="J109" s="746" t="s">
        <v>30</v>
      </c>
      <c r="K109" s="1368"/>
      <c r="L109" s="1242"/>
      <c r="M109" s="1180" t="s">
        <v>110</v>
      </c>
      <c r="N109" s="1369">
        <v>48766</v>
      </c>
      <c r="O109" s="1181" t="s">
        <v>110</v>
      </c>
      <c r="P109" s="1342" t="s">
        <v>32</v>
      </c>
      <c r="Q109" s="1567"/>
      <c r="R109" s="1567"/>
      <c r="S109" s="1567"/>
      <c r="T109" s="1567"/>
      <c r="U109" s="1567"/>
      <c r="V109" s="1568">
        <v>4009</v>
      </c>
      <c r="W109" s="1569"/>
      <c r="X109" s="1569">
        <f>SUM(V109-W109)</f>
        <v>4009</v>
      </c>
      <c r="Y109" s="1244">
        <f>IFERROR($W109/$V109, 0)</f>
        <v>0</v>
      </c>
      <c r="Z109" s="1567"/>
      <c r="AA109" s="1567"/>
      <c r="AB109" s="697">
        <v>0</v>
      </c>
      <c r="AC109" s="735">
        <v>0</v>
      </c>
      <c r="AD109" s="734">
        <v>0</v>
      </c>
      <c r="AE109" s="1245" t="s">
        <v>715</v>
      </c>
      <c r="AF109" s="727"/>
    </row>
    <row r="110" spans="1:32" ht="24.75" customHeight="1">
      <c r="A110" s="1387" t="s">
        <v>717</v>
      </c>
      <c r="B110" s="1393" t="s">
        <v>37</v>
      </c>
      <c r="C110" s="1390">
        <v>46209</v>
      </c>
      <c r="D110" s="1388" t="s">
        <v>482</v>
      </c>
      <c r="E110" s="1389">
        <v>46183</v>
      </c>
      <c r="F110" s="1388" t="s">
        <v>51</v>
      </c>
      <c r="G110" s="1243"/>
      <c r="H110" s="1565">
        <v>0</v>
      </c>
      <c r="I110" s="1264" t="s">
        <v>556</v>
      </c>
      <c r="J110" s="1266" t="s">
        <v>30</v>
      </c>
      <c r="K110" s="1566"/>
      <c r="L110" s="1389"/>
      <c r="M110" s="1180" t="s">
        <v>110</v>
      </c>
      <c r="N110" s="1369">
        <v>35456.550000000003</v>
      </c>
      <c r="O110" s="1181" t="s">
        <v>110</v>
      </c>
      <c r="P110" s="1342" t="s">
        <v>32</v>
      </c>
      <c r="Q110" s="1567"/>
      <c r="R110" s="1567"/>
      <c r="S110" s="1567"/>
      <c r="T110" s="1567"/>
      <c r="U110" s="1567"/>
      <c r="V110" s="1568">
        <v>2635</v>
      </c>
      <c r="W110" s="1569"/>
      <c r="X110" s="1569">
        <f>SUM(V110-W110)</f>
        <v>2635</v>
      </c>
      <c r="Y110" s="1244">
        <f>IFERROR($W110/$V110, 0)</f>
        <v>0</v>
      </c>
      <c r="Z110" s="1567"/>
      <c r="AA110" s="1567"/>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5">
        <v>0</v>
      </c>
      <c r="I111" s="1264" t="s">
        <v>556</v>
      </c>
      <c r="J111" s="1266" t="s">
        <v>30</v>
      </c>
      <c r="K111" s="1566"/>
      <c r="L111" s="1389"/>
      <c r="M111" s="1180" t="s">
        <v>110</v>
      </c>
      <c r="N111" s="416">
        <v>75219.199999999997</v>
      </c>
      <c r="O111" s="1181" t="s">
        <v>110</v>
      </c>
      <c r="P111" s="1342" t="s">
        <v>32</v>
      </c>
      <c r="Q111" s="1567"/>
      <c r="R111" s="1567"/>
      <c r="S111" s="1567"/>
      <c r="T111" s="1567"/>
      <c r="U111" s="1567"/>
      <c r="V111" s="1568">
        <v>5902</v>
      </c>
      <c r="W111" s="1569"/>
      <c r="X111" s="1569">
        <f>SUM(V111-W111)</f>
        <v>5902</v>
      </c>
      <c r="Y111" s="1244">
        <f>IFERROR($W111/$V111, 0)</f>
        <v>0</v>
      </c>
      <c r="Z111" s="1567"/>
      <c r="AA111" s="1567"/>
      <c r="AB111" s="1192">
        <v>0</v>
      </c>
      <c r="AC111" s="1192">
        <v>0</v>
      </c>
      <c r="AD111" s="1229">
        <v>0</v>
      </c>
      <c r="AE111" s="1245" t="s">
        <v>702</v>
      </c>
      <c r="AF111" s="727"/>
    </row>
    <row r="112" spans="1:32" ht="24.75" customHeight="1">
      <c r="A112" s="1387" t="s">
        <v>720</v>
      </c>
      <c r="B112" s="1182" t="s">
        <v>37</v>
      </c>
      <c r="C112" s="1390">
        <v>46229</v>
      </c>
      <c r="D112" s="1388" t="s">
        <v>484</v>
      </c>
      <c r="E112" s="1389">
        <v>46184</v>
      </c>
      <c r="F112" s="1388" t="s">
        <v>51</v>
      </c>
      <c r="G112" s="1243"/>
      <c r="H112" s="1180">
        <v>0</v>
      </c>
      <c r="I112" s="1264" t="s">
        <v>556</v>
      </c>
      <c r="J112" s="1266" t="s">
        <v>30</v>
      </c>
      <c r="K112" s="1566"/>
      <c r="L112" s="1389"/>
      <c r="M112" s="1180" t="s">
        <v>110</v>
      </c>
      <c r="N112" s="416">
        <v>31327.7</v>
      </c>
      <c r="O112" s="1181" t="s">
        <v>110</v>
      </c>
      <c r="P112" s="1342" t="s">
        <v>32</v>
      </c>
      <c r="Q112" s="1567"/>
      <c r="R112" s="1567"/>
      <c r="S112" s="1567"/>
      <c r="T112" s="1567"/>
      <c r="U112" s="1567"/>
      <c r="V112" s="1568">
        <v>2342</v>
      </c>
      <c r="W112" s="1569"/>
      <c r="X112" s="1569">
        <f>SUM(V112-W112)</f>
        <v>2342</v>
      </c>
      <c r="Y112" s="1244">
        <f>IFERROR($W112/$V112, 0)</f>
        <v>0</v>
      </c>
      <c r="Z112" s="1567"/>
      <c r="AA112" s="1371"/>
      <c r="AB112" s="1192">
        <v>0</v>
      </c>
      <c r="AC112" s="1192">
        <v>0</v>
      </c>
      <c r="AD112" s="1229">
        <v>0</v>
      </c>
      <c r="AE112" s="1245" t="s">
        <v>690</v>
      </c>
      <c r="AF112" s="727"/>
    </row>
    <row r="113" spans="1:32" ht="24.75" customHeight="1">
      <c r="A113" s="1387" t="s">
        <v>721</v>
      </c>
      <c r="B113" s="1182" t="s">
        <v>37</v>
      </c>
      <c r="C113" s="1390">
        <v>46221</v>
      </c>
      <c r="D113" s="1388" t="s">
        <v>484</v>
      </c>
      <c r="E113" s="1389">
        <v>46184</v>
      </c>
      <c r="F113" s="1388" t="s">
        <v>51</v>
      </c>
      <c r="G113" s="1243"/>
      <c r="H113" s="1180">
        <v>0</v>
      </c>
      <c r="I113" s="1264" t="s">
        <v>556</v>
      </c>
      <c r="J113" s="1266" t="s">
        <v>30</v>
      </c>
      <c r="K113" s="1566"/>
      <c r="L113" s="1389"/>
      <c r="M113" s="1180" t="s">
        <v>110</v>
      </c>
      <c r="N113" s="416">
        <v>27837.25</v>
      </c>
      <c r="O113" s="1181" t="s">
        <v>110</v>
      </c>
      <c r="P113" s="1342" t="s">
        <v>32</v>
      </c>
      <c r="Q113" s="1567"/>
      <c r="R113" s="1567"/>
      <c r="S113" s="1567"/>
      <c r="T113" s="1567"/>
      <c r="U113" s="1567"/>
      <c r="V113" s="1568">
        <v>2145</v>
      </c>
      <c r="W113" s="1569"/>
      <c r="X113" s="1569">
        <f>SUM(V113-W113)</f>
        <v>2145</v>
      </c>
      <c r="Y113" s="1244">
        <f>IFERROR($W113/$V113, 0)</f>
        <v>0</v>
      </c>
      <c r="Z113" s="1567"/>
      <c r="AA113" s="1567"/>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556</v>
      </c>
      <c r="J114" s="1565" t="s">
        <v>36</v>
      </c>
      <c r="K114" s="1566"/>
      <c r="L114" s="1389"/>
      <c r="M114" s="1565" t="s">
        <v>238</v>
      </c>
      <c r="N114" s="1580">
        <v>60744.4</v>
      </c>
      <c r="O114" s="1181" t="s">
        <v>110</v>
      </c>
      <c r="P114" s="1342" t="s">
        <v>32</v>
      </c>
      <c r="Q114" s="1567"/>
      <c r="R114" s="1567"/>
      <c r="S114" s="1567"/>
      <c r="T114" s="1567"/>
      <c r="U114" s="1567"/>
      <c r="V114" s="1568">
        <v>5950</v>
      </c>
      <c r="W114" s="1569"/>
      <c r="X114" s="1569">
        <f>SUM(V114-W114)</f>
        <v>5950</v>
      </c>
      <c r="Y114" s="1244">
        <f>IFERROR($W114/$V114, 0)</f>
        <v>0</v>
      </c>
      <c r="Z114" s="1567"/>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5">
        <v>88</v>
      </c>
      <c r="I115" s="1264" t="s">
        <v>556</v>
      </c>
      <c r="J115" s="1180" t="s">
        <v>36</v>
      </c>
      <c r="K115" s="1566"/>
      <c r="L115" s="1389"/>
      <c r="M115" s="1180" t="s">
        <v>238</v>
      </c>
      <c r="N115" s="1422"/>
      <c r="O115" s="1181" t="s">
        <v>110</v>
      </c>
      <c r="P115" s="1342" t="s">
        <v>32</v>
      </c>
      <c r="Q115" s="1567"/>
      <c r="R115" s="1567"/>
      <c r="S115" s="1567"/>
      <c r="T115" s="1567"/>
      <c r="U115" s="1567"/>
      <c r="V115" s="1568">
        <v>12305</v>
      </c>
      <c r="W115" s="1569"/>
      <c r="X115" s="1569">
        <f>SUM(V115-W115)</f>
        <v>12305</v>
      </c>
      <c r="Y115" s="1244">
        <f>IFERROR($W115/$V115, 0)</f>
        <v>0</v>
      </c>
      <c r="Z115" s="1567"/>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556</v>
      </c>
      <c r="J116" s="1565"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556</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556</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556</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556</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7" t="s">
        <v>97</v>
      </c>
      <c r="Q123" s="1052" t="s">
        <v>98</v>
      </c>
      <c r="R123" s="1052" t="s">
        <v>541</v>
      </c>
      <c r="S123" s="1052" t="s">
        <v>542</v>
      </c>
      <c r="T123" s="1052" t="s">
        <v>543</v>
      </c>
      <c r="U123" s="1052" t="s">
        <v>544</v>
      </c>
      <c r="V123" s="1052" t="s">
        <v>69</v>
      </c>
      <c r="W123" s="1052" t="s">
        <v>545</v>
      </c>
      <c r="X123" s="1068" t="s">
        <v>546</v>
      </c>
      <c r="Y123" s="1068" t="s">
        <v>505</v>
      </c>
      <c r="Z123" s="1067" t="s">
        <v>547</v>
      </c>
      <c r="AA123" s="1067" t="s">
        <v>548</v>
      </c>
      <c r="AB123" s="1053" t="s">
        <v>549</v>
      </c>
      <c r="AC123" s="1052" t="s">
        <v>507</v>
      </c>
      <c r="AD123" s="1052" t="s">
        <v>550</v>
      </c>
      <c r="AE123" s="1054" t="s">
        <v>551</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537</v>
      </c>
      <c r="F127" s="1065" t="s">
        <v>538</v>
      </c>
      <c r="G127" s="1065" t="s">
        <v>92</v>
      </c>
      <c r="H127" s="1065" t="s">
        <v>68</v>
      </c>
      <c r="I127" s="1065" t="s">
        <v>93</v>
      </c>
      <c r="J127" s="1065" t="s">
        <v>26</v>
      </c>
      <c r="K127" s="1065" t="s">
        <v>539</v>
      </c>
      <c r="L127" s="1065" t="s">
        <v>96</v>
      </c>
      <c r="M127" s="1065" t="s">
        <v>95</v>
      </c>
      <c r="N127" s="1066" t="s">
        <v>540</v>
      </c>
      <c r="O127" s="1065" t="s">
        <v>94</v>
      </c>
      <c r="P127" s="1069" t="s">
        <v>97</v>
      </c>
      <c r="Q127" s="1070" t="s">
        <v>98</v>
      </c>
      <c r="R127" s="1070" t="s">
        <v>541</v>
      </c>
      <c r="S127" s="1052" t="s">
        <v>542</v>
      </c>
      <c r="T127" s="1052" t="s">
        <v>543</v>
      </c>
      <c r="U127" s="1052" t="s">
        <v>544</v>
      </c>
      <c r="V127" s="1070" t="s">
        <v>69</v>
      </c>
      <c r="W127" s="1070" t="s">
        <v>545</v>
      </c>
      <c r="X127" s="1071" t="s">
        <v>546</v>
      </c>
      <c r="Y127" s="1071" t="s">
        <v>505</v>
      </c>
      <c r="Z127" s="1072" t="s">
        <v>547</v>
      </c>
      <c r="AA127" s="1072" t="s">
        <v>548</v>
      </c>
      <c r="AB127" s="1073" t="s">
        <v>549</v>
      </c>
      <c r="AC127" s="1074" t="s">
        <v>507</v>
      </c>
      <c r="AD127" s="1074" t="s">
        <v>550</v>
      </c>
      <c r="AE127" s="1075" t="s">
        <v>551</v>
      </c>
      <c r="AF127" s="724"/>
    </row>
    <row r="128" spans="1:32" ht="24.75" customHeight="1">
      <c r="A128" s="1251" t="s">
        <v>738</v>
      </c>
      <c r="B128" s="355" t="s">
        <v>42</v>
      </c>
      <c r="C128" s="299">
        <v>46096</v>
      </c>
      <c r="D128" s="455"/>
      <c r="E128" s="299"/>
      <c r="F128" s="298"/>
      <c r="G128" s="741"/>
      <c r="H128" s="752">
        <v>0</v>
      </c>
      <c r="I128" s="301" t="s">
        <v>556</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556</v>
      </c>
      <c r="J129" s="742" t="s">
        <v>33</v>
      </c>
      <c r="K129" s="742" t="s">
        <v>535</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556</v>
      </c>
      <c r="J130" s="742" t="s">
        <v>33</v>
      </c>
      <c r="K130" s="742" t="s">
        <v>535</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556</v>
      </c>
      <c r="J131" s="742" t="s">
        <v>33</v>
      </c>
      <c r="K131" s="742" t="s">
        <v>535</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556</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556</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556</v>
      </c>
      <c r="J134" s="742" t="s">
        <v>33</v>
      </c>
      <c r="K134" s="742" t="s">
        <v>535</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556</v>
      </c>
      <c r="J135" s="742" t="s">
        <v>33</v>
      </c>
      <c r="K135" s="742" t="s">
        <v>535</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556</v>
      </c>
      <c r="J136" s="742" t="s">
        <v>33</v>
      </c>
      <c r="K136" s="742" t="s">
        <v>535</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556</v>
      </c>
      <c r="J137" s="742" t="s">
        <v>33</v>
      </c>
      <c r="K137" s="742" t="s">
        <v>535</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556</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556</v>
      </c>
      <c r="J139" s="742" t="s">
        <v>33</v>
      </c>
      <c r="K139" s="742" t="s">
        <v>535</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556</v>
      </c>
      <c r="J140" s="742" t="s">
        <v>33</v>
      </c>
      <c r="K140" s="742" t="s">
        <v>535</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556</v>
      </c>
      <c r="J141" s="742" t="s">
        <v>33</v>
      </c>
      <c r="K141" s="742" t="s">
        <v>535</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556</v>
      </c>
      <c r="J142" s="742" t="s">
        <v>33</v>
      </c>
      <c r="K142" s="742" t="s">
        <v>535</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556</v>
      </c>
      <c r="J143" s="742" t="s">
        <v>33</v>
      </c>
      <c r="K143" s="742" t="s">
        <v>535</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556</v>
      </c>
      <c r="J144" s="742" t="s">
        <v>33</v>
      </c>
      <c r="K144" s="742" t="s">
        <v>535</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556</v>
      </c>
      <c r="J145" s="742" t="s">
        <v>33</v>
      </c>
      <c r="K145" s="742" t="s">
        <v>535</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556</v>
      </c>
      <c r="J146" s="742" t="s">
        <v>33</v>
      </c>
      <c r="K146" s="742" t="s">
        <v>535</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556</v>
      </c>
      <c r="J147" s="742" t="s">
        <v>33</v>
      </c>
      <c r="K147" s="742" t="s">
        <v>535</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556</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556</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556</v>
      </c>
      <c r="J150" s="742" t="s">
        <v>33</v>
      </c>
      <c r="K150" s="742" t="s">
        <v>535</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556</v>
      </c>
      <c r="J151" s="742" t="s">
        <v>33</v>
      </c>
      <c r="K151" s="742" t="s">
        <v>535</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556</v>
      </c>
      <c r="J152" s="742" t="s">
        <v>33</v>
      </c>
      <c r="K152" s="742" t="s">
        <v>535</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556</v>
      </c>
      <c r="J153" s="742" t="s">
        <v>33</v>
      </c>
      <c r="K153" s="742" t="s">
        <v>535</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556</v>
      </c>
      <c r="J154" s="742" t="s">
        <v>33</v>
      </c>
      <c r="K154" s="742" t="s">
        <v>535</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556</v>
      </c>
      <c r="J155" s="742" t="s">
        <v>33</v>
      </c>
      <c r="K155" s="742" t="s">
        <v>535</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556</v>
      </c>
      <c r="J156" s="742" t="s">
        <v>33</v>
      </c>
      <c r="K156" s="742" t="s">
        <v>535</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556</v>
      </c>
      <c r="J157" s="742" t="s">
        <v>33</v>
      </c>
      <c r="K157" s="742" t="s">
        <v>535</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556</v>
      </c>
      <c r="J158" s="742" t="s">
        <v>33</v>
      </c>
      <c r="K158" s="742" t="s">
        <v>535</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556</v>
      </c>
      <c r="J159" s="742" t="s">
        <v>33</v>
      </c>
      <c r="K159" s="742" t="s">
        <v>535</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556</v>
      </c>
      <c r="J160" s="742" t="s">
        <v>33</v>
      </c>
      <c r="K160" s="742" t="s">
        <v>535</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556</v>
      </c>
      <c r="J161" s="742" t="s">
        <v>33</v>
      </c>
      <c r="K161" s="742" t="s">
        <v>535</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556</v>
      </c>
      <c r="J162" s="742" t="s">
        <v>33</v>
      </c>
      <c r="K162" s="742" t="s">
        <v>535</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556</v>
      </c>
      <c r="J163" s="742" t="s">
        <v>33</v>
      </c>
      <c r="K163" s="742" t="s">
        <v>535</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556</v>
      </c>
      <c r="J164" s="742" t="s">
        <v>33</v>
      </c>
      <c r="K164" s="742" t="s">
        <v>535</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556</v>
      </c>
      <c r="J165" s="742" t="s">
        <v>33</v>
      </c>
      <c r="K165" s="742" t="s">
        <v>535</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556</v>
      </c>
      <c r="J166" s="742" t="s">
        <v>33</v>
      </c>
      <c r="K166" s="742" t="s">
        <v>535</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556</v>
      </c>
      <c r="J167" s="742" t="s">
        <v>33</v>
      </c>
      <c r="K167" s="742" t="s">
        <v>535</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556</v>
      </c>
      <c r="J168" s="742" t="s">
        <v>33</v>
      </c>
      <c r="K168" s="742" t="s">
        <v>535</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556</v>
      </c>
      <c r="J169" s="742" t="s">
        <v>33</v>
      </c>
      <c r="K169" s="742" t="s">
        <v>535</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556</v>
      </c>
      <c r="J170" s="742" t="s">
        <v>33</v>
      </c>
      <c r="K170" s="742" t="s">
        <v>535</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556</v>
      </c>
      <c r="J171" s="742" t="s">
        <v>33</v>
      </c>
      <c r="K171" s="742" t="s">
        <v>535</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556</v>
      </c>
      <c r="J172" s="742" t="s">
        <v>33</v>
      </c>
      <c r="K172" s="742" t="s">
        <v>535</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556</v>
      </c>
      <c r="J173" s="742" t="s">
        <v>33</v>
      </c>
      <c r="K173" s="742" t="s">
        <v>535</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556</v>
      </c>
      <c r="J174" s="742" t="s">
        <v>33</v>
      </c>
      <c r="K174" s="742" t="s">
        <v>535</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556</v>
      </c>
      <c r="J175" s="742" t="s">
        <v>33</v>
      </c>
      <c r="K175" s="742" t="s">
        <v>535</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556</v>
      </c>
      <c r="J176" s="742" t="s">
        <v>33</v>
      </c>
      <c r="K176" s="742" t="s">
        <v>535</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556</v>
      </c>
      <c r="J177" s="742" t="s">
        <v>33</v>
      </c>
      <c r="K177" s="742" t="s">
        <v>535</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556</v>
      </c>
      <c r="J181" s="742" t="s">
        <v>33</v>
      </c>
      <c r="K181" s="742" t="s">
        <v>535</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556</v>
      </c>
      <c r="J183" s="742" t="s">
        <v>33</v>
      </c>
      <c r="K183" s="742" t="s">
        <v>535</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537</v>
      </c>
      <c r="F186" s="1065" t="s">
        <v>538</v>
      </c>
      <c r="G186" s="1065" t="s">
        <v>92</v>
      </c>
      <c r="H186" s="1065" t="s">
        <v>68</v>
      </c>
      <c r="I186" s="1065" t="s">
        <v>93</v>
      </c>
      <c r="J186" s="1065" t="s">
        <v>26</v>
      </c>
      <c r="K186" s="1065" t="s">
        <v>539</v>
      </c>
      <c r="L186" s="1065" t="s">
        <v>96</v>
      </c>
      <c r="M186" s="1065" t="s">
        <v>95</v>
      </c>
      <c r="N186" s="1066" t="s">
        <v>540</v>
      </c>
      <c r="O186" s="1065" t="s">
        <v>94</v>
      </c>
      <c r="P186" s="1083" t="s">
        <v>97</v>
      </c>
      <c r="Q186" s="1084" t="s">
        <v>98</v>
      </c>
      <c r="R186" s="1052" t="s">
        <v>541</v>
      </c>
      <c r="S186" s="1052" t="s">
        <v>542</v>
      </c>
      <c r="T186" s="1052" t="s">
        <v>543</v>
      </c>
      <c r="U186" s="1052" t="s">
        <v>544</v>
      </c>
      <c r="V186" s="1084" t="s">
        <v>69</v>
      </c>
      <c r="W186" s="1084" t="s">
        <v>545</v>
      </c>
      <c r="X186" s="1084" t="s">
        <v>546</v>
      </c>
      <c r="Y186" s="1084" t="s">
        <v>505</v>
      </c>
      <c r="Z186" s="1084" t="s">
        <v>547</v>
      </c>
      <c r="AA186" s="1498" t="s">
        <v>548</v>
      </c>
      <c r="AB186" s="1085" t="s">
        <v>549</v>
      </c>
      <c r="AC186" s="1084" t="s">
        <v>507</v>
      </c>
      <c r="AD186" s="1084" t="s">
        <v>550</v>
      </c>
      <c r="AE186" s="1086" t="s">
        <v>551</v>
      </c>
      <c r="AF186" s="724"/>
    </row>
    <row r="187" spans="1:32" ht="24.75" customHeight="1">
      <c r="A187" s="741" t="s">
        <v>802</v>
      </c>
      <c r="B187" s="355" t="s">
        <v>43</v>
      </c>
      <c r="C187" s="740">
        <v>46173</v>
      </c>
      <c r="D187" s="455" t="s">
        <v>60</v>
      </c>
      <c r="E187" s="740">
        <v>46029</v>
      </c>
      <c r="F187" s="741" t="s">
        <v>803</v>
      </c>
      <c r="G187" s="741"/>
      <c r="H187" s="742">
        <v>71</v>
      </c>
      <c r="I187" s="301" t="s">
        <v>556</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556</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556</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556</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556</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556</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556</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556</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556</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556</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2"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816</v>
      </c>
      <c r="B2" s="377" t="s">
        <v>34</v>
      </c>
      <c r="C2" s="1390">
        <v>46172</v>
      </c>
      <c r="D2" s="360" t="s">
        <v>50</v>
      </c>
      <c r="E2" s="360">
        <v>45905</v>
      </c>
      <c r="F2" s="360" t="s">
        <v>55</v>
      </c>
      <c r="G2" s="361"/>
      <c r="H2" s="362">
        <v>0</v>
      </c>
      <c r="I2" s="1055" t="s">
        <v>562</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562</v>
      </c>
      <c r="J3" s="691" t="s">
        <v>30</v>
      </c>
      <c r="K3" s="986"/>
      <c r="L3" s="360" t="s">
        <v>628</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562</v>
      </c>
      <c r="J4" s="691" t="s">
        <v>30</v>
      </c>
      <c r="K4" s="986"/>
      <c r="L4" s="360" t="s">
        <v>628</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562</v>
      </c>
      <c r="J5" s="691" t="s">
        <v>30</v>
      </c>
      <c r="K5" s="701"/>
      <c r="L5" s="360" t="s">
        <v>628</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562</v>
      </c>
      <c r="J6" s="691" t="s">
        <v>30</v>
      </c>
      <c r="K6" s="701"/>
      <c r="L6" s="360" t="s">
        <v>628</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562</v>
      </c>
      <c r="J7" s="1058" t="s">
        <v>30</v>
      </c>
      <c r="K7" s="701"/>
      <c r="L7" s="360" t="s">
        <v>628</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562</v>
      </c>
      <c r="J8" s="1058" t="s">
        <v>30</v>
      </c>
      <c r="K8" s="701" t="s">
        <v>839</v>
      </c>
      <c r="L8" s="360" t="s">
        <v>628</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562</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562</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5">
        <v>58</v>
      </c>
      <c r="I11" s="372" t="s">
        <v>562</v>
      </c>
      <c r="J11" s="1058" t="s">
        <v>30</v>
      </c>
      <c r="K11" s="691"/>
      <c r="L11" s="360" t="s">
        <v>628</v>
      </c>
      <c r="M11" s="372" t="s">
        <v>110</v>
      </c>
      <c r="N11" s="991">
        <v>56668.15</v>
      </c>
      <c r="O11" s="372" t="s">
        <v>110</v>
      </c>
      <c r="P11" s="729" t="s">
        <v>38</v>
      </c>
      <c r="Q11" s="1567">
        <v>46144</v>
      </c>
      <c r="R11" s="702" t="s">
        <v>238</v>
      </c>
      <c r="S11" s="363" t="s">
        <v>821</v>
      </c>
      <c r="T11" s="373" t="s">
        <v>822</v>
      </c>
      <c r="U11" s="373" t="s">
        <v>822</v>
      </c>
      <c r="V11" s="1569">
        <v>4061</v>
      </c>
      <c r="W11" s="1579">
        <v>4061</v>
      </c>
      <c r="X11" s="1569">
        <f>SUM(V11-W11)</f>
        <v>0</v>
      </c>
      <c r="Y11" s="1244">
        <f>IFERROR($W11/$V11, 0)</f>
        <v>1</v>
      </c>
      <c r="Z11" s="1567">
        <v>46153</v>
      </c>
      <c r="AA11" s="1567">
        <v>46178</v>
      </c>
      <c r="AB11" s="697">
        <v>0</v>
      </c>
      <c r="AC11" s="697">
        <v>0</v>
      </c>
      <c r="AD11" s="1056">
        <v>0</v>
      </c>
      <c r="AE11" s="1245" t="s">
        <v>653</v>
      </c>
    </row>
    <row r="12" spans="1:31" ht="39.75" customHeight="1">
      <c r="A12" s="1518" t="s">
        <v>849</v>
      </c>
      <c r="B12" s="1519" t="s">
        <v>34</v>
      </c>
      <c r="C12" s="1390">
        <v>46191</v>
      </c>
      <c r="D12" s="1389" t="s">
        <v>474</v>
      </c>
      <c r="E12" s="1389">
        <v>46142</v>
      </c>
      <c r="F12" s="1388" t="s">
        <v>53</v>
      </c>
      <c r="G12" s="1257"/>
      <c r="H12" s="1565">
        <v>81</v>
      </c>
      <c r="I12" s="372" t="s">
        <v>562</v>
      </c>
      <c r="J12" s="1058" t="s">
        <v>30</v>
      </c>
      <c r="K12" s="691"/>
      <c r="L12" s="360" t="s">
        <v>628</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653</v>
      </c>
    </row>
    <row r="13" spans="1:31" ht="39.75" customHeight="1">
      <c r="A13" s="1518" t="s">
        <v>850</v>
      </c>
      <c r="B13" s="1519" t="s">
        <v>34</v>
      </c>
      <c r="C13" s="1390">
        <v>46191</v>
      </c>
      <c r="D13" s="1389" t="s">
        <v>54</v>
      </c>
      <c r="E13" s="1389">
        <v>46163</v>
      </c>
      <c r="F13" s="1388" t="s">
        <v>53</v>
      </c>
      <c r="G13" s="1257" t="s">
        <v>851</v>
      </c>
      <c r="H13" s="1565">
        <v>83</v>
      </c>
      <c r="I13" s="372" t="s">
        <v>562</v>
      </c>
      <c r="J13" s="1058" t="s">
        <v>30</v>
      </c>
      <c r="K13" s="691"/>
      <c r="L13" s="360" t="s">
        <v>628</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653</v>
      </c>
    </row>
    <row r="14" spans="1:31" ht="39.75" customHeight="1">
      <c r="A14" s="728" t="s">
        <v>852</v>
      </c>
      <c r="B14" s="377" t="s">
        <v>34</v>
      </c>
      <c r="C14" s="689">
        <v>46112</v>
      </c>
      <c r="D14" s="700" t="s">
        <v>54</v>
      </c>
      <c r="E14" s="699">
        <v>46125</v>
      </c>
      <c r="F14" s="700" t="s">
        <v>53</v>
      </c>
      <c r="G14" s="699" t="s">
        <v>853</v>
      </c>
      <c r="H14" s="701">
        <v>20</v>
      </c>
      <c r="I14" s="372" t="s">
        <v>562</v>
      </c>
      <c r="J14" s="1058" t="s">
        <v>30</v>
      </c>
      <c r="K14" s="691"/>
      <c r="L14" s="360" t="s">
        <v>628</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562</v>
      </c>
      <c r="J15" s="701" t="s">
        <v>30</v>
      </c>
      <c r="K15" s="691"/>
      <c r="L15" s="360" t="s">
        <v>628</v>
      </c>
      <c r="M15" s="701" t="s">
        <v>110</v>
      </c>
      <c r="N15" s="705">
        <v>6580.6</v>
      </c>
      <c r="O15" s="701" t="s">
        <v>110</v>
      </c>
      <c r="P15" s="729" t="s">
        <v>38</v>
      </c>
      <c r="Q15" s="1567">
        <v>46147</v>
      </c>
      <c r="R15" s="702" t="s">
        <v>110</v>
      </c>
      <c r="S15" s="363">
        <v>46161</v>
      </c>
      <c r="T15" s="373" t="s">
        <v>822</v>
      </c>
      <c r="U15" s="373" t="s">
        <v>822</v>
      </c>
      <c r="V15" s="1568">
        <v>466</v>
      </c>
      <c r="W15" s="1579">
        <v>505</v>
      </c>
      <c r="X15" s="1569">
        <f>SUM(V15-W15)</f>
        <v>-39</v>
      </c>
      <c r="Y15" s="1244">
        <f>IFERROR($W15/$V15, 0)</f>
        <v>1.0836909871244635</v>
      </c>
      <c r="Z15" s="1567">
        <v>46157</v>
      </c>
      <c r="AA15" s="1503">
        <v>46161</v>
      </c>
      <c r="AB15" s="1501">
        <v>0</v>
      </c>
      <c r="AC15" s="697">
        <v>0</v>
      </c>
      <c r="AD15" s="1056">
        <v>0</v>
      </c>
      <c r="AE15" s="1245" t="s">
        <v>668</v>
      </c>
    </row>
    <row r="16" spans="1:31" ht="39.75" customHeight="1">
      <c r="A16" s="728" t="s">
        <v>130</v>
      </c>
      <c r="B16" s="377" t="s">
        <v>34</v>
      </c>
      <c r="C16" s="689">
        <v>46040</v>
      </c>
      <c r="D16" s="1243" t="s">
        <v>857</v>
      </c>
      <c r="E16" s="699">
        <v>45867</v>
      </c>
      <c r="F16" s="700" t="s">
        <v>53</v>
      </c>
      <c r="G16" s="1243" t="s">
        <v>858</v>
      </c>
      <c r="H16" s="701">
        <v>0</v>
      </c>
      <c r="I16" s="372" t="s">
        <v>562</v>
      </c>
      <c r="J16" s="1180" t="s">
        <v>30</v>
      </c>
      <c r="K16" s="362"/>
      <c r="L16" s="360" t="s">
        <v>628</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562</v>
      </c>
      <c r="J17" s="701" t="s">
        <v>30</v>
      </c>
      <c r="K17" s="1225"/>
      <c r="L17" s="360" t="s">
        <v>628</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562</v>
      </c>
      <c r="J18" s="701" t="s">
        <v>30</v>
      </c>
      <c r="K18" s="691"/>
      <c r="L18" s="360" t="s">
        <v>628</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562</v>
      </c>
      <c r="J19" s="1180" t="s">
        <v>30</v>
      </c>
      <c r="K19" s="691"/>
      <c r="L19" s="360" t="s">
        <v>628</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562</v>
      </c>
      <c r="J20" s="742" t="s">
        <v>36</v>
      </c>
      <c r="K20" s="691"/>
      <c r="L20" s="360" t="s">
        <v>628</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553</v>
      </c>
      <c r="C21" s="1390">
        <v>46199</v>
      </c>
      <c r="D21" s="358" t="s">
        <v>50</v>
      </c>
      <c r="E21" s="1389">
        <v>46143</v>
      </c>
      <c r="F21" s="1388" t="s">
        <v>59</v>
      </c>
      <c r="G21" s="1243" t="s">
        <v>870</v>
      </c>
      <c r="H21" s="1565">
        <v>21</v>
      </c>
      <c r="I21" s="372" t="s">
        <v>562</v>
      </c>
      <c r="J21" s="1058" t="s">
        <v>30</v>
      </c>
      <c r="K21" s="691"/>
      <c r="L21" s="1389">
        <v>46147</v>
      </c>
      <c r="M21" s="372" t="s">
        <v>110</v>
      </c>
      <c r="N21" s="991">
        <v>81882</v>
      </c>
      <c r="O21" s="372" t="s">
        <v>110</v>
      </c>
      <c r="P21" s="729" t="s">
        <v>38</v>
      </c>
      <c r="Q21" s="1567">
        <v>46146</v>
      </c>
      <c r="R21" s="992" t="s">
        <v>110</v>
      </c>
      <c r="S21" s="363">
        <v>46182</v>
      </c>
      <c r="T21" s="373" t="s">
        <v>822</v>
      </c>
      <c r="U21" s="373" t="s">
        <v>822</v>
      </c>
      <c r="V21" s="1568">
        <v>6481</v>
      </c>
      <c r="W21" s="1491">
        <v>6586</v>
      </c>
      <c r="X21" s="1569">
        <f>SUM(V21-W21)</f>
        <v>-105</v>
      </c>
      <c r="Y21" s="1244">
        <f>IFERROR($W21/$V21, 0)</f>
        <v>1.0162012035179757</v>
      </c>
      <c r="Z21" s="1567">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562</v>
      </c>
      <c r="J22" s="701" t="s">
        <v>30</v>
      </c>
      <c r="K22" s="986"/>
      <c r="L22" s="360" t="s">
        <v>628</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562</v>
      </c>
      <c r="J23" s="1058" t="s">
        <v>30</v>
      </c>
      <c r="K23" s="691"/>
      <c r="L23" s="360" t="s">
        <v>628</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562</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562</v>
      </c>
      <c r="J25" s="369" t="s">
        <v>30</v>
      </c>
      <c r="K25" s="362"/>
      <c r="L25" s="360" t="s">
        <v>628</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562</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562</v>
      </c>
      <c r="J27" s="701" t="s">
        <v>30</v>
      </c>
      <c r="K27" s="691"/>
      <c r="L27" s="360" t="s">
        <v>628</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562</v>
      </c>
      <c r="J28" s="1266" t="s">
        <v>30</v>
      </c>
      <c r="K28" s="691"/>
      <c r="L28" s="360" t="s">
        <v>628</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562</v>
      </c>
      <c r="J29" s="1266" t="s">
        <v>30</v>
      </c>
      <c r="K29" s="691"/>
      <c r="L29" s="360" t="s">
        <v>628</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706</v>
      </c>
    </row>
    <row r="30" spans="1:31" ht="39.75" customHeight="1">
      <c r="A30" s="1356" t="s">
        <v>891</v>
      </c>
      <c r="B30" s="1182" t="s">
        <v>37</v>
      </c>
      <c r="C30" s="1341">
        <v>46171</v>
      </c>
      <c r="D30" s="1241" t="s">
        <v>54</v>
      </c>
      <c r="E30" s="1242">
        <v>46136</v>
      </c>
      <c r="F30" s="1241" t="s">
        <v>51</v>
      </c>
      <c r="G30" s="1243"/>
      <c r="H30" s="1374">
        <v>0</v>
      </c>
      <c r="I30" s="1264" t="s">
        <v>562</v>
      </c>
      <c r="J30" s="1266" t="s">
        <v>30</v>
      </c>
      <c r="K30" s="691"/>
      <c r="L30" s="360" t="s">
        <v>628</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562</v>
      </c>
      <c r="J31" s="362" t="s">
        <v>30</v>
      </c>
      <c r="K31" s="362"/>
      <c r="L31" s="360" t="s">
        <v>628</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562</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562</v>
      </c>
      <c r="J33" s="742" t="s">
        <v>30</v>
      </c>
      <c r="K33" s="362"/>
      <c r="L33" s="360" t="s">
        <v>628</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562</v>
      </c>
      <c r="J34" s="742" t="s">
        <v>30</v>
      </c>
      <c r="K34" s="362"/>
      <c r="L34" s="360" t="s">
        <v>628</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5">
        <v>79</v>
      </c>
      <c r="I35" s="304" t="s">
        <v>562</v>
      </c>
      <c r="J35" s="746" t="s">
        <v>30</v>
      </c>
      <c r="K35" s="691"/>
      <c r="L35" s="360" t="s">
        <v>628</v>
      </c>
      <c r="M35" s="1180" t="s">
        <v>110</v>
      </c>
      <c r="N35" s="1369">
        <v>73533</v>
      </c>
      <c r="O35" s="1181" t="s">
        <v>110</v>
      </c>
      <c r="P35" s="1418" t="s">
        <v>38</v>
      </c>
      <c r="Q35" s="1567">
        <v>46147</v>
      </c>
      <c r="R35" s="702" t="s">
        <v>238</v>
      </c>
      <c r="S35" s="363" t="s">
        <v>821</v>
      </c>
      <c r="T35" s="373" t="s">
        <v>822</v>
      </c>
      <c r="U35" s="373" t="s">
        <v>822</v>
      </c>
      <c r="V35" s="1568">
        <v>5974</v>
      </c>
      <c r="W35" s="1579">
        <v>5911</v>
      </c>
      <c r="X35" s="1569">
        <f>SUM(V35-W35)</f>
        <v>63</v>
      </c>
      <c r="Y35" s="1244">
        <f>IFERROR($W35/$V35, 0)</f>
        <v>0.98945430197522599</v>
      </c>
      <c r="Z35" s="370">
        <v>46174</v>
      </c>
      <c r="AA35" s="1503">
        <v>46176</v>
      </c>
      <c r="AB35" s="697">
        <v>0</v>
      </c>
      <c r="AC35" s="697">
        <v>0</v>
      </c>
      <c r="AD35" s="1056">
        <v>0</v>
      </c>
      <c r="AE35" s="1245" t="s">
        <v>653</v>
      </c>
    </row>
    <row r="36" spans="1:31" ht="39.75" customHeight="1">
      <c r="A36" s="1356" t="s">
        <v>904</v>
      </c>
      <c r="B36" s="1062" t="s">
        <v>40</v>
      </c>
      <c r="C36" s="1390">
        <v>46172</v>
      </c>
      <c r="D36" s="1241" t="s">
        <v>52</v>
      </c>
      <c r="E36" s="1242">
        <v>46142</v>
      </c>
      <c r="F36" s="1241" t="s">
        <v>51</v>
      </c>
      <c r="G36" s="1243"/>
      <c r="H36" s="995">
        <v>74</v>
      </c>
      <c r="I36" s="304" t="s">
        <v>562</v>
      </c>
      <c r="J36" s="746" t="s">
        <v>30</v>
      </c>
      <c r="K36" s="691"/>
      <c r="L36" s="360" t="s">
        <v>628</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562</v>
      </c>
      <c r="J37" s="746" t="s">
        <v>30</v>
      </c>
      <c r="K37" s="691"/>
      <c r="L37" s="360" t="s">
        <v>628</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562</v>
      </c>
      <c r="J38" s="746" t="s">
        <v>30</v>
      </c>
      <c r="K38" s="362"/>
      <c r="L38" s="360" t="s">
        <v>628</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562</v>
      </c>
      <c r="J39" s="746" t="s">
        <v>30</v>
      </c>
      <c r="K39" s="1368"/>
      <c r="L39" s="360" t="s">
        <v>628</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562</v>
      </c>
      <c r="J40" s="746" t="s">
        <v>30</v>
      </c>
      <c r="K40" s="1368"/>
      <c r="L40" s="360" t="s">
        <v>628</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562</v>
      </c>
      <c r="J41" s="746" t="s">
        <v>30</v>
      </c>
      <c r="K41" s="1368"/>
      <c r="L41" s="360" t="s">
        <v>628</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562</v>
      </c>
      <c r="J42" s="746" t="s">
        <v>30</v>
      </c>
      <c r="K42" s="1368"/>
      <c r="L42" s="360" t="s">
        <v>628</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519</v>
      </c>
      <c r="B43" s="359" t="s">
        <v>28</v>
      </c>
      <c r="C43" s="360">
        <v>45991</v>
      </c>
      <c r="D43" s="360" t="s">
        <v>50</v>
      </c>
      <c r="E43" s="367">
        <v>45748</v>
      </c>
      <c r="F43" s="366" t="s">
        <v>59</v>
      </c>
      <c r="G43" s="368" t="s">
        <v>914</v>
      </c>
      <c r="H43" s="369">
        <v>0</v>
      </c>
      <c r="I43" s="369" t="s">
        <v>562</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562</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562</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562</v>
      </c>
      <c r="J46" s="701" t="s">
        <v>30</v>
      </c>
      <c r="K46" s="713"/>
      <c r="L46" s="699">
        <v>45741</v>
      </c>
      <c r="M46" s="701" t="s">
        <v>110</v>
      </c>
      <c r="N46" s="705">
        <v>31186.25</v>
      </c>
      <c r="O46" s="701" t="s">
        <v>110</v>
      </c>
      <c r="P46" s="1273" t="s">
        <v>38</v>
      </c>
      <c r="Q46" s="702">
        <v>45743</v>
      </c>
      <c r="R46" s="702" t="s">
        <v>628</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562</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562</v>
      </c>
      <c r="J3" s="691" t="s">
        <v>30</v>
      </c>
      <c r="K3" s="360" t="s">
        <v>628</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562</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562</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562</v>
      </c>
      <c r="J12" s="742" t="s">
        <v>30</v>
      </c>
      <c r="K12" s="360" t="s">
        <v>628</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562</v>
      </c>
      <c r="J15" s="1225" t="s">
        <v>30</v>
      </c>
      <c r="K15" s="360" t="s">
        <v>628</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562</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562</v>
      </c>
      <c r="J20" s="691" t="s">
        <v>30</v>
      </c>
      <c r="K20" s="360" t="s">
        <v>628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562</v>
      </c>
      <c r="J22" s="1058" t="s">
        <v>30</v>
      </c>
      <c r="K22" s="360" t="s">
        <v>628</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562</v>
      </c>
      <c r="J23" s="1058" t="s">
        <v>30</v>
      </c>
      <c r="K23" s="360" t="s">
        <v>628</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562</v>
      </c>
      <c r="J24" s="1058" t="s">
        <v>30</v>
      </c>
      <c r="K24" s="360" t="s">
        <v>628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562</v>
      </c>
      <c r="J25" s="701" t="s">
        <v>30</v>
      </c>
      <c r="K25" s="360" t="s">
        <v>628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562</v>
      </c>
      <c r="J26" s="1058" t="s">
        <v>30</v>
      </c>
      <c r="K26" s="360" t="s">
        <v>628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562</v>
      </c>
      <c r="J28" s="1058" t="s">
        <v>30</v>
      </c>
      <c r="K28" s="360" t="s">
        <v>628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562</v>
      </c>
      <c r="J29" s="1058" t="s">
        <v>30</v>
      </c>
      <c r="K29" s="360" t="s">
        <v>628</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562</v>
      </c>
      <c r="J30" s="1180" t="s">
        <v>30</v>
      </c>
      <c r="K30" s="360" t="s">
        <v>628</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562</v>
      </c>
      <c r="J31" s="1180" t="s">
        <v>30</v>
      </c>
      <c r="K31" s="360" t="s">
        <v>628</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562</v>
      </c>
      <c r="J32" s="1058" t="s">
        <v>30</v>
      </c>
      <c r="K32" s="360" t="s">
        <v>628</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562</v>
      </c>
      <c r="J33" s="369" t="s">
        <v>30</v>
      </c>
      <c r="K33" s="360" t="s">
        <v>628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562</v>
      </c>
      <c r="J34" s="369" t="s">
        <v>30</v>
      </c>
      <c r="K34" s="360" t="s">
        <v>628</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562</v>
      </c>
      <c r="J35" s="701" t="s">
        <v>30</v>
      </c>
      <c r="K35" s="360" t="s">
        <v>628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562</v>
      </c>
      <c r="J38" s="701" t="s">
        <v>30</v>
      </c>
      <c r="K38" s="360" t="s">
        <v>628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562</v>
      </c>
      <c r="J39" s="701" t="s">
        <v>30</v>
      </c>
      <c r="K39" s="360" t="s">
        <v>628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562</v>
      </c>
      <c r="J40" s="369" t="s">
        <v>30</v>
      </c>
      <c r="K40" s="360" t="s">
        <v>628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562</v>
      </c>
      <c r="J41" s="313" t="s">
        <v>30</v>
      </c>
      <c r="K41" s="360" t="s">
        <v>628</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562</v>
      </c>
      <c r="J42" s="971" t="s">
        <v>30</v>
      </c>
      <c r="K42" s="360" t="s">
        <v>628</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575</v>
      </c>
      <c r="G45" s="442" t="s">
        <v>150</v>
      </c>
      <c r="H45" s="300">
        <v>0</v>
      </c>
      <c r="I45" s="301" t="s">
        <v>562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575</v>
      </c>
      <c r="G51" s="303" t="s">
        <v>158</v>
      </c>
      <c r="H51" s="20">
        <v>0</v>
      </c>
      <c r="I51" s="304" t="s">
        <v>562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575</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575</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562</v>
      </c>
      <c r="J60" s="691" t="s">
        <v>30</v>
      </c>
      <c r="K60" s="360" t="s">
        <v>628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575</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575</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575</v>
      </c>
      <c r="G69" s="303" t="s">
        <v>188</v>
      </c>
      <c r="H69" s="20">
        <v>52</v>
      </c>
      <c r="I69" s="20" t="s">
        <v>562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575</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575</v>
      </c>
      <c r="G72" s="303" t="s">
        <v>194</v>
      </c>
      <c r="H72" s="20">
        <v>59</v>
      </c>
      <c r="I72" s="304" t="s">
        <v>562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575</v>
      </c>
      <c r="G74" s="441" t="s">
        <v>196</v>
      </c>
      <c r="H74" s="20">
        <v>22</v>
      </c>
      <c r="I74" s="20" t="s">
        <v>562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575</v>
      </c>
      <c r="G75" s="298" t="s">
        <v>198</v>
      </c>
      <c r="H75" s="300">
        <v>58</v>
      </c>
      <c r="I75" s="300" t="s">
        <v>562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575</v>
      </c>
      <c r="G77" s="368"/>
      <c r="H77" s="369">
        <v>76</v>
      </c>
      <c r="I77" s="372" t="s">
        <v>562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575</v>
      </c>
      <c r="G78" s="366" t="s">
        <v>200</v>
      </c>
      <c r="H78" s="369">
        <v>62</v>
      </c>
      <c r="I78" s="369" t="s">
        <v>562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575</v>
      </c>
      <c r="G79" s="298" t="s">
        <v>202</v>
      </c>
      <c r="H79" s="300">
        <v>85</v>
      </c>
      <c r="I79" s="300" t="s">
        <v>562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575</v>
      </c>
      <c r="G80" s="298" t="s">
        <v>206</v>
      </c>
      <c r="H80" s="300">
        <v>72</v>
      </c>
      <c r="I80" s="300" t="s">
        <v>562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575</v>
      </c>
      <c r="G81" s="358" t="s">
        <v>1073</v>
      </c>
      <c r="H81" s="362">
        <v>66</v>
      </c>
      <c r="I81" s="362" t="s">
        <v>562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575</v>
      </c>
      <c r="G83" s="298" t="s">
        <v>1077</v>
      </c>
      <c r="H83" s="300">
        <v>87</v>
      </c>
      <c r="I83" s="300" t="s">
        <v>562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575</v>
      </c>
      <c r="G88" s="361" t="s">
        <v>1088</v>
      </c>
      <c r="H88" s="362">
        <v>67</v>
      </c>
      <c r="I88" s="1055" t="s">
        <v>562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562</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575</v>
      </c>
      <c r="G91" s="298" t="s">
        <v>210</v>
      </c>
      <c r="H91" s="300">
        <v>66</v>
      </c>
      <c r="I91" s="300" t="s">
        <v>562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575</v>
      </c>
      <c r="G94" s="492" t="s">
        <v>1100</v>
      </c>
      <c r="H94" s="300">
        <v>73</v>
      </c>
      <c r="I94" s="301" t="s">
        <v>562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575</v>
      </c>
      <c r="G95" s="303" t="s">
        <v>1102</v>
      </c>
      <c r="H95" s="20">
        <v>70</v>
      </c>
      <c r="I95" s="304" t="s">
        <v>562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575</v>
      </c>
      <c r="G97" s="303"/>
      <c r="H97" s="20">
        <v>87</v>
      </c>
      <c r="I97" s="304" t="s">
        <v>562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575</v>
      </c>
      <c r="G103" s="361" t="s">
        <v>1113</v>
      </c>
      <c r="H103" s="362">
        <v>28</v>
      </c>
      <c r="I103" s="1055" t="s">
        <v>562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575</v>
      </c>
      <c r="G105" s="303"/>
      <c r="H105" s="20">
        <v>53</v>
      </c>
      <c r="I105" s="304" t="s">
        <v>562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575</v>
      </c>
      <c r="G107" s="361"/>
      <c r="H107" s="362">
        <v>82</v>
      </c>
      <c r="I107" s="1055" t="s">
        <v>562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575</v>
      </c>
      <c r="G110" s="361"/>
      <c r="H110" s="362">
        <v>34</v>
      </c>
      <c r="I110" s="1055" t="s">
        <v>562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554</v>
      </c>
      <c r="G114" s="361"/>
      <c r="H114" s="362">
        <v>69</v>
      </c>
      <c r="I114" s="1055" t="s">
        <v>562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562</v>
      </c>
      <c r="J116" s="691" t="s">
        <v>30</v>
      </c>
      <c r="K116" s="360" t="s">
        <v>628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575</v>
      </c>
      <c r="G123" s="442" t="s">
        <v>170</v>
      </c>
      <c r="H123" s="20">
        <v>82</v>
      </c>
      <c r="I123" s="304" t="s">
        <v>562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575</v>
      </c>
      <c r="G124" s="303" t="s">
        <v>172</v>
      </c>
      <c r="H124" s="20">
        <v>79</v>
      </c>
      <c r="I124" s="304" t="s">
        <v>562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575</v>
      </c>
      <c r="G127" s="303"/>
      <c r="H127" s="20">
        <v>69</v>
      </c>
      <c r="I127" s="304" t="s">
        <v>562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575</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562</v>
      </c>
      <c r="J138" s="986" t="s">
        <v>30</v>
      </c>
      <c r="K138" s="360" t="s">
        <v>628</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575</v>
      </c>
      <c r="G139" s="492" t="s">
        <v>1192</v>
      </c>
      <c r="H139" s="300">
        <v>0</v>
      </c>
      <c r="I139" s="301" t="s">
        <v>562</v>
      </c>
      <c r="J139" s="300" t="s">
        <v>30</v>
      </c>
      <c r="K139" s="360" t="s">
        <v>628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562</v>
      </c>
      <c r="J140" s="691" t="s">
        <v>30</v>
      </c>
      <c r="K140" s="360" t="s">
        <v>628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562</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575</v>
      </c>
      <c r="G142" s="492" t="s">
        <v>240</v>
      </c>
      <c r="H142" s="300">
        <v>0</v>
      </c>
      <c r="I142" s="300" t="s">
        <v>562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575</v>
      </c>
      <c r="G145" s="1113" t="s">
        <v>242</v>
      </c>
      <c r="H145" s="300">
        <v>0</v>
      </c>
      <c r="I145" s="301" t="s">
        <v>562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575</v>
      </c>
      <c r="G146" s="492" t="s">
        <v>244</v>
      </c>
      <c r="H146" s="300">
        <v>0</v>
      </c>
      <c r="I146" s="300" t="s">
        <v>562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575</v>
      </c>
      <c r="G147" s="492" t="s">
        <v>1206</v>
      </c>
      <c r="H147" s="300">
        <v>0</v>
      </c>
      <c r="I147" s="301" t="s">
        <v>562</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575</v>
      </c>
      <c r="G148" s="442" t="s">
        <v>247</v>
      </c>
      <c r="H148" s="300">
        <v>0</v>
      </c>
      <c r="I148" s="301" t="s">
        <v>562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562</v>
      </c>
      <c r="J151" s="742" t="s">
        <v>30</v>
      </c>
      <c r="K151" s="360" t="s">
        <v>628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562</v>
      </c>
      <c r="J152" s="742" t="s">
        <v>30</v>
      </c>
      <c r="K152" s="740" t="s">
        <v>628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562</v>
      </c>
      <c r="J153" s="691" t="s">
        <v>30</v>
      </c>
      <c r="K153" s="689" t="s">
        <v>628</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562</v>
      </c>
      <c r="J154" s="691" t="s">
        <v>30</v>
      </c>
      <c r="K154" s="689" t="s">
        <v>628</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562</v>
      </c>
      <c r="J155" s="362" t="s">
        <v>30</v>
      </c>
      <c r="K155" s="360" t="s">
        <v>628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562</v>
      </c>
      <c r="J161" s="300" t="s">
        <v>30</v>
      </c>
      <c r="K161" s="360" t="s">
        <v>628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562</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562</v>
      </c>
      <c r="J163" s="362" t="s">
        <v>30</v>
      </c>
      <c r="K163" s="360" t="s">
        <v>628</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562</v>
      </c>
      <c r="J164" s="362" t="s">
        <v>30</v>
      </c>
      <c r="K164" s="360" t="s">
        <v>628</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562</v>
      </c>
      <c r="J166" s="691" t="s">
        <v>30</v>
      </c>
      <c r="K166" s="360" t="s">
        <v>628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575</v>
      </c>
      <c r="G167" s="442" t="s">
        <v>259</v>
      </c>
      <c r="H167" s="300">
        <v>0</v>
      </c>
      <c r="I167" s="301" t="s">
        <v>562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575</v>
      </c>
      <c r="G168" s="361"/>
      <c r="H168" s="362">
        <v>385</v>
      </c>
      <c r="I168" s="1055" t="s">
        <v>562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575</v>
      </c>
      <c r="G173" s="492"/>
      <c r="H173" s="300">
        <v>50</v>
      </c>
      <c r="I173" s="301" t="s">
        <v>562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575</v>
      </c>
      <c r="G174" s="571"/>
      <c r="H174" s="572">
        <v>208</v>
      </c>
      <c r="I174" s="577" t="s">
        <v>562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562</v>
      </c>
      <c r="J175" s="746" t="s">
        <v>30</v>
      </c>
      <c r="K175" s="360" t="s">
        <v>628</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562</v>
      </c>
      <c r="J176" s="746" t="s">
        <v>30</v>
      </c>
      <c r="K176" s="360" t="s">
        <v>628</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562</v>
      </c>
      <c r="J177" s="746" t="s">
        <v>30</v>
      </c>
      <c r="K177" s="360" t="s">
        <v>628</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562</v>
      </c>
      <c r="J178" s="746" t="s">
        <v>30</v>
      </c>
      <c r="K178" s="360" t="s">
        <v>628</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562</v>
      </c>
      <c r="J179" s="746" t="s">
        <v>30</v>
      </c>
      <c r="K179" s="360" t="s">
        <v>628</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562</v>
      </c>
      <c r="J180" s="746" t="s">
        <v>30</v>
      </c>
      <c r="K180" s="360" t="s">
        <v>628</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562</v>
      </c>
      <c r="J181" s="746" t="s">
        <v>30</v>
      </c>
      <c r="K181" s="360" t="s">
        <v>628</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562</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562</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562</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484</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562</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562</v>
      </c>
      <c r="J244" s="20" t="s">
        <v>30</v>
      </c>
      <c r="K244" s="360" t="s">
        <v>628</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554</v>
      </c>
      <c r="G246" s="820"/>
      <c r="H246" s="572">
        <v>68</v>
      </c>
      <c r="I246" s="577" t="s">
        <v>562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554</v>
      </c>
      <c r="G247" s="820"/>
      <c r="H247" s="572">
        <v>85</v>
      </c>
      <c r="I247" s="577" t="s">
        <v>562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554</v>
      </c>
      <c r="G248" s="741"/>
      <c r="H248" s="20">
        <v>81</v>
      </c>
      <c r="I248" s="304" t="s">
        <v>562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554</v>
      </c>
      <c r="G249" s="820"/>
      <c r="H249" s="572">
        <v>87</v>
      </c>
      <c r="I249" s="577" t="s">
        <v>562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554</v>
      </c>
      <c r="G250" s="741"/>
      <c r="H250" s="20">
        <v>68</v>
      </c>
      <c r="I250" s="304" t="s">
        <v>562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554</v>
      </c>
      <c r="G251" s="741"/>
      <c r="H251" s="20">
        <v>90</v>
      </c>
      <c r="I251" s="304" t="s">
        <v>562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554</v>
      </c>
      <c r="G252" s="741"/>
      <c r="H252" s="20">
        <v>90</v>
      </c>
      <c r="I252" s="304" t="s">
        <v>562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575</v>
      </c>
      <c r="G253" s="816"/>
      <c r="H253" s="746">
        <v>0</v>
      </c>
      <c r="I253" s="304" t="s">
        <v>562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575</v>
      </c>
      <c r="G254" s="1185"/>
      <c r="H254" s="1186">
        <v>0</v>
      </c>
      <c r="I254" s="1187" t="s">
        <v>562</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562</v>
      </c>
      <c r="J255" s="20" t="s">
        <v>30</v>
      </c>
      <c r="K255" s="360" t="s">
        <v>628</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562</v>
      </c>
      <c r="J256" s="20" t="s">
        <v>30</v>
      </c>
      <c r="K256" s="360" t="s">
        <v>628</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562</v>
      </c>
      <c r="J258" s="731" t="s">
        <v>30</v>
      </c>
      <c r="K258" s="360" t="s">
        <v>628</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562</v>
      </c>
      <c r="J259" s="20" t="s">
        <v>30</v>
      </c>
      <c r="K259" s="360" t="s">
        <v>628</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562</v>
      </c>
      <c r="J260" s="20" t="s">
        <v>30</v>
      </c>
      <c r="K260" s="360" t="s">
        <v>628</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562</v>
      </c>
      <c r="J261" s="20" t="s">
        <v>30</v>
      </c>
      <c r="K261" s="360" t="s">
        <v>628</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562</v>
      </c>
      <c r="J262" s="20" t="s">
        <v>30</v>
      </c>
      <c r="K262" s="360" t="s">
        <v>628</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562</v>
      </c>
      <c r="J263" s="20" t="s">
        <v>30</v>
      </c>
      <c r="K263" s="360" t="s">
        <v>628</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562</v>
      </c>
      <c r="J264" s="20" t="s">
        <v>30</v>
      </c>
      <c r="K264" s="360" t="s">
        <v>628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562</v>
      </c>
      <c r="J265" s="20" t="s">
        <v>30</v>
      </c>
      <c r="K265" s="360" t="s">
        <v>628</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575</v>
      </c>
      <c r="G266" s="741" t="s">
        <v>1375</v>
      </c>
      <c r="H266" s="752">
        <v>89</v>
      </c>
      <c r="I266" s="1148" t="s">
        <v>562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575</v>
      </c>
      <c r="G267" s="492" t="s">
        <v>1378</v>
      </c>
      <c r="H267" s="300">
        <v>59</v>
      </c>
      <c r="I267" s="1148" t="s">
        <v>562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575</v>
      </c>
      <c r="G268" s="492" t="s">
        <v>1381</v>
      </c>
      <c r="H268" s="300">
        <v>89</v>
      </c>
      <c r="I268" s="1148" t="s">
        <v>562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575</v>
      </c>
      <c r="G269" s="492"/>
      <c r="H269" s="300">
        <v>88</v>
      </c>
      <c r="I269" s="1148" t="s">
        <v>562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575</v>
      </c>
      <c r="G270" s="492" t="s">
        <v>1386</v>
      </c>
      <c r="H270" s="300">
        <v>87</v>
      </c>
      <c r="I270" s="1148" t="s">
        <v>562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575</v>
      </c>
      <c r="G271" s="492"/>
      <c r="H271" s="300">
        <v>90</v>
      </c>
      <c r="I271" s="1148" t="s">
        <v>562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575</v>
      </c>
      <c r="G272" s="741" t="s">
        <v>1390</v>
      </c>
      <c r="H272" s="742">
        <v>90</v>
      </c>
      <c r="I272" s="1148" t="s">
        <v>562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575</v>
      </c>
      <c r="G273" s="492" t="s">
        <v>1393</v>
      </c>
      <c r="H273" s="300">
        <v>90</v>
      </c>
      <c r="I273" s="1148" t="s">
        <v>562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575</v>
      </c>
      <c r="G274" s="741" t="s">
        <v>1396</v>
      </c>
      <c r="H274" s="742">
        <v>90</v>
      </c>
      <c r="I274" s="1148" t="s">
        <v>562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575</v>
      </c>
      <c r="G275" s="492" t="s">
        <v>1399</v>
      </c>
      <c r="H275" s="300">
        <v>89</v>
      </c>
      <c r="I275" s="1148" t="s">
        <v>562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575</v>
      </c>
      <c r="G276" s="741" t="s">
        <v>1402</v>
      </c>
      <c r="H276" s="742">
        <v>88</v>
      </c>
      <c r="I276" s="1148" t="s">
        <v>562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575</v>
      </c>
      <c r="G277" s="741" t="s">
        <v>1405</v>
      </c>
      <c r="H277" s="742">
        <v>86</v>
      </c>
      <c r="I277" s="1148" t="s">
        <v>562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575</v>
      </c>
      <c r="G278" s="741" t="s">
        <v>1408</v>
      </c>
      <c r="H278" s="742">
        <v>87</v>
      </c>
      <c r="I278" s="1148" t="s">
        <v>562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575</v>
      </c>
      <c r="G279" s="741" t="s">
        <v>1411</v>
      </c>
      <c r="H279" s="742">
        <v>85</v>
      </c>
      <c r="I279" s="1148" t="s">
        <v>562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575</v>
      </c>
      <c r="G280" s="741" t="s">
        <v>1414</v>
      </c>
      <c r="H280" s="742">
        <v>87</v>
      </c>
      <c r="I280" s="1148" t="s">
        <v>562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575</v>
      </c>
      <c r="G281" s="741" t="s">
        <v>1417</v>
      </c>
      <c r="H281" s="742">
        <v>85</v>
      </c>
      <c r="I281" s="1148" t="s">
        <v>562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575</v>
      </c>
      <c r="G282" s="741" t="s">
        <v>1420</v>
      </c>
      <c r="H282" s="742">
        <v>76</v>
      </c>
      <c r="I282" s="1148" t="s">
        <v>562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575</v>
      </c>
      <c r="G283" s="768" t="s">
        <v>1423</v>
      </c>
      <c r="H283" s="769">
        <v>86</v>
      </c>
      <c r="I283" s="372" t="s">
        <v>562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575</v>
      </c>
      <c r="G284" s="741" t="s">
        <v>1426</v>
      </c>
      <c r="H284" s="742">
        <v>78</v>
      </c>
      <c r="I284" s="304" t="s">
        <v>562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575</v>
      </c>
      <c r="G285" s="741" t="s">
        <v>1429</v>
      </c>
      <c r="H285" s="742">
        <v>73</v>
      </c>
      <c r="I285" s="304" t="s">
        <v>562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575</v>
      </c>
      <c r="G286" s="741" t="s">
        <v>1432</v>
      </c>
      <c r="H286" s="742">
        <v>0</v>
      </c>
      <c r="I286" s="1148" t="s">
        <v>562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575</v>
      </c>
      <c r="G287" s="741" t="s">
        <v>1435</v>
      </c>
      <c r="H287" s="742">
        <v>0</v>
      </c>
      <c r="I287" s="1148" t="s">
        <v>562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924</v>
      </c>
      <c r="O294" s="435" t="s">
        <v>925</v>
      </c>
      <c r="P294" s="435" t="s">
        <v>926</v>
      </c>
      <c r="Q294" s="436" t="s">
        <v>94</v>
      </c>
      <c r="R294" s="436" t="s">
        <v>97</v>
      </c>
      <c r="S294" s="436" t="s">
        <v>98</v>
      </c>
      <c r="T294" s="436" t="s">
        <v>69</v>
      </c>
      <c r="U294" s="436" t="s">
        <v>545</v>
      </c>
      <c r="V294" s="436" t="s">
        <v>505</v>
      </c>
      <c r="W294" s="436" t="s">
        <v>547</v>
      </c>
      <c r="X294" s="446" t="s">
        <v>549</v>
      </c>
      <c r="Y294" s="436" t="s">
        <v>507</v>
      </c>
      <c r="Z294" s="436" t="s">
        <v>508</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562</v>
      </c>
      <c r="J299" s="1058" t="s">
        <v>30</v>
      </c>
      <c r="K299" s="360" t="s">
        <v>628</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5">
        <v>58</v>
      </c>
      <c r="I300" s="372" t="s">
        <v>562</v>
      </c>
      <c r="J300" s="1058" t="s">
        <v>30</v>
      </c>
      <c r="K300" s="360" t="s">
        <v>628</v>
      </c>
      <c r="L300" s="372" t="s">
        <v>110</v>
      </c>
      <c r="M300" s="1246">
        <v>56668.15</v>
      </c>
      <c r="N300" s="920"/>
      <c r="O300" s="1359"/>
      <c r="P300" s="1246">
        <v>56668.15</v>
      </c>
      <c r="Q300" s="372" t="s">
        <v>110</v>
      </c>
      <c r="R300" s="1509" t="s">
        <v>38</v>
      </c>
      <c r="S300" s="1567">
        <v>46144</v>
      </c>
      <c r="T300" s="1569">
        <v>4061</v>
      </c>
      <c r="U300" s="1584">
        <v>4061</v>
      </c>
      <c r="V300" s="3">
        <f>IFERROR(Table5[[#This Row],[Actual Redline Completed Footage UG]]/Table5[[#This Row],[Footage UG]], 0)</f>
        <v>1</v>
      </c>
      <c r="W300" s="1567">
        <v>46153</v>
      </c>
      <c r="X300" s="815">
        <v>0</v>
      </c>
      <c r="Y300" s="815">
        <v>0</v>
      </c>
      <c r="Z300" s="1501">
        <v>0</v>
      </c>
      <c r="AA300" s="373" t="s">
        <v>822</v>
      </c>
      <c r="AB300" s="373" t="s">
        <v>822</v>
      </c>
      <c r="AC300" s="1245" t="s">
        <v>653</v>
      </c>
    </row>
    <row r="301" spans="1:29" ht="39.75" customHeight="1">
      <c r="A301" s="1508" t="s">
        <v>1451</v>
      </c>
      <c r="B301" s="377" t="s">
        <v>34</v>
      </c>
      <c r="C301" s="1390">
        <v>46172</v>
      </c>
      <c r="D301" s="367" t="s">
        <v>54</v>
      </c>
      <c r="E301" s="367">
        <v>46142</v>
      </c>
      <c r="F301" s="366" t="s">
        <v>53</v>
      </c>
      <c r="G301" s="699" t="s">
        <v>1452</v>
      </c>
      <c r="H301" s="990">
        <v>0</v>
      </c>
      <c r="I301" s="372" t="s">
        <v>562</v>
      </c>
      <c r="J301" s="1058" t="s">
        <v>30</v>
      </c>
      <c r="K301" s="360" t="s">
        <v>628</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562</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562</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562</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562</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562</v>
      </c>
      <c r="J306" s="369" t="s">
        <v>30</v>
      </c>
      <c r="K306" s="360" t="s">
        <v>628</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562</v>
      </c>
      <c r="J307" s="1058" t="s">
        <v>30</v>
      </c>
      <c r="K307" s="360" t="s">
        <v>628</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562</v>
      </c>
      <c r="J308" s="1058" t="s">
        <v>30</v>
      </c>
      <c r="K308" s="360" t="s">
        <v>628</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562</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562</v>
      </c>
      <c r="J310" s="369" t="s">
        <v>30</v>
      </c>
      <c r="K310" s="360" t="s">
        <v>628</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562</v>
      </c>
      <c r="J311" s="691" t="s">
        <v>30</v>
      </c>
      <c r="K311" s="360" t="s">
        <v>628</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562</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575</v>
      </c>
      <c r="G313" s="652" t="s">
        <v>1206</v>
      </c>
      <c r="H313" s="578">
        <v>0</v>
      </c>
      <c r="I313" s="582" t="s">
        <v>562</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562</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562</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562</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562</v>
      </c>
      <c r="J317" s="746" t="s">
        <v>30</v>
      </c>
      <c r="K317" s="360" t="s">
        <v>628</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562</v>
      </c>
      <c r="J318" s="746" t="s">
        <v>30</v>
      </c>
      <c r="K318" s="360" t="s">
        <v>628</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562</v>
      </c>
      <c r="J319" s="746" t="s">
        <v>30</v>
      </c>
      <c r="K319" s="360" t="s">
        <v>628</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562</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562</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562</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562</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562</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562</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562</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562</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562</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562</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526</v>
      </c>
      <c r="B333" s="1255" t="s">
        <v>28</v>
      </c>
      <c r="C333" s="1256">
        <v>46048</v>
      </c>
      <c r="D333" s="1256" t="s">
        <v>1499</v>
      </c>
      <c r="E333" s="1257">
        <v>45748</v>
      </c>
      <c r="F333" s="1258" t="s">
        <v>59</v>
      </c>
      <c r="G333" s="1243" t="s">
        <v>1509</v>
      </c>
      <c r="H333" s="1180">
        <v>0</v>
      </c>
      <c r="I333" s="1180" t="s">
        <v>562</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562</v>
      </c>
      <c r="J334" s="572" t="s">
        <v>30</v>
      </c>
      <c r="K334" s="360" t="s">
        <v>628</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562</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562</v>
      </c>
      <c r="J336" s="362" t="s">
        <v>36</v>
      </c>
      <c r="K336" s="360" t="s">
        <v>628</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562</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562</v>
      </c>
      <c r="J338" s="572" t="s">
        <v>30</v>
      </c>
      <c r="K338" s="360" t="s">
        <v>628</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575</v>
      </c>
      <c r="G339" s="492"/>
      <c r="H339" s="300">
        <v>89</v>
      </c>
      <c r="I339" s="1148" t="s">
        <v>562</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562</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562</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562</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562</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1530</v>
      </c>
      <c r="P353" s="417" t="s">
        <v>924</v>
      </c>
      <c r="Q353" s="973" t="s">
        <v>97</v>
      </c>
      <c r="R353" s="975" t="s">
        <v>98</v>
      </c>
      <c r="S353" s="975" t="s">
        <v>542</v>
      </c>
      <c r="T353" s="975" t="s">
        <v>1531</v>
      </c>
      <c r="U353" s="975" t="s">
        <v>1532</v>
      </c>
      <c r="V353" s="975" t="s">
        <v>927</v>
      </c>
      <c r="W353" s="975" t="s">
        <v>69</v>
      </c>
      <c r="X353" s="975" t="s">
        <v>545</v>
      </c>
      <c r="Y353" s="954" t="s">
        <v>546</v>
      </c>
      <c r="Z353" s="954" t="s">
        <v>505</v>
      </c>
      <c r="AA353" s="954" t="s">
        <v>547</v>
      </c>
      <c r="AB353" s="979" t="s">
        <v>929</v>
      </c>
      <c r="AC353" s="976" t="s">
        <v>551</v>
      </c>
    </row>
    <row r="354" spans="1:29" ht="39.75" customHeight="1">
      <c r="A354" s="968" t="s">
        <v>1533</v>
      </c>
      <c r="B354" s="358" t="s">
        <v>31</v>
      </c>
      <c r="C354" s="969"/>
      <c r="D354" s="360" t="s">
        <v>50</v>
      </c>
      <c r="E354" s="360">
        <v>45768</v>
      </c>
      <c r="F354" s="375" t="s">
        <v>575</v>
      </c>
      <c r="G354" s="358"/>
      <c r="H354" s="362">
        <v>0</v>
      </c>
      <c r="I354" s="1055" t="s">
        <v>38</v>
      </c>
      <c r="J354" s="362" t="s">
        <v>36</v>
      </c>
      <c r="K354" s="969"/>
      <c r="L354" s="366" t="s">
        <v>36</v>
      </c>
      <c r="M354" s="362" t="s">
        <v>238</v>
      </c>
      <c r="N354" s="415">
        <v>0</v>
      </c>
      <c r="O354" s="362" t="s">
        <v>238</v>
      </c>
      <c r="P354" s="970" t="s">
        <v>38</v>
      </c>
      <c r="Q354" s="277" t="s">
        <v>36</v>
      </c>
      <c r="R354" s="373" t="s">
        <v>628</v>
      </c>
      <c r="S354" s="373" t="s">
        <v>628</v>
      </c>
      <c r="T354" s="373" t="s">
        <v>628</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575</v>
      </c>
      <c r="G355" s="358"/>
      <c r="H355" s="362">
        <v>0</v>
      </c>
      <c r="I355" s="1055" t="s">
        <v>38</v>
      </c>
      <c r="J355" s="362" t="s">
        <v>36</v>
      </c>
      <c r="K355" s="969"/>
      <c r="L355" s="366" t="s">
        <v>36</v>
      </c>
      <c r="M355" s="362" t="s">
        <v>238</v>
      </c>
      <c r="N355" s="415">
        <v>0</v>
      </c>
      <c r="O355" s="362" t="s">
        <v>238</v>
      </c>
      <c r="P355" s="970" t="s">
        <v>38</v>
      </c>
      <c r="Q355" s="277" t="s">
        <v>36</v>
      </c>
      <c r="R355" s="373" t="s">
        <v>628</v>
      </c>
      <c r="S355" s="373" t="s">
        <v>628</v>
      </c>
      <c r="T355" s="373" t="s">
        <v>628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484</v>
      </c>
      <c r="P8">
        <v>4135</v>
      </c>
      <c r="Q8">
        <v>7641</v>
      </c>
      <c r="R8">
        <v>11776</v>
      </c>
    </row>
    <row r="9" spans="1:18">
      <c r="A9" t="s">
        <v>177</v>
      </c>
      <c r="E9">
        <v>106</v>
      </c>
      <c r="G9">
        <v>106</v>
      </c>
      <c r="J9" t="s">
        <v>484</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514</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626</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626</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678</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684</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1407</v>
      </c>
      <c r="E1299">
        <v>253</v>
      </c>
      <c r="G1299">
        <v>253</v>
      </c>
    </row>
    <row r="1300" spans="1:7">
      <c r="A1300" t="s">
        <v>982</v>
      </c>
    </row>
    <row r="1301" spans="1:7">
      <c r="A1301" t="s">
        <v>526</v>
      </c>
    </row>
    <row r="1302" spans="1:7">
      <c r="A1302" t="s">
        <v>1601</v>
      </c>
    </row>
    <row r="1303" spans="1:7">
      <c r="A1303" t="s">
        <v>1602</v>
      </c>
    </row>
    <row r="1304" spans="1:7">
      <c r="A1304" t="s">
        <v>678</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681</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816</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678</v>
      </c>
      <c r="D1353">
        <v>667</v>
      </c>
      <c r="G1353">
        <v>667</v>
      </c>
    </row>
    <row r="1354" spans="1:7">
      <c r="A1354" t="s">
        <v>1052</v>
      </c>
      <c r="B1354">
        <v>1044</v>
      </c>
      <c r="G1354">
        <v>1044</v>
      </c>
    </row>
    <row r="1355" spans="1:7">
      <c r="A1355" t="s">
        <v>865</v>
      </c>
      <c r="C1355">
        <v>1062</v>
      </c>
      <c r="D1355">
        <v>1318</v>
      </c>
      <c r="E1355">
        <v>1165</v>
      </c>
      <c r="G1355">
        <v>3545</v>
      </c>
    </row>
    <row r="1356" spans="1:7">
      <c r="A1356" t="s">
        <v>681</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802</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802</v>
      </c>
      <c r="D1536">
        <v>140</v>
      </c>
      <c r="G1536">
        <v>140</v>
      </c>
    </row>
    <row r="1537" spans="1:7">
      <c r="A1537" t="s">
        <v>891</v>
      </c>
      <c r="C1537">
        <v>1174</v>
      </c>
      <c r="D1537">
        <v>1060</v>
      </c>
      <c r="E1537">
        <v>818</v>
      </c>
      <c r="F1537">
        <v>441</v>
      </c>
      <c r="G1537">
        <v>3493</v>
      </c>
    </row>
    <row r="1538" spans="1:7">
      <c r="A1538" t="s">
        <v>731</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816</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802</v>
      </c>
      <c r="B1555">
        <v>763</v>
      </c>
      <c r="C1555">
        <v>745</v>
      </c>
      <c r="D1555">
        <v>673</v>
      </c>
      <c r="F1555">
        <v>931</v>
      </c>
      <c r="G1555">
        <v>3112</v>
      </c>
    </row>
    <row r="1556" spans="1:7">
      <c r="A1556" t="s">
        <v>891</v>
      </c>
      <c r="C1556">
        <v>679</v>
      </c>
      <c r="D1556">
        <v>263</v>
      </c>
      <c r="E1556">
        <v>46</v>
      </c>
      <c r="G1556">
        <v>988</v>
      </c>
    </row>
    <row r="1557" spans="1:7">
      <c r="A1557" t="s">
        <v>731</v>
      </c>
    </row>
    <row r="1558" spans="1:7">
      <c r="A1558" t="s">
        <v>985</v>
      </c>
      <c r="B1558">
        <v>1070</v>
      </c>
      <c r="C1558">
        <v>584</v>
      </c>
      <c r="G1558">
        <v>1654</v>
      </c>
    </row>
    <row r="1559" spans="1:7">
      <c r="A1559" t="s">
        <v>848</v>
      </c>
      <c r="B1559">
        <v>525</v>
      </c>
      <c r="D1559">
        <v>787</v>
      </c>
      <c r="F1559">
        <v>540</v>
      </c>
      <c r="G1559">
        <v>1852</v>
      </c>
    </row>
    <row r="1560" spans="1:7">
      <c r="A1560" t="s">
        <v>697</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814</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697</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814</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802</v>
      </c>
      <c r="D1596">
        <v>145</v>
      </c>
      <c r="G1596">
        <v>145</v>
      </c>
    </row>
    <row r="1597" spans="1:7">
      <c r="A1597" t="s">
        <v>848</v>
      </c>
      <c r="C1597">
        <v>65</v>
      </c>
      <c r="G1597">
        <v>65</v>
      </c>
    </row>
    <row r="1598" spans="1:7">
      <c r="A1598" t="s">
        <v>697</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570</v>
      </c>
      <c r="C1603">
        <v>1157</v>
      </c>
      <c r="G1603">
        <v>1157</v>
      </c>
    </row>
    <row r="1604" spans="1:7">
      <c r="A1604" t="s">
        <v>837</v>
      </c>
      <c r="C1604">
        <v>2456</v>
      </c>
      <c r="D1604">
        <v>2095</v>
      </c>
      <c r="G1604">
        <v>4551</v>
      </c>
    </row>
    <row r="1605" spans="1:7">
      <c r="A1605" t="s">
        <v>805</v>
      </c>
      <c r="C1605">
        <v>591</v>
      </c>
      <c r="D1605">
        <v>670</v>
      </c>
      <c r="E1605">
        <v>622</v>
      </c>
      <c r="F1605">
        <v>664</v>
      </c>
      <c r="G1605">
        <v>2547</v>
      </c>
    </row>
    <row r="1606" spans="1:7">
      <c r="A1606" t="s">
        <v>834</v>
      </c>
      <c r="D1606">
        <v>420</v>
      </c>
      <c r="E1606">
        <v>690</v>
      </c>
      <c r="G1606">
        <v>1110</v>
      </c>
    </row>
    <row r="1607" spans="1:7">
      <c r="A1607" t="s">
        <v>701</v>
      </c>
      <c r="D1607">
        <v>1110</v>
      </c>
      <c r="E1607">
        <v>1904</v>
      </c>
      <c r="F1607">
        <v>836</v>
      </c>
      <c r="G1607">
        <v>3850</v>
      </c>
    </row>
    <row r="1608" spans="1:7">
      <c r="A1608" t="s">
        <v>552</v>
      </c>
      <c r="E1608">
        <v>319</v>
      </c>
      <c r="F1608">
        <v>446</v>
      </c>
      <c r="G1608">
        <v>765</v>
      </c>
    </row>
    <row r="1609" spans="1:7">
      <c r="A1609" t="s">
        <v>567</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802</v>
      </c>
      <c r="B1618">
        <v>54</v>
      </c>
      <c r="G1618">
        <v>54</v>
      </c>
    </row>
    <row r="1619" spans="1:7">
      <c r="A1619" t="s">
        <v>697</v>
      </c>
      <c r="F1619">
        <v>241</v>
      </c>
      <c r="G1619">
        <v>241</v>
      </c>
    </row>
    <row r="1620" spans="1:7">
      <c r="A1620" t="s">
        <v>869</v>
      </c>
      <c r="C1620">
        <v>411</v>
      </c>
      <c r="D1620">
        <v>237</v>
      </c>
      <c r="F1620">
        <v>26</v>
      </c>
      <c r="G1620">
        <v>674</v>
      </c>
    </row>
    <row r="1621" spans="1:7">
      <c r="A1621" t="s">
        <v>814</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805</v>
      </c>
      <c r="B1626">
        <v>783</v>
      </c>
      <c r="C1626">
        <v>733</v>
      </c>
      <c r="D1626">
        <v>970</v>
      </c>
      <c r="E1626">
        <v>917</v>
      </c>
      <c r="F1626">
        <v>589</v>
      </c>
      <c r="G1626">
        <v>3992</v>
      </c>
    </row>
    <row r="1627" spans="1:7">
      <c r="A1627" t="s">
        <v>834</v>
      </c>
      <c r="B1627">
        <v>612</v>
      </c>
      <c r="G1627">
        <v>612</v>
      </c>
    </row>
    <row r="1628" spans="1:7">
      <c r="A1628" t="s">
        <v>701</v>
      </c>
      <c r="C1628">
        <v>1309</v>
      </c>
      <c r="D1628">
        <v>427</v>
      </c>
      <c r="E1628">
        <v>421</v>
      </c>
      <c r="G1628">
        <v>2157</v>
      </c>
    </row>
    <row r="1629" spans="1:7">
      <c r="A1629" t="s">
        <v>552</v>
      </c>
      <c r="B1629">
        <v>693</v>
      </c>
      <c r="C1629">
        <v>596</v>
      </c>
      <c r="D1629">
        <v>240</v>
      </c>
      <c r="E1629">
        <v>180</v>
      </c>
      <c r="F1629">
        <v>150</v>
      </c>
      <c r="G1629">
        <v>1859</v>
      </c>
    </row>
    <row r="1630" spans="1:7">
      <c r="A1630" t="s">
        <v>567</v>
      </c>
      <c r="B1630">
        <v>1826</v>
      </c>
      <c r="C1630">
        <v>882</v>
      </c>
      <c r="D1630">
        <v>1681</v>
      </c>
      <c r="E1630">
        <v>760</v>
      </c>
      <c r="F1630">
        <v>243</v>
      </c>
      <c r="G1630">
        <v>5392</v>
      </c>
    </row>
    <row r="1631" spans="1:7">
      <c r="A1631" t="s">
        <v>850</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651</v>
      </c>
      <c r="E1636">
        <v>590</v>
      </c>
      <c r="F1636">
        <v>261</v>
      </c>
      <c r="G1636">
        <v>851</v>
      </c>
    </row>
    <row r="1637" spans="1:7">
      <c r="A1637" t="s">
        <v>696</v>
      </c>
      <c r="E1637">
        <v>2715</v>
      </c>
      <c r="F1637">
        <v>1377</v>
      </c>
      <c r="G1637">
        <v>4092</v>
      </c>
    </row>
    <row r="1638" spans="1:7">
      <c r="A1638" t="s">
        <v>712</v>
      </c>
      <c r="E1638">
        <v>804</v>
      </c>
      <c r="F1638">
        <v>559</v>
      </c>
      <c r="G1638">
        <v>1363</v>
      </c>
    </row>
    <row r="1639" spans="1:7">
      <c r="A1639" t="s">
        <v>561</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802</v>
      </c>
      <c r="C1647">
        <v>441</v>
      </c>
      <c r="D1647">
        <v>7</v>
      </c>
      <c r="F1647">
        <v>448</v>
      </c>
    </row>
    <row r="1648" spans="1:7">
      <c r="A1648" t="s">
        <v>697</v>
      </c>
      <c r="E1648">
        <v>525</v>
      </c>
      <c r="F1648">
        <v>525</v>
      </c>
    </row>
    <row r="1649" spans="1:6">
      <c r="A1649" t="s">
        <v>869</v>
      </c>
    </row>
    <row r="1650" spans="1:6">
      <c r="A1650" t="s">
        <v>905</v>
      </c>
      <c r="B1650">
        <v>100</v>
      </c>
      <c r="F1650">
        <v>100</v>
      </c>
    </row>
    <row r="1651" spans="1:6">
      <c r="A1651" t="s">
        <v>849</v>
      </c>
      <c r="B1651">
        <v>314</v>
      </c>
      <c r="F1651">
        <v>314</v>
      </c>
    </row>
    <row r="1652" spans="1:6">
      <c r="A1652" t="s">
        <v>570</v>
      </c>
      <c r="B1652">
        <v>1643</v>
      </c>
      <c r="C1652">
        <v>1601</v>
      </c>
      <c r="D1652">
        <v>764</v>
      </c>
      <c r="F1652">
        <v>4008</v>
      </c>
    </row>
    <row r="1653" spans="1:6">
      <c r="A1653" t="s">
        <v>805</v>
      </c>
      <c r="B1653">
        <v>230</v>
      </c>
      <c r="D1653">
        <v>31</v>
      </c>
      <c r="F1653">
        <v>261</v>
      </c>
    </row>
    <row r="1654" spans="1:6">
      <c r="A1654" t="s">
        <v>701</v>
      </c>
      <c r="E1654">
        <v>43</v>
      </c>
      <c r="F1654">
        <v>43</v>
      </c>
    </row>
    <row r="1655" spans="1:6">
      <c r="A1655" t="s">
        <v>552</v>
      </c>
      <c r="D1655">
        <v>510</v>
      </c>
      <c r="E1655">
        <v>320</v>
      </c>
      <c r="F1655">
        <v>830</v>
      </c>
    </row>
    <row r="1656" spans="1:6">
      <c r="A1656" t="s">
        <v>567</v>
      </c>
      <c r="C1656">
        <v>68</v>
      </c>
      <c r="F1656">
        <v>68</v>
      </c>
    </row>
    <row r="1657" spans="1:6">
      <c r="A1657" t="s">
        <v>850</v>
      </c>
      <c r="B1657">
        <v>363</v>
      </c>
      <c r="F1657">
        <v>363</v>
      </c>
    </row>
    <row r="1658" spans="1:6">
      <c r="A1658" t="s">
        <v>571</v>
      </c>
      <c r="B1658">
        <v>370</v>
      </c>
      <c r="F1658">
        <v>370</v>
      </c>
    </row>
    <row r="1659" spans="1:6">
      <c r="A1659" t="s">
        <v>651</v>
      </c>
    </row>
    <row r="1660" spans="1:6">
      <c r="A1660" t="s">
        <v>696</v>
      </c>
      <c r="B1660">
        <v>675</v>
      </c>
      <c r="C1660">
        <v>668</v>
      </c>
      <c r="D1660">
        <v>44</v>
      </c>
      <c r="E1660">
        <v>256</v>
      </c>
      <c r="F1660">
        <v>1643</v>
      </c>
    </row>
    <row r="1661" spans="1:6">
      <c r="A1661" t="s">
        <v>712</v>
      </c>
      <c r="B1661">
        <v>1052</v>
      </c>
      <c r="C1661">
        <v>1291</v>
      </c>
      <c r="D1661">
        <v>781</v>
      </c>
      <c r="E1661">
        <v>294</v>
      </c>
      <c r="F1661">
        <v>3418</v>
      </c>
    </row>
    <row r="1662" spans="1:6">
      <c r="A1662" t="s">
        <v>561</v>
      </c>
      <c r="B1662">
        <v>1403</v>
      </c>
      <c r="C1662">
        <v>1668</v>
      </c>
      <c r="D1662">
        <v>1670</v>
      </c>
      <c r="E1662">
        <v>1364</v>
      </c>
      <c r="F1662">
        <v>6105</v>
      </c>
    </row>
    <row r="1663" spans="1:6">
      <c r="A1663" t="s">
        <v>574</v>
      </c>
      <c r="B1663">
        <v>935</v>
      </c>
      <c r="C1663">
        <v>2201</v>
      </c>
      <c r="D1663">
        <v>2415</v>
      </c>
      <c r="E1663">
        <v>1484</v>
      </c>
      <c r="F1663">
        <v>7035</v>
      </c>
    </row>
    <row r="1664" spans="1:6">
      <c r="A1664" t="s">
        <v>608</v>
      </c>
      <c r="B1664">
        <v>557</v>
      </c>
      <c r="C1664">
        <v>788</v>
      </c>
      <c r="D1664">
        <v>911</v>
      </c>
      <c r="E1664">
        <v>820</v>
      </c>
      <c r="F1664">
        <v>3076</v>
      </c>
    </row>
    <row r="1665" spans="1:6">
      <c r="A1665" t="s">
        <v>713</v>
      </c>
      <c r="B1665">
        <v>554</v>
      </c>
      <c r="C1665">
        <v>592</v>
      </c>
      <c r="F1665">
        <v>1146</v>
      </c>
    </row>
    <row r="1666" spans="1:6">
      <c r="A1666" t="s">
        <v>660</v>
      </c>
      <c r="D1666">
        <v>1095</v>
      </c>
      <c r="E1666">
        <v>1806</v>
      </c>
      <c r="F1666">
        <v>2901</v>
      </c>
    </row>
    <row r="1667" spans="1:6">
      <c r="A1667" t="s">
        <v>598</v>
      </c>
      <c r="E1667">
        <v>800</v>
      </c>
      <c r="F1667">
        <v>800</v>
      </c>
    </row>
    <row r="1668" spans="1:6">
      <c r="A1668" t="s">
        <v>656</v>
      </c>
    </row>
    <row r="1669" spans="1:6">
      <c r="A1669" t="s">
        <v>658</v>
      </c>
      <c r="E1669">
        <v>981</v>
      </c>
      <c r="F1669">
        <v>981</v>
      </c>
    </row>
    <row r="1670" spans="1:6">
      <c r="A1670" t="s">
        <v>694</v>
      </c>
      <c r="E1670">
        <v>1809</v>
      </c>
      <c r="F1670">
        <v>1809</v>
      </c>
    </row>
    <row r="1671" spans="1:6">
      <c r="A1671" t="s">
        <v>472</v>
      </c>
      <c r="B1671">
        <v>8196</v>
      </c>
      <c r="C1671">
        <v>9341</v>
      </c>
      <c r="D1671">
        <v>8228</v>
      </c>
      <c r="E1671">
        <v>10502</v>
      </c>
      <c r="F167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50" activePane="bottomLeft" state="frozen"/>
      <selection pane="bottomLeft" activeCell="F3262" sqref="F32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484</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484</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484</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484</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484</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484</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484</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520</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488</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484</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520</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488</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484</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520</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484</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520</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675</v>
      </c>
      <c r="G818" t="str">
        <f t="shared" si="12"/>
        <v>April</v>
      </c>
    </row>
    <row r="819" spans="1:7">
      <c r="A819" s="616" t="s">
        <v>128</v>
      </c>
      <c r="B819" s="235" t="s">
        <v>484</v>
      </c>
      <c r="C819" s="23">
        <v>45750</v>
      </c>
      <c r="E819" s="11"/>
      <c r="F819" s="76" t="s">
        <v>675</v>
      </c>
      <c r="G819" t="str">
        <f t="shared" si="12"/>
        <v>April</v>
      </c>
    </row>
    <row r="820" spans="1:7" ht="15.75">
      <c r="A820" s="69" t="s">
        <v>134</v>
      </c>
      <c r="B820" s="175" t="s">
        <v>1544</v>
      </c>
      <c r="C820" s="239">
        <v>45750</v>
      </c>
      <c r="E820" s="11"/>
      <c r="F820" s="76" t="s">
        <v>675</v>
      </c>
      <c r="G820" t="str">
        <f t="shared" si="12"/>
        <v>April</v>
      </c>
    </row>
    <row r="821" spans="1:7">
      <c r="A821" s="234" t="s">
        <v>111</v>
      </c>
      <c r="B821" s="234" t="s">
        <v>1545</v>
      </c>
      <c r="C821" s="23">
        <v>45750</v>
      </c>
      <c r="E821" s="11"/>
      <c r="F821" s="76" t="s">
        <v>675</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520</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675</v>
      </c>
      <c r="G831" t="str">
        <f t="shared" si="12"/>
        <v>April</v>
      </c>
    </row>
    <row r="832" spans="1:7">
      <c r="A832" s="616" t="s">
        <v>128</v>
      </c>
      <c r="B832" s="235" t="s">
        <v>484</v>
      </c>
      <c r="C832" s="23">
        <v>45751</v>
      </c>
      <c r="E832" s="11"/>
      <c r="F832" s="76" t="s">
        <v>675</v>
      </c>
      <c r="G832" t="str">
        <f t="shared" si="12"/>
        <v>April</v>
      </c>
    </row>
    <row r="833" spans="1:7" ht="15.75">
      <c r="A833" s="69" t="s">
        <v>134</v>
      </c>
      <c r="B833" s="175" t="s">
        <v>1544</v>
      </c>
      <c r="C833" s="239">
        <v>45751</v>
      </c>
      <c r="E833" s="11"/>
      <c r="F833" s="76" t="s">
        <v>675</v>
      </c>
      <c r="G833" t="str">
        <f t="shared" si="12"/>
        <v>April</v>
      </c>
    </row>
    <row r="834" spans="1:7">
      <c r="A834" s="233" t="s">
        <v>111</v>
      </c>
      <c r="B834" s="233" t="s">
        <v>1545</v>
      </c>
      <c r="C834" s="23">
        <v>45751</v>
      </c>
      <c r="E834" s="11"/>
      <c r="F834" s="76" t="s">
        <v>675</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675</v>
      </c>
      <c r="G854" t="str">
        <f t="shared" si="13"/>
        <v>April</v>
      </c>
    </row>
    <row r="855" spans="1:7">
      <c r="A855" s="616" t="s">
        <v>128</v>
      </c>
      <c r="B855" s="235" t="s">
        <v>484</v>
      </c>
      <c r="C855" s="23">
        <v>45755</v>
      </c>
      <c r="E855" s="11"/>
      <c r="F855" s="76" t="s">
        <v>675</v>
      </c>
      <c r="G855" t="str">
        <f t="shared" si="13"/>
        <v>April</v>
      </c>
    </row>
    <row r="856" spans="1:7" ht="15.75">
      <c r="A856" s="69" t="s">
        <v>134</v>
      </c>
      <c r="B856" s="175" t="s">
        <v>1544</v>
      </c>
      <c r="C856" s="239">
        <v>45755</v>
      </c>
      <c r="E856" s="11"/>
      <c r="F856" s="76" t="s">
        <v>675</v>
      </c>
      <c r="G856" t="str">
        <f t="shared" si="13"/>
        <v>April</v>
      </c>
    </row>
    <row r="857" spans="1:7">
      <c r="A857" s="233" t="s">
        <v>111</v>
      </c>
      <c r="B857" s="233" t="s">
        <v>1545</v>
      </c>
      <c r="C857" s="23">
        <v>45755</v>
      </c>
      <c r="E857" s="11"/>
      <c r="F857" s="76" t="s">
        <v>675</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675</v>
      </c>
      <c r="G865" t="str">
        <f t="shared" si="13"/>
        <v>April</v>
      </c>
    </row>
    <row r="866" spans="1:7">
      <c r="A866" s="616" t="s">
        <v>128</v>
      </c>
      <c r="B866" s="235" t="s">
        <v>484</v>
      </c>
      <c r="C866" s="23">
        <v>45756</v>
      </c>
      <c r="E866" s="11"/>
      <c r="F866" s="76" t="s">
        <v>675</v>
      </c>
      <c r="G866" t="str">
        <f t="shared" si="13"/>
        <v>April</v>
      </c>
    </row>
    <row r="867" spans="1:7" ht="15.75">
      <c r="A867" s="69" t="s">
        <v>134</v>
      </c>
      <c r="B867" s="175" t="s">
        <v>1544</v>
      </c>
      <c r="C867" s="239">
        <v>45756</v>
      </c>
      <c r="E867" s="11"/>
      <c r="F867" s="76" t="s">
        <v>675</v>
      </c>
      <c r="G867" t="str">
        <f t="shared" si="13"/>
        <v>April</v>
      </c>
    </row>
    <row r="868" spans="1:7">
      <c r="A868" s="233" t="s">
        <v>111</v>
      </c>
      <c r="B868" s="233" t="s">
        <v>1545</v>
      </c>
      <c r="C868" s="23">
        <v>45756</v>
      </c>
      <c r="E868" s="11"/>
      <c r="F868" s="76" t="s">
        <v>675</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484</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484</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484</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484</v>
      </c>
      <c r="C991" s="23">
        <v>45771</v>
      </c>
      <c r="D991" s="11">
        <v>588</v>
      </c>
      <c r="F991" s="11" t="s">
        <v>1795</v>
      </c>
      <c r="G991" t="str">
        <f t="shared" si="16"/>
        <v>April</v>
      </c>
    </row>
    <row r="992" spans="1:7">
      <c r="A992" s="234" t="s">
        <v>335</v>
      </c>
      <c r="B992" s="234" t="s">
        <v>484</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484</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484</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484</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484</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484</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484</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519</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484</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519</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484</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484</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484</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484</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484</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484</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484</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514</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484</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484</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518</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518</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518</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518</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484</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484</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519</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484</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519</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484</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484</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626</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484</v>
      </c>
      <c r="C1747" s="23">
        <v>45938</v>
      </c>
      <c r="D1747" s="11">
        <v>418</v>
      </c>
      <c r="G1747" t="s">
        <v>2152</v>
      </c>
    </row>
    <row r="1748" spans="1:7">
      <c r="A1748" s="235" t="s">
        <v>965</v>
      </c>
      <c r="B1748" s="246" t="s">
        <v>54</v>
      </c>
      <c r="C1748" s="23">
        <v>45938</v>
      </c>
      <c r="D1748" s="11">
        <v>512</v>
      </c>
      <c r="F1748" s="11" t="s">
        <v>2107</v>
      </c>
      <c r="G1748" t="s">
        <v>2152</v>
      </c>
    </row>
    <row r="1749" spans="1:7" ht="15.75">
      <c r="A1749" s="459" t="s">
        <v>519</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626</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484</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519</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484</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626</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626</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626</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519</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519</v>
      </c>
      <c r="B2105" s="175" t="s">
        <v>1544</v>
      </c>
      <c r="C2105" s="239">
        <v>45985</v>
      </c>
      <c r="F2105" s="263" t="s">
        <v>2314</v>
      </c>
      <c r="G2105" t="s">
        <v>2258</v>
      </c>
    </row>
    <row r="2106" spans="1:7" ht="15.75">
      <c r="A2106" s="27" t="s">
        <v>518</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519</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519</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518</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514</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514</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514</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514</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514</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514</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514</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514</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514</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514</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514</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514</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514</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514</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514</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526</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526</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526</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678</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526</v>
      </c>
      <c r="B2535" s="175" t="s">
        <v>1544</v>
      </c>
      <c r="C2535" s="248">
        <v>46043</v>
      </c>
      <c r="D2535" s="103">
        <v>182</v>
      </c>
      <c r="E2535" s="182"/>
      <c r="F2535" s="1170"/>
      <c r="G2535" t="s">
        <v>2449</v>
      </c>
    </row>
    <row r="2536" spans="1:7">
      <c r="A2536" s="556" t="s">
        <v>518</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678</v>
      </c>
      <c r="B2542" s="244" t="s">
        <v>52</v>
      </c>
      <c r="C2542" s="23">
        <v>46043</v>
      </c>
      <c r="D2542" s="89">
        <v>408</v>
      </c>
      <c r="F2542" s="1137"/>
      <c r="G2542" t="s">
        <v>2449</v>
      </c>
    </row>
    <row r="2543" spans="1:7">
      <c r="A2543" s="244" t="s">
        <v>684</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526</v>
      </c>
      <c r="B2547" s="175" t="s">
        <v>1544</v>
      </c>
      <c r="C2547" s="248">
        <v>46044</v>
      </c>
      <c r="D2547" s="103">
        <v>186</v>
      </c>
      <c r="E2547" s="182"/>
      <c r="F2547" s="1170" t="s">
        <v>1683</v>
      </c>
      <c r="G2547" t="s">
        <v>2449</v>
      </c>
    </row>
    <row r="2548" spans="1:7">
      <c r="A2548" s="556" t="s">
        <v>518</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684</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518</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518</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518</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518</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518</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518</v>
      </c>
      <c r="B2625" s="234" t="s">
        <v>58</v>
      </c>
      <c r="C2625" s="23">
        <v>46055</v>
      </c>
      <c r="D2625" s="11">
        <v>251</v>
      </c>
      <c r="E2625" s="11"/>
      <c r="F2625" s="11" t="s">
        <v>1626</v>
      </c>
      <c r="G2625" t="s">
        <v>1540</v>
      </c>
    </row>
    <row r="2626" spans="1:7" ht="15.75">
      <c r="A2626" s="235" t="s">
        <v>526</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678</v>
      </c>
      <c r="B2646" s="586" t="s">
        <v>52</v>
      </c>
      <c r="C2646" s="23">
        <v>46057</v>
      </c>
      <c r="D2646" s="89">
        <v>1809</v>
      </c>
      <c r="F2646" s="11" t="s">
        <v>2527</v>
      </c>
      <c r="G2646" t="s">
        <v>1540</v>
      </c>
    </row>
    <row r="2647" spans="1:7" ht="15.75">
      <c r="A2647" s="76" t="s">
        <v>526</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678</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678</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518</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518</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518</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681</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681</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681</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520</v>
      </c>
      <c r="B2690" s="240" t="s">
        <v>54</v>
      </c>
      <c r="C2690" s="23">
        <v>46070</v>
      </c>
      <c r="D2690" s="11">
        <v>988</v>
      </c>
      <c r="G2690" t="s">
        <v>1540</v>
      </c>
    </row>
    <row r="2691" spans="1:7">
      <c r="A2691" s="244" t="s">
        <v>518</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520</v>
      </c>
      <c r="B2697" s="240" t="s">
        <v>54</v>
      </c>
      <c r="C2697" s="23">
        <v>46071</v>
      </c>
      <c r="D2697" s="11">
        <v>712</v>
      </c>
      <c r="G2697" t="s">
        <v>1540</v>
      </c>
    </row>
    <row r="2698" spans="1:7">
      <c r="A2698" s="244" t="s">
        <v>518</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520</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518</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520</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681</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681</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678</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681</v>
      </c>
      <c r="B2736" s="244" t="s">
        <v>52</v>
      </c>
      <c r="C2736" s="23">
        <v>46079</v>
      </c>
      <c r="F2736" s="76" t="s">
        <v>2229</v>
      </c>
      <c r="G2736" t="s">
        <v>1540</v>
      </c>
    </row>
    <row r="2737" spans="1:7">
      <c r="A2737" s="240" t="s">
        <v>520</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519</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520</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519</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697</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697</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697</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697</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697</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697</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570</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697</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701</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552</v>
      </c>
      <c r="B3133" s="1220" t="s">
        <v>1544</v>
      </c>
      <c r="C3133" s="23">
        <v>46170</v>
      </c>
      <c r="D3133" s="11">
        <v>319</v>
      </c>
      <c r="F3133" s="11" t="s">
        <v>2656</v>
      </c>
      <c r="G3133" t="s">
        <v>2625</v>
      </c>
    </row>
    <row r="3134" spans="1:7">
      <c r="A3134" s="1220" t="s">
        <v>567</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701</v>
      </c>
      <c r="B3138" s="1220" t="s">
        <v>2626</v>
      </c>
      <c r="C3138" s="23">
        <v>46170</v>
      </c>
      <c r="D3138" s="89">
        <v>1904</v>
      </c>
      <c r="E3138" s="182"/>
      <c r="F3138" s="103"/>
      <c r="G3138" t="s">
        <v>2625</v>
      </c>
    </row>
    <row r="3139" spans="1:7">
      <c r="A3139" s="1220" t="s">
        <v>697</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552</v>
      </c>
      <c r="B3143" s="1220" t="s">
        <v>1544</v>
      </c>
      <c r="C3143" s="23">
        <v>46171</v>
      </c>
      <c r="D3143" s="11">
        <v>446</v>
      </c>
      <c r="F3143" s="11" t="s">
        <v>2657</v>
      </c>
      <c r="G3143" t="s">
        <v>2625</v>
      </c>
    </row>
    <row r="3144" spans="1:7">
      <c r="A3144" s="1220" t="s">
        <v>567</v>
      </c>
      <c r="B3144" s="1220" t="s">
        <v>474</v>
      </c>
      <c r="C3144" s="23">
        <v>46171</v>
      </c>
      <c r="D3144" s="89">
        <v>2149</v>
      </c>
      <c r="G3144" t="s">
        <v>2625</v>
      </c>
    </row>
    <row r="3145" spans="1:7">
      <c r="A3145" s="1220" t="s">
        <v>701</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552</v>
      </c>
      <c r="B3148" s="1231" t="s">
        <v>1544</v>
      </c>
      <c r="C3148" s="23">
        <v>46174</v>
      </c>
      <c r="D3148" s="11">
        <v>693</v>
      </c>
      <c r="F3148" s="11" t="s">
        <v>2653</v>
      </c>
      <c r="G3148" t="s">
        <v>1984</v>
      </c>
    </row>
    <row r="3149" spans="1:7">
      <c r="A3149" s="1232" t="s">
        <v>567</v>
      </c>
      <c r="B3149" s="1232" t="s">
        <v>474</v>
      </c>
      <c r="C3149" s="23">
        <v>46174</v>
      </c>
      <c r="D3149" s="89">
        <v>1826</v>
      </c>
      <c r="G3149" t="s">
        <v>1984</v>
      </c>
    </row>
    <row r="3150" spans="1:7">
      <c r="A3150" s="1232" t="s">
        <v>571</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708</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552</v>
      </c>
      <c r="B3163" s="1220" t="s">
        <v>1544</v>
      </c>
      <c r="C3163" s="23">
        <v>46175</v>
      </c>
      <c r="D3163" s="11">
        <v>596</v>
      </c>
      <c r="F3163" s="11" t="s">
        <v>2653</v>
      </c>
      <c r="G3163" t="s">
        <v>1984</v>
      </c>
    </row>
    <row r="3164" spans="1:7">
      <c r="A3164" s="1220" t="s">
        <v>567</v>
      </c>
      <c r="B3164" s="1220" t="s">
        <v>474</v>
      </c>
      <c r="C3164" s="23">
        <v>46175</v>
      </c>
      <c r="D3164" s="11">
        <v>882</v>
      </c>
      <c r="G3164" t="s">
        <v>1984</v>
      </c>
    </row>
    <row r="3165" spans="1:7">
      <c r="A3165" s="1220" t="s">
        <v>571</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701</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552</v>
      </c>
      <c r="B3176" s="1220" t="s">
        <v>1544</v>
      </c>
      <c r="C3176" s="23">
        <v>46176</v>
      </c>
      <c r="D3176" s="11">
        <v>240</v>
      </c>
      <c r="F3176" s="11" t="s">
        <v>2656</v>
      </c>
      <c r="G3176" t="s">
        <v>1984</v>
      </c>
    </row>
    <row r="3177" spans="1:7">
      <c r="A3177" s="1220" t="s">
        <v>567</v>
      </c>
      <c r="B3177" s="1220" t="s">
        <v>474</v>
      </c>
      <c r="C3177" s="23">
        <v>46176</v>
      </c>
      <c r="D3177" s="89">
        <v>1681</v>
      </c>
      <c r="G3177" t="s">
        <v>1984</v>
      </c>
    </row>
    <row r="3178" spans="1:7">
      <c r="A3178" s="1220" t="s">
        <v>571</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701</v>
      </c>
      <c r="B3183" s="1221" t="s">
        <v>2626</v>
      </c>
      <c r="C3183" s="23">
        <v>46176</v>
      </c>
      <c r="D3183" s="11">
        <v>427</v>
      </c>
      <c r="G3183" t="s">
        <v>1984</v>
      </c>
    </row>
    <row r="3184" spans="1:7">
      <c r="A3184" s="1435" t="s">
        <v>708</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552</v>
      </c>
      <c r="B3189" s="1220" t="s">
        <v>1544</v>
      </c>
      <c r="C3189" s="23">
        <v>46177</v>
      </c>
      <c r="D3189" s="11">
        <v>180</v>
      </c>
      <c r="G3189" t="s">
        <v>1984</v>
      </c>
    </row>
    <row r="3190" spans="1:7">
      <c r="A3190" s="1220" t="s">
        <v>567</v>
      </c>
      <c r="B3190" s="1220" t="s">
        <v>474</v>
      </c>
      <c r="C3190" s="23">
        <v>46177</v>
      </c>
      <c r="D3190" s="11">
        <v>760</v>
      </c>
      <c r="F3190" s="11" t="s">
        <v>2671</v>
      </c>
      <c r="G3190" t="s">
        <v>1984</v>
      </c>
    </row>
    <row r="3191" spans="1:7">
      <c r="A3191" s="1220" t="s">
        <v>571</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651</v>
      </c>
      <c r="B3195" s="1221" t="s">
        <v>474</v>
      </c>
      <c r="C3195" s="23">
        <v>46177</v>
      </c>
      <c r="D3195" s="11">
        <v>590</v>
      </c>
      <c r="G3195" t="s">
        <v>1984</v>
      </c>
    </row>
    <row r="3196" spans="1:7">
      <c r="A3196" s="1220" t="s">
        <v>701</v>
      </c>
      <c r="B3196" s="1220" t="s">
        <v>2626</v>
      </c>
      <c r="C3196" s="23">
        <v>46177</v>
      </c>
      <c r="D3196" s="11">
        <v>421</v>
      </c>
      <c r="G3196" t="s">
        <v>1984</v>
      </c>
    </row>
    <row r="3197" spans="1:7">
      <c r="A3197" s="1220" t="s">
        <v>696</v>
      </c>
      <c r="B3197" s="1220" t="s">
        <v>2626</v>
      </c>
      <c r="C3197" s="23">
        <v>46177</v>
      </c>
      <c r="D3197" s="89">
        <v>2715</v>
      </c>
      <c r="G3197" t="s">
        <v>1984</v>
      </c>
    </row>
    <row r="3198" spans="1:7">
      <c r="A3198" s="1220" t="s">
        <v>712</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552</v>
      </c>
      <c r="B3202" s="1220" t="s">
        <v>1544</v>
      </c>
      <c r="C3202" s="23">
        <v>46178</v>
      </c>
      <c r="D3202" s="11">
        <v>150</v>
      </c>
      <c r="G3202" t="s">
        <v>1984</v>
      </c>
    </row>
    <row r="3203" spans="1:7">
      <c r="A3203" s="1220" t="s">
        <v>561</v>
      </c>
      <c r="B3203" s="1220" t="s">
        <v>56</v>
      </c>
      <c r="C3203" s="23">
        <v>46178</v>
      </c>
      <c r="D3203" s="89">
        <v>1404</v>
      </c>
      <c r="G3203" t="s">
        <v>1984</v>
      </c>
    </row>
    <row r="3204" spans="1:7">
      <c r="A3204" s="1220" t="s">
        <v>567</v>
      </c>
      <c r="B3204" s="1220" t="s">
        <v>474</v>
      </c>
      <c r="C3204" s="23">
        <v>46178</v>
      </c>
      <c r="D3204" s="11">
        <v>243</v>
      </c>
      <c r="G3204" t="s">
        <v>1984</v>
      </c>
    </row>
    <row r="3205" spans="1:7">
      <c r="A3205" s="1220" t="s">
        <v>571</v>
      </c>
      <c r="B3205" s="1232" t="s">
        <v>470</v>
      </c>
      <c r="C3205" s="23">
        <v>46178</v>
      </c>
      <c r="D3205" s="11">
        <v>351</v>
      </c>
      <c r="G3205" t="s">
        <v>1984</v>
      </c>
    </row>
    <row r="3206" spans="1:7">
      <c r="A3206" s="1219" t="s">
        <v>850</v>
      </c>
      <c r="B3206" s="1219" t="s">
        <v>54</v>
      </c>
      <c r="C3206" s="23">
        <v>46178</v>
      </c>
      <c r="D3206" s="11">
        <v>800</v>
      </c>
      <c r="G3206" t="s">
        <v>1984</v>
      </c>
    </row>
    <row r="3207" spans="1:7">
      <c r="A3207" s="1457" t="s">
        <v>651</v>
      </c>
      <c r="B3207" s="1221" t="s">
        <v>474</v>
      </c>
      <c r="C3207" s="23">
        <v>46178</v>
      </c>
      <c r="D3207" s="11">
        <v>261</v>
      </c>
      <c r="G3207" t="s">
        <v>1984</v>
      </c>
    </row>
    <row r="3208" spans="1:7">
      <c r="A3208" s="1220" t="s">
        <v>696</v>
      </c>
      <c r="B3208" s="1220" t="s">
        <v>2626</v>
      </c>
      <c r="C3208" s="23">
        <v>46178</v>
      </c>
      <c r="D3208" s="89">
        <v>1377</v>
      </c>
      <c r="G3208" t="s">
        <v>1984</v>
      </c>
    </row>
    <row r="3209" spans="1:7">
      <c r="A3209" s="1220" t="s">
        <v>697</v>
      </c>
      <c r="B3209" s="1220" t="s">
        <v>2626</v>
      </c>
      <c r="C3209" s="23">
        <v>46178</v>
      </c>
      <c r="D3209" s="11">
        <v>241</v>
      </c>
      <c r="G3209" t="s">
        <v>1984</v>
      </c>
    </row>
    <row r="3210" spans="1:7">
      <c r="A3210" s="1220" t="s">
        <v>712</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552</v>
      </c>
      <c r="B3214" s="1435" t="s">
        <v>1544</v>
      </c>
      <c r="C3214" s="23">
        <v>46181</v>
      </c>
      <c r="F3214" s="1224" t="s">
        <v>2130</v>
      </c>
      <c r="G3214" t="s">
        <v>1984</v>
      </c>
    </row>
    <row r="3215" spans="1:7">
      <c r="A3215" s="1221" t="s">
        <v>561</v>
      </c>
      <c r="B3215" s="1221" t="s">
        <v>56</v>
      </c>
      <c r="C3215" s="23">
        <v>46181</v>
      </c>
      <c r="D3215" s="89">
        <v>1403</v>
      </c>
      <c r="F3215" s="11" t="s">
        <v>2675</v>
      </c>
      <c r="G3215" t="s">
        <v>1984</v>
      </c>
    </row>
    <row r="3216" spans="1:7">
      <c r="A3216" s="1435" t="s">
        <v>567</v>
      </c>
      <c r="B3216" s="1435" t="s">
        <v>474</v>
      </c>
      <c r="C3216" s="23">
        <v>46181</v>
      </c>
      <c r="F3216" s="1224" t="s">
        <v>2652</v>
      </c>
      <c r="G3216" t="s">
        <v>1984</v>
      </c>
    </row>
    <row r="3217" spans="1:7">
      <c r="A3217" s="1221" t="s">
        <v>570</v>
      </c>
      <c r="B3217" s="1221" t="s">
        <v>62</v>
      </c>
      <c r="C3217" s="23">
        <v>46181</v>
      </c>
      <c r="D3217" s="89">
        <v>1643</v>
      </c>
      <c r="G3217" t="s">
        <v>1984</v>
      </c>
    </row>
    <row r="3218" spans="1:7">
      <c r="A3218" s="1435" t="s">
        <v>571</v>
      </c>
      <c r="B3218" s="1232" t="s">
        <v>470</v>
      </c>
      <c r="C3218" s="23">
        <v>46181</v>
      </c>
      <c r="D3218" s="11">
        <v>370</v>
      </c>
      <c r="G3218" t="s">
        <v>1984</v>
      </c>
    </row>
    <row r="3219" spans="1:7">
      <c r="A3219" s="1221" t="s">
        <v>574</v>
      </c>
      <c r="B3219" s="1221" t="s">
        <v>56</v>
      </c>
      <c r="C3219" s="23">
        <v>46181</v>
      </c>
      <c r="D3219" s="11">
        <v>935</v>
      </c>
      <c r="F3219" s="11" t="s">
        <v>2676</v>
      </c>
      <c r="G3219" t="s">
        <v>1984</v>
      </c>
    </row>
    <row r="3220" spans="1:7">
      <c r="A3220" s="1435" t="s">
        <v>608</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651</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696</v>
      </c>
      <c r="B3225" s="1220" t="s">
        <v>2626</v>
      </c>
      <c r="C3225" s="23">
        <v>46181</v>
      </c>
      <c r="D3225" s="11">
        <v>675</v>
      </c>
      <c r="G3225" t="s">
        <v>1984</v>
      </c>
    </row>
    <row r="3226" spans="1:7">
      <c r="A3226" s="1220" t="s">
        <v>712</v>
      </c>
      <c r="B3226" s="1221" t="s">
        <v>2626</v>
      </c>
      <c r="C3226" s="23">
        <v>46181</v>
      </c>
      <c r="D3226" s="89">
        <v>1052</v>
      </c>
      <c r="G3226" t="s">
        <v>1984</v>
      </c>
    </row>
    <row r="3227" spans="1:7">
      <c r="A3227" s="1435" t="s">
        <v>713</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561</v>
      </c>
      <c r="B3230" s="1489" t="s">
        <v>56</v>
      </c>
      <c r="C3230" s="23">
        <v>46182</v>
      </c>
      <c r="D3230" s="89">
        <v>1668</v>
      </c>
      <c r="F3230" s="11" t="s">
        <v>2680</v>
      </c>
      <c r="G3230" t="s">
        <v>1984</v>
      </c>
    </row>
    <row r="3231" spans="1:7">
      <c r="A3231" s="1430" t="s">
        <v>567</v>
      </c>
      <c r="B3231" s="1430" t="s">
        <v>474</v>
      </c>
      <c r="C3231" s="23">
        <v>46182</v>
      </c>
      <c r="D3231" s="11">
        <v>68</v>
      </c>
      <c r="G3231" t="s">
        <v>1984</v>
      </c>
    </row>
    <row r="3232" spans="1:7">
      <c r="A3232" s="1431" t="s">
        <v>570</v>
      </c>
      <c r="B3232" s="1431" t="s">
        <v>62</v>
      </c>
      <c r="C3232" s="23">
        <v>46182</v>
      </c>
      <c r="D3232" s="89">
        <v>1601</v>
      </c>
      <c r="G3232" t="s">
        <v>1984</v>
      </c>
    </row>
    <row r="3233" spans="1:7">
      <c r="A3233" s="1430" t="s">
        <v>571</v>
      </c>
      <c r="B3233" s="1430" t="s">
        <v>2681</v>
      </c>
      <c r="C3233" s="23">
        <v>46182</v>
      </c>
      <c r="F3233" s="1425" t="s">
        <v>2682</v>
      </c>
      <c r="G3233" t="s">
        <v>1984</v>
      </c>
    </row>
    <row r="3234" spans="1:7">
      <c r="A3234" s="1431" t="s">
        <v>574</v>
      </c>
      <c r="B3234" s="1431" t="s">
        <v>56</v>
      </c>
      <c r="C3234" s="23">
        <v>46182</v>
      </c>
      <c r="D3234" s="89">
        <v>2201</v>
      </c>
      <c r="G3234" t="s">
        <v>1984</v>
      </c>
    </row>
    <row r="3235" spans="1:7">
      <c r="A3235" s="1430" t="s">
        <v>608</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696</v>
      </c>
      <c r="B3237" s="1232" t="s">
        <v>2626</v>
      </c>
      <c r="C3237" s="23">
        <v>46182</v>
      </c>
      <c r="D3237" s="11">
        <v>668</v>
      </c>
      <c r="G3237" t="s">
        <v>1984</v>
      </c>
    </row>
    <row r="3238" spans="1:7">
      <c r="A3238" s="1232" t="s">
        <v>712</v>
      </c>
      <c r="B3238" s="1431" t="s">
        <v>2626</v>
      </c>
      <c r="C3238" s="23">
        <v>46182</v>
      </c>
      <c r="D3238" s="89">
        <v>1291</v>
      </c>
      <c r="G3238" t="s">
        <v>1984</v>
      </c>
    </row>
    <row r="3239" spans="1:7">
      <c r="A3239" s="1430" t="s">
        <v>713</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552</v>
      </c>
      <c r="B3243" s="263" t="s">
        <v>1544</v>
      </c>
      <c r="C3243" s="23">
        <v>46183</v>
      </c>
      <c r="D3243" s="11">
        <v>510</v>
      </c>
      <c r="F3243" s="11" t="s">
        <v>2685</v>
      </c>
      <c r="G3243" t="s">
        <v>1984</v>
      </c>
    </row>
    <row r="3244" spans="1:7">
      <c r="A3244" s="1221" t="s">
        <v>561</v>
      </c>
      <c r="B3244" s="1438" t="s">
        <v>56</v>
      </c>
      <c r="C3244" s="23">
        <v>46183</v>
      </c>
      <c r="D3244" s="89">
        <v>1670</v>
      </c>
      <c r="F3244" s="11" t="s">
        <v>2686</v>
      </c>
      <c r="G3244" t="s">
        <v>1984</v>
      </c>
    </row>
    <row r="3245" spans="1:7">
      <c r="A3245" s="1435" t="s">
        <v>567</v>
      </c>
      <c r="B3245" s="1435" t="s">
        <v>474</v>
      </c>
      <c r="C3245" s="23">
        <v>46183</v>
      </c>
      <c r="F3245" s="1224" t="s">
        <v>1819</v>
      </c>
      <c r="G3245" t="s">
        <v>1984</v>
      </c>
    </row>
    <row r="3246" spans="1:7">
      <c r="A3246" s="1221" t="s">
        <v>570</v>
      </c>
      <c r="B3246" s="1221" t="s">
        <v>62</v>
      </c>
      <c r="C3246" s="23">
        <v>46183</v>
      </c>
      <c r="D3246" s="11">
        <v>764</v>
      </c>
      <c r="G3246" t="s">
        <v>1984</v>
      </c>
    </row>
    <row r="3247" spans="1:7">
      <c r="A3247" s="1435" t="s">
        <v>571</v>
      </c>
      <c r="B3247" s="1435" t="s">
        <v>2681</v>
      </c>
      <c r="C3247" s="23">
        <v>46183</v>
      </c>
      <c r="F3247" s="1224" t="s">
        <v>2682</v>
      </c>
      <c r="G3247" t="s">
        <v>1984</v>
      </c>
    </row>
    <row r="3248" spans="1:7">
      <c r="A3248" s="1221" t="s">
        <v>574</v>
      </c>
      <c r="B3248" s="1221" t="s">
        <v>56</v>
      </c>
      <c r="C3248" s="23">
        <v>46183</v>
      </c>
      <c r="D3248" s="89">
        <v>2415</v>
      </c>
      <c r="F3248" s="50" t="s">
        <v>2687</v>
      </c>
      <c r="G3248" t="s">
        <v>1984</v>
      </c>
    </row>
    <row r="3249" spans="1:7">
      <c r="A3249" s="1435" t="s">
        <v>608</v>
      </c>
      <c r="B3249" s="1435" t="s">
        <v>2677</v>
      </c>
      <c r="C3249" s="23">
        <v>46183</v>
      </c>
      <c r="D3249" s="11">
        <v>911</v>
      </c>
      <c r="F3249" s="52" t="s">
        <v>2688</v>
      </c>
      <c r="G3249" t="s">
        <v>1984</v>
      </c>
    </row>
    <row r="3250" spans="1:7">
      <c r="A3250" s="1219" t="s">
        <v>660</v>
      </c>
      <c r="B3250" s="1219" t="s">
        <v>54</v>
      </c>
      <c r="C3250" s="23">
        <v>46183</v>
      </c>
      <c r="D3250" s="89">
        <v>1095</v>
      </c>
      <c r="F3250" s="103"/>
      <c r="G3250" t="s">
        <v>1984</v>
      </c>
    </row>
    <row r="3251" spans="1:7">
      <c r="A3251" s="1220" t="s">
        <v>696</v>
      </c>
      <c r="B3251" s="1220" t="s">
        <v>2626</v>
      </c>
      <c r="C3251" s="23">
        <v>46183</v>
      </c>
      <c r="D3251" s="11">
        <v>44</v>
      </c>
      <c r="G3251" t="s">
        <v>1984</v>
      </c>
    </row>
    <row r="3252" spans="1:7">
      <c r="A3252" s="1220" t="s">
        <v>712</v>
      </c>
      <c r="B3252" s="1221" t="s">
        <v>2626</v>
      </c>
      <c r="C3252" s="23">
        <v>46183</v>
      </c>
      <c r="D3252" s="11">
        <v>781</v>
      </c>
      <c r="G3252" t="s">
        <v>1984</v>
      </c>
    </row>
    <row r="3253" spans="1:7">
      <c r="A3253" s="1435" t="s">
        <v>713</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552</v>
      </c>
      <c r="B3256" s="1524" t="s">
        <v>1544</v>
      </c>
      <c r="C3256" s="23">
        <v>46184</v>
      </c>
      <c r="D3256" s="11">
        <v>320</v>
      </c>
      <c r="F3256" s="11" t="s">
        <v>2691</v>
      </c>
      <c r="G3256" t="s">
        <v>1984</v>
      </c>
    </row>
    <row r="3257" spans="1:7">
      <c r="A3257" s="1431" t="s">
        <v>561</v>
      </c>
      <c r="B3257" s="1489" t="s">
        <v>56</v>
      </c>
      <c r="C3257" s="23">
        <v>46184</v>
      </c>
      <c r="D3257" s="89">
        <v>1364</v>
      </c>
      <c r="F3257" s="11" t="s">
        <v>2692</v>
      </c>
      <c r="G3257" t="s">
        <v>1984</v>
      </c>
    </row>
    <row r="3258" spans="1:7">
      <c r="A3258" s="1430" t="s">
        <v>567</v>
      </c>
      <c r="B3258" s="1430" t="s">
        <v>474</v>
      </c>
      <c r="C3258" s="23">
        <v>46184</v>
      </c>
      <c r="F3258" s="11" t="s">
        <v>1819</v>
      </c>
      <c r="G3258" t="s">
        <v>1984</v>
      </c>
    </row>
    <row r="3259" spans="1:7">
      <c r="A3259" s="1431" t="s">
        <v>574</v>
      </c>
      <c r="B3259" s="1431" t="s">
        <v>56</v>
      </c>
      <c r="C3259" s="23">
        <v>46184</v>
      </c>
      <c r="D3259" s="89">
        <v>1484</v>
      </c>
      <c r="G3259" t="s">
        <v>1984</v>
      </c>
    </row>
    <row r="3260" spans="1:7">
      <c r="A3260" s="1431" t="s">
        <v>598</v>
      </c>
      <c r="B3260" s="1431" t="s">
        <v>56</v>
      </c>
      <c r="C3260" s="23">
        <v>46184</v>
      </c>
      <c r="D3260" s="11">
        <v>800</v>
      </c>
      <c r="G3260" t="s">
        <v>1984</v>
      </c>
    </row>
    <row r="3261" spans="1:7">
      <c r="A3261" s="1430" t="s">
        <v>608</v>
      </c>
      <c r="B3261" s="1430" t="s">
        <v>2677</v>
      </c>
      <c r="C3261" s="23">
        <v>46184</v>
      </c>
      <c r="D3261" s="11">
        <v>820</v>
      </c>
      <c r="F3261" s="11" t="s">
        <v>2693</v>
      </c>
      <c r="G3261" t="s">
        <v>1984</v>
      </c>
    </row>
    <row r="3262" spans="1:7">
      <c r="A3262" s="1489" t="s">
        <v>656</v>
      </c>
      <c r="B3262" s="1489" t="s">
        <v>54</v>
      </c>
      <c r="C3262" s="23">
        <v>46184</v>
      </c>
      <c r="G3262" t="s">
        <v>1984</v>
      </c>
    </row>
    <row r="3263" spans="1:7">
      <c r="A3263" s="1232" t="s">
        <v>658</v>
      </c>
      <c r="B3263" s="1232" t="s">
        <v>54</v>
      </c>
      <c r="C3263" s="23">
        <v>46184</v>
      </c>
      <c r="D3263" s="11">
        <v>981</v>
      </c>
      <c r="G3263" t="s">
        <v>1984</v>
      </c>
    </row>
    <row r="3264" spans="1:7">
      <c r="A3264" s="1431" t="s">
        <v>660</v>
      </c>
      <c r="B3264" s="1431" t="s">
        <v>54</v>
      </c>
      <c r="C3264" s="23">
        <v>46184</v>
      </c>
      <c r="D3264" s="89">
        <v>1806</v>
      </c>
      <c r="G3264" t="s">
        <v>1984</v>
      </c>
    </row>
    <row r="3265" spans="1:7">
      <c r="A3265" s="1232" t="s">
        <v>694</v>
      </c>
      <c r="B3265" s="1430" t="s">
        <v>2626</v>
      </c>
      <c r="C3265" s="23">
        <v>46184</v>
      </c>
      <c r="D3265" s="89">
        <v>1809</v>
      </c>
      <c r="G3265" t="s">
        <v>1984</v>
      </c>
    </row>
    <row r="3266" spans="1:7">
      <c r="A3266" s="1431" t="s">
        <v>696</v>
      </c>
      <c r="B3266" s="1232" t="s">
        <v>2626</v>
      </c>
      <c r="C3266" s="23">
        <v>46184</v>
      </c>
      <c r="D3266" s="11">
        <v>256</v>
      </c>
      <c r="G3266" t="s">
        <v>1984</v>
      </c>
    </row>
    <row r="3267" spans="1:7">
      <c r="A3267" s="1232" t="s">
        <v>697</v>
      </c>
      <c r="B3267" s="1430" t="s">
        <v>2626</v>
      </c>
      <c r="C3267" s="23">
        <v>46184</v>
      </c>
      <c r="D3267" s="11">
        <v>525</v>
      </c>
      <c r="G3267" t="s">
        <v>1984</v>
      </c>
    </row>
    <row r="3268" spans="1:7">
      <c r="A3268" s="1431" t="s">
        <v>701</v>
      </c>
      <c r="B3268" s="1232" t="s">
        <v>2626</v>
      </c>
      <c r="C3268" s="23">
        <v>46184</v>
      </c>
      <c r="D3268" s="11">
        <v>43</v>
      </c>
      <c r="G3268" t="s">
        <v>1984</v>
      </c>
    </row>
    <row r="3269" spans="1:7">
      <c r="A3269" s="1232" t="s">
        <v>712</v>
      </c>
      <c r="B3269" s="1232" t="s">
        <v>2626</v>
      </c>
      <c r="C3269" s="23">
        <v>46184</v>
      </c>
      <c r="D3269" s="11">
        <v>294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CFE394-5677-486F-B24A-DC03C3B45C5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2026-06-11T23:22:03Z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