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5" documentId="8_{DCF85A03-1EEC-410A-B6A1-333228F65FDB}" xr6:coauthVersionLast="47" xr6:coauthVersionMax="47" xr10:uidLastSave="{DD06475B-0673-4101-BC15-EED6A4E12B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683" r:id="rId12"/>
    <pivotCache cacheId="6684" r:id="rId13"/>
    <pivotCache cacheId="6685" r:id="rId14"/>
    <pivotCache cacheId="6686" r:id="rId15"/>
    <pivotCache cacheId="6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91" i="30"/>
  <c r="V149" i="30"/>
  <c r="V290" i="30"/>
  <c r="V271" i="30"/>
  <c r="V2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<sst xmlns="http://schemas.openxmlformats.org/spreadsheetml/2006/main" count="19682" uniqueCount="2479">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</sst>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21"/>
      <c r="S1" s="1021"/>
      <c r="T1" s="1021"/>
      <c r="U1" s="1021"/>
      <c r="V1" s="1021"/>
      <c r="W1" s="1021"/>
      <c r="X1" s="1021"/>
      <c r="Y1" s="1021"/>
      <c r="Z1" s="1021"/>
    </row>
    <row r="2" spans="1:26" ht="24.95" customHeight="1">
      <c r="A2" s="1472" t="str">
        <f ca="1">"Last Updated: "&amp;TEXT(NOW(),"MM/DD/YYYY  h:mm AM/PM")</f>
        <v>Last Updated: 04/27/2026  8:42 AM</v>
      </c>
      <c r="B2" s="1472"/>
      <c r="C2" s="1472"/>
      <c r="D2" s="1472"/>
      <c r="E2" s="1472"/>
      <c r="F2" s="1472"/>
      <c r="G2" s="1472"/>
      <c r="H2" s="1472"/>
      <c r="I2" s="1472"/>
      <c r="J2" s="1472"/>
      <c r="K2" s="1472"/>
      <c r="L2" s="1472"/>
      <c r="M2" s="1472"/>
      <c r="N2" s="1472"/>
      <c r="O2" s="1472"/>
      <c r="P2" s="1472"/>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9" t="s">
        <v>1</v>
      </c>
      <c r="B4" s="1489"/>
      <c r="C4" s="1489"/>
      <c r="D4" s="1489"/>
      <c r="E4" s="1489"/>
      <c r="F4" s="1489"/>
      <c r="G4" s="1489"/>
      <c r="H4" s="148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73" t="s">
        <v>7</v>
      </c>
      <c r="B7" s="1473"/>
      <c r="C7" s="1473"/>
      <c r="D7" s="1473"/>
      <c r="E7" s="1473"/>
      <c r="F7" s="1473"/>
      <c r="G7" s="1473"/>
      <c r="H7" s="1473"/>
      <c r="I7" s="1473"/>
      <c r="J7" s="1473"/>
      <c r="K7" s="1473"/>
      <c r="L7" s="1473"/>
      <c r="M7" s="1473"/>
      <c r="N7" s="1473"/>
      <c r="O7" s="1473"/>
      <c r="P7" s="1473"/>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74" t="s">
        <v>8</v>
      </c>
      <c r="B9" s="1475"/>
      <c r="C9" s="1021"/>
      <c r="D9" s="1454" t="s">
        <v>9</v>
      </c>
      <c r="E9" s="1455"/>
      <c r="F9" s="1456"/>
      <c r="G9" s="1021"/>
      <c r="H9" s="1454" t="s">
        <v>10</v>
      </c>
      <c r="I9" s="1455"/>
      <c r="J9" s="1456"/>
      <c r="K9" s="1021"/>
      <c r="L9" s="1454" t="s">
        <v>11</v>
      </c>
      <c r="M9" s="1455"/>
      <c r="N9" s="1456"/>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2"/>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1"/>
      <c r="F10" s="1462"/>
      <c r="G10" s="1021"/>
      <c r="H10" s="1476"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77"/>
      <c r="J10" s="1478"/>
      <c r="K10" s="1021"/>
      <c r="L10" s="1479"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80"/>
      <c r="N10" s="1481"/>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54" t="s">
        <v>12</v>
      </c>
      <c r="B12" s="1456"/>
      <c r="C12" s="1021"/>
      <c r="D12" s="1454" t="s">
        <v>13</v>
      </c>
      <c r="E12" s="1455"/>
      <c r="F12" s="1456"/>
      <c r="G12" s="1021"/>
      <c r="H12" s="1454" t="s">
        <v>14</v>
      </c>
      <c r="I12" s="1455"/>
      <c r="J12" s="1456"/>
      <c r="K12" s="1021"/>
      <c r="L12" s="1454" t="s">
        <v>15</v>
      </c>
      <c r="M12" s="1455"/>
      <c r="N12" s="1456"/>
      <c r="O12" s="1021"/>
      <c r="P12" s="1021"/>
      <c r="Q12" s="1021"/>
      <c r="R12" s="1021"/>
      <c r="S12" s="1021"/>
      <c r="T12" s="1021"/>
      <c r="U12" s="1021"/>
      <c r="V12" s="1021"/>
      <c r="W12" s="1021"/>
      <c r="X12" s="1021"/>
      <c r="Y12" s="1021"/>
      <c r="Z12" s="1021"/>
    </row>
    <row r="13" spans="1:26" ht="50.1" customHeight="1">
      <c r="A13" s="1482">
        <f>IFERROR(H10/D10,0)</f>
        <v>6.1367052165875208E-2</v>
      </c>
      <c r="B13" s="1483"/>
      <c r="C13" s="1021"/>
      <c r="D13" s="1457"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58"/>
      <c r="F13" s="1459"/>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2"/>
      <c r="K13" s="1021"/>
      <c r="L13" s="1468">
        <f>COUNTA('Completed Projects Pending PW'!A3:A44)</f>
        <v>30</v>
      </c>
      <c r="M13" s="1469"/>
      <c r="N13" s="1470"/>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3" t="s">
        <v>16</v>
      </c>
      <c r="B15" s="1463"/>
      <c r="C15" s="1463"/>
      <c r="D15" s="1463"/>
      <c r="E15" s="1021"/>
      <c r="F15" s="1463" t="s">
        <v>17</v>
      </c>
      <c r="G15" s="1463"/>
      <c r="H15" s="1463"/>
      <c r="I15" s="1463"/>
      <c r="J15" s="1021"/>
      <c r="K15" s="1463" t="s">
        <v>18</v>
      </c>
      <c r="L15" s="1463"/>
      <c r="M15" s="146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3" t="s">
        <v>44</v>
      </c>
      <c r="B27" s="1463"/>
      <c r="C27" s="1463"/>
      <c r="D27" s="1463"/>
      <c r="F27" s="1464" t="s">
        <v>45</v>
      </c>
      <c r="G27" s="1464"/>
      <c r="H27" s="1464"/>
      <c r="I27" s="1464"/>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5" t="s">
        <v>65</v>
      </c>
      <c r="B39" s="1465"/>
      <c r="C39" s="1465"/>
      <c r="D39" s="1465"/>
      <c r="E39" s="1465"/>
      <c r="F39" s="1465"/>
      <c r="G39" s="1465"/>
      <c r="H39" s="1465"/>
      <c r="I39" s="1465"/>
      <c r="J39" s="1465"/>
      <c r="K39" s="1466"/>
      <c r="L39" s="1466"/>
      <c r="M39" s="1466"/>
      <c r="N39" s="146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7" t="s">
        <v>66</v>
      </c>
      <c r="B60" s="1467"/>
      <c r="C60" s="1467"/>
      <c r="D60" s="1467"/>
      <c r="E60" s="1467"/>
      <c r="F60" s="1467"/>
      <c r="G60" s="1467"/>
      <c r="H60" s="1467"/>
      <c r="I60" s="1467"/>
      <c r="J60" s="1467"/>
      <c r="K60" s="1467"/>
      <c r="L60" s="1467"/>
      <c r="M60" s="1467"/>
      <c r="N60" s="1467"/>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4" t="s">
        <v>441</v>
      </c>
      <c r="C1" s="1484"/>
      <c r="D1" s="427"/>
      <c r="E1" s="1484" t="s">
        <v>442</v>
      </c>
      <c r="F1" s="148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5"/>
      <c r="B1" s="1485"/>
      <c r="C1" s="1485"/>
      <c r="D1" s="1485"/>
      <c r="E1" s="1485"/>
      <c r="F1" s="1485"/>
      <c r="G1" s="1485"/>
      <c r="H1" s="1486" t="s">
        <v>480</v>
      </c>
      <c r="I1" s="1486"/>
      <c r="J1" s="1486"/>
      <c r="K1" s="1486"/>
      <c r="L1" s="1486"/>
      <c r="M1" s="1486"/>
      <c r="N1" s="1486"/>
      <c r="O1" s="1486"/>
      <c r="P1" s="189"/>
      <c r="Q1" s="1487" t="s">
        <v>97</v>
      </c>
      <c r="R1" s="1487"/>
      <c r="S1" s="1488"/>
      <c r="T1" s="1487"/>
      <c r="U1" s="1487"/>
      <c r="V1" s="1487"/>
      <c r="W1" s="1487"/>
      <c r="X1" s="148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AC31" activePane="topRight" state="frozen"/>
      <selection pane="topRight" activeCell="AD35" sqref="AD3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49">
        <v>46181</v>
      </c>
      <c r="D32" s="1448"/>
      <c r="E32" s="1448"/>
      <c r="F32" s="1447"/>
      <c r="G32" s="1282"/>
      <c r="H32" s="1490">
        <v>85</v>
      </c>
      <c r="I32" s="372" t="s">
        <v>543</v>
      </c>
      <c r="J32" s="1074" t="s">
        <v>30</v>
      </c>
      <c r="K32" s="1491"/>
      <c r="L32" s="1448"/>
      <c r="M32" s="372" t="s">
        <v>110</v>
      </c>
      <c r="N32" s="1005">
        <v>60062</v>
      </c>
      <c r="O32" s="372" t="s">
        <v>110</v>
      </c>
      <c r="P32" s="715" t="s">
        <v>32</v>
      </c>
      <c r="Q32" s="1492"/>
      <c r="R32" s="1492"/>
      <c r="S32" s="1492"/>
      <c r="T32" s="1492"/>
      <c r="U32" s="1492"/>
      <c r="V32" s="1493">
        <v>4380</v>
      </c>
      <c r="W32" s="1494"/>
      <c r="X32" s="1494">
        <f>SUM(V32-W32)</f>
        <v>4380</v>
      </c>
      <c r="Y32" s="1268">
        <f>IFERROR($W32/$V32, 0)</f>
        <v>0</v>
      </c>
      <c r="Z32" s="1495"/>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49">
        <v>46181</v>
      </c>
      <c r="D35" s="1447"/>
      <c r="E35" s="1448"/>
      <c r="F35" s="1447"/>
      <c r="G35" s="1282"/>
      <c r="H35" s="703">
        <v>0</v>
      </c>
      <c r="I35" s="372" t="s">
        <v>543</v>
      </c>
      <c r="J35" s="703" t="s">
        <v>30</v>
      </c>
      <c r="K35" s="1491"/>
      <c r="L35" s="1448"/>
      <c r="M35" s="703" t="s">
        <v>110</v>
      </c>
      <c r="N35" s="713">
        <v>6580.6</v>
      </c>
      <c r="O35" s="703" t="s">
        <v>110</v>
      </c>
      <c r="P35" s="715" t="s">
        <v>32</v>
      </c>
      <c r="Q35" s="1492"/>
      <c r="R35" s="1492"/>
      <c r="S35" s="1492"/>
      <c r="T35" s="1492"/>
      <c r="U35" s="1492"/>
      <c r="V35" s="1493">
        <v>466</v>
      </c>
      <c r="W35" s="1494"/>
      <c r="X35" s="1494">
        <f>SUM(V35-W35)</f>
        <v>466</v>
      </c>
      <c r="Y35" s="1268">
        <f>IFERROR($W35/$V35, 0)</f>
        <v>0</v>
      </c>
      <c r="Z35" s="1495"/>
      <c r="AA35" s="698">
        <v>0</v>
      </c>
      <c r="AB35" s="698">
        <v>0</v>
      </c>
      <c r="AC35" s="1071">
        <v>0</v>
      </c>
      <c r="AD35" s="1269" t="s">
        <v>612</v>
      </c>
      <c r="AE35" s="735"/>
    </row>
    <row r="36" spans="1:31" ht="24.75" customHeight="1">
      <c r="A36" s="689" t="s">
        <v>619</v>
      </c>
      <c r="B36" s="377" t="s">
        <v>34</v>
      </c>
      <c r="C36" s="1449">
        <v>46181</v>
      </c>
      <c r="D36" s="1447"/>
      <c r="E36" s="1448"/>
      <c r="F36" s="1447"/>
      <c r="G36" s="1282"/>
      <c r="H36" s="1490">
        <v>47</v>
      </c>
      <c r="I36" s="372" t="s">
        <v>543</v>
      </c>
      <c r="J36" s="703" t="s">
        <v>30</v>
      </c>
      <c r="K36" s="1491"/>
      <c r="L36" s="1448"/>
      <c r="M36" s="703" t="s">
        <v>110</v>
      </c>
      <c r="N36" s="713">
        <v>36936</v>
      </c>
      <c r="O36" s="703" t="s">
        <v>110</v>
      </c>
      <c r="P36" s="715" t="s">
        <v>32</v>
      </c>
      <c r="Q36" s="1492"/>
      <c r="R36" s="1492"/>
      <c r="S36" s="1492"/>
      <c r="T36" s="1492"/>
      <c r="U36" s="1492"/>
      <c r="V36" s="1493">
        <v>2724</v>
      </c>
      <c r="W36" s="1494"/>
      <c r="X36" s="1494">
        <f>SUM(V36-W36)</f>
        <v>2724</v>
      </c>
      <c r="Y36" s="1268">
        <f>IFERROR($W36/$V36, 0)</f>
        <v>0</v>
      </c>
      <c r="Z36" s="1495"/>
      <c r="AA36" s="698">
        <v>0</v>
      </c>
      <c r="AB36" s="698">
        <v>0</v>
      </c>
      <c r="AC36" s="1071">
        <v>0</v>
      </c>
      <c r="AD36" s="1269" t="s">
        <v>612</v>
      </c>
      <c r="AE36" s="735"/>
    </row>
    <row r="37" spans="1:31" ht="24.75" customHeight="1">
      <c r="A37" s="689" t="s">
        <v>620</v>
      </c>
      <c r="B37" s="377" t="s">
        <v>34</v>
      </c>
      <c r="C37" s="690">
        <v>46112</v>
      </c>
      <c r="D37" s="366" t="s">
        <v>50</v>
      </c>
      <c r="E37" s="701">
        <v>46077</v>
      </c>
      <c r="F37" s="702"/>
      <c r="G37" s="702" t="s">
        <v>621</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622</v>
      </c>
      <c r="AE37" s="735"/>
    </row>
    <row r="38" spans="1:31" s="716" customFormat="1" ht="24.75" customHeight="1">
      <c r="A38" s="724" t="s">
        <v>623</v>
      </c>
      <c r="B38" s="377" t="s">
        <v>34</v>
      </c>
      <c r="C38" s="701">
        <v>46040</v>
      </c>
      <c r="D38" s="702" t="s">
        <v>54</v>
      </c>
      <c r="E38" s="701">
        <v>46125</v>
      </c>
      <c r="F38" s="702" t="s">
        <v>53</v>
      </c>
      <c r="G38" s="702" t="s">
        <v>624</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625</v>
      </c>
      <c r="AE38" s="1441"/>
    </row>
    <row r="39" spans="1:31" ht="24.75" customHeight="1">
      <c r="A39" s="689" t="s">
        <v>626</v>
      </c>
      <c r="B39" s="377" t="s">
        <v>34</v>
      </c>
      <c r="C39" s="690">
        <v>46103</v>
      </c>
      <c r="D39" s="366" t="s">
        <v>50</v>
      </c>
      <c r="E39" s="701">
        <v>46077</v>
      </c>
      <c r="F39" s="366"/>
      <c r="G39" s="702" t="s">
        <v>627</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628</v>
      </c>
      <c r="B40" s="377" t="s">
        <v>34</v>
      </c>
      <c r="C40" s="701">
        <v>46174</v>
      </c>
      <c r="D40" s="702" t="s">
        <v>54</v>
      </c>
      <c r="E40" s="701">
        <v>46118</v>
      </c>
      <c r="F40" s="702" t="s">
        <v>51</v>
      </c>
      <c r="G40" s="702" t="s">
        <v>629</v>
      </c>
      <c r="H40" s="703">
        <v>0</v>
      </c>
      <c r="I40" s="372" t="s">
        <v>630</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46" t="s">
        <v>632</v>
      </c>
      <c r="B41" s="377" t="s">
        <v>34</v>
      </c>
      <c r="C41" s="701">
        <v>46181</v>
      </c>
      <c r="D41" s="1447"/>
      <c r="E41" s="1448"/>
      <c r="F41" s="1447"/>
      <c r="G41" s="1267"/>
      <c r="H41" s="1004">
        <v>0</v>
      </c>
      <c r="I41" s="372" t="s">
        <v>543</v>
      </c>
      <c r="J41" s="703" t="s">
        <v>30</v>
      </c>
      <c r="K41" s="1491"/>
      <c r="L41" s="1448"/>
      <c r="M41" s="703" t="s">
        <v>110</v>
      </c>
      <c r="N41" s="713">
        <v>3443</v>
      </c>
      <c r="O41" s="703" t="s">
        <v>110</v>
      </c>
      <c r="P41" s="694" t="s">
        <v>32</v>
      </c>
      <c r="Q41" s="1492"/>
      <c r="R41" s="1492"/>
      <c r="S41" s="1492"/>
      <c r="T41" s="1492"/>
      <c r="U41" s="1492"/>
      <c r="V41" s="1494">
        <v>224</v>
      </c>
      <c r="W41" s="1494"/>
      <c r="X41" s="1494">
        <f>SUM(V41-W41)</f>
        <v>224</v>
      </c>
      <c r="Y41" s="1268">
        <f>IFERROR($W41/$V41, 0)</f>
        <v>0</v>
      </c>
      <c r="Z41" s="1492"/>
      <c r="AA41" s="698">
        <v>0</v>
      </c>
      <c r="AB41" s="698">
        <v>0</v>
      </c>
      <c r="AC41" s="707">
        <v>0</v>
      </c>
      <c r="AD41" s="1269"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630</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50" t="s">
        <v>652</v>
      </c>
      <c r="B49" s="1452"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51" t="s">
        <v>654</v>
      </c>
      <c r="B50" s="1452" t="s">
        <v>37</v>
      </c>
      <c r="C50" s="701">
        <v>46181</v>
      </c>
      <c r="D50" s="1447"/>
      <c r="E50" s="1448"/>
      <c r="F50" s="1447"/>
      <c r="G50" s="1267"/>
      <c r="H50" s="1490">
        <v>74</v>
      </c>
      <c r="I50" s="1290" t="s">
        <v>543</v>
      </c>
      <c r="J50" s="1293" t="s">
        <v>30</v>
      </c>
      <c r="K50" s="1491"/>
      <c r="L50" s="1448"/>
      <c r="M50" s="1197" t="s">
        <v>110</v>
      </c>
      <c r="N50" s="1422">
        <v>92274</v>
      </c>
      <c r="O50" s="1198" t="s">
        <v>110</v>
      </c>
      <c r="P50" s="1380" t="s">
        <v>32</v>
      </c>
      <c r="Q50" s="1492"/>
      <c r="R50" s="1492"/>
      <c r="S50" s="1492"/>
      <c r="T50" s="1492"/>
      <c r="U50" s="1492"/>
      <c r="V50" s="1493">
        <v>8145</v>
      </c>
      <c r="W50" s="1494"/>
      <c r="X50" s="1494">
        <f>SUM(V50-W50)</f>
        <v>8145</v>
      </c>
      <c r="Y50" s="1268">
        <f>IFERROR($W50/$V50, 0)</f>
        <v>0</v>
      </c>
      <c r="Z50" s="1492"/>
      <c r="AA50" s="698">
        <v>0</v>
      </c>
      <c r="AB50" s="698">
        <v>0</v>
      </c>
      <c r="AC50" s="707">
        <v>0</v>
      </c>
      <c r="AD50" s="1269" t="s">
        <v>655</v>
      </c>
      <c r="AE50" s="735"/>
    </row>
    <row r="51" spans="1:31" ht="24.75" customHeight="1">
      <c r="A51" s="1453"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630</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630</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630</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630</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630</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630</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630</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630</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630</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630</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630</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630</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630</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630</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630</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630</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630</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630</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630</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630</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630</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630</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630</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630</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630</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630</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630</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630</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630</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630</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630</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630</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630</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630</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48" activePane="topRight" state="frozen"/>
      <selection pane="topRight" activeCell="R256" sqref="R25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630</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630</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630</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630</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630</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630</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630</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630</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630</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630</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630</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630</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630</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630</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630</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630</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630</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630</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630</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630</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630</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630</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630</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630</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630</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630</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630</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630</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630</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630</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630</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630</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630</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630</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630</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630</v>
      </c>
      <c r="J40" s="692" t="s">
        <v>30</v>
      </c>
      <c r="K40" s="690">
        <v>46038</v>
      </c>
      <c r="L40" s="703" t="s">
        <v>110</v>
      </c>
      <c r="M40" s="812">
        <v>82790</v>
      </c>
      <c r="N40" s="343">
        <v>82620</v>
      </c>
      <c r="O40" s="574">
        <v>6131.83</v>
      </c>
      <c r="P40" s="343">
        <v>88751.83</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630</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630</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630</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630</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630</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630</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630</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630</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630</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630</v>
      </c>
      <c r="J56" s="369" t="s">
        <v>30</v>
      </c>
      <c r="K56" s="367">
        <v>45888</v>
      </c>
      <c r="L56" s="369" t="s">
        <v>110</v>
      </c>
      <c r="M56" s="574">
        <v>53902</v>
      </c>
      <c r="N56" s="574">
        <v>42685</v>
      </c>
      <c r="O56" s="574">
        <v>1597.8</v>
      </c>
      <c r="P56" s="574">
        <v>44282.8</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630</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630</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630</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630</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630</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630</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630</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630</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630</v>
      </c>
      <c r="J65" s="362" t="s">
        <v>30</v>
      </c>
      <c r="K65" s="360">
        <v>45903</v>
      </c>
      <c r="L65" s="362" t="s">
        <v>110</v>
      </c>
      <c r="M65" s="640">
        <v>59116.7</v>
      </c>
      <c r="N65" s="640">
        <v>48615</v>
      </c>
      <c r="O65" s="640">
        <v>7901</v>
      </c>
      <c r="P65" s="640">
        <v>56516</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630</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630</v>
      </c>
      <c r="J67" s="362" t="s">
        <v>30</v>
      </c>
      <c r="K67" s="360">
        <v>45903</v>
      </c>
      <c r="L67" s="362" t="s">
        <v>110</v>
      </c>
      <c r="M67" s="640">
        <v>40406</v>
      </c>
      <c r="N67" s="640">
        <v>32259</v>
      </c>
      <c r="O67" s="640">
        <v>17384.599999999999</v>
      </c>
      <c r="P67" s="640">
        <v>49643.6</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630</v>
      </c>
      <c r="J68" s="692" t="s">
        <v>30</v>
      </c>
      <c r="K68" s="690">
        <v>45936</v>
      </c>
      <c r="L68" s="692" t="s">
        <v>110</v>
      </c>
      <c r="M68" s="812">
        <v>37755.599999999999</v>
      </c>
      <c r="N68" s="812">
        <v>29346.6</v>
      </c>
      <c r="O68" s="812">
        <v>4292.2</v>
      </c>
      <c r="P68" s="812">
        <v>33638.800000000003</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630</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630</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630</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630</v>
      </c>
      <c r="J72" s="300" t="s">
        <v>30</v>
      </c>
      <c r="K72" s="299">
        <v>45903</v>
      </c>
      <c r="L72" s="300" t="s">
        <v>110</v>
      </c>
      <c r="M72" s="346">
        <v>27186</v>
      </c>
      <c r="N72" s="343">
        <v>21155</v>
      </c>
      <c r="O72" s="343">
        <v>5696</v>
      </c>
      <c r="P72" s="343">
        <v>26851</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630</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630</v>
      </c>
      <c r="J74" s="20" t="s">
        <v>30</v>
      </c>
      <c r="K74" s="299">
        <v>45887</v>
      </c>
      <c r="L74" s="300" t="s">
        <v>110</v>
      </c>
      <c r="M74" s="346">
        <v>69889</v>
      </c>
      <c r="N74" s="343">
        <v>49412</v>
      </c>
      <c r="O74" s="343">
        <v>0</v>
      </c>
      <c r="P74" s="343">
        <v>49412</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630</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630</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630</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630</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630</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630</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630</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630</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630</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630</v>
      </c>
      <c r="J84" s="20" t="s">
        <v>30</v>
      </c>
      <c r="K84" s="299">
        <v>45912</v>
      </c>
      <c r="L84" s="300" t="s">
        <v>110</v>
      </c>
      <c r="M84" s="346">
        <v>47676</v>
      </c>
      <c r="N84" s="343">
        <v>39345</v>
      </c>
      <c r="O84" s="343">
        <v>8362.4</v>
      </c>
      <c r="P84" s="343">
        <v>47707.4</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630</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630</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630</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630</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630</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630</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630</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630</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630</v>
      </c>
      <c r="J93" s="362" t="s">
        <v>30</v>
      </c>
      <c r="K93" s="360">
        <v>45962</v>
      </c>
      <c r="L93" s="362" t="s">
        <v>110</v>
      </c>
      <c r="M93" s="686">
        <v>37418</v>
      </c>
      <c r="N93" s="343">
        <v>28949</v>
      </c>
      <c r="O93" s="574">
        <v>11240.4</v>
      </c>
      <c r="P93" s="343">
        <v>40189.4</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630</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630</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630</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630</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630</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630</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630</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630</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630</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630</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630</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630</v>
      </c>
      <c r="J106" s="20" t="s">
        <v>30</v>
      </c>
      <c r="K106" s="299">
        <v>45884</v>
      </c>
      <c r="L106" s="300" t="s">
        <v>110</v>
      </c>
      <c r="M106" s="346">
        <v>67441</v>
      </c>
      <c r="N106" s="343">
        <v>55265.7</v>
      </c>
      <c r="O106" s="343">
        <v>0</v>
      </c>
      <c r="P106" s="343">
        <v>55265.7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630</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630</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630</v>
      </c>
      <c r="J109" s="362" t="s">
        <v>30</v>
      </c>
      <c r="K109" s="360">
        <v>45969</v>
      </c>
      <c r="L109" s="362" t="s">
        <v>110</v>
      </c>
      <c r="M109" s="686">
        <v>66402</v>
      </c>
      <c r="N109" s="343">
        <v>53621</v>
      </c>
      <c r="O109" s="574">
        <v>10950.2</v>
      </c>
      <c r="P109" s="343">
        <v>64571.199999999997</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630</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630</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630</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630</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630</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630</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630</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630</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630</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630</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630</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630</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630</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630</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630</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630</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630</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630</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630</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630</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630</v>
      </c>
      <c r="J131" s="362" t="s">
        <v>30</v>
      </c>
      <c r="K131" s="360" t="s">
        <v>558</v>
      </c>
      <c r="L131" s="362" t="s">
        <v>110</v>
      </c>
      <c r="M131" s="907">
        <v>51970</v>
      </c>
      <c r="N131" s="907">
        <v>43259</v>
      </c>
      <c r="O131" s="346">
        <v>16589.25</v>
      </c>
      <c r="P131" s="907">
        <v>59848.25</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630</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630</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630</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630</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630</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630</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630</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630</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630</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630</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630</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630</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630</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630</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630</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630</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630</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630</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630</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630</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630</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630</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630</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630</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630</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630</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630</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630</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630</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630</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630</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630</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630</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630</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630</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630</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630</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630</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630</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630</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630</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630</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630</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630</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630</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630</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630</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630</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630</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630</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630</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630</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630</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630</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630</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630</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630</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630</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630</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630</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630</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630</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630</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630</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630</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630</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630</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630</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630</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630</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630</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630</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630</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630</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630</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630</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630</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630</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630</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630</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630</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630</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630</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630</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630</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630</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630</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630</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630</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630</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630</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630</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630</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630</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14351499.199999999</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630</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630</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630</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630</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630</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630</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630</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630</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630</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630</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630</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630</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630</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630</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630</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630</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630</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630</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630</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630</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630</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630</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630</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630</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630</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630</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630</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630</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630</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630</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630</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630</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630</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630</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630</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630</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630</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630</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630</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630</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630</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630</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630</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630</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630</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630</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630</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630</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630</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630</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630</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630</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630</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630</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630</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626</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620</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628</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628</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628</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626</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626</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626</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626</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628</v>
      </c>
      <c r="B2891" s="1244" t="s">
        <v>54</v>
      </c>
      <c r="C2891" s="23">
        <v>46122</v>
      </c>
      <c r="D2891" s="11">
        <v>891</v>
      </c>
      <c r="G2891" t="s">
        <v>1395</v>
      </c>
    </row>
    <row r="2892" spans="1:7">
      <c r="A2892" s="178" t="s">
        <v>628</v>
      </c>
      <c r="B2892" s="1244" t="s">
        <v>54</v>
      </c>
      <c r="C2892" s="23">
        <v>46125</v>
      </c>
      <c r="D2892" s="89">
        <v>2719</v>
      </c>
      <c r="G2892" t="s">
        <v>1395</v>
      </c>
    </row>
    <row r="2893" spans="1:7">
      <c r="A2893" s="1243" t="s">
        <v>628</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628</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628</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628</v>
      </c>
      <c r="B2904" s="1243" t="s">
        <v>54</v>
      </c>
      <c r="C2904" s="23">
        <v>46129</v>
      </c>
      <c r="D2904" s="89">
        <v>1356</v>
      </c>
      <c r="G2904" t="s">
        <v>1395</v>
      </c>
    </row>
    <row r="2905" spans="1:7">
      <c r="A2905" s="1243" t="s">
        <v>620</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628</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628</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628</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628</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1914ED-5BB7-42E7-A31E-FB28B9838C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2026-04-27T12:42:44Z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