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18" documentId="8_{941262AC-BC69-4A39-A0F5-E6C0C5A7C19A}" xr6:coauthVersionLast="47" xr6:coauthVersionMax="47" xr10:uidLastSave="{61FC41B8-71FF-41A7-9B5E-DB041085C72D}"/>
  <bookViews>
    <workbookView xWindow="-28920" yWindow="-120" windowWidth="29040" windowHeight="15720" tabRatio="920" firstSheet="9"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6036" r:id="rId12"/>
    <pivotCache cacheId="6037" r:id="rId13"/>
    <pivotCache cacheId="6038" r:id="rId14"/>
    <pivotCache cacheId="6039" r:id="rId15"/>
    <pivotCache cacheId="60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<sst xmlns="http://schemas.openxmlformats.org/spreadsheetml/2006/main" count="18914" uniqueCount="2405">
  <si>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</si>
  <si>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</si>
  <si>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</si>
  <si>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</si>
  <si>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</si>
  <si>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</si>
  <si>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</si>
  <si>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</si>
  <si>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</si>
  <si>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</si>
  <si>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</si>
  <si>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</si>
  <si>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</si>
  <si>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</si>
  <si>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</si>
  <si>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</si>
  <si>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</si>
  <si>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</si>
  <si>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</si>
  <si>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</si>
  <si>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</si>
  <si>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</si>
  <si>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</si>
  <si>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</si>
  <si>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</si>
  <si>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</si>
  <si>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</si>
  <si>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</si>
  <si>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</si>
  <si>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</si>
  <si>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</si>
  <si>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</si>
  <si>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</si>
  <si>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</si>
  <si>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</si>
  <si>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</si>
  <si>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</si>
  <si>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</si>
  <si>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</si>
  <si>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</si>
  <si>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</si>
  <si>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</si>
  <si>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</si>
  <si>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</si>
  <si>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</si>
  <si>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</si>
  <si>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</si>
  <si>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</si>
  <si>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</si>
  <si>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</si>
  <si>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</si>
  <si>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</si>
  <si>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</si>
  <si>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</si>
  <si>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</si>
  <si>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</si>
  <si>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</si>
  <si>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</si>
  <si>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</si>
  <si>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</si>
  <si>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</si>
  <si>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</si>
  <si>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</si>
  <si>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</si>
  <si>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</si>
  <si>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</si>
  <si>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</si>
  <si>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</si>
  <si>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</si>
  <si>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</si>
  <si>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</si>
  <si>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</si>
  <si>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</si>
  <si>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</si>
  <si>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</si>
  <si>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</si>
  <si>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</si>
  <si>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</si>
  <si>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</si>
  <si>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</si>
  <si>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</si>
  <si>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</si>
  <si>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</si>
  <si>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</si>
  <si>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</si>
  <si>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</si>
  <si>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</si>
  <si>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</si>
  <si>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</si>
  <si>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</si>
  <si>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</si>
  <si>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</si>
  <si>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</si>
  <si>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</si>
  <si>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</si>
  <si>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</si>
  <si>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</si>
  <si>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</si>
  <si>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</si>
  <si>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</si>
  <si>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</si>
  <si>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</si>
  <si>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</si>
  <si>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</si>
  <si>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</si>
  <si>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</si>
  <si>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</si>
  <si>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</si>
  <si>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</si>
  <si>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</si>
  <si>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</si>
  <si>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</si>
  <si>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</si>
  <si>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</si>
  <si>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</si>
  <si>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</si>
  <si>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</si>
  <si>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</si>
  <si>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</si>
  <si>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</si>
  <si>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</si>
  <si>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</si>
  <si>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</si>
  <si>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</si>
  <si>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</si>
  <si>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</si>
  <si>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</si>
  <si>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</si>
  <si>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</si>
  <si>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</si>
  <si>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</si>
  <si>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</si>
  <si>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</si>
  <si>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</si>
  <si>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</si>
  <si>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</si>
  <si>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</si>
  <si>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</si>
  <si>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</si>
  <si>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3-17/Cx Completed 3-18/ Spliced scheduled</t>
  </si>
  <si>
    <t>FB-HWP376</t>
  </si>
  <si>
    <t>PLK102584</t>
  </si>
  <si>
    <t>N/A</t>
  </si>
  <si>
    <t>9/29 FDOT Permit Received.Assigned to brothers 9-30/CX Began 10/8. 10/21 FDOT is complete, wtg on city permit 12-15</t>
  </si>
  <si>
    <t>FB-HWP478</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</si>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</sst>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4" t="s">
        <v>0</v>
      </c>
      <c r="B1" s="1354"/>
      <c r="C1" s="1354"/>
      <c r="D1" s="1354"/>
      <c r="E1" s="1354"/>
      <c r="F1" s="1354"/>
      <c r="G1" s="1354"/>
      <c r="H1" s="1354"/>
      <c r="I1" s="1354"/>
      <c r="J1" s="1354"/>
      <c r="K1" s="1354"/>
      <c r="L1" s="1354"/>
      <c r="M1" s="1354"/>
      <c r="N1" s="1354"/>
      <c r="O1" s="1354"/>
      <c r="P1" s="1354"/>
      <c r="Q1" s="1094"/>
      <c r="S1" s="1094"/>
      <c r="T1" s="1094"/>
      <c r="U1" s="1094"/>
      <c r="V1" s="1094"/>
      <c r="W1" s="1094"/>
      <c r="X1" s="1094"/>
      <c r="Y1" s="1094"/>
      <c r="Z1" s="1094"/>
    </row>
    <row r="2" spans="1:26" ht="24.95" customHeight="1">
      <c r="A2" s="1355" t="str">
        <f ca="1">"Last Updated: "&amp;TEXT(NOW(),"MM/DD/YYYY  h:mm AM/PM")</f>
        <v>Last Updated: 03/19/2026  6:30 AM</v>
      </c>
      <c r="B2" s="1355"/>
      <c r="C2" s="1355"/>
      <c r="D2" s="1355"/>
      <c r="E2" s="1355"/>
      <c r="F2" s="1355"/>
      <c r="G2" s="1355"/>
      <c r="H2" s="1355"/>
      <c r="I2" s="1355"/>
      <c r="J2" s="1355"/>
      <c r="K2" s="1355"/>
      <c r="L2" s="1355"/>
      <c r="M2" s="1355"/>
      <c r="N2" s="1355"/>
      <c r="O2" s="1355"/>
      <c r="P2" s="1355"/>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3" t="s">
        <v>1</v>
      </c>
      <c r="B4" s="1383"/>
      <c r="C4" s="1383"/>
      <c r="D4" s="1383"/>
      <c r="E4" s="1383"/>
      <c r="F4" s="1383"/>
      <c r="G4" s="1383"/>
      <c r="H4" s="1383"/>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56" t="s">
        <v>8</v>
      </c>
      <c r="B7" s="1356"/>
      <c r="C7" s="1356"/>
      <c r="D7" s="1356"/>
      <c r="E7" s="1356"/>
      <c r="F7" s="1356"/>
      <c r="G7" s="1356"/>
      <c r="H7" s="1356"/>
      <c r="I7" s="1356"/>
      <c r="J7" s="1356"/>
      <c r="K7" s="1356"/>
      <c r="L7" s="1356"/>
      <c r="M7" s="1356"/>
      <c r="N7" s="1356"/>
      <c r="O7" s="1356"/>
      <c r="P7" s="1356"/>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57" t="s">
        <v>9</v>
      </c>
      <c r="B9" s="1358"/>
      <c r="C9" s="1094"/>
      <c r="D9" s="1348" t="s">
        <v>10</v>
      </c>
      <c r="E9" s="1349"/>
      <c r="F9" s="1350"/>
      <c r="G9" s="1094"/>
      <c r="H9" s="1348" t="s">
        <v>11</v>
      </c>
      <c r="I9" s="1349"/>
      <c r="J9" s="1350"/>
      <c r="K9" s="1094"/>
      <c r="L9" s="1348" t="s">
        <v>12</v>
      </c>
      <c r="M9" s="1349"/>
      <c r="N9" s="1350"/>
      <c r="O9" s="1094"/>
      <c r="P9" s="1094"/>
      <c r="Q9" s="1094"/>
      <c r="R9" s="1094"/>
      <c r="S9" s="1094"/>
      <c r="T9" s="1094"/>
      <c r="U9" s="1094"/>
      <c r="V9" s="1094"/>
      <c r="W9" s="1094"/>
      <c r="X9" s="1094"/>
      <c r="Y9" s="1094"/>
      <c r="Z9" s="1094"/>
    </row>
    <row r="10" spans="1:26" ht="50.1" customHeight="1">
      <c r="A10" s="1359"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60"/>
      <c r="C10" s="1094"/>
      <c r="D10" s="1359"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61"/>
      <c r="F10" s="1360"/>
      <c r="G10" s="1094"/>
      <c r="H10" s="1362"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3"/>
      <c r="J10" s="1364"/>
      <c r="K10" s="1094"/>
      <c r="L10" s="1365"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66"/>
      <c r="N10" s="1367"/>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8" t="s">
        <v>13</v>
      </c>
      <c r="B12" s="1350"/>
      <c r="C12" s="1094"/>
      <c r="D12" s="1348" t="s">
        <v>14</v>
      </c>
      <c r="E12" s="1349"/>
      <c r="F12" s="1350"/>
      <c r="G12" s="1094"/>
      <c r="H12" s="1348" t="s">
        <v>15</v>
      </c>
      <c r="I12" s="1349"/>
      <c r="J12" s="1350"/>
      <c r="K12" s="1094"/>
      <c r="L12" s="1348" t="s">
        <v>16</v>
      </c>
      <c r="M12" s="1349"/>
      <c r="N12" s="1350"/>
      <c r="O12" s="1094"/>
      <c r="P12" s="1094"/>
      <c r="Q12" s="1094"/>
      <c r="R12" s="1094"/>
      <c r="S12" s="1094"/>
      <c r="T12" s="1094"/>
      <c r="U12" s="1094"/>
      <c r="V12" s="1094"/>
      <c r="W12" s="1094"/>
      <c r="X12" s="1094"/>
      <c r="Y12" s="1094"/>
      <c r="Z12" s="1094"/>
    </row>
    <row r="13" spans="1:26" ht="50.1" customHeight="1">
      <c r="A13" s="1368">
        <f>IFERROR(H10/D10,0)</f>
        <v>0.95422193464898086</v>
      </c>
      <c r="B13" s="1369"/>
      <c r="C13" s="1094"/>
      <c r="D13" s="1374"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75"/>
      <c r="F13" s="1376"/>
      <c r="G13" s="1094"/>
      <c r="H13" s="1359"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61"/>
      <c r="J13" s="1360"/>
      <c r="K13" s="1094"/>
      <c r="L13" s="1351">
        <f>COUNTA('Completed Projects Pending PW'!A3:A43)-COUNTIF('Completed Projects Pending PW'!A3:A43,"")</f>
        <v>19</v>
      </c>
      <c r="M13" s="1352"/>
      <c r="N13" s="1353"/>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73" t="s">
        <v>17</v>
      </c>
      <c r="B15" s="1373"/>
      <c r="C15" s="1373"/>
      <c r="D15" s="1373"/>
      <c r="E15" s="1094"/>
      <c r="F15" s="1373" t="s">
        <v>18</v>
      </c>
      <c r="G15" s="1373"/>
      <c r="H15" s="1373"/>
      <c r="I15" s="1373"/>
      <c r="J15" s="1094"/>
      <c r="K15" s="1373" t="s">
        <v>19</v>
      </c>
      <c r="L15" s="1373"/>
      <c r="M15" s="1373"/>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73" t="s">
        <v>45</v>
      </c>
      <c r="B27" s="1373"/>
      <c r="C27" s="1373"/>
      <c r="D27" s="1373"/>
      <c r="F27" s="1377" t="s">
        <v>46</v>
      </c>
      <c r="G27" s="1377"/>
      <c r="H27" s="1377"/>
      <c r="I27" s="1377"/>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7</v>
      </c>
      <c r="H32" s="54">
        <f>COUNTIF('Completed Projects Pending PW'!F:F,"*Travis*")</f>
        <v>3</v>
      </c>
      <c r="I32" s="1129">
        <f>G32+H32</f>
        <v>10</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34</v>
      </c>
      <c r="C36" s="1122">
        <f>SUM(C29:C35)</f>
        <v>29</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28</v>
      </c>
      <c r="I37" s="1123">
        <f>SUM(I29:I36)</f>
        <v>66</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70" t="s">
        <v>65</v>
      </c>
      <c r="B39" s="1370"/>
      <c r="C39" s="1370"/>
      <c r="D39" s="1370"/>
      <c r="E39" s="1370"/>
      <c r="F39" s="1370"/>
      <c r="G39" s="1370"/>
      <c r="H39" s="1370"/>
      <c r="I39" s="1370"/>
      <c r="J39" s="1370"/>
      <c r="K39" s="1371"/>
      <c r="L39" s="1371"/>
      <c r="M39" s="1371"/>
      <c r="N39" s="1371"/>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72" t="s">
        <v>66</v>
      </c>
      <c r="B60" s="1372"/>
      <c r="C60" s="1372"/>
      <c r="D60" s="1372"/>
      <c r="E60" s="1372"/>
      <c r="F60" s="1372"/>
      <c r="G60" s="1372"/>
      <c r="H60" s="1372"/>
      <c r="I60" s="1372"/>
      <c r="J60" s="1372"/>
      <c r="K60" s="1372"/>
      <c r="L60" s="1372"/>
      <c r="M60" s="1372"/>
      <c r="N60" s="1372"/>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abSelected="1" topLeftCell="A6" zoomScale="90" zoomScaleNormal="90" workbookViewId="0">
      <pane xSplit="1" topLeftCell="B7" activePane="topRight" state="frozen"/>
      <selection pane="topRight" activeCell="E20" sqref="E2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t="s">
        <v>57</v>
      </c>
      <c r="E12" s="704">
        <v>46100</v>
      </c>
      <c r="F12" s="375" t="s">
        <v>58</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46100</v>
      </c>
      <c r="F20" s="1306" t="s">
        <v>61</v>
      </c>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46">
        <v>3315</v>
      </c>
      <c r="W28" s="710">
        <f t="shared" si="5"/>
        <v>1279</v>
      </c>
      <c r="X28" s="365">
        <f t="shared" si="6"/>
        <v>0.72159338267305184</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56" t="s">
        <v>235</v>
      </c>
      <c r="B47" s="377" t="s">
        <v>35</v>
      </c>
      <c r="C47" s="704">
        <v>46096</v>
      </c>
      <c r="D47" s="716" t="s">
        <v>53</v>
      </c>
      <c r="E47" s="715">
        <v>46077</v>
      </c>
      <c r="F47" s="716" t="s">
        <v>54</v>
      </c>
      <c r="G47" s="716" t="s">
        <v>236</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47">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8" t="s">
        <v>712</v>
      </c>
      <c r="C1" s="1378"/>
      <c r="D1" s="427"/>
      <c r="E1" s="1378" t="s">
        <v>713</v>
      </c>
      <c r="F1" s="1378"/>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7729</v>
      </c>
      <c r="E4" s="12" t="s">
        <v>714</v>
      </c>
      <c r="F4" t="s">
        <v>49</v>
      </c>
      <c r="W4" t="s">
        <v>719</v>
      </c>
      <c r="X4">
        <v>22</v>
      </c>
    </row>
    <row r="5" spans="1:25">
      <c r="B5" t="s">
        <v>51</v>
      </c>
      <c r="C5">
        <v>28276</v>
      </c>
      <c r="E5" t="s">
        <v>49</v>
      </c>
      <c r="F5">
        <v>36005</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17204</v>
      </c>
      <c r="L8" t="s">
        <v>419</v>
      </c>
      <c r="M8">
        <v>1</v>
      </c>
      <c r="P8" t="s">
        <v>728</v>
      </c>
      <c r="R8">
        <v>1</v>
      </c>
      <c r="V8" t="s">
        <v>729</v>
      </c>
      <c r="W8" s="186">
        <v>203521</v>
      </c>
      <c r="X8" s="242">
        <f>X5/X4</f>
        <v>0.59090909090909094</v>
      </c>
      <c r="Y8" s="242">
        <f>W9/W8</f>
        <v>0.31446386367991508</v>
      </c>
    </row>
    <row r="9" spans="1:25">
      <c r="B9" t="s">
        <v>53</v>
      </c>
      <c r="C9">
        <v>36287</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6182</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260187</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9"/>
      <c r="B1" s="1379"/>
      <c r="C1" s="1379"/>
      <c r="D1" s="1379"/>
      <c r="E1" s="1379"/>
      <c r="F1" s="1379"/>
      <c r="G1" s="1379"/>
      <c r="H1" s="1380" t="s">
        <v>743</v>
      </c>
      <c r="I1" s="1380"/>
      <c r="J1" s="1380"/>
      <c r="K1" s="1380"/>
      <c r="L1" s="1380"/>
      <c r="M1" s="1380"/>
      <c r="N1" s="1380"/>
      <c r="O1" s="1380"/>
      <c r="P1" s="189"/>
      <c r="Q1" s="1381" t="s">
        <v>103</v>
      </c>
      <c r="R1" s="1381"/>
      <c r="S1" s="1382"/>
      <c r="T1" s="1381"/>
      <c r="U1" s="1381"/>
      <c r="V1" s="1381"/>
      <c r="W1" s="1381"/>
      <c r="X1" s="1381"/>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L11" activePane="topRight" state="frozen"/>
      <selection pane="topRight" activeCell="AC20" sqref="AC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138</v>
      </c>
      <c r="J2" s="706" t="s">
        <v>31</v>
      </c>
      <c r="K2" s="1065"/>
      <c r="L2" s="715" t="s">
        <v>531</v>
      </c>
      <c r="M2" s="706" t="s">
        <v>120</v>
      </c>
      <c r="N2" s="1066">
        <v>12404.9</v>
      </c>
      <c r="O2" s="304" t="s">
        <v>120</v>
      </c>
      <c r="P2" s="1286" t="s">
        <v>39</v>
      </c>
      <c r="Q2" s="1067">
        <v>46077</v>
      </c>
      <c r="R2" s="363" t="s">
        <v>787</v>
      </c>
      <c r="S2" s="373" t="s">
        <v>788</v>
      </c>
      <c r="T2" s="373" t="s">
        <v>788</v>
      </c>
      <c r="U2" s="1068">
        <v>1111</v>
      </c>
      <c r="V2" s="1088">
        <v>1163</v>
      </c>
      <c r="W2" s="1068">
        <f>SUM(U2-V2)</f>
        <v>-52</v>
      </c>
      <c r="X2" s="383">
        <f>IFERROR($V2/$U2, 0)</f>
        <v>1.0468046804680469</v>
      </c>
      <c r="Y2" s="1067">
        <v>46097</v>
      </c>
      <c r="Z2" s="712">
        <v>0</v>
      </c>
      <c r="AA2" s="712">
        <v>0</v>
      </c>
      <c r="AB2" s="721">
        <v>0</v>
      </c>
      <c r="AC2" s="713" t="s">
        <v>789</v>
      </c>
    </row>
    <row r="3" spans="1:29" ht="39.75" customHeight="1">
      <c r="A3" s="626" t="s">
        <v>790</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787</v>
      </c>
      <c r="S3" s="373" t="s">
        <v>788</v>
      </c>
      <c r="T3" s="373" t="s">
        <v>788</v>
      </c>
      <c r="U3" s="333">
        <v>158</v>
      </c>
      <c r="V3" s="450">
        <v>429</v>
      </c>
      <c r="W3" s="44">
        <f t="shared" ref="W3:W31" si="0">SUM(U3-V3)</f>
        <v>-271</v>
      </c>
      <c r="X3" s="3">
        <f t="shared" ref="X3:X31" si="1">IFERROR($V3/$U3, 0)</f>
        <v>2.7151898734177213</v>
      </c>
      <c r="Y3" s="30" t="s">
        <v>791</v>
      </c>
      <c r="Z3" s="280">
        <v>0</v>
      </c>
      <c r="AA3" s="280">
        <v>0</v>
      </c>
      <c r="AB3" s="9">
        <v>0</v>
      </c>
      <c r="AC3" s="829" t="s">
        <v>792</v>
      </c>
    </row>
    <row r="4" spans="1:29" ht="39.75" customHeight="1">
      <c r="A4" s="626" t="s">
        <v>793</v>
      </c>
      <c r="B4" s="377" t="s">
        <v>35</v>
      </c>
      <c r="C4" s="360">
        <v>45989</v>
      </c>
      <c r="D4" s="367" t="s">
        <v>55</v>
      </c>
      <c r="E4" s="367">
        <v>45964</v>
      </c>
      <c r="F4" s="366" t="s">
        <v>52</v>
      </c>
      <c r="G4" s="1195" t="s">
        <v>794</v>
      </c>
      <c r="H4" s="1161">
        <v>74</v>
      </c>
      <c r="I4" s="362" t="s">
        <v>138</v>
      </c>
      <c r="J4" s="362" t="s">
        <v>31</v>
      </c>
      <c r="K4" s="362"/>
      <c r="L4" s="19">
        <v>45932</v>
      </c>
      <c r="M4" s="1196" t="s">
        <v>120</v>
      </c>
      <c r="N4" s="1162">
        <v>47064</v>
      </c>
      <c r="O4" s="372" t="s">
        <v>120</v>
      </c>
      <c r="P4" s="486" t="s">
        <v>39</v>
      </c>
      <c r="Q4" s="370">
        <v>45932</v>
      </c>
      <c r="R4" s="363" t="s">
        <v>787</v>
      </c>
      <c r="S4" s="373" t="s">
        <v>788</v>
      </c>
      <c r="T4" s="373" t="s">
        <v>788</v>
      </c>
      <c r="U4" s="685">
        <v>4716</v>
      </c>
      <c r="V4" s="450">
        <v>4647</v>
      </c>
      <c r="W4" s="364">
        <f t="shared" si="0"/>
        <v>69</v>
      </c>
      <c r="X4" s="365">
        <f t="shared" si="1"/>
        <v>0.98536895674300251</v>
      </c>
      <c r="Y4" s="370">
        <v>45971</v>
      </c>
      <c r="Z4" s="280">
        <v>0</v>
      </c>
      <c r="AA4" s="280">
        <v>0</v>
      </c>
      <c r="AB4" s="1156">
        <v>0</v>
      </c>
      <c r="AC4" s="832" t="s">
        <v>795</v>
      </c>
    </row>
    <row r="5" spans="1:29" ht="39.75" customHeight="1">
      <c r="A5" s="756" t="s">
        <v>796</v>
      </c>
      <c r="B5" s="377" t="s">
        <v>35</v>
      </c>
      <c r="C5" s="704">
        <v>45999</v>
      </c>
      <c r="D5" s="715" t="s">
        <v>53</v>
      </c>
      <c r="E5" s="715">
        <v>45964</v>
      </c>
      <c r="F5" s="716" t="s">
        <v>54</v>
      </c>
      <c r="G5" s="715" t="s">
        <v>797</v>
      </c>
      <c r="H5" s="1161">
        <v>81</v>
      </c>
      <c r="I5" s="706" t="s">
        <v>138</v>
      </c>
      <c r="J5" s="706" t="s">
        <v>31</v>
      </c>
      <c r="K5" s="372"/>
      <c r="L5" s="715" t="s">
        <v>531</v>
      </c>
      <c r="M5" s="304" t="s">
        <v>120</v>
      </c>
      <c r="N5" s="936">
        <v>68962</v>
      </c>
      <c r="O5" s="1196" t="s">
        <v>120</v>
      </c>
      <c r="P5" s="757" t="s">
        <v>39</v>
      </c>
      <c r="Q5" s="720">
        <v>45932</v>
      </c>
      <c r="R5" s="363" t="s">
        <v>787</v>
      </c>
      <c r="S5" s="373" t="s">
        <v>788</v>
      </c>
      <c r="T5" s="373" t="s">
        <v>788</v>
      </c>
      <c r="U5" s="685">
        <v>5333</v>
      </c>
      <c r="V5" s="450">
        <v>5264</v>
      </c>
      <c r="W5" s="710">
        <f t="shared" si="0"/>
        <v>69</v>
      </c>
      <c r="X5" s="365">
        <f t="shared" si="1"/>
        <v>0.98706169135570976</v>
      </c>
      <c r="Y5" s="720">
        <v>46044</v>
      </c>
      <c r="Z5" s="712">
        <v>0</v>
      </c>
      <c r="AA5" s="712">
        <v>0</v>
      </c>
      <c r="AB5" s="1156">
        <v>0</v>
      </c>
      <c r="AC5" s="713" t="s">
        <v>798</v>
      </c>
    </row>
    <row r="6" spans="1:29" ht="39.75" customHeight="1">
      <c r="A6" s="756" t="s">
        <v>402</v>
      </c>
      <c r="B6" s="377" t="s">
        <v>35</v>
      </c>
      <c r="C6" s="704">
        <v>46040</v>
      </c>
      <c r="D6" s="716" t="s">
        <v>799</v>
      </c>
      <c r="E6" s="715">
        <v>45867</v>
      </c>
      <c r="F6" s="716" t="s">
        <v>54</v>
      </c>
      <c r="G6" s="716" t="s">
        <v>800</v>
      </c>
      <c r="H6" s="717">
        <v>0</v>
      </c>
      <c r="I6" s="372" t="s">
        <v>138</v>
      </c>
      <c r="J6" s="717" t="s">
        <v>31</v>
      </c>
      <c r="K6" s="362"/>
      <c r="L6" s="715" t="s">
        <v>531</v>
      </c>
      <c r="M6" s="717" t="s">
        <v>120</v>
      </c>
      <c r="N6" s="727">
        <v>144972.5</v>
      </c>
      <c r="O6" s="717" t="s">
        <v>120</v>
      </c>
      <c r="P6" s="757" t="s">
        <v>39</v>
      </c>
      <c r="Q6" s="720">
        <v>45867</v>
      </c>
      <c r="R6" s="363" t="s">
        <v>787</v>
      </c>
      <c r="S6" s="373" t="s">
        <v>788</v>
      </c>
      <c r="T6" s="373" t="s">
        <v>788</v>
      </c>
      <c r="U6" s="685">
        <v>9840</v>
      </c>
      <c r="V6" s="450">
        <v>9806</v>
      </c>
      <c r="W6" s="710">
        <f t="shared" si="0"/>
        <v>34</v>
      </c>
      <c r="X6" s="365">
        <f t="shared" si="1"/>
        <v>0.99654471544715451</v>
      </c>
      <c r="Y6" s="720">
        <v>45884</v>
      </c>
      <c r="Z6" s="712">
        <v>1</v>
      </c>
      <c r="AA6" s="712">
        <v>0</v>
      </c>
      <c r="AB6" s="721">
        <v>9106</v>
      </c>
      <c r="AC6" s="713" t="s">
        <v>801</v>
      </c>
    </row>
    <row r="7" spans="1:29" ht="39.75" customHeight="1">
      <c r="A7" s="626" t="s">
        <v>401</v>
      </c>
      <c r="B7" s="377" t="s">
        <v>35</v>
      </c>
      <c r="C7" s="360">
        <v>45991</v>
      </c>
      <c r="D7" s="366" t="s">
        <v>802</v>
      </c>
      <c r="E7" s="367">
        <v>45716</v>
      </c>
      <c r="F7" s="366" t="s">
        <v>52</v>
      </c>
      <c r="G7" s="368" t="s">
        <v>436</v>
      </c>
      <c r="H7" s="369">
        <v>44</v>
      </c>
      <c r="I7" s="372" t="s">
        <v>138</v>
      </c>
      <c r="J7" s="369" t="s">
        <v>31</v>
      </c>
      <c r="K7" s="369"/>
      <c r="L7" s="367">
        <v>45716</v>
      </c>
      <c r="M7" s="369" t="s">
        <v>120</v>
      </c>
      <c r="N7" s="646">
        <v>57973.5</v>
      </c>
      <c r="O7" s="369" t="s">
        <v>120</v>
      </c>
      <c r="P7" s="486" t="s">
        <v>39</v>
      </c>
      <c r="Q7" s="370">
        <v>45716</v>
      </c>
      <c r="R7" s="363" t="s">
        <v>787</v>
      </c>
      <c r="S7" s="373" t="s">
        <v>788</v>
      </c>
      <c r="T7" s="373" t="s">
        <v>788</v>
      </c>
      <c r="U7" s="9">
        <v>4885</v>
      </c>
      <c r="V7" s="487">
        <v>4554</v>
      </c>
      <c r="W7" s="364">
        <f t="shared" si="0"/>
        <v>331</v>
      </c>
      <c r="X7" s="365">
        <f t="shared" si="1"/>
        <v>0.93224155578300916</v>
      </c>
      <c r="Y7" s="370">
        <v>45741</v>
      </c>
      <c r="Z7" s="280">
        <v>1</v>
      </c>
      <c r="AA7" s="280">
        <v>1</v>
      </c>
      <c r="AB7" s="9">
        <v>0</v>
      </c>
      <c r="AC7" s="829"/>
    </row>
    <row r="8" spans="1:29" ht="39.75" customHeight="1">
      <c r="A8" s="756" t="s">
        <v>803</v>
      </c>
      <c r="B8" s="377" t="s">
        <v>35</v>
      </c>
      <c r="C8" s="704">
        <v>46107</v>
      </c>
      <c r="D8" s="704" t="s">
        <v>55</v>
      </c>
      <c r="E8" s="704">
        <v>45980</v>
      </c>
      <c r="F8" s="704" t="s">
        <v>52</v>
      </c>
      <c r="G8" s="705" t="s">
        <v>804</v>
      </c>
      <c r="H8" s="706">
        <v>82</v>
      </c>
      <c r="I8" s="706" t="s">
        <v>138</v>
      </c>
      <c r="J8" s="706" t="s">
        <v>31</v>
      </c>
      <c r="K8" s="706"/>
      <c r="L8" s="715" t="s">
        <v>531</v>
      </c>
      <c r="M8" s="706" t="s">
        <v>120</v>
      </c>
      <c r="N8" s="707">
        <v>56294</v>
      </c>
      <c r="O8" s="1004" t="s">
        <v>120</v>
      </c>
      <c r="P8" s="757" t="s">
        <v>39</v>
      </c>
      <c r="Q8" s="709">
        <v>45981</v>
      </c>
      <c r="R8" s="363" t="s">
        <v>787</v>
      </c>
      <c r="S8" s="373" t="s">
        <v>788</v>
      </c>
      <c r="T8" s="373" t="s">
        <v>788</v>
      </c>
      <c r="U8" s="710">
        <v>4146</v>
      </c>
      <c r="V8" s="758">
        <v>4172</v>
      </c>
      <c r="W8" s="710">
        <f t="shared" si="0"/>
        <v>-26</v>
      </c>
      <c r="X8" s="365">
        <f t="shared" si="1"/>
        <v>1.0062711046792088</v>
      </c>
      <c r="Y8" s="720">
        <v>46084</v>
      </c>
      <c r="Z8" s="712">
        <v>0</v>
      </c>
      <c r="AA8" s="712">
        <v>0</v>
      </c>
      <c r="AB8" s="710">
        <v>0</v>
      </c>
      <c r="AC8" s="713" t="s">
        <v>805</v>
      </c>
    </row>
    <row r="9" spans="1:29" ht="39.75" customHeight="1">
      <c r="A9" s="756" t="s">
        <v>806</v>
      </c>
      <c r="B9" s="377" t="s">
        <v>35</v>
      </c>
      <c r="C9" s="704">
        <v>46040</v>
      </c>
      <c r="D9" s="366" t="s">
        <v>51</v>
      </c>
      <c r="E9" s="715">
        <v>46077</v>
      </c>
      <c r="F9" s="716"/>
      <c r="G9" s="716" t="s">
        <v>807</v>
      </c>
      <c r="H9" s="717">
        <v>0</v>
      </c>
      <c r="I9" s="372" t="s">
        <v>138</v>
      </c>
      <c r="J9" s="717" t="s">
        <v>31</v>
      </c>
      <c r="K9" s="706"/>
      <c r="L9" s="715" t="s">
        <v>531</v>
      </c>
      <c r="M9" s="717" t="s">
        <v>120</v>
      </c>
      <c r="N9" s="727">
        <v>1675.2</v>
      </c>
      <c r="O9" s="717" t="s">
        <v>120</v>
      </c>
      <c r="P9" s="757" t="s">
        <v>39</v>
      </c>
      <c r="Q9" s="720">
        <v>46077</v>
      </c>
      <c r="R9" s="363" t="s">
        <v>787</v>
      </c>
      <c r="S9" s="373" t="s">
        <v>788</v>
      </c>
      <c r="T9" s="373" t="s">
        <v>788</v>
      </c>
      <c r="U9" s="721">
        <v>123</v>
      </c>
      <c r="V9" s="758">
        <v>130</v>
      </c>
      <c r="W9" s="710">
        <f t="shared" si="0"/>
        <v>-7</v>
      </c>
      <c r="X9" s="365">
        <f t="shared" si="1"/>
        <v>1.056910569105691</v>
      </c>
      <c r="Y9" s="720">
        <v>46098</v>
      </c>
      <c r="Z9" s="712">
        <v>0</v>
      </c>
      <c r="AA9" s="712">
        <v>0</v>
      </c>
      <c r="AB9" s="721">
        <v>0</v>
      </c>
      <c r="AC9" s="713" t="s">
        <v>808</v>
      </c>
    </row>
    <row r="10" spans="1:29" ht="39.75" customHeight="1">
      <c r="A10" s="626" t="s">
        <v>809</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788</v>
      </c>
      <c r="T10" s="373" t="s">
        <v>788</v>
      </c>
      <c r="U10" s="1074">
        <v>6825</v>
      </c>
      <c r="V10" s="1088">
        <v>6575</v>
      </c>
      <c r="W10" s="1068">
        <f t="shared" si="0"/>
        <v>250</v>
      </c>
      <c r="X10" s="365">
        <f t="shared" si="1"/>
        <v>0.96336996336996339</v>
      </c>
      <c r="Y10" s="1073">
        <v>46034</v>
      </c>
      <c r="Z10" s="712">
        <v>0</v>
      </c>
      <c r="AA10" s="712">
        <v>0</v>
      </c>
      <c r="AB10" s="721">
        <v>0</v>
      </c>
      <c r="AC10" s="713" t="s">
        <v>810</v>
      </c>
    </row>
    <row r="11" spans="1:29" ht="39.75" customHeight="1">
      <c r="A11" s="756" t="s">
        <v>811</v>
      </c>
      <c r="B11" s="377" t="s">
        <v>38</v>
      </c>
      <c r="C11" s="704">
        <v>46006</v>
      </c>
      <c r="D11" s="716" t="s">
        <v>53</v>
      </c>
      <c r="E11" s="715">
        <v>45987</v>
      </c>
      <c r="F11" s="716" t="s">
        <v>52</v>
      </c>
      <c r="G11" s="716" t="s">
        <v>812</v>
      </c>
      <c r="H11" s="717">
        <v>30</v>
      </c>
      <c r="I11" s="372" t="s">
        <v>138</v>
      </c>
      <c r="J11" s="1161" t="s">
        <v>31</v>
      </c>
      <c r="K11" s="706"/>
      <c r="L11" s="367" t="s">
        <v>531</v>
      </c>
      <c r="M11" s="717" t="s">
        <v>120</v>
      </c>
      <c r="N11" s="855">
        <v>31387.05</v>
      </c>
      <c r="O11" s="717" t="s">
        <v>120</v>
      </c>
      <c r="P11" s="757" t="s">
        <v>39</v>
      </c>
      <c r="Q11" s="720">
        <v>45992</v>
      </c>
      <c r="R11" s="363" t="s">
        <v>787</v>
      </c>
      <c r="S11" s="373" t="s">
        <v>788</v>
      </c>
      <c r="T11" s="373" t="s">
        <v>788</v>
      </c>
      <c r="U11" s="721">
        <v>2580</v>
      </c>
      <c r="V11" s="758">
        <v>2637</v>
      </c>
      <c r="W11" s="710">
        <f t="shared" si="0"/>
        <v>-57</v>
      </c>
      <c r="X11" s="365">
        <f t="shared" si="1"/>
        <v>1.0220930232558139</v>
      </c>
      <c r="Y11" s="720">
        <v>46001</v>
      </c>
      <c r="Z11" s="712">
        <v>0</v>
      </c>
      <c r="AA11" s="712">
        <v>0</v>
      </c>
      <c r="AB11" s="721">
        <v>0</v>
      </c>
      <c r="AC11" s="832" t="s">
        <v>813</v>
      </c>
    </row>
    <row r="12" spans="1:29" ht="39.75" customHeight="1">
      <c r="A12" s="756" t="s">
        <v>814</v>
      </c>
      <c r="B12" s="377" t="s">
        <v>38</v>
      </c>
      <c r="C12" s="704">
        <v>46040</v>
      </c>
      <c r="D12" s="716" t="s">
        <v>53</v>
      </c>
      <c r="E12" s="715">
        <v>46031</v>
      </c>
      <c r="F12" s="716" t="s">
        <v>52</v>
      </c>
      <c r="G12" s="716" t="s">
        <v>815</v>
      </c>
      <c r="H12" s="717">
        <v>73</v>
      </c>
      <c r="I12" s="372" t="s">
        <v>138</v>
      </c>
      <c r="J12" s="1161" t="s">
        <v>31</v>
      </c>
      <c r="K12" s="706"/>
      <c r="L12" s="367" t="s">
        <v>531</v>
      </c>
      <c r="M12" s="717" t="s">
        <v>120</v>
      </c>
      <c r="N12" s="727">
        <v>77814</v>
      </c>
      <c r="O12" s="717" t="s">
        <v>120</v>
      </c>
      <c r="P12" s="757" t="s">
        <v>39</v>
      </c>
      <c r="Q12" s="720">
        <v>46015</v>
      </c>
      <c r="R12" s="363" t="s">
        <v>787</v>
      </c>
      <c r="S12" s="373" t="s">
        <v>788</v>
      </c>
      <c r="T12" s="373" t="s">
        <v>788</v>
      </c>
      <c r="U12" s="721">
        <v>6263</v>
      </c>
      <c r="V12" s="758">
        <v>6221</v>
      </c>
      <c r="W12" s="710">
        <f t="shared" si="0"/>
        <v>42</v>
      </c>
      <c r="X12" s="365">
        <f t="shared" si="1"/>
        <v>0.9932939485869392</v>
      </c>
      <c r="Y12" s="720">
        <v>46024</v>
      </c>
      <c r="Z12" s="712">
        <v>0</v>
      </c>
      <c r="AA12" s="712">
        <v>0</v>
      </c>
      <c r="AB12" s="721">
        <v>0</v>
      </c>
      <c r="AC12" s="832" t="s">
        <v>816</v>
      </c>
    </row>
    <row r="13" spans="1:29" ht="39.75" customHeight="1">
      <c r="A13" s="756" t="s">
        <v>817</v>
      </c>
      <c r="B13" s="377" t="s">
        <v>38</v>
      </c>
      <c r="C13" s="704">
        <v>46081</v>
      </c>
      <c r="D13" s="716" t="s">
        <v>51</v>
      </c>
      <c r="E13" s="715">
        <v>46001</v>
      </c>
      <c r="F13" s="716" t="s">
        <v>52</v>
      </c>
      <c r="G13" s="716" t="s">
        <v>818</v>
      </c>
      <c r="H13" s="717">
        <v>80</v>
      </c>
      <c r="I13" s="372" t="s">
        <v>138</v>
      </c>
      <c r="J13" s="1161" t="s">
        <v>31</v>
      </c>
      <c r="K13" s="706"/>
      <c r="L13" s="715">
        <v>46021</v>
      </c>
      <c r="M13" s="717" t="s">
        <v>120</v>
      </c>
      <c r="N13" s="727">
        <v>65843.5</v>
      </c>
      <c r="O13" s="717" t="s">
        <v>120</v>
      </c>
      <c r="P13" s="757" t="s">
        <v>39</v>
      </c>
      <c r="Q13" s="720">
        <v>45995</v>
      </c>
      <c r="R13" s="363" t="s">
        <v>787</v>
      </c>
      <c r="S13" s="373" t="s">
        <v>788</v>
      </c>
      <c r="T13" s="373" t="s">
        <v>788</v>
      </c>
      <c r="U13" s="721">
        <v>5052</v>
      </c>
      <c r="V13" s="758">
        <v>4889</v>
      </c>
      <c r="W13" s="710">
        <f t="shared" si="0"/>
        <v>163</v>
      </c>
      <c r="X13" s="365">
        <f t="shared" si="1"/>
        <v>0.967735550277118</v>
      </c>
      <c r="Y13" s="720">
        <v>46001</v>
      </c>
      <c r="Z13" s="712">
        <v>0</v>
      </c>
      <c r="AA13" s="712">
        <v>0</v>
      </c>
      <c r="AB13" s="721">
        <v>0</v>
      </c>
      <c r="AC13" s="713" t="s">
        <v>819</v>
      </c>
    </row>
    <row r="14" spans="1:29" ht="39.75" customHeight="1">
      <c r="A14" s="756" t="s">
        <v>820</v>
      </c>
      <c r="B14" s="377" t="s">
        <v>38</v>
      </c>
      <c r="C14" s="704">
        <v>46081</v>
      </c>
      <c r="D14" s="716" t="s">
        <v>53</v>
      </c>
      <c r="E14" s="715">
        <v>46043</v>
      </c>
      <c r="F14" s="716" t="s">
        <v>52</v>
      </c>
      <c r="G14" s="716" t="s">
        <v>821</v>
      </c>
      <c r="H14" s="717">
        <v>61</v>
      </c>
      <c r="I14" s="372" t="s">
        <v>138</v>
      </c>
      <c r="J14" s="717" t="s">
        <v>31</v>
      </c>
      <c r="K14" s="706"/>
      <c r="L14" s="715">
        <v>46038</v>
      </c>
      <c r="M14" s="717" t="s">
        <v>120</v>
      </c>
      <c r="N14" s="727">
        <v>56650</v>
      </c>
      <c r="O14" s="717" t="s">
        <v>120</v>
      </c>
      <c r="P14" s="757" t="s">
        <v>39</v>
      </c>
      <c r="Q14" s="720">
        <v>46038</v>
      </c>
      <c r="R14" s="363" t="s">
        <v>787</v>
      </c>
      <c r="S14" s="373" t="s">
        <v>788</v>
      </c>
      <c r="T14" s="373" t="s">
        <v>788</v>
      </c>
      <c r="U14" s="721">
        <v>4641</v>
      </c>
      <c r="V14" s="758">
        <v>4757</v>
      </c>
      <c r="W14" s="710">
        <f t="shared" si="0"/>
        <v>-116</v>
      </c>
      <c r="X14" s="365">
        <f t="shared" si="1"/>
        <v>1.0249946132299073</v>
      </c>
      <c r="Y14" s="720">
        <v>46051</v>
      </c>
      <c r="Z14" s="712">
        <v>0</v>
      </c>
      <c r="AA14" s="712">
        <v>0</v>
      </c>
      <c r="AB14" s="721">
        <v>0</v>
      </c>
      <c r="AC14" s="713" t="s">
        <v>822</v>
      </c>
    </row>
    <row r="15" spans="1:29" ht="39.75" customHeight="1">
      <c r="A15" s="626" t="s">
        <v>823</v>
      </c>
      <c r="B15" s="377" t="s">
        <v>38</v>
      </c>
      <c r="C15" s="360">
        <v>46053</v>
      </c>
      <c r="D15" s="366" t="s">
        <v>53</v>
      </c>
      <c r="E15" s="367">
        <v>45964</v>
      </c>
      <c r="F15" s="366" t="s">
        <v>52</v>
      </c>
      <c r="G15" s="368"/>
      <c r="H15" s="369">
        <v>82</v>
      </c>
      <c r="I15" s="372" t="s">
        <v>138</v>
      </c>
      <c r="J15" s="369" t="s">
        <v>31</v>
      </c>
      <c r="K15" s="362"/>
      <c r="L15" s="367" t="s">
        <v>531</v>
      </c>
      <c r="M15" s="369" t="s">
        <v>120</v>
      </c>
      <c r="N15" s="646">
        <v>101871</v>
      </c>
      <c r="O15" s="369" t="s">
        <v>120</v>
      </c>
      <c r="P15" s="486" t="s">
        <v>39</v>
      </c>
      <c r="Q15" s="370">
        <v>45965</v>
      </c>
      <c r="R15" s="370">
        <v>46042</v>
      </c>
      <c r="S15" s="373" t="s">
        <v>788</v>
      </c>
      <c r="T15" s="373" t="s">
        <v>788</v>
      </c>
      <c r="U15" s="9">
        <v>8100</v>
      </c>
      <c r="V15" s="487">
        <v>7972</v>
      </c>
      <c r="W15" s="364">
        <f t="shared" si="0"/>
        <v>128</v>
      </c>
      <c r="X15" s="365">
        <f t="shared" si="1"/>
        <v>0.98419753086419748</v>
      </c>
      <c r="Y15" s="370">
        <v>45973</v>
      </c>
      <c r="Z15" s="280">
        <v>0</v>
      </c>
      <c r="AA15" s="280">
        <v>0</v>
      </c>
      <c r="AB15" s="9">
        <v>0</v>
      </c>
      <c r="AC15" s="832" t="s">
        <v>824</v>
      </c>
    </row>
    <row r="16" spans="1:29" ht="39.75" customHeight="1">
      <c r="A16" s="626" t="s">
        <v>825</v>
      </c>
      <c r="B16" s="377" t="s">
        <v>38</v>
      </c>
      <c r="C16" s="360">
        <v>46053</v>
      </c>
      <c r="D16" s="366" t="s">
        <v>53</v>
      </c>
      <c r="E16" s="367">
        <v>45974</v>
      </c>
      <c r="F16" s="366" t="s">
        <v>52</v>
      </c>
      <c r="G16" s="368" t="s">
        <v>826</v>
      </c>
      <c r="H16" s="369">
        <v>77</v>
      </c>
      <c r="I16" s="372" t="s">
        <v>138</v>
      </c>
      <c r="J16" s="369" t="s">
        <v>31</v>
      </c>
      <c r="K16" s="362"/>
      <c r="L16" s="367">
        <v>45965</v>
      </c>
      <c r="M16" s="369" t="s">
        <v>120</v>
      </c>
      <c r="N16" s="646">
        <v>90786</v>
      </c>
      <c r="O16" s="369" t="s">
        <v>120</v>
      </c>
      <c r="P16" s="486" t="s">
        <v>39</v>
      </c>
      <c r="Q16" s="370">
        <v>45965</v>
      </c>
      <c r="R16" s="370">
        <v>46042</v>
      </c>
      <c r="S16" s="373" t="s">
        <v>788</v>
      </c>
      <c r="T16" s="373" t="s">
        <v>788</v>
      </c>
      <c r="U16" s="9">
        <v>8013</v>
      </c>
      <c r="V16" s="487">
        <v>7885</v>
      </c>
      <c r="W16" s="364">
        <f t="shared" si="0"/>
        <v>128</v>
      </c>
      <c r="X16" s="365">
        <f t="shared" si="1"/>
        <v>0.98402595781854485</v>
      </c>
      <c r="Y16" s="370">
        <v>45979</v>
      </c>
      <c r="Z16" s="280">
        <v>0</v>
      </c>
      <c r="AA16" s="280">
        <v>0</v>
      </c>
      <c r="AB16" s="9">
        <v>0</v>
      </c>
      <c r="AC16" s="832" t="s">
        <v>824</v>
      </c>
    </row>
    <row r="17" spans="1:29" ht="39.75" customHeight="1">
      <c r="A17" s="809" t="s">
        <v>827</v>
      </c>
      <c r="B17" s="311" t="s">
        <v>38</v>
      </c>
      <c r="C17" s="704">
        <v>46040</v>
      </c>
      <c r="D17" s="716" t="s">
        <v>53</v>
      </c>
      <c r="E17" s="715">
        <v>45996</v>
      </c>
      <c r="F17" s="716" t="s">
        <v>52</v>
      </c>
      <c r="G17" s="716" t="s">
        <v>828</v>
      </c>
      <c r="H17" s="717">
        <v>78</v>
      </c>
      <c r="I17" s="372" t="s">
        <v>138</v>
      </c>
      <c r="J17" s="717" t="s">
        <v>31</v>
      </c>
      <c r="K17" s="706"/>
      <c r="L17" s="367" t="s">
        <v>531</v>
      </c>
      <c r="M17" s="717" t="s">
        <v>120</v>
      </c>
      <c r="N17" s="727">
        <v>84477</v>
      </c>
      <c r="O17" s="717" t="s">
        <v>120</v>
      </c>
      <c r="P17" s="757" t="s">
        <v>39</v>
      </c>
      <c r="Q17" s="720">
        <v>46000</v>
      </c>
      <c r="R17" s="363" t="s">
        <v>787</v>
      </c>
      <c r="S17" s="373" t="s">
        <v>788</v>
      </c>
      <c r="T17" s="373" t="s">
        <v>788</v>
      </c>
      <c r="U17" s="721">
        <v>6758</v>
      </c>
      <c r="V17" s="783">
        <v>6565</v>
      </c>
      <c r="W17" s="749">
        <f t="shared" si="0"/>
        <v>193</v>
      </c>
      <c r="X17" s="3">
        <f t="shared" si="1"/>
        <v>0.97144125480911514</v>
      </c>
      <c r="Y17" s="808">
        <v>46006</v>
      </c>
      <c r="Z17" s="712">
        <v>0</v>
      </c>
      <c r="AA17" s="827">
        <v>0</v>
      </c>
      <c r="AB17" s="828">
        <v>0</v>
      </c>
      <c r="AC17" s="833" t="s">
        <v>829</v>
      </c>
    </row>
    <row r="18" spans="1:29" ht="39.75" customHeight="1">
      <c r="A18" s="756" t="s">
        <v>830</v>
      </c>
      <c r="B18" s="705" t="s">
        <v>32</v>
      </c>
      <c r="C18" s="704">
        <v>46073</v>
      </c>
      <c r="D18" s="704" t="s">
        <v>831</v>
      </c>
      <c r="E18" s="715">
        <v>46041</v>
      </c>
      <c r="F18" s="705" t="s">
        <v>58</v>
      </c>
      <c r="G18" s="716" t="s">
        <v>832</v>
      </c>
      <c r="H18" s="706">
        <v>67</v>
      </c>
      <c r="I18" s="1155" t="s">
        <v>138</v>
      </c>
      <c r="J18" s="706" t="s">
        <v>31</v>
      </c>
      <c r="K18" s="706"/>
      <c r="L18" s="715">
        <v>46038</v>
      </c>
      <c r="M18" s="717" t="s">
        <v>120</v>
      </c>
      <c r="N18" s="727">
        <v>66854</v>
      </c>
      <c r="O18" s="717" t="s">
        <v>120</v>
      </c>
      <c r="P18" s="757" t="s">
        <v>39</v>
      </c>
      <c r="Q18" s="720">
        <v>46029</v>
      </c>
      <c r="R18" s="720">
        <v>46076</v>
      </c>
      <c r="S18" s="363">
        <v>46079</v>
      </c>
      <c r="T18" s="373" t="s">
        <v>788</v>
      </c>
      <c r="U18" s="721">
        <v>5534</v>
      </c>
      <c r="V18" s="758">
        <v>5407</v>
      </c>
      <c r="W18" s="710">
        <f t="shared" si="0"/>
        <v>127</v>
      </c>
      <c r="X18" s="365">
        <f t="shared" si="1"/>
        <v>0.97705095771593786</v>
      </c>
      <c r="Y18" s="720">
        <v>46069</v>
      </c>
      <c r="Z18" s="712">
        <v>0</v>
      </c>
      <c r="AA18" s="712">
        <v>0</v>
      </c>
      <c r="AB18" s="1156">
        <v>0</v>
      </c>
      <c r="AC18" s="713" t="s">
        <v>833</v>
      </c>
    </row>
    <row r="19" spans="1:29" ht="39.75" customHeight="1">
      <c r="A19" s="756" t="s">
        <v>834</v>
      </c>
      <c r="B19" s="705" t="s">
        <v>32</v>
      </c>
      <c r="C19" s="704">
        <v>46101</v>
      </c>
      <c r="D19" s="704" t="s">
        <v>57</v>
      </c>
      <c r="E19" s="704">
        <v>46042</v>
      </c>
      <c r="F19" s="705" t="s">
        <v>61</v>
      </c>
      <c r="G19" s="705" t="s">
        <v>835</v>
      </c>
      <c r="H19" s="706">
        <v>79</v>
      </c>
      <c r="I19" s="1155" t="s">
        <v>138</v>
      </c>
      <c r="J19" s="706" t="s">
        <v>31</v>
      </c>
      <c r="K19" s="706"/>
      <c r="L19" s="367" t="s">
        <v>531</v>
      </c>
      <c r="M19" s="717" t="s">
        <v>120</v>
      </c>
      <c r="N19" s="707">
        <v>59768</v>
      </c>
      <c r="O19" s="717" t="s">
        <v>120</v>
      </c>
      <c r="P19" s="757" t="s">
        <v>39</v>
      </c>
      <c r="Q19" s="709">
        <v>46029</v>
      </c>
      <c r="R19" s="363" t="s">
        <v>787</v>
      </c>
      <c r="S19" s="373" t="s">
        <v>788</v>
      </c>
      <c r="T19" s="373" t="s">
        <v>788</v>
      </c>
      <c r="U19" s="333">
        <v>4862</v>
      </c>
      <c r="V19" s="758">
        <v>4880</v>
      </c>
      <c r="W19" s="710">
        <f>SUM(U19-V19)</f>
        <v>-18</v>
      </c>
      <c r="X19" s="365">
        <f t="shared" si="1"/>
        <v>1.0037021801727684</v>
      </c>
      <c r="Y19" s="720">
        <v>46091</v>
      </c>
      <c r="Z19" s="712">
        <v>0</v>
      </c>
      <c r="AA19" s="712">
        <v>0</v>
      </c>
      <c r="AB19" s="1156">
        <v>0</v>
      </c>
      <c r="AC19" s="713" t="s">
        <v>836</v>
      </c>
    </row>
    <row r="20" spans="1:29" ht="39.75" customHeight="1">
      <c r="A20" s="756" t="s">
        <v>837</v>
      </c>
      <c r="B20" s="705" t="s">
        <v>32</v>
      </c>
      <c r="C20" s="704">
        <v>46101</v>
      </c>
      <c r="D20" s="704" t="s">
        <v>57</v>
      </c>
      <c r="E20" s="715">
        <v>46042</v>
      </c>
      <c r="F20" s="705" t="s">
        <v>61</v>
      </c>
      <c r="G20" s="716" t="s">
        <v>838</v>
      </c>
      <c r="H20" s="706">
        <v>55</v>
      </c>
      <c r="I20" s="1155" t="s">
        <v>138</v>
      </c>
      <c r="J20" s="706" t="s">
        <v>31</v>
      </c>
      <c r="K20" s="706"/>
      <c r="L20" s="715">
        <v>46038</v>
      </c>
      <c r="M20" s="717" t="s">
        <v>120</v>
      </c>
      <c r="N20" s="727">
        <v>44782</v>
      </c>
      <c r="O20" s="717" t="s">
        <v>120</v>
      </c>
      <c r="P20" s="757" t="s">
        <v>39</v>
      </c>
      <c r="Q20" s="720">
        <v>46029</v>
      </c>
      <c r="R20" s="363" t="s">
        <v>787</v>
      </c>
      <c r="S20" s="373" t="s">
        <v>788</v>
      </c>
      <c r="T20" s="373" t="s">
        <v>788</v>
      </c>
      <c r="U20" s="721">
        <v>3690</v>
      </c>
      <c r="V20" s="758">
        <v>3784</v>
      </c>
      <c r="W20" s="710">
        <f t="shared" si="0"/>
        <v>-94</v>
      </c>
      <c r="X20" s="365">
        <f t="shared" si="1"/>
        <v>1.0254742547425475</v>
      </c>
      <c r="Y20" s="720">
        <v>46083</v>
      </c>
      <c r="Z20" s="712">
        <v>0</v>
      </c>
      <c r="AA20" s="712">
        <v>0</v>
      </c>
      <c r="AB20" s="1156">
        <v>0</v>
      </c>
      <c r="AC20" s="713" t="s">
        <v>839</v>
      </c>
    </row>
    <row r="21" spans="1:29" ht="39.75" customHeight="1">
      <c r="A21" s="756" t="s">
        <v>840</v>
      </c>
      <c r="B21" s="705" t="s">
        <v>32</v>
      </c>
      <c r="C21" s="704">
        <v>46073</v>
      </c>
      <c r="D21" s="704" t="s">
        <v>831</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787</v>
      </c>
      <c r="S21" s="373" t="s">
        <v>788</v>
      </c>
      <c r="T21" s="373" t="s">
        <v>788</v>
      </c>
      <c r="U21" s="333">
        <v>3323</v>
      </c>
      <c r="V21" s="758">
        <v>3100</v>
      </c>
      <c r="W21" s="710">
        <f t="shared" si="0"/>
        <v>223</v>
      </c>
      <c r="X21" s="365">
        <f t="shared" si="1"/>
        <v>0.93289196509178451</v>
      </c>
      <c r="Y21" s="720">
        <v>46056</v>
      </c>
      <c r="Z21" s="712">
        <v>1</v>
      </c>
      <c r="AA21" s="712">
        <v>1</v>
      </c>
      <c r="AB21" s="712">
        <v>1</v>
      </c>
      <c r="AC21" s="713" t="s">
        <v>841</v>
      </c>
    </row>
    <row r="22" spans="1:29" ht="39.75" customHeight="1">
      <c r="A22" s="756" t="s">
        <v>842</v>
      </c>
      <c r="B22" s="705" t="s">
        <v>32</v>
      </c>
      <c r="C22" s="704">
        <v>46073</v>
      </c>
      <c r="D22" s="704" t="s">
        <v>831</v>
      </c>
      <c r="E22" s="704"/>
      <c r="F22" s="705" t="s">
        <v>58</v>
      </c>
      <c r="G22" s="705" t="s">
        <v>843</v>
      </c>
      <c r="H22" s="706">
        <v>0</v>
      </c>
      <c r="I22" s="1155" t="s">
        <v>138</v>
      </c>
      <c r="J22" s="706" t="s">
        <v>31</v>
      </c>
      <c r="K22" s="706"/>
      <c r="L22" s="768" t="s">
        <v>531</v>
      </c>
      <c r="M22" s="706" t="s">
        <v>120</v>
      </c>
      <c r="N22" s="707">
        <v>38359.1</v>
      </c>
      <c r="O22" s="706" t="s">
        <v>120</v>
      </c>
      <c r="P22" s="757" t="s">
        <v>39</v>
      </c>
      <c r="Q22" s="709">
        <v>46041</v>
      </c>
      <c r="R22" s="709">
        <v>46083</v>
      </c>
      <c r="S22" s="373" t="s">
        <v>788</v>
      </c>
      <c r="T22" s="373" t="s">
        <v>788</v>
      </c>
      <c r="U22" s="333">
        <v>3146</v>
      </c>
      <c r="V22" s="450">
        <v>3263</v>
      </c>
      <c r="W22" s="710">
        <f t="shared" si="0"/>
        <v>-117</v>
      </c>
      <c r="X22" s="365">
        <f t="shared" si="1"/>
        <v>1.0371900826446281</v>
      </c>
      <c r="Y22" s="720">
        <v>46042</v>
      </c>
      <c r="Z22" s="712">
        <v>1</v>
      </c>
      <c r="AA22" s="712">
        <v>0</v>
      </c>
      <c r="AB22" s="712">
        <v>1</v>
      </c>
      <c r="AC22" s="732" t="s">
        <v>844</v>
      </c>
    </row>
    <row r="23" spans="1:29" ht="39.75" customHeight="1">
      <c r="A23" s="626" t="s">
        <v>845</v>
      </c>
      <c r="B23" s="358" t="s">
        <v>32</v>
      </c>
      <c r="C23" s="360">
        <v>46021</v>
      </c>
      <c r="D23" s="358" t="s">
        <v>846</v>
      </c>
      <c r="E23" s="360" t="s">
        <v>531</v>
      </c>
      <c r="F23" s="358" t="s">
        <v>61</v>
      </c>
      <c r="G23" s="361" t="s">
        <v>847</v>
      </c>
      <c r="H23" s="362">
        <v>0</v>
      </c>
      <c r="I23" s="362" t="s">
        <v>138</v>
      </c>
      <c r="J23" s="362" t="s">
        <v>31</v>
      </c>
      <c r="K23" s="362"/>
      <c r="L23" s="360" t="s">
        <v>142</v>
      </c>
      <c r="M23" s="362" t="s">
        <v>120</v>
      </c>
      <c r="N23" s="619">
        <v>1931.75</v>
      </c>
      <c r="O23" s="362" t="s">
        <v>120</v>
      </c>
      <c r="P23" s="677" t="s">
        <v>39</v>
      </c>
      <c r="Q23" s="59"/>
      <c r="R23" s="363" t="s">
        <v>787</v>
      </c>
      <c r="S23" s="373" t="s">
        <v>788</v>
      </c>
      <c r="T23" s="373" t="s">
        <v>788</v>
      </c>
      <c r="U23" s="333">
        <v>0</v>
      </c>
      <c r="V23" s="450">
        <v>0</v>
      </c>
      <c r="W23" s="364">
        <f t="shared" si="0"/>
        <v>0</v>
      </c>
      <c r="X23" s="365">
        <f t="shared" si="1"/>
        <v>0</v>
      </c>
      <c r="Y23" s="370">
        <v>45996</v>
      </c>
      <c r="Z23" s="280">
        <v>0</v>
      </c>
      <c r="AA23" s="280">
        <v>1</v>
      </c>
      <c r="AB23" s="364">
        <v>0</v>
      </c>
      <c r="AC23" s="829" t="s">
        <v>848</v>
      </c>
    </row>
    <row r="24" spans="1:29" ht="39.75" customHeight="1">
      <c r="A24" s="756" t="s">
        <v>849</v>
      </c>
      <c r="B24" s="359" t="s">
        <v>29</v>
      </c>
      <c r="C24" s="704">
        <v>46080</v>
      </c>
      <c r="D24" s="366" t="s">
        <v>850</v>
      </c>
      <c r="E24" s="715">
        <v>45700</v>
      </c>
      <c r="F24" s="366" t="s">
        <v>7</v>
      </c>
      <c r="G24" s="715" t="s">
        <v>666</v>
      </c>
      <c r="H24" s="717">
        <v>81</v>
      </c>
      <c r="I24" s="1155" t="s">
        <v>138</v>
      </c>
      <c r="J24" s="717" t="s">
        <v>31</v>
      </c>
      <c r="K24" s="717"/>
      <c r="L24" s="715">
        <v>45702</v>
      </c>
      <c r="M24" s="372" t="s">
        <v>120</v>
      </c>
      <c r="N24" s="727">
        <v>70635</v>
      </c>
      <c r="O24" s="372" t="s">
        <v>120</v>
      </c>
      <c r="P24" s="757" t="s">
        <v>39</v>
      </c>
      <c r="Q24" s="720">
        <v>45696</v>
      </c>
      <c r="R24" s="363" t="s">
        <v>787</v>
      </c>
      <c r="S24" s="373" t="s">
        <v>788</v>
      </c>
      <c r="T24" s="373" t="s">
        <v>788</v>
      </c>
      <c r="U24" s="721">
        <v>6092</v>
      </c>
      <c r="V24" s="758">
        <v>6290</v>
      </c>
      <c r="W24" s="710">
        <f t="shared" si="0"/>
        <v>-198</v>
      </c>
      <c r="X24" s="365">
        <f t="shared" si="1"/>
        <v>1.0325016414970454</v>
      </c>
      <c r="Y24" s="720">
        <v>45747</v>
      </c>
      <c r="Z24" s="365">
        <v>1</v>
      </c>
      <c r="AA24" s="365">
        <v>1</v>
      </c>
      <c r="AB24" s="365">
        <v>1</v>
      </c>
      <c r="AC24" s="843" t="s">
        <v>851</v>
      </c>
    </row>
    <row r="25" spans="1:29" ht="39.75" customHeight="1">
      <c r="A25" s="756" t="s">
        <v>702</v>
      </c>
      <c r="B25" s="359" t="s">
        <v>29</v>
      </c>
      <c r="C25" s="704">
        <v>46080</v>
      </c>
      <c r="D25" s="716" t="s">
        <v>117</v>
      </c>
      <c r="E25" s="715">
        <v>45748</v>
      </c>
      <c r="F25" s="366" t="s">
        <v>7</v>
      </c>
      <c r="G25" s="716" t="s">
        <v>703</v>
      </c>
      <c r="H25" s="717">
        <v>0</v>
      </c>
      <c r="I25" s="717" t="s">
        <v>138</v>
      </c>
      <c r="J25" s="717" t="s">
        <v>31</v>
      </c>
      <c r="K25" s="717"/>
      <c r="L25" s="715">
        <v>46028</v>
      </c>
      <c r="M25" s="717" t="s">
        <v>120</v>
      </c>
      <c r="N25" s="727">
        <v>29634.15</v>
      </c>
      <c r="O25" s="717" t="s">
        <v>120</v>
      </c>
      <c r="P25" s="757" t="s">
        <v>39</v>
      </c>
      <c r="Q25" s="720">
        <v>45743</v>
      </c>
      <c r="R25" s="363" t="s">
        <v>787</v>
      </c>
      <c r="S25" s="373" t="s">
        <v>788</v>
      </c>
      <c r="T25" s="373" t="s">
        <v>788</v>
      </c>
      <c r="U25" s="721">
        <v>1831</v>
      </c>
      <c r="V25" s="758">
        <v>1904</v>
      </c>
      <c r="W25" s="710">
        <f t="shared" si="0"/>
        <v>-73</v>
      </c>
      <c r="X25" s="365">
        <f t="shared" si="1"/>
        <v>1.0398689240851993</v>
      </c>
      <c r="Y25" s="720">
        <v>45790</v>
      </c>
      <c r="Z25" s="712">
        <v>0</v>
      </c>
      <c r="AA25" s="712">
        <v>0</v>
      </c>
      <c r="AB25" s="721">
        <v>0</v>
      </c>
      <c r="AC25" s="732" t="s">
        <v>852</v>
      </c>
    </row>
    <row r="26" spans="1:29" ht="39.75" customHeight="1">
      <c r="A26" s="626" t="s">
        <v>770</v>
      </c>
      <c r="B26" s="359" t="s">
        <v>29</v>
      </c>
      <c r="C26" s="360">
        <v>45991</v>
      </c>
      <c r="D26" s="360" t="s">
        <v>51</v>
      </c>
      <c r="E26" s="367">
        <v>45748</v>
      </c>
      <c r="F26" s="366" t="s">
        <v>7</v>
      </c>
      <c r="G26" s="368" t="s">
        <v>853</v>
      </c>
      <c r="H26" s="369">
        <v>0</v>
      </c>
      <c r="I26" s="369" t="s">
        <v>138</v>
      </c>
      <c r="J26" s="362" t="s">
        <v>31</v>
      </c>
      <c r="K26" s="597"/>
      <c r="L26" s="367">
        <v>45741</v>
      </c>
      <c r="M26" s="362" t="s">
        <v>120</v>
      </c>
      <c r="N26" s="646">
        <v>17203.45</v>
      </c>
      <c r="O26" s="362" t="s">
        <v>120</v>
      </c>
      <c r="P26" s="640" t="s">
        <v>39</v>
      </c>
      <c r="Q26" s="370">
        <v>45742</v>
      </c>
      <c r="R26" s="363" t="s">
        <v>787</v>
      </c>
      <c r="S26" s="373" t="s">
        <v>788</v>
      </c>
      <c r="T26" s="373" t="s">
        <v>788</v>
      </c>
      <c r="U26" s="9">
        <v>1157</v>
      </c>
      <c r="V26" s="487">
        <v>1181</v>
      </c>
      <c r="W26" s="364">
        <f t="shared" si="0"/>
        <v>-24</v>
      </c>
      <c r="X26" s="365">
        <f t="shared" si="1"/>
        <v>1.0207433016421781</v>
      </c>
      <c r="Y26" s="370">
        <v>45925</v>
      </c>
      <c r="Z26" s="280">
        <v>0</v>
      </c>
      <c r="AA26" s="280">
        <v>0</v>
      </c>
      <c r="AB26" s="1156">
        <v>0</v>
      </c>
      <c r="AC26" s="875" t="s">
        <v>854</v>
      </c>
    </row>
    <row r="27" spans="1:29" ht="39.75" customHeight="1">
      <c r="A27" s="756" t="s">
        <v>777</v>
      </c>
      <c r="B27" s="359" t="s">
        <v>29</v>
      </c>
      <c r="C27" s="704">
        <v>46048</v>
      </c>
      <c r="D27" s="704" t="s">
        <v>855</v>
      </c>
      <c r="E27" s="715">
        <v>45748</v>
      </c>
      <c r="F27" s="345" t="s">
        <v>7</v>
      </c>
      <c r="G27" s="716" t="s">
        <v>856</v>
      </c>
      <c r="H27" s="717">
        <v>0</v>
      </c>
      <c r="I27" s="717" t="s">
        <v>138</v>
      </c>
      <c r="J27" s="706" t="s">
        <v>31</v>
      </c>
      <c r="K27" s="597"/>
      <c r="L27" s="715">
        <v>45742</v>
      </c>
      <c r="M27" s="706" t="s">
        <v>120</v>
      </c>
      <c r="N27" s="727">
        <v>13442.35</v>
      </c>
      <c r="O27" s="706" t="s">
        <v>120</v>
      </c>
      <c r="P27" s="826" t="s">
        <v>39</v>
      </c>
      <c r="Q27" s="720">
        <v>46027</v>
      </c>
      <c r="R27" s="363" t="s">
        <v>787</v>
      </c>
      <c r="S27" s="373" t="s">
        <v>788</v>
      </c>
      <c r="T27" s="373" t="s">
        <v>788</v>
      </c>
      <c r="U27" s="711">
        <v>831</v>
      </c>
      <c r="V27" s="842">
        <v>863</v>
      </c>
      <c r="W27" s="710">
        <f t="shared" si="0"/>
        <v>-32</v>
      </c>
      <c r="X27" s="365">
        <f t="shared" si="1"/>
        <v>1.0385078219013237</v>
      </c>
      <c r="Y27" s="720">
        <v>46034</v>
      </c>
      <c r="Z27" s="712">
        <v>0</v>
      </c>
      <c r="AA27" s="712">
        <v>0</v>
      </c>
      <c r="AB27" s="1156">
        <v>0</v>
      </c>
      <c r="AC27" s="843" t="s">
        <v>857</v>
      </c>
    </row>
    <row r="28" spans="1:29" ht="39.75" customHeight="1">
      <c r="A28" s="681" t="s">
        <v>704</v>
      </c>
      <c r="B28" s="575" t="s">
        <v>29</v>
      </c>
      <c r="C28" s="608">
        <v>45991</v>
      </c>
      <c r="D28" s="691" t="s">
        <v>51</v>
      </c>
      <c r="E28" s="24">
        <v>45779</v>
      </c>
      <c r="F28" s="576" t="s">
        <v>7</v>
      </c>
      <c r="G28" s="578" t="s">
        <v>705</v>
      </c>
      <c r="H28" s="579">
        <v>0</v>
      </c>
      <c r="I28" s="369" t="s">
        <v>138</v>
      </c>
      <c r="J28" s="362" t="s">
        <v>31</v>
      </c>
      <c r="K28" s="615"/>
      <c r="L28" s="19">
        <v>45742</v>
      </c>
      <c r="M28" s="617" t="s">
        <v>120</v>
      </c>
      <c r="N28" s="684">
        <v>23800.25</v>
      </c>
      <c r="O28" s="300" t="s">
        <v>120</v>
      </c>
      <c r="P28" s="680" t="s">
        <v>39</v>
      </c>
      <c r="Q28" s="21">
        <v>45743</v>
      </c>
      <c r="R28" s="363" t="s">
        <v>787</v>
      </c>
      <c r="S28" s="373" t="s">
        <v>788</v>
      </c>
      <c r="T28" s="373" t="s">
        <v>788</v>
      </c>
      <c r="U28" s="5">
        <v>1697</v>
      </c>
      <c r="V28" s="656">
        <v>1815</v>
      </c>
      <c r="W28" s="364">
        <f t="shared" si="0"/>
        <v>-118</v>
      </c>
      <c r="X28" s="256">
        <f t="shared" si="1"/>
        <v>1.0695344725987035</v>
      </c>
      <c r="Y28" s="21">
        <v>45791</v>
      </c>
      <c r="Z28" s="466">
        <v>1</v>
      </c>
      <c r="AA28" s="466">
        <v>0</v>
      </c>
      <c r="AB28" s="1197">
        <v>0</v>
      </c>
      <c r="AC28" s="1143" t="s">
        <v>852</v>
      </c>
    </row>
    <row r="29" spans="1:29" ht="39.75" customHeight="1">
      <c r="A29" s="756" t="s">
        <v>706</v>
      </c>
      <c r="B29" s="359" t="s">
        <v>29</v>
      </c>
      <c r="C29" s="704">
        <v>46044</v>
      </c>
      <c r="D29" s="704" t="s">
        <v>51</v>
      </c>
      <c r="E29" s="715">
        <v>45700</v>
      </c>
      <c r="F29" s="715" t="s">
        <v>7</v>
      </c>
      <c r="G29" s="715" t="s">
        <v>707</v>
      </c>
      <c r="H29" s="717">
        <v>0</v>
      </c>
      <c r="I29" s="717" t="s">
        <v>138</v>
      </c>
      <c r="J29" s="717" t="s">
        <v>31</v>
      </c>
      <c r="K29" s="717"/>
      <c r="L29" s="715">
        <v>45700</v>
      </c>
      <c r="M29" s="717" t="s">
        <v>120</v>
      </c>
      <c r="N29" s="727">
        <v>19745.25</v>
      </c>
      <c r="O29" s="717" t="s">
        <v>120</v>
      </c>
      <c r="P29" s="826" t="s">
        <v>39</v>
      </c>
      <c r="Q29" s="720">
        <v>45696</v>
      </c>
      <c r="R29" s="363" t="s">
        <v>787</v>
      </c>
      <c r="S29" s="373" t="s">
        <v>788</v>
      </c>
      <c r="T29" s="373" t="s">
        <v>788</v>
      </c>
      <c r="U29" s="721">
        <v>1534</v>
      </c>
      <c r="V29" s="758">
        <v>1571</v>
      </c>
      <c r="W29" s="710">
        <f t="shared" si="0"/>
        <v>-37</v>
      </c>
      <c r="X29" s="365">
        <f t="shared" si="1"/>
        <v>1.0241199478487615</v>
      </c>
      <c r="Y29" s="720">
        <v>45736</v>
      </c>
      <c r="Z29" s="712">
        <v>0</v>
      </c>
      <c r="AA29" s="712">
        <v>0</v>
      </c>
      <c r="AB29" s="1198">
        <v>0</v>
      </c>
      <c r="AC29" s="1199" t="s">
        <v>852</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858</v>
      </c>
    </row>
    <row r="31" spans="1:29" ht="39.75" customHeight="1">
      <c r="A31" s="756" t="s">
        <v>859</v>
      </c>
      <c r="B31" s="359" t="s">
        <v>29</v>
      </c>
      <c r="C31" s="704">
        <v>46218</v>
      </c>
      <c r="D31" s="704" t="s">
        <v>860</v>
      </c>
      <c r="E31" s="19" t="s">
        <v>531</v>
      </c>
      <c r="F31" s="716" t="s">
        <v>7</v>
      </c>
      <c r="G31" s="716" t="s">
        <v>861</v>
      </c>
      <c r="H31" s="717">
        <v>380</v>
      </c>
      <c r="I31" s="1155" t="s">
        <v>138</v>
      </c>
      <c r="J31" s="706" t="s">
        <v>37</v>
      </c>
      <c r="K31" s="735"/>
      <c r="L31" s="715">
        <v>45964</v>
      </c>
      <c r="M31" s="717" t="s">
        <v>120</v>
      </c>
      <c r="N31" s="727">
        <v>117414</v>
      </c>
      <c r="O31" s="717" t="s">
        <v>120</v>
      </c>
      <c r="P31" s="757" t="s">
        <v>39</v>
      </c>
      <c r="Q31" s="720">
        <v>45964</v>
      </c>
      <c r="R31" s="720"/>
      <c r="S31" s="373" t="s">
        <v>788</v>
      </c>
      <c r="T31" s="373" t="s">
        <v>788</v>
      </c>
      <c r="U31" s="721">
        <v>9181</v>
      </c>
      <c r="V31" s="758">
        <v>9179</v>
      </c>
      <c r="W31" s="710">
        <f t="shared" si="0"/>
        <v>2</v>
      </c>
      <c r="X31" s="383">
        <f t="shared" si="1"/>
        <v>0.99978215880623023</v>
      </c>
      <c r="Y31" s="709">
        <v>45992</v>
      </c>
      <c r="Z31" s="712">
        <v>1</v>
      </c>
      <c r="AA31" s="712">
        <v>0</v>
      </c>
      <c r="AB31" s="1156">
        <v>0</v>
      </c>
      <c r="AC31" s="829" t="s">
        <v>862</v>
      </c>
    </row>
    <row r="32" spans="1:29" ht="39.75" customHeight="1"/>
    <row r="33" spans="1:1" ht="39.75" customHeight="1"/>
    <row r="34" spans="1:1" ht="39.75" customHeight="1"/>
    <row r="35" spans="1:1" ht="39.75" customHeight="1"/>
    <row r="36" spans="1:1" ht="39.75" customHeight="1"/>
    <row r="43" spans="1:1">
      <c r="A43"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759</v>
      </c>
      <c r="Z1" s="436" t="s">
        <v>866</v>
      </c>
      <c r="AA1" s="824" t="s">
        <v>867</v>
      </c>
      <c r="AB1" s="1054" t="s">
        <v>868</v>
      </c>
    </row>
    <row r="2" spans="1:28" ht="39.75" customHeight="1">
      <c r="A2" s="297" t="s">
        <v>383</v>
      </c>
      <c r="B2" s="311" t="s">
        <v>35</v>
      </c>
      <c r="C2" s="299">
        <v>45868</v>
      </c>
      <c r="D2" s="18" t="s">
        <v>869</v>
      </c>
      <c r="E2" s="19">
        <v>45716</v>
      </c>
      <c r="F2" s="18" t="s">
        <v>52</v>
      </c>
      <c r="G2" s="953" t="s">
        <v>384</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870</v>
      </c>
      <c r="AA2" s="373" t="s">
        <v>788</v>
      </c>
      <c r="AB2" s="258"/>
    </row>
    <row r="3" spans="1:28" ht="39.75" customHeight="1">
      <c r="A3" s="503" t="s">
        <v>387</v>
      </c>
      <c r="B3" s="311" t="s">
        <v>35</v>
      </c>
      <c r="C3" s="299">
        <v>45991</v>
      </c>
      <c r="D3" s="19" t="s">
        <v>802</v>
      </c>
      <c r="E3" s="305">
        <v>45707</v>
      </c>
      <c r="F3" s="18" t="s">
        <v>52</v>
      </c>
      <c r="G3" s="441" t="s">
        <v>388</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389</v>
      </c>
      <c r="B4" s="311" t="s">
        <v>35</v>
      </c>
      <c r="C4" s="19">
        <v>45807</v>
      </c>
      <c r="D4" s="19" t="s">
        <v>872</v>
      </c>
      <c r="E4" s="19">
        <v>45706</v>
      </c>
      <c r="F4" s="18" t="s">
        <v>52</v>
      </c>
      <c r="G4" s="306" t="s">
        <v>390</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400</v>
      </c>
      <c r="B5" s="311" t="s">
        <v>35</v>
      </c>
      <c r="C5" s="299">
        <v>45991</v>
      </c>
      <c r="D5" s="18" t="s">
        <v>874</v>
      </c>
      <c r="E5" s="19">
        <v>45716</v>
      </c>
      <c r="F5" s="18" t="s">
        <v>56</v>
      </c>
      <c r="G5" s="303" t="s">
        <v>393</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875</v>
      </c>
      <c r="E6" s="19">
        <v>45735</v>
      </c>
      <c r="F6" s="18" t="s">
        <v>52</v>
      </c>
      <c r="G6" s="303" t="s">
        <v>410</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802</v>
      </c>
      <c r="E7" s="367">
        <v>45866</v>
      </c>
      <c r="F7" s="366" t="s">
        <v>52</v>
      </c>
      <c r="G7" s="368" t="s">
        <v>413</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788</v>
      </c>
      <c r="AA7" s="373" t="s">
        <v>788</v>
      </c>
      <c r="AB7" s="1059" t="s">
        <v>876</v>
      </c>
    </row>
    <row r="8" spans="1:28" ht="39.75" customHeight="1">
      <c r="A8" s="964" t="s">
        <v>877</v>
      </c>
      <c r="B8" s="1200" t="s">
        <v>35</v>
      </c>
      <c r="C8" s="598">
        <v>45955</v>
      </c>
      <c r="D8" s="599" t="s">
        <v>57</v>
      </c>
      <c r="E8" s="599">
        <v>45919</v>
      </c>
      <c r="F8" s="599" t="s">
        <v>54</v>
      </c>
      <c r="G8" s="1201" t="s">
        <v>878</v>
      </c>
      <c r="H8" s="313">
        <v>0</v>
      </c>
      <c r="I8" s="1202" t="s">
        <v>138</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788</v>
      </c>
      <c r="AA8" s="373" t="s">
        <v>788</v>
      </c>
      <c r="AB8" s="1059" t="s">
        <v>879</v>
      </c>
    </row>
    <row r="9" spans="1:28" ht="39.75" customHeight="1">
      <c r="A9" s="297" t="s">
        <v>417</v>
      </c>
      <c r="B9" s="18" t="s">
        <v>32</v>
      </c>
      <c r="C9" s="19">
        <v>45772</v>
      </c>
      <c r="D9" s="19" t="s">
        <v>51</v>
      </c>
      <c r="E9" s="305">
        <v>45691</v>
      </c>
      <c r="F9" s="305" t="s">
        <v>58</v>
      </c>
      <c r="G9" s="303" t="s">
        <v>418</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863</v>
      </c>
      <c r="E10" s="299">
        <v>45735</v>
      </c>
      <c r="F10" s="457" t="s">
        <v>58</v>
      </c>
      <c r="G10" s="442" t="s">
        <v>420</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421</v>
      </c>
      <c r="B11" s="298" t="s">
        <v>32</v>
      </c>
      <c r="C11" s="299">
        <v>45868</v>
      </c>
      <c r="D11" s="457" t="s">
        <v>57</v>
      </c>
      <c r="E11" s="299">
        <v>45813</v>
      </c>
      <c r="F11" s="457" t="s">
        <v>881</v>
      </c>
      <c r="G11" s="442" t="s">
        <v>422</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881</v>
      </c>
      <c r="G15" s="303" t="s">
        <v>430</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881</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881</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881</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881</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881</v>
      </c>
      <c r="G27" s="303" t="s">
        <v>460</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881</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881</v>
      </c>
      <c r="G30" s="303" t="s">
        <v>466</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881</v>
      </c>
      <c r="G32" s="441" t="s">
        <v>468</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881</v>
      </c>
      <c r="G33" s="298" t="s">
        <v>470</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881</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881</v>
      </c>
      <c r="G35" s="366" t="s">
        <v>472</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881</v>
      </c>
      <c r="G36" s="298" t="s">
        <v>474</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478</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881</v>
      </c>
      <c r="G43" s="298" t="s">
        <v>482</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881</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788</v>
      </c>
      <c r="AA47" s="373" t="s">
        <v>788</v>
      </c>
      <c r="AB47" s="713" t="s">
        <v>921</v>
      </c>
    </row>
    <row r="48" spans="1:28" ht="39.75" customHeight="1">
      <c r="A48" s="297" t="s">
        <v>488</v>
      </c>
      <c r="B48" s="18" t="s">
        <v>32</v>
      </c>
      <c r="C48" s="19">
        <v>45862</v>
      </c>
      <c r="D48" s="305" t="s">
        <v>57</v>
      </c>
      <c r="E48" s="19">
        <v>45758</v>
      </c>
      <c r="F48" s="305" t="s">
        <v>58</v>
      </c>
      <c r="G48" s="442" t="s">
        <v>489</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881</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788</v>
      </c>
      <c r="AA55" s="373" t="s">
        <v>788</v>
      </c>
      <c r="AB55" s="603" t="s">
        <v>931</v>
      </c>
    </row>
    <row r="56" spans="1:28" ht="39.75" customHeight="1">
      <c r="A56" s="563" t="s">
        <v>932</v>
      </c>
      <c r="B56" s="358" t="s">
        <v>32</v>
      </c>
      <c r="C56" s="367">
        <v>45960</v>
      </c>
      <c r="D56" s="360" t="s">
        <v>831</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788</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788</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831</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881</v>
      </c>
      <c r="G64" s="442" t="s">
        <v>442</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863</v>
      </c>
      <c r="E65" s="19">
        <v>45749</v>
      </c>
      <c r="F65" s="305" t="s">
        <v>881</v>
      </c>
      <c r="G65" s="303" t="s">
        <v>444</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831</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881</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788</v>
      </c>
      <c r="AB76" s="832" t="s">
        <v>974</v>
      </c>
    </row>
    <row r="77" spans="1:28" ht="39.75" customHeight="1">
      <c r="A77" s="297" t="s">
        <v>975</v>
      </c>
      <c r="B77" s="355" t="s">
        <v>32</v>
      </c>
      <c r="C77" s="19">
        <v>45899</v>
      </c>
      <c r="D77" s="18" t="s">
        <v>976</v>
      </c>
      <c r="E77" s="299">
        <v>45876</v>
      </c>
      <c r="F77" s="305" t="s">
        <v>881</v>
      </c>
      <c r="G77" s="495" t="s">
        <v>977</v>
      </c>
      <c r="H77" s="300">
        <v>0</v>
      </c>
      <c r="I77" s="301" t="s">
        <v>138</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881</v>
      </c>
      <c r="G79" s="495" t="s">
        <v>511</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788</v>
      </c>
      <c r="AB81" s="941" t="s">
        <v>986</v>
      </c>
    </row>
    <row r="82" spans="1:28" ht="39.75" customHeight="1">
      <c r="A82" s="297" t="s">
        <v>512</v>
      </c>
      <c r="B82" s="298" t="s">
        <v>32</v>
      </c>
      <c r="C82" s="457">
        <v>45805</v>
      </c>
      <c r="D82" s="457" t="s">
        <v>57</v>
      </c>
      <c r="E82" s="457">
        <v>45695</v>
      </c>
      <c r="F82" s="457" t="s">
        <v>881</v>
      </c>
      <c r="G82" s="1218" t="s">
        <v>513</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881</v>
      </c>
      <c r="G83" s="495" t="s">
        <v>515</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881</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881</v>
      </c>
      <c r="G85" s="442" t="s">
        <v>518</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788</v>
      </c>
      <c r="AB88" s="742" t="s">
        <v>995</v>
      </c>
    </row>
    <row r="89" spans="1:28" ht="39.75" customHeight="1">
      <c r="A89" s="297" t="s">
        <v>523</v>
      </c>
      <c r="B89" s="298" t="s">
        <v>32</v>
      </c>
      <c r="C89" s="19">
        <v>45868</v>
      </c>
      <c r="D89" s="299" t="s">
        <v>51</v>
      </c>
      <c r="E89" s="457">
        <v>45839</v>
      </c>
      <c r="F89" s="299" t="s">
        <v>58</v>
      </c>
      <c r="G89" s="303" t="s">
        <v>524</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138</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831</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881</v>
      </c>
      <c r="G97" s="442" t="s">
        <v>530</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869</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870</v>
      </c>
      <c r="AA103" s="373" t="s">
        <v>788</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870</v>
      </c>
      <c r="AA106" s="373" t="s">
        <v>788</v>
      </c>
      <c r="AB106" s="27" t="s">
        <v>1017</v>
      </c>
    </row>
    <row r="107" spans="1:28" ht="39.75" customHeight="1">
      <c r="A107" s="503" t="s">
        <v>558</v>
      </c>
      <c r="B107" s="302" t="s">
        <v>29</v>
      </c>
      <c r="C107" s="19">
        <v>45772</v>
      </c>
      <c r="D107" s="19" t="s">
        <v>57</v>
      </c>
      <c r="E107" s="305">
        <v>45685</v>
      </c>
      <c r="F107" s="305" t="s">
        <v>7</v>
      </c>
      <c r="G107" s="441" t="s">
        <v>559</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788</v>
      </c>
      <c r="AB108" s="11" t="s">
        <v>1019</v>
      </c>
    </row>
    <row r="109" spans="1:28" ht="39.75" customHeight="1">
      <c r="A109" s="503" t="s">
        <v>562</v>
      </c>
      <c r="B109" s="302" t="s">
        <v>29</v>
      </c>
      <c r="C109" s="19">
        <v>45772</v>
      </c>
      <c r="D109" s="19" t="s">
        <v>1013</v>
      </c>
      <c r="E109" s="305">
        <v>45695</v>
      </c>
      <c r="F109" s="18" t="s">
        <v>1015</v>
      </c>
      <c r="G109" s="441" t="s">
        <v>561</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788</v>
      </c>
      <c r="AB110" s="27" t="s">
        <v>1020</v>
      </c>
    </row>
    <row r="111" spans="1:28" ht="39.75" customHeight="1">
      <c r="A111" s="503" t="s">
        <v>565</v>
      </c>
      <c r="B111" s="302" t="s">
        <v>29</v>
      </c>
      <c r="C111" s="19">
        <v>45772</v>
      </c>
      <c r="D111" s="305" t="s">
        <v>898</v>
      </c>
      <c r="E111" s="305">
        <v>45686</v>
      </c>
      <c r="F111" s="305" t="s">
        <v>1008</v>
      </c>
      <c r="G111" s="441" t="s">
        <v>566</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870</v>
      </c>
      <c r="AA113" s="373" t="s">
        <v>788</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788</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788</v>
      </c>
      <c r="AB118" s="1226" t="s">
        <v>1031</v>
      </c>
    </row>
    <row r="119" spans="1:28" ht="39.75" customHeight="1">
      <c r="A119" s="297" t="s">
        <v>581</v>
      </c>
      <c r="B119" s="302" t="s">
        <v>29</v>
      </c>
      <c r="C119" s="19">
        <v>45772</v>
      </c>
      <c r="D119" s="18" t="s">
        <v>872</v>
      </c>
      <c r="E119" s="19">
        <v>45743</v>
      </c>
      <c r="F119" s="18" t="s">
        <v>1032</v>
      </c>
      <c r="G119" s="303" t="s">
        <v>582</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788</v>
      </c>
      <c r="AB119" s="76" t="s">
        <v>1033</v>
      </c>
    </row>
    <row r="120" spans="1:28" ht="39.75" customHeight="1">
      <c r="A120" s="297" t="s">
        <v>583</v>
      </c>
      <c r="B120" s="302" t="s">
        <v>29</v>
      </c>
      <c r="C120" s="19">
        <v>45772</v>
      </c>
      <c r="D120" s="18" t="s">
        <v>1034</v>
      </c>
      <c r="E120" s="19">
        <v>45743</v>
      </c>
      <c r="F120" s="18" t="s">
        <v>56</v>
      </c>
      <c r="G120" s="303" t="s">
        <v>584</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788</v>
      </c>
      <c r="AB120" s="11"/>
    </row>
    <row r="121" spans="1:28" ht="39.75" customHeight="1">
      <c r="A121" s="297" t="s">
        <v>585</v>
      </c>
      <c r="B121" s="302" t="s">
        <v>29</v>
      </c>
      <c r="C121" s="19">
        <v>45772</v>
      </c>
      <c r="D121" s="18" t="s">
        <v>1023</v>
      </c>
      <c r="E121" s="19">
        <v>45743</v>
      </c>
      <c r="F121" s="18" t="s">
        <v>7</v>
      </c>
      <c r="G121" s="303" t="s">
        <v>586</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788</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873</v>
      </c>
    </row>
    <row r="134" spans="1:28" ht="39.75" customHeight="1">
      <c r="A134" s="297" t="s">
        <v>612</v>
      </c>
      <c r="B134" s="302" t="s">
        <v>29</v>
      </c>
      <c r="C134" s="19">
        <v>45772</v>
      </c>
      <c r="D134" s="18" t="s">
        <v>57</v>
      </c>
      <c r="E134" s="19">
        <v>45743</v>
      </c>
      <c r="F134" s="18" t="s">
        <v>7</v>
      </c>
      <c r="G134" s="303" t="s">
        <v>613</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788</v>
      </c>
      <c r="AB144" s="11"/>
    </row>
    <row r="145" spans="1:31" ht="39.75" customHeight="1">
      <c r="A145" s="297" t="s">
        <v>643</v>
      </c>
      <c r="B145" s="302" t="s">
        <v>29</v>
      </c>
      <c r="C145" s="305">
        <v>45711</v>
      </c>
      <c r="D145" s="19" t="s">
        <v>1034</v>
      </c>
      <c r="E145" s="299">
        <v>45706</v>
      </c>
      <c r="F145" s="19" t="s">
        <v>56</v>
      </c>
      <c r="G145" s="306" t="s">
        <v>644</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872</v>
      </c>
      <c r="E146" s="19">
        <v>45743</v>
      </c>
      <c r="F146" s="18" t="s">
        <v>1047</v>
      </c>
      <c r="G146" s="303" t="s">
        <v>648</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872</v>
      </c>
      <c r="E147" s="19">
        <v>45743</v>
      </c>
      <c r="F147" s="18" t="s">
        <v>1047</v>
      </c>
      <c r="G147" s="303" t="s">
        <v>650</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869</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138</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881</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788</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788</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788</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788</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788</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788</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788</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788</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788</v>
      </c>
      <c r="AB170" s="834" t="s">
        <v>1081</v>
      </c>
      <c r="AC170" s="824"/>
      <c r="AD170" s="824"/>
      <c r="AE170" s="1026"/>
    </row>
    <row r="171" spans="1:31" ht="39.75" customHeight="1">
      <c r="A171" s="959" t="s">
        <v>1082</v>
      </c>
      <c r="B171" s="355" t="s">
        <v>1061</v>
      </c>
      <c r="C171" s="299">
        <v>45989</v>
      </c>
      <c r="D171" s="1259" t="s">
        <v>57</v>
      </c>
      <c r="E171" s="299">
        <v>45959</v>
      </c>
      <c r="F171" s="298" t="s">
        <v>881</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881</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881</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881</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881</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881</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881</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881</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881</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881</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881</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881</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759</v>
      </c>
      <c r="Z189" s="356" t="s">
        <v>866</v>
      </c>
      <c r="AA189" s="436" t="s">
        <v>867</v>
      </c>
      <c r="AB189" s="1061" t="s">
        <v>868</v>
      </c>
    </row>
    <row r="190" spans="1:31" ht="39.75" customHeight="1">
      <c r="A190" s="563" t="s">
        <v>381</v>
      </c>
      <c r="B190" s="377" t="s">
        <v>35</v>
      </c>
      <c r="C190" s="360">
        <v>45960</v>
      </c>
      <c r="D190" s="360" t="s">
        <v>55</v>
      </c>
      <c r="E190" s="360">
        <v>45852</v>
      </c>
      <c r="F190" s="375" t="s">
        <v>52</v>
      </c>
      <c r="G190" s="361" t="s">
        <v>382</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869</v>
      </c>
      <c r="E198" s="366" t="s">
        <v>531</v>
      </c>
      <c r="F198" s="358" t="s">
        <v>52</v>
      </c>
      <c r="G198" s="368" t="s">
        <v>397</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829</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881</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831</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881</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831</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831</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881</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831</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881</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881</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831</v>
      </c>
      <c r="E251" s="704">
        <v>45965</v>
      </c>
      <c r="F251" s="705" t="s">
        <v>58</v>
      </c>
      <c r="G251" s="705" t="s">
        <v>1258</v>
      </c>
      <c r="H251" s="706">
        <v>0</v>
      </c>
      <c r="I251" s="1155" t="s">
        <v>138</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855</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138</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881</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881</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881</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881</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881</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881</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881</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881</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881</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881</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881</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881</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7" t="s">
        <v>110</v>
      </c>
      <c r="V294" s="1027" t="s">
        <v>111</v>
      </c>
      <c r="W294" s="1039" t="s">
        <v>112</v>
      </c>
      <c r="X294" s="1051" t="s">
        <v>113</v>
      </c>
      <c r="Y294" s="1051" t="s">
        <v>1343</v>
      </c>
      <c r="Z294" s="1051" t="s">
        <v>866</v>
      </c>
      <c r="AA294" s="1051" t="s">
        <v>1344</v>
      </c>
      <c r="AB294" s="1264" t="s">
        <v>868</v>
      </c>
    </row>
    <row r="295" spans="1:31" ht="39.75" customHeight="1">
      <c r="A295" s="1017" t="s">
        <v>392</v>
      </c>
      <c r="B295" s="377" t="s">
        <v>35</v>
      </c>
      <c r="C295" s="367">
        <v>45807</v>
      </c>
      <c r="D295" s="358" t="s">
        <v>846</v>
      </c>
      <c r="E295" s="366" t="s">
        <v>531</v>
      </c>
      <c r="F295" s="358" t="s">
        <v>1027</v>
      </c>
      <c r="G295" s="361" t="s">
        <v>393</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846</v>
      </c>
      <c r="E296" s="366" t="s">
        <v>531</v>
      </c>
      <c r="F296" s="366" t="s">
        <v>1027</v>
      </c>
      <c r="G296" s="368" t="s">
        <v>399</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846</v>
      </c>
      <c r="E297" s="366" t="s">
        <v>531</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846</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846</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846</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866</v>
      </c>
      <c r="W304" s="1049" t="s">
        <v>69</v>
      </c>
      <c r="X304" s="1049" t="s">
        <v>108</v>
      </c>
      <c r="Y304" s="1027" t="s">
        <v>109</v>
      </c>
      <c r="Z304" s="1027" t="s">
        <v>110</v>
      </c>
      <c r="AA304" s="1027" t="s">
        <v>111</v>
      </c>
      <c r="AB304" s="1053" t="s">
        <v>868</v>
      </c>
      <c r="AC304" s="1050" t="s">
        <v>115</v>
      </c>
    </row>
    <row r="305" spans="1:28" ht="39.75" customHeight="1">
      <c r="A305" s="1041" t="s">
        <v>1353</v>
      </c>
      <c r="B305" s="358" t="s">
        <v>32</v>
      </c>
      <c r="C305" s="1042"/>
      <c r="D305" s="360" t="s">
        <v>51</v>
      </c>
      <c r="E305" s="360">
        <v>45768</v>
      </c>
      <c r="F305" s="375" t="s">
        <v>881</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881</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1013</v>
      </c>
      <c r="K5">
        <v>6147</v>
      </c>
      <c r="N5" t="s">
        <v>1013</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1034</v>
      </c>
      <c r="O7">
        <v>3158</v>
      </c>
      <c r="P7">
        <v>21322</v>
      </c>
      <c r="Q7">
        <v>12406</v>
      </c>
      <c r="R7">
        <v>36886</v>
      </c>
    </row>
    <row r="8" spans="1:18">
      <c r="A8" t="s">
        <v>579</v>
      </c>
      <c r="C8">
        <v>241</v>
      </c>
      <c r="D8">
        <v>366</v>
      </c>
      <c r="E8">
        <v>202</v>
      </c>
      <c r="F8">
        <v>120</v>
      </c>
      <c r="G8">
        <v>929</v>
      </c>
      <c r="J8" t="s">
        <v>1034</v>
      </c>
      <c r="K8">
        <v>3629</v>
      </c>
      <c r="N8" t="s">
        <v>1039</v>
      </c>
      <c r="P8">
        <v>4135</v>
      </c>
      <c r="Q8">
        <v>7641</v>
      </c>
      <c r="R8">
        <v>11776</v>
      </c>
    </row>
    <row r="9" spans="1:18">
      <c r="A9" t="s">
        <v>449</v>
      </c>
      <c r="E9">
        <v>106</v>
      </c>
      <c r="G9">
        <v>106</v>
      </c>
      <c r="J9" t="s">
        <v>1039</v>
      </c>
      <c r="K9">
        <v>0</v>
      </c>
      <c r="N9" t="s">
        <v>1366</v>
      </c>
      <c r="O9">
        <v>7188</v>
      </c>
      <c r="P9">
        <v>21736</v>
      </c>
      <c r="Q9">
        <v>8220</v>
      </c>
      <c r="R9">
        <v>37144</v>
      </c>
    </row>
    <row r="10" spans="1:18">
      <c r="A10" t="s">
        <v>453</v>
      </c>
      <c r="C10">
        <v>534</v>
      </c>
      <c r="D10">
        <v>460</v>
      </c>
      <c r="E10">
        <v>886</v>
      </c>
      <c r="F10">
        <v>202</v>
      </c>
      <c r="G10">
        <v>2082</v>
      </c>
      <c r="J10" t="s">
        <v>1042</v>
      </c>
      <c r="K10">
        <v>933</v>
      </c>
      <c r="N10" t="s">
        <v>898</v>
      </c>
      <c r="O10">
        <v>6561</v>
      </c>
      <c r="P10">
        <v>14625</v>
      </c>
      <c r="Q10">
        <v>17060</v>
      </c>
      <c r="R10">
        <v>38246</v>
      </c>
    </row>
    <row r="11" spans="1:18">
      <c r="A11" t="s">
        <v>698</v>
      </c>
      <c r="C11">
        <v>1990</v>
      </c>
      <c r="D11">
        <v>1045</v>
      </c>
      <c r="G11">
        <v>3035</v>
      </c>
      <c r="J11" t="s">
        <v>1366</v>
      </c>
      <c r="K11">
        <v>4129</v>
      </c>
      <c r="N11" t="s">
        <v>872</v>
      </c>
      <c r="P11">
        <v>5968</v>
      </c>
      <c r="Q11">
        <v>20002</v>
      </c>
      <c r="R11">
        <v>25970</v>
      </c>
    </row>
    <row r="12" spans="1:18">
      <c r="A12" t="s">
        <v>736</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736</v>
      </c>
      <c r="O13">
        <v>50898</v>
      </c>
      <c r="P13">
        <v>150043</v>
      </c>
      <c r="Q13">
        <v>113546</v>
      </c>
      <c r="R13">
        <v>314487</v>
      </c>
    </row>
    <row r="14" spans="1:18">
      <c r="J14" t="s">
        <v>872</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736</v>
      </c>
      <c r="J16" t="s">
        <v>1023</v>
      </c>
      <c r="K16">
        <v>6718</v>
      </c>
    </row>
    <row r="17" spans="1:11">
      <c r="A17" t="s">
        <v>565</v>
      </c>
      <c r="E17">
        <v>547</v>
      </c>
      <c r="F17">
        <v>792</v>
      </c>
      <c r="G17">
        <v>1339</v>
      </c>
      <c r="J17" t="s">
        <v>869</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1007</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1007</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1007</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1182</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1182</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1182</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1211</v>
      </c>
      <c r="D734">
        <v>740</v>
      </c>
      <c r="G734">
        <v>740</v>
      </c>
    </row>
    <row r="735" spans="1:7">
      <c r="A735" t="s">
        <v>526</v>
      </c>
      <c r="E735">
        <v>267</v>
      </c>
      <c r="G735">
        <v>267</v>
      </c>
    </row>
    <row r="736" spans="1:7">
      <c r="A736" t="s">
        <v>1119</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1211</v>
      </c>
    </row>
    <row r="769" spans="1:7">
      <c r="A769" t="s">
        <v>902</v>
      </c>
    </row>
    <row r="770" spans="1:7">
      <c r="A770" t="s">
        <v>404</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140</v>
      </c>
      <c r="D829">
        <v>1282</v>
      </c>
      <c r="E829">
        <v>980</v>
      </c>
      <c r="G829">
        <v>2262</v>
      </c>
    </row>
    <row r="830" spans="1:7">
      <c r="A830" t="s">
        <v>1122</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140</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790</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1119</v>
      </c>
    </row>
    <row r="886" spans="1:7">
      <c r="A886" t="s">
        <v>702</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1119</v>
      </c>
    </row>
    <row r="911" spans="1:7">
      <c r="A911" t="s">
        <v>1137</v>
      </c>
      <c r="F911">
        <v>569</v>
      </c>
      <c r="G911">
        <v>569</v>
      </c>
    </row>
    <row r="912" spans="1:7">
      <c r="A912" t="s">
        <v>1276</v>
      </c>
    </row>
    <row r="913" spans="1:7">
      <c r="A913" t="s">
        <v>790</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186</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793</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823</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186</v>
      </c>
      <c r="B973">
        <v>420</v>
      </c>
      <c r="G973">
        <v>420</v>
      </c>
    </row>
    <row r="974" spans="1:7">
      <c r="A974" t="s">
        <v>1005</v>
      </c>
    </row>
    <row r="975" spans="1:7">
      <c r="A975" t="s">
        <v>793</v>
      </c>
      <c r="C975">
        <v>1917</v>
      </c>
      <c r="E975">
        <v>272</v>
      </c>
      <c r="G975">
        <v>2189</v>
      </c>
    </row>
    <row r="976" spans="1:7">
      <c r="A976" t="s">
        <v>936</v>
      </c>
      <c r="B976">
        <v>956</v>
      </c>
      <c r="G976">
        <v>956</v>
      </c>
    </row>
    <row r="977" spans="1:7">
      <c r="A977" t="s">
        <v>180</v>
      </c>
      <c r="E977">
        <v>195</v>
      </c>
      <c r="G977">
        <v>195</v>
      </c>
    </row>
    <row r="978" spans="1:7">
      <c r="A978" t="s">
        <v>823</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825</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1122</v>
      </c>
    </row>
    <row r="1008" spans="1:7">
      <c r="A1008" t="s">
        <v>1149</v>
      </c>
    </row>
    <row r="1009" spans="1:7">
      <c r="A1009" t="s">
        <v>1132</v>
      </c>
    </row>
    <row r="1010" spans="1:7">
      <c r="A1010" t="s">
        <v>1129</v>
      </c>
    </row>
    <row r="1011" spans="1:7">
      <c r="A1011" t="s">
        <v>186</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793</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811</v>
      </c>
      <c r="D1100">
        <v>817</v>
      </c>
      <c r="E1100">
        <v>1820</v>
      </c>
      <c r="G1100">
        <v>2637</v>
      </c>
    </row>
    <row r="1101" spans="1:7">
      <c r="A1101" t="s">
        <v>1195</v>
      </c>
      <c r="E1101">
        <v>1351</v>
      </c>
      <c r="G1101">
        <v>1351</v>
      </c>
    </row>
    <row r="1102" spans="1:7">
      <c r="A1102" t="s">
        <v>817</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817</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803</v>
      </c>
      <c r="C1129">
        <v>890</v>
      </c>
      <c r="D1129">
        <v>1810</v>
      </c>
      <c r="E1129">
        <v>967</v>
      </c>
      <c r="G1129">
        <v>3667</v>
      </c>
    </row>
    <row r="1130" spans="1:7">
      <c r="A1130" t="s">
        <v>827</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817</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817</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814</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814</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809</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842</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260</v>
      </c>
      <c r="D1256">
        <v>2000</v>
      </c>
      <c r="E1256">
        <v>970</v>
      </c>
      <c r="G1256">
        <v>2970</v>
      </c>
    </row>
    <row r="1257" spans="1:7">
      <c r="A1257" t="s">
        <v>796</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842</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796</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820</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1110</v>
      </c>
      <c r="E1299">
        <v>253</v>
      </c>
      <c r="G1299">
        <v>253</v>
      </c>
    </row>
    <row r="1300" spans="1:7">
      <c r="A1300" t="s">
        <v>1143</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820</v>
      </c>
      <c r="C1309">
        <v>1646</v>
      </c>
      <c r="F1309">
        <v>6</v>
      </c>
      <c r="G1309">
        <v>1652</v>
      </c>
    </row>
    <row r="1310" spans="1:7">
      <c r="A1310" t="s">
        <v>840</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1143</v>
      </c>
    </row>
    <row r="1322" spans="1:7">
      <c r="A1322" t="s">
        <v>1152</v>
      </c>
      <c r="E1322">
        <v>30</v>
      </c>
      <c r="G1322">
        <v>30</v>
      </c>
    </row>
    <row r="1323" spans="1:7">
      <c r="A1323" t="s">
        <v>840</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830</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1154</v>
      </c>
      <c r="B1351">
        <v>1274</v>
      </c>
      <c r="C1351">
        <v>1073</v>
      </c>
      <c r="D1351">
        <v>271</v>
      </c>
      <c r="G1351">
        <v>2618</v>
      </c>
    </row>
    <row r="1352" spans="1:7">
      <c r="A1352" t="s">
        <v>842</v>
      </c>
      <c r="E1352">
        <v>1033</v>
      </c>
      <c r="G1352">
        <v>1033</v>
      </c>
    </row>
    <row r="1353" spans="1:7">
      <c r="A1353" t="s">
        <v>253</v>
      </c>
      <c r="D1353">
        <v>667</v>
      </c>
      <c r="G1353">
        <v>667</v>
      </c>
    </row>
    <row r="1354" spans="1:7">
      <c r="A1354" t="s">
        <v>1178</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830</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803</v>
      </c>
      <c r="C1367">
        <v>179</v>
      </c>
      <c r="G1367">
        <v>179</v>
      </c>
    </row>
    <row r="1368" spans="1:7">
      <c r="A1368" t="s">
        <v>1154</v>
      </c>
    </row>
    <row r="1369" spans="1:7">
      <c r="A1369" t="s">
        <v>1178</v>
      </c>
    </row>
    <row r="1370" spans="1:7">
      <c r="A1370" t="s">
        <v>232</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837</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837</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834</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803</v>
      </c>
      <c r="B1393">
        <v>326</v>
      </c>
      <c r="E1393">
        <v>326</v>
      </c>
    </row>
    <row r="1394" spans="1:5">
      <c r="A1394" t="s">
        <v>1428</v>
      </c>
      <c r="B1394">
        <v>314</v>
      </c>
      <c r="C1394">
        <v>240</v>
      </c>
      <c r="E1394">
        <v>554</v>
      </c>
    </row>
    <row r="1395" spans="1:5">
      <c r="A1395" t="s">
        <v>1429</v>
      </c>
    </row>
    <row r="1396" spans="1:5">
      <c r="A1396" t="s">
        <v>183</v>
      </c>
      <c r="B1396">
        <v>307</v>
      </c>
      <c r="C1396">
        <v>872</v>
      </c>
      <c r="D1396">
        <v>312</v>
      </c>
      <c r="E1396">
        <v>1491</v>
      </c>
    </row>
    <row r="1397" spans="1:5">
      <c r="A1397" t="s">
        <v>235</v>
      </c>
      <c r="B1397">
        <v>1297</v>
      </c>
      <c r="C1397">
        <v>1300</v>
      </c>
      <c r="E1397">
        <v>2597</v>
      </c>
    </row>
    <row r="1398" spans="1:5">
      <c r="A1398" t="s">
        <v>1430</v>
      </c>
      <c r="B1398">
        <v>534</v>
      </c>
      <c r="C1398">
        <v>466</v>
      </c>
      <c r="E1398">
        <v>1000</v>
      </c>
    </row>
    <row r="1399" spans="1:5">
      <c r="A1399" t="s">
        <v>834</v>
      </c>
      <c r="B1399">
        <v>1581</v>
      </c>
      <c r="E1399">
        <v>1581</v>
      </c>
    </row>
    <row r="1400" spans="1:5">
      <c r="A1400" t="s">
        <v>785</v>
      </c>
      <c r="B1400">
        <v>1163</v>
      </c>
      <c r="E1400">
        <v>1163</v>
      </c>
    </row>
    <row r="1401" spans="1:5">
      <c r="A1401" t="s">
        <v>135</v>
      </c>
      <c r="C1401">
        <v>560</v>
      </c>
      <c r="E1401">
        <v>560</v>
      </c>
    </row>
    <row r="1402" spans="1:5">
      <c r="A1402" t="s">
        <v>226</v>
      </c>
    </row>
    <row r="1403" spans="1:5">
      <c r="A1403" t="s">
        <v>806</v>
      </c>
      <c r="C1403">
        <v>130</v>
      </c>
      <c r="E1403">
        <v>130</v>
      </c>
    </row>
    <row r="1404" spans="1:5">
      <c r="A1404" t="s">
        <v>1431</v>
      </c>
      <c r="D1404">
        <v>86</v>
      </c>
      <c r="E1404">
        <v>86</v>
      </c>
    </row>
    <row r="1405" spans="1:5">
      <c r="A1405" t="s">
        <v>1432</v>
      </c>
      <c r="D1405">
        <v>157</v>
      </c>
      <c r="E1405">
        <v>157</v>
      </c>
    </row>
    <row r="1406" spans="1:5">
      <c r="A1406" t="s">
        <v>270</v>
      </c>
      <c r="D1406">
        <v>462</v>
      </c>
      <c r="E1406">
        <v>462</v>
      </c>
    </row>
    <row r="1407" spans="1:5">
      <c r="A1407" t="s">
        <v>736</v>
      </c>
      <c r="B1407">
        <v>5522</v>
      </c>
      <c r="C1407">
        <v>3568</v>
      </c>
      <c r="D1407">
        <v>1017</v>
      </c>
      <c r="E1407">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872</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872</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872</v>
      </c>
      <c r="C760" s="23">
        <v>45744</v>
      </c>
      <c r="D760" s="143">
        <v>161</v>
      </c>
      <c r="E760" s="11" t="s">
        <v>1481</v>
      </c>
      <c r="F760" s="11" t="s">
        <v>1589</v>
      </c>
      <c r="G760" t="str">
        <f t="shared" si="11"/>
        <v>March</v>
      </c>
    </row>
    <row r="761" spans="1:13">
      <c r="A761" s="69" t="s">
        <v>389</v>
      </c>
      <c r="B761" s="76" t="s">
        <v>872</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872</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872</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872</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872</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872</v>
      </c>
      <c r="C813" s="23">
        <v>45750</v>
      </c>
      <c r="D813" s="11">
        <v>344</v>
      </c>
      <c r="E813" s="11"/>
      <c r="F813" s="11" t="s">
        <v>1607</v>
      </c>
      <c r="G813" t="str">
        <f t="shared" si="12"/>
        <v>April</v>
      </c>
    </row>
    <row r="814" spans="1:11">
      <c r="A814" s="235" t="s">
        <v>649</v>
      </c>
      <c r="B814" s="235" t="s">
        <v>872</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872</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872</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872</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872</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872</v>
      </c>
      <c r="C869" s="23">
        <v>45757</v>
      </c>
      <c r="E869" s="11"/>
      <c r="F869" s="76" t="s">
        <v>377</v>
      </c>
      <c r="G869" t="str">
        <f t="shared" si="13"/>
        <v>April</v>
      </c>
    </row>
    <row r="870" spans="1:7">
      <c r="A870" s="178" t="s">
        <v>649</v>
      </c>
      <c r="B870" s="76" t="s">
        <v>872</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872</v>
      </c>
      <c r="C880" s="23">
        <v>45758</v>
      </c>
      <c r="E880" s="11"/>
      <c r="F880" s="76" t="s">
        <v>377</v>
      </c>
      <c r="G880" t="str">
        <f t="shared" si="13"/>
        <v>April</v>
      </c>
    </row>
    <row r="881" spans="1:7">
      <c r="A881" s="76" t="s">
        <v>577</v>
      </c>
      <c r="B881" s="76" t="s">
        <v>872</v>
      </c>
      <c r="C881" s="23">
        <v>45758</v>
      </c>
      <c r="E881" s="11"/>
      <c r="F881" s="76" t="s">
        <v>377</v>
      </c>
      <c r="G881" t="str">
        <f t="shared" si="13"/>
        <v>April</v>
      </c>
    </row>
    <row r="882" spans="1:7">
      <c r="A882" s="76" t="s">
        <v>540</v>
      </c>
      <c r="B882" s="76" t="s">
        <v>869</v>
      </c>
      <c r="C882" s="23">
        <v>45758</v>
      </c>
      <c r="E882" s="11"/>
      <c r="F882" s="76" t="s">
        <v>1632</v>
      </c>
      <c r="G882" t="str">
        <f t="shared" si="13"/>
        <v>April</v>
      </c>
    </row>
    <row r="883" spans="1:7">
      <c r="A883" s="76" t="s">
        <v>677</v>
      </c>
      <c r="B883" s="76" t="s">
        <v>869</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869</v>
      </c>
      <c r="C894" s="23">
        <v>45761</v>
      </c>
      <c r="E894" s="11"/>
      <c r="G894" t="str">
        <f t="shared" si="13"/>
        <v>April</v>
      </c>
    </row>
    <row r="895" spans="1:7">
      <c r="A895" s="235" t="s">
        <v>677</v>
      </c>
      <c r="B895" s="235" t="s">
        <v>869</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869</v>
      </c>
      <c r="C905" s="23">
        <v>45762</v>
      </c>
      <c r="E905" s="11"/>
      <c r="F905" s="76" t="s">
        <v>1644</v>
      </c>
      <c r="G905" t="str">
        <f t="shared" si="14"/>
        <v>April</v>
      </c>
    </row>
    <row r="906" spans="1:7">
      <c r="A906" s="76" t="s">
        <v>677</v>
      </c>
      <c r="B906" s="76" t="s">
        <v>869</v>
      </c>
      <c r="C906" s="23">
        <v>45762</v>
      </c>
      <c r="E906" s="11"/>
      <c r="F906" s="76" t="s">
        <v>1644</v>
      </c>
      <c r="G906" t="str">
        <f t="shared" si="14"/>
        <v>April</v>
      </c>
    </row>
    <row r="907" spans="1:7">
      <c r="A907" s="235" t="s">
        <v>632</v>
      </c>
      <c r="B907" s="235" t="s">
        <v>869</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872</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872</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869</v>
      </c>
      <c r="C920" s="23">
        <v>45763</v>
      </c>
      <c r="E920" s="11"/>
      <c r="F920" s="76" t="s">
        <v>377</v>
      </c>
      <c r="G920" t="str">
        <f t="shared" si="14"/>
        <v>April</v>
      </c>
    </row>
    <row r="921" spans="1:7">
      <c r="A921" s="235" t="s">
        <v>632</v>
      </c>
      <c r="B921" s="235" t="s">
        <v>869</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872</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872</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869</v>
      </c>
      <c r="C946" s="23">
        <v>45765</v>
      </c>
      <c r="E946" s="11"/>
      <c r="F946" s="235" t="s">
        <v>1666</v>
      </c>
      <c r="G946" t="str">
        <f t="shared" si="14"/>
        <v>April</v>
      </c>
    </row>
    <row r="947" spans="1:7">
      <c r="A947" s="240" t="s">
        <v>632</v>
      </c>
      <c r="B947" s="240" t="s">
        <v>869</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869</v>
      </c>
      <c r="C959" s="23">
        <v>45768</v>
      </c>
      <c r="E959" s="11"/>
      <c r="F959" s="240" t="s">
        <v>1666</v>
      </c>
      <c r="G959" t="str">
        <f t="shared" si="15"/>
        <v>April</v>
      </c>
    </row>
    <row r="960" spans="1:7">
      <c r="A960" s="559" t="s">
        <v>677</v>
      </c>
      <c r="B960" s="235" t="s">
        <v>869</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872</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872</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872</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872</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872</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872</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872</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802</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802</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802</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802</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802</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802</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802</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802</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802</v>
      </c>
      <c r="C1361" s="23">
        <v>45860</v>
      </c>
      <c r="D1361" s="11">
        <v>318</v>
      </c>
      <c r="G1361" t="s">
        <v>1838</v>
      </c>
    </row>
    <row r="1362" spans="1:7">
      <c r="A1362" s="296" t="s">
        <v>1395</v>
      </c>
      <c r="B1362" s="595" t="s">
        <v>802</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802</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802</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802</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802</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802</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802</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802</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802</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802</v>
      </c>
      <c r="C1418" s="23">
        <v>45875</v>
      </c>
      <c r="D1418" s="11">
        <v>840</v>
      </c>
      <c r="G1418" t="s">
        <v>1875</v>
      </c>
    </row>
    <row r="1419" spans="1:7">
      <c r="A1419" s="76" t="s">
        <v>381</v>
      </c>
      <c r="B1419" s="420" t="s">
        <v>802</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802</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802</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802</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802</v>
      </c>
      <c r="C1435" s="23">
        <v>45881</v>
      </c>
      <c r="D1435" s="11">
        <v>319</v>
      </c>
      <c r="G1435" t="s">
        <v>1875</v>
      </c>
    </row>
    <row r="1436" spans="1:7">
      <c r="A1436" s="421" t="s">
        <v>412</v>
      </c>
      <c r="B1436" s="240" t="s">
        <v>802</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802</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802</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802</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802</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802</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802</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802</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802</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802</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802</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802</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802</v>
      </c>
      <c r="C1512" s="23">
        <v>45896</v>
      </c>
      <c r="D1512" s="11">
        <v>358</v>
      </c>
      <c r="F1512" s="11" t="s">
        <v>1903</v>
      </c>
      <c r="G1512" t="s">
        <v>1875</v>
      </c>
    </row>
    <row r="1513" spans="1:7">
      <c r="A1513" s="886" t="s">
        <v>387</v>
      </c>
      <c r="B1513" s="235" t="s">
        <v>802</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802</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802</v>
      </c>
      <c r="C1520" s="23">
        <v>45897</v>
      </c>
      <c r="F1520" s="240" t="s">
        <v>1639</v>
      </c>
      <c r="G1520" t="s">
        <v>1875</v>
      </c>
    </row>
    <row r="1521" spans="1:7">
      <c r="A1521" s="883" t="s">
        <v>387</v>
      </c>
      <c r="B1521" s="273" t="s">
        <v>802</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802</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802</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802</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802</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790</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790</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790</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793</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823</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793</v>
      </c>
      <c r="B2026" s="273" t="s">
        <v>55</v>
      </c>
      <c r="C2026" s="23">
        <v>45974</v>
      </c>
      <c r="D2026" s="89">
        <v>1123</v>
      </c>
      <c r="F2026" s="11" t="s">
        <v>2112</v>
      </c>
      <c r="G2026" t="s">
        <v>2080</v>
      </c>
    </row>
    <row r="2027" spans="1:7">
      <c r="A2027" s="555" t="s">
        <v>823</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823</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823</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793</v>
      </c>
      <c r="B2062" s="274" t="s">
        <v>55</v>
      </c>
      <c r="C2062" s="23">
        <v>45979</v>
      </c>
      <c r="D2062" s="89">
        <v>1917</v>
      </c>
      <c r="F2062" s="27"/>
      <c r="G2062" t="s">
        <v>2080</v>
      </c>
    </row>
    <row r="2063" spans="1:7">
      <c r="A2063" s="11" t="s">
        <v>825</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825</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793</v>
      </c>
      <c r="B2083" s="274" t="s">
        <v>55</v>
      </c>
      <c r="C2083" s="23">
        <v>45981</v>
      </c>
      <c r="D2083" s="11">
        <v>272</v>
      </c>
      <c r="F2083" s="27"/>
      <c r="G2083" t="s">
        <v>2080</v>
      </c>
    </row>
    <row r="2084" spans="1:7">
      <c r="A2084" s="11" t="s">
        <v>823</v>
      </c>
      <c r="B2084" s="11" t="s">
        <v>2006</v>
      </c>
      <c r="C2084" s="23">
        <v>45982</v>
      </c>
      <c r="E2084" s="182"/>
      <c r="F2084" s="240" t="s">
        <v>2132</v>
      </c>
      <c r="G2084" t="s">
        <v>2080</v>
      </c>
    </row>
    <row r="2085" spans="1:7">
      <c r="A2085" s="233" t="s">
        <v>825</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825</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793</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793</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811</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811</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817</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827</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803</v>
      </c>
      <c r="B2321" s="296" t="s">
        <v>55</v>
      </c>
      <c r="C2321" s="23">
        <v>46007</v>
      </c>
      <c r="D2321" s="11">
        <v>890</v>
      </c>
      <c r="F2321" s="11" t="s">
        <v>2237</v>
      </c>
      <c r="G2321" t="s">
        <v>2160</v>
      </c>
    </row>
    <row r="2322" spans="1:7" ht="15.75">
      <c r="A2322" s="11" t="s">
        <v>817</v>
      </c>
      <c r="B2322" s="175" t="s">
        <v>1366</v>
      </c>
      <c r="C2322" s="239">
        <v>46007</v>
      </c>
      <c r="D2322" s="89">
        <v>1164</v>
      </c>
      <c r="G2322" t="s">
        <v>2160</v>
      </c>
    </row>
    <row r="2323" spans="1:7">
      <c r="A2323" s="449" t="s">
        <v>827</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803</v>
      </c>
      <c r="B2336" s="882" t="s">
        <v>55</v>
      </c>
      <c r="C2336" s="23">
        <v>46008</v>
      </c>
      <c r="D2336" s="89">
        <v>1810</v>
      </c>
      <c r="F2336" s="11" t="s">
        <v>2246</v>
      </c>
      <c r="G2336" t="s">
        <v>2160</v>
      </c>
    </row>
    <row r="2337" spans="1:7" ht="15.75">
      <c r="A2337" s="11" t="s">
        <v>817</v>
      </c>
      <c r="B2337" s="175" t="s">
        <v>1366</v>
      </c>
      <c r="C2337" s="239">
        <v>46008</v>
      </c>
      <c r="D2337" s="11">
        <v>308</v>
      </c>
      <c r="F2337" s="11" t="s">
        <v>2247</v>
      </c>
      <c r="G2337" t="s">
        <v>2160</v>
      </c>
    </row>
    <row r="2338" spans="1:7">
      <c r="A2338" s="449" t="s">
        <v>827</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817</v>
      </c>
      <c r="B2358" s="175" t="s">
        <v>1366</v>
      </c>
      <c r="C2358" s="239">
        <v>46009</v>
      </c>
      <c r="D2358" s="11">
        <v>892</v>
      </c>
      <c r="F2358" s="11" t="s">
        <v>2251</v>
      </c>
      <c r="G2358" t="s">
        <v>2160</v>
      </c>
    </row>
    <row r="2359" spans="1:7">
      <c r="A2359" s="234" t="s">
        <v>827</v>
      </c>
      <c r="B2359" s="234" t="s">
        <v>2006</v>
      </c>
      <c r="C2359" s="239">
        <v>46009</v>
      </c>
      <c r="D2359" s="89">
        <v>1704</v>
      </c>
      <c r="F2359" s="11" t="s">
        <v>2252</v>
      </c>
      <c r="G2359" t="s">
        <v>2160</v>
      </c>
    </row>
    <row r="2360" spans="1:7" ht="15.75">
      <c r="A2360" s="76" t="s">
        <v>803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817</v>
      </c>
      <c r="B2378" s="897" t="s">
        <v>1366</v>
      </c>
      <c r="C2378" s="239">
        <v>46010</v>
      </c>
      <c r="D2378" s="11">
        <v>366</v>
      </c>
      <c r="F2378" s="11" t="s">
        <v>2259</v>
      </c>
      <c r="G2378" t="s">
        <v>2160</v>
      </c>
    </row>
    <row r="2379" spans="1:7">
      <c r="A2379" s="449" t="s">
        <v>827</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817</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817</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814</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809</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814</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809</v>
      </c>
      <c r="B2489" s="91" t="s">
        <v>59</v>
      </c>
      <c r="C2489" s="23">
        <v>46035</v>
      </c>
      <c r="D2489" s="38">
        <v>662</v>
      </c>
      <c r="E2489" s="38"/>
      <c r="F2489" s="822"/>
      <c r="G2489" t="s">
        <v>2272</v>
      </c>
    </row>
    <row r="2490" spans="1:7">
      <c r="A2490" s="296" t="s">
        <v>814</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809</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814</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809</v>
      </c>
      <c r="B2510" s="91" t="s">
        <v>59</v>
      </c>
      <c r="C2510" s="23">
        <v>46037</v>
      </c>
      <c r="D2510" s="38">
        <v>499</v>
      </c>
      <c r="E2510" s="11"/>
      <c r="F2510" s="822" t="s">
        <v>2296</v>
      </c>
      <c r="G2510" t="s">
        <v>2272</v>
      </c>
    </row>
    <row r="2511" spans="1:7">
      <c r="A2511" s="296" t="s">
        <v>814</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809</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814</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842</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796</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796</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842</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796</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820</v>
      </c>
      <c r="B2613" s="76" t="s">
        <v>53</v>
      </c>
      <c r="C2613" s="239">
        <v>46051</v>
      </c>
      <c r="D2613" s="89">
        <v>1468</v>
      </c>
      <c r="E2613" s="11"/>
      <c r="F2613" s="11" t="s">
        <v>2338</v>
      </c>
      <c r="G2613" t="s">
        <v>2272</v>
      </c>
    </row>
    <row r="2614" spans="1:7">
      <c r="A2614" s="69" t="s">
        <v>796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820</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820</v>
      </c>
      <c r="B2640" s="814"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840</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820</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830</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830</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830</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830</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830</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837</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837</v>
      </c>
      <c r="B2744" s="240" t="s">
        <v>57</v>
      </c>
      <c r="C2744" s="23">
        <v>46084</v>
      </c>
      <c r="D2744" s="89">
        <v>1612</v>
      </c>
      <c r="F2744" s="11" t="s">
        <v>2385</v>
      </c>
      <c r="G2744" t="s">
        <v>1363</v>
      </c>
    </row>
    <row r="2745" spans="1:7">
      <c r="A2745" s="240" t="s">
        <v>803</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837</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837</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834</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834</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834</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803</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806</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235</v>
      </c>
      <c r="B2800" s="240" t="s">
        <v>53</v>
      </c>
      <c r="C2800" s="23">
        <v>46099</v>
      </c>
      <c r="G2800" t="s">
        <v>1363</v>
      </c>
    </row>
    <row r="2801" spans="1:7">
      <c r="A2801" s="244" t="s">
        <v>183</v>
      </c>
      <c r="B2801" s="244" t="s">
        <v>55</v>
      </c>
      <c r="C2801" s="23">
        <v>46099</v>
      </c>
      <c r="D2801" s="11">
        <v>312</v>
      </c>
      <c r="F2801" s="11" t="s">
        <v>2404</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3-17/Cx Completed 3-18/ Spliced scheduled</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FF2E58-3E1D-4EBF-80BB-D27AEDEB27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2026-03-19T10:30:46Z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