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45" documentId="8_{941262AC-BC69-4A39-A0F5-E6C0C5A7C19A}" xr6:coauthVersionLast="47" xr6:coauthVersionMax="47" xr10:uidLastSave="{04DC5638-8366-43DD-8B9D-73ED5C5EE134}"/>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941" r:id="rId12"/>
    <pivotCache cacheId="942" r:id="rId13"/>
    <pivotCache cacheId="943" r:id="rId14"/>
    <pivotCache cacheId="944" r:id="rId15"/>
    <pivotCache cacheId="9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 i="31" l="1"/>
  <c r="W12" i="31"/>
  <c r="X11" i="31"/>
  <c r="W11" i="31"/>
  <c r="X10" i="31"/>
  <c r="W10"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<sst xmlns="http://schemas.openxmlformats.org/spreadsheetml/2006/main" count="19328" uniqueCount="2434">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</sst>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0949075"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6"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29629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m/>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m/>
    <m/>
    <m/>
  </r>
  <r>
    <x v="125"/>
    <x v="15"/>
    <x v="302"/>
    <m/>
    <m/>
    <m/>
  </r>
  <r>
    <x v="125"/>
    <x v="15"/>
    <x v="302"/>
    <m/>
    <m/>
    <m/>
  </r>
  <r>
    <x v="125"/>
    <x v="15"/>
    <x v="302"/>
    <m/>
    <m/>
    <m/>
  </r>
  <r>
    <x v="125"/>
    <x v="15"/>
    <x v="302"/>
    <m/>
    <m/>
    <m/>
  </r>
  <r>
    <x v="125"/>
    <x v="15"/>
    <x v="3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3:21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36839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184899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B34" activePane="topRight" state="frozen"/>
      <selection pane="topRight" activeCell="A39" sqref="A39:XFD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B6" activePane="topRight" state="frozen"/>
      <selection pane="topRight" activeCell="AB12" sqref="AB12:AC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702" t="s">
        <v>762</v>
      </c>
      <c r="E10" s="701">
        <v>45867</v>
      </c>
      <c r="F10" s="702" t="s">
        <v>53</v>
      </c>
      <c r="G10" s="702" t="s">
        <v>763</v>
      </c>
      <c r="H10" s="703">
        <v>0</v>
      </c>
      <c r="I10" s="372" t="s">
        <v>737</v>
      </c>
      <c r="J10" s="703" t="s">
        <v>30</v>
      </c>
      <c r="K10" s="362"/>
      <c r="L10" s="701" t="s">
        <v>260</v>
      </c>
      <c r="M10" s="703" t="s">
        <v>110</v>
      </c>
      <c r="N10" s="713">
        <v>144972.5</v>
      </c>
      <c r="O10" s="703" t="s">
        <v>110</v>
      </c>
      <c r="P10" s="739" t="s">
        <v>38</v>
      </c>
      <c r="Q10" s="706">
        <v>45867</v>
      </c>
      <c r="R10" s="363" t="s">
        <v>738</v>
      </c>
      <c r="S10" s="373" t="s">
        <v>739</v>
      </c>
      <c r="T10" s="373" t="s">
        <v>739</v>
      </c>
      <c r="U10" s="671">
        <v>9840</v>
      </c>
      <c r="V10" s="450">
        <v>9806</v>
      </c>
      <c r="W10" s="696">
        <f>SUM(U10-V10)</f>
        <v>34</v>
      </c>
      <c r="X10" s="365">
        <f>IFERROR($V10/$U10, 0)</f>
        <v>0.99654471544715451</v>
      </c>
      <c r="Y10" s="706">
        <v>45884</v>
      </c>
      <c r="Z10" s="698">
        <v>1</v>
      </c>
      <c r="AA10" s="698">
        <v>0</v>
      </c>
      <c r="AB10" s="707">
        <v>9106</v>
      </c>
      <c r="AC10" s="699" t="s">
        <v>764</v>
      </c>
    </row>
    <row r="11" spans="1:29" ht="39.75" customHeight="1">
      <c r="A11" s="738" t="s">
        <v>765</v>
      </c>
      <c r="B11" s="377" t="s">
        <v>34</v>
      </c>
      <c r="C11" s="690">
        <v>46096</v>
      </c>
      <c r="D11" s="702" t="s">
        <v>52</v>
      </c>
      <c r="E11" s="701">
        <v>46077</v>
      </c>
      <c r="F11" s="702" t="s">
        <v>53</v>
      </c>
      <c r="G11" s="702" t="s">
        <v>766</v>
      </c>
      <c r="H11" s="703">
        <v>0</v>
      </c>
      <c r="I11" s="372" t="s">
        <v>737</v>
      </c>
      <c r="J11" s="703" t="s">
        <v>30</v>
      </c>
      <c r="K11" s="1272"/>
      <c r="L11" s="701" t="s">
        <v>260</v>
      </c>
      <c r="M11" s="703" t="s">
        <v>110</v>
      </c>
      <c r="N11" s="713">
        <v>73653.899999999994</v>
      </c>
      <c r="O11" s="70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702" t="s">
        <v>768</v>
      </c>
      <c r="H12" s="1008">
        <v>0</v>
      </c>
      <c r="I12" s="372" t="s">
        <v>737</v>
      </c>
      <c r="J12" s="703" t="s">
        <v>30</v>
      </c>
      <c r="K12" s="1272"/>
      <c r="L12" s="701" t="s">
        <v>260</v>
      </c>
      <c r="M12" s="703" t="s">
        <v>110</v>
      </c>
      <c r="N12" s="1009">
        <v>12977.65</v>
      </c>
      <c r="O12" s="703" t="s">
        <v>110</v>
      </c>
      <c r="P12" s="739" t="s">
        <v>38</v>
      </c>
      <c r="Q12" s="1010">
        <v>46115</v>
      </c>
      <c r="R12" s="363" t="s">
        <v>738</v>
      </c>
      <c r="S12" s="373" t="s">
        <v>739</v>
      </c>
      <c r="T12" s="373" t="s">
        <v>739</v>
      </c>
      <c r="U12" s="1011">
        <v>1029</v>
      </c>
      <c r="V12" s="1297">
        <v>1036</v>
      </c>
      <c r="W12" s="1005">
        <f>SUM(U12-V12)</f>
        <v>-7</v>
      </c>
      <c r="X12" s="365">
        <f>IFERROR($V12/$U12, 0)</f>
        <v>1.0068027210884354</v>
      </c>
      <c r="Y12" s="1010">
        <v>46120</v>
      </c>
      <c r="Z12" s="698">
        <v>0</v>
      </c>
      <c r="AA12" s="698">
        <v>0</v>
      </c>
      <c r="AB12" s="707">
        <v>0</v>
      </c>
      <c r="AC12" s="699"/>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K1" activePane="topRight" state="frozen"/>
      <selection pane="topRight" activeCell="O204" sqref="O2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row>
    <row r="1465" spans="1:5">
      <c r="A1465" t="s">
        <v>469</v>
      </c>
      <c r="B1465">
        <v>1360</v>
      </c>
      <c r="C1465">
        <v>919</v>
      </c>
      <c r="E1465">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04828E0-BB96-49BE-A79F-6BF01B8C30E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2026-04-08T19:21:51Z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