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31" documentId="8_{E14B221E-02E2-46A3-8CEC-C736815F2DD5}" xr6:coauthVersionLast="47" xr6:coauthVersionMax="47" xr10:uidLastSave="{3FDE4108-AB59-4F85-B533-54D3A2259DA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1856" r:id="rId12"/>
    <pivotCache cacheId="1857" r:id="rId13"/>
    <pivotCache cacheId="1858" r:id="rId14"/>
    <pivotCache cacheId="18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Y117" i="2"/>
  <c r="X117" i="2"/>
  <c r="Y123"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Y100" i="2"/>
  <c r="Y101" i="2"/>
  <c r="Y102" i="2"/>
  <c r="Y103" i="2"/>
  <c r="Y104" i="2"/>
  <c r="Y105" i="2"/>
  <c r="Y106" i="2"/>
  <c r="Y107" i="2"/>
  <c r="Y108" i="2"/>
  <c r="Y109" i="2"/>
  <c r="Y110" i="2"/>
  <c r="Y111" i="2"/>
  <c r="Y112" i="2"/>
  <c r="Y113" i="2"/>
  <c r="Y114" i="2"/>
  <c r="Y115" i="2"/>
  <c r="Y116" i="2"/>
  <c r="Y118" i="2"/>
  <c r="Y119" i="2"/>
  <c r="Y120" i="2"/>
  <c r="Y121" i="2"/>
  <c r="Y122" i="2"/>
  <c r="Y124" i="2"/>
  <c r="Y125" i="2"/>
  <c r="Y126" i="2"/>
  <c r="Y127" i="2"/>
  <c r="Y129" i="2"/>
  <c r="Y130" i="2"/>
  <c r="Y131" i="2"/>
  <c r="Y132" i="2"/>
  <c r="Y133" i="2"/>
  <c r="Y134"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Y156" i="2"/>
  <c r="Y157" i="2"/>
  <c r="Y158" i="2"/>
  <c r="Y159" i="2"/>
  <c r="Y160" i="2"/>
  <c r="Y161" i="2"/>
  <c r="Y162" i="2"/>
  <c r="Y163" i="2"/>
  <c r="Y164" i="2"/>
  <c r="Y165" i="2"/>
  <c r="Y166" i="2"/>
  <c r="Y167" i="2"/>
  <c r="Y168" i="2"/>
  <c r="Y169" i="2"/>
  <c r="Y155" i="2"/>
  <c r="Y150" i="2"/>
  <c r="Y140" i="2"/>
  <c r="Y141" i="2"/>
  <c r="Y142" i="2"/>
  <c r="Y143" i="2"/>
  <c r="Y144" i="2"/>
  <c r="Y145" i="2"/>
  <c r="Y146" i="2"/>
  <c r="Y147" i="2"/>
  <c r="Y148" i="2"/>
  <c r="Y149" i="2"/>
  <c r="Y139" i="2"/>
  <c r="Y95" i="2"/>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2" i="2"/>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<sst xmlns="http://schemas.openxmlformats.org/spreadsheetml/2006/main" count="12672" uniqueCount="1516">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</sst>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000000"/>
      <name val="Aptos Narrow"/>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3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rgb="FF000000"/>
      </left>
      <right/>
      <top style="medium">
        <color theme="0" tint="-0.249977111117893"/>
      </top>
      <bottom/>
      <diagonal/>
    </border>
    <border>
      <left style="thin">
        <color rgb="FF000000"/>
      </left>
      <right style="thin">
        <color rgb="FF000000"/>
      </right>
      <top style="medium">
        <color theme="0" tint="-0.249977111117893"/>
      </top>
      <bottom/>
      <diagonal/>
    </border>
    <border>
      <left style="thin">
        <color theme="1"/>
      </left>
      <right/>
      <top style="medium">
        <color theme="0" tint="-0.249977111117893"/>
      </top>
      <bottom/>
      <diagonal/>
    </border>
    <border>
      <left style="thin">
        <color rgb="FF000000"/>
      </left>
      <right style="thin">
        <color rgb="FF000000"/>
      </right>
      <top style="thin">
        <color rgb="FF000000"/>
      </top>
      <bottom style="thin">
        <color theme="1"/>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16" fillId="4" borderId="89" xfId="0" applyFont="1" applyFill="1"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2" fontId="5" fillId="0" borderId="70" xfId="0" applyNumberFormat="1" applyFont="1" applyBorder="1" applyAlignment="1">
      <alignment horizontal="center" wrapText="1"/>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9" fontId="30" fillId="0" borderId="32" xfId="0" applyNumberFormat="1" applyFont="1" applyBorder="1" applyAlignment="1">
      <alignment horizontal="center" wrapText="1"/>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11" borderId="91" xfId="0" applyFill="1" applyBorder="1" applyAlignment="1">
      <alignment horizontal="center"/>
    </xf>
    <xf numFmtId="0" fontId="0" fillId="0" borderId="27" xfId="0" applyBorder="1"/>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9" fontId="0" fillId="0" borderId="20" xfId="1" applyNumberFormat="1" applyFont="1" applyBorder="1" applyAlignment="1">
      <alignment horizontal="center"/>
    </xf>
    <xf numFmtId="0" fontId="0" fillId="0" borderId="70" xfId="0" applyFont="1" applyBorder="1" applyAlignment="1">
      <alignment horizontal="center"/>
    </xf>
    <xf numFmtId="0" fontId="2" fillId="0" borderId="70" xfId="0" applyFont="1" applyBorder="1"/>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18" borderId="20" xfId="0" applyNumberFormat="1" applyFont="1" applyFill="1" applyBorder="1" applyAlignment="1">
      <alignment horizontal="center"/>
    </xf>
    <xf numFmtId="2" fontId="0" fillId="0" borderId="70" xfId="0" applyNumberFormat="1" applyFont="1" applyBorder="1" applyAlignment="1">
      <alignment horizontal="center"/>
    </xf>
    <xf numFmtId="0" fontId="0" fillId="0" borderId="85" xfId="0" applyFont="1" applyBorder="1" applyAlignment="1">
      <alignment horizontal="center"/>
    </xf>
    <xf numFmtId="0" fontId="0" fillId="4" borderId="20" xfId="0" applyFont="1" applyFill="1" applyBorder="1"/>
    <xf numFmtId="9" fontId="0" fillId="0" borderId="86" xfId="1" applyNumberFormat="1" applyFont="1" applyBorder="1" applyAlignment="1">
      <alignment horizontal="center"/>
    </xf>
    <xf numFmtId="3" fontId="0" fillId="0" borderId="87" xfId="0" applyNumberFormat="1" applyFont="1" applyBorder="1" applyAlignment="1">
      <alignment horizontal="center"/>
    </xf>
    <xf numFmtId="0" fontId="0" fillId="4" borderId="20" xfId="0" applyFont="1" applyFill="1" applyBorder="1" applyAlignment="1">
      <alignment horizontal="center"/>
    </xf>
    <xf numFmtId="0" fontId="0" fillId="0" borderId="21" xfId="0" applyFont="1" applyBorder="1" applyAlignment="1">
      <alignment horizontal="left"/>
    </xf>
    <xf numFmtId="14" fontId="11" fillId="0" borderId="70" xfId="0" applyNumberFormat="1" applyFont="1" applyBorder="1" applyAlignment="1">
      <alignment horizontal="center"/>
    </xf>
    <xf numFmtId="0" fontId="0" fillId="0" borderId="88" xfId="0" applyFont="1" applyBorder="1" applyAlignment="1">
      <alignment horizontal="center"/>
    </xf>
    <xf numFmtId="0" fontId="19" fillId="0" borderId="70" xfId="0" applyFont="1" applyBorder="1" applyAlignment="1">
      <alignment horizontal="center" indent="1"/>
    </xf>
    <xf numFmtId="0" fontId="0" fillId="0" borderId="70" xfId="0" applyFont="1" applyBorder="1"/>
    <xf numFmtId="0" fontId="2" fillId="18" borderId="70" xfId="0" applyFont="1" applyFill="1" applyBorder="1" applyAlignment="1">
      <alignment horizontal="center"/>
    </xf>
    <xf numFmtId="14" fontId="0" fillId="4" borderId="113" xfId="0" applyNumberFormat="1" applyFont="1" applyFill="1" applyBorder="1" applyAlignment="1">
      <alignment horizontal="center"/>
    </xf>
    <xf numFmtId="0" fontId="4" fillId="4" borderId="70" xfId="0" applyFont="1" applyFill="1" applyBorder="1" applyAlignment="1">
      <alignment horizontal="center" wrapText="1"/>
    </xf>
    <xf numFmtId="0" fontId="30" fillId="0" borderId="70" xfId="0" applyFont="1" applyBorder="1" applyAlignment="1">
      <alignment horizontal="center"/>
    </xf>
    <xf numFmtId="0" fontId="30" fillId="0" borderId="70" xfId="0" applyFont="1" applyBorder="1" applyAlignment="1">
      <alignment horizontal="center" wrapText="1"/>
    </xf>
    <xf numFmtId="2" fontId="30" fillId="0" borderId="70" xfId="0" applyNumberFormat="1" applyFont="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0" fontId="2" fillId="0" borderId="33" xfId="0" applyFont="1" applyBorder="1" applyAlignment="1">
      <alignment horizontal="center"/>
    </xf>
    <xf numFmtId="0" fontId="4"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19" fillId="4" borderId="33" xfId="0" applyNumberFormat="1" applyFont="1" applyFill="1" applyBorder="1" applyAlignment="1">
      <alignment horizontal="center"/>
    </xf>
    <xf numFmtId="0" fontId="0" fillId="4" borderId="33" xfId="0" applyFont="1" applyFill="1" applyBorder="1" applyAlignment="1">
      <alignment horizontal="center"/>
    </xf>
    <xf numFmtId="0" fontId="5" fillId="4" borderId="33" xfId="0" applyFont="1" applyFill="1" applyBorder="1" applyAlignment="1">
      <alignment horizontal="center" wrapText="1"/>
    </xf>
    <xf numFmtId="2" fontId="0" fillId="4" borderId="33" xfId="0" applyNumberFormat="1" applyFont="1" applyFill="1" applyBorder="1" applyAlignment="1">
      <alignment horizontal="center"/>
    </xf>
    <xf numFmtId="0" fontId="0" fillId="4" borderId="114" xfId="0" applyFont="1" applyFill="1" applyBorder="1" applyAlignment="1">
      <alignment horizontal="center"/>
    </xf>
    <xf numFmtId="14" fontId="0" fillId="4" borderId="105" xfId="0" applyNumberFormat="1" applyFont="1" applyFill="1" applyBorder="1" applyAlignment="1">
      <alignment horizontal="center"/>
    </xf>
    <xf numFmtId="3" fontId="0" fillId="4" borderId="105" xfId="0" applyNumberFormat="1" applyFont="1" applyFill="1" applyBorder="1" applyAlignment="1">
      <alignment horizontal="center"/>
    </xf>
    <xf numFmtId="3" fontId="5" fillId="0" borderId="105" xfId="0" applyNumberFormat="1" applyFont="1" applyBorder="1" applyAlignment="1">
      <alignment horizontal="center"/>
    </xf>
    <xf numFmtId="9" fontId="0" fillId="0" borderId="105" xfId="1" applyNumberFormat="1" applyFont="1" applyBorder="1" applyAlignment="1">
      <alignment horizontal="center"/>
    </xf>
    <xf numFmtId="0" fontId="12" fillId="4" borderId="99" xfId="0" applyFont="1" applyFill="1" applyBorder="1" applyAlignment="1">
      <alignment horizontal="left"/>
    </xf>
    <xf numFmtId="0" fontId="3" fillId="4" borderId="115" xfId="0" applyFont="1" applyFill="1" applyBorder="1" applyAlignment="1">
      <alignment horizontal="center" vertical="center"/>
    </xf>
    <xf numFmtId="0" fontId="3" fillId="4" borderId="115" xfId="0" applyFont="1" applyFill="1" applyBorder="1" applyAlignment="1">
      <alignment horizontal="center" vertical="center" wrapText="1"/>
    </xf>
    <xf numFmtId="0" fontId="3" fillId="4" borderId="116" xfId="0" applyFont="1" applyFill="1" applyBorder="1" applyAlignment="1">
      <alignment horizontal="left" vertical="center"/>
    </xf>
    <xf numFmtId="0" fontId="0" fillId="10" borderId="84" xfId="0" applyFont="1" applyFill="1" applyBorder="1" applyAlignment="1">
      <alignment horizontal="center"/>
    </xf>
    <xf numFmtId="3" fontId="0" fillId="10" borderId="20" xfId="0" applyNumberFormat="1" applyFont="1" applyFill="1" applyBorder="1" applyAlignment="1">
      <alignment horizontal="center"/>
    </xf>
    <xf numFmtId="0" fontId="4" fillId="10" borderId="117" xfId="0" applyFont="1" applyFill="1" applyBorder="1" applyAlignment="1">
      <alignment horizontal="center" wrapText="1"/>
    </xf>
    <xf numFmtId="0" fontId="2" fillId="10" borderId="117" xfId="0" applyFont="1" applyFill="1" applyBorder="1" applyAlignment="1">
      <alignment horizontal="center"/>
    </xf>
    <xf numFmtId="0" fontId="0" fillId="4" borderId="44" xfId="0" applyFont="1" applyFill="1" applyBorder="1" applyAlignment="1">
      <alignment horizontal="center"/>
    </xf>
    <xf numFmtId="2" fontId="0" fillId="4" borderId="44" xfId="0" applyNumberFormat="1" applyFont="1" applyFill="1" applyBorder="1" applyAlignment="1">
      <alignment horizontal="center"/>
    </xf>
    <xf numFmtId="0" fontId="0" fillId="10" borderId="91" xfId="0" applyFont="1" applyFill="1" applyBorder="1" applyAlignment="1">
      <alignment horizontal="center"/>
    </xf>
    <xf numFmtId="0" fontId="28" fillId="4" borderId="21" xfId="0" applyFont="1" applyFill="1" applyBorder="1" applyAlignment="1">
      <alignment horizontal="left"/>
    </xf>
    <xf numFmtId="9" fontId="0" fillId="4" borderId="20" xfId="1" applyNumberFormat="1" applyFont="1" applyFill="1" applyBorder="1" applyAlignment="1">
      <alignment horizontal="center"/>
    </xf>
    <xf numFmtId="0" fontId="0" fillId="10" borderId="67" xfId="0" applyFont="1" applyFill="1" applyBorder="1" applyAlignment="1">
      <alignment horizontal="center"/>
    </xf>
    <xf numFmtId="0" fontId="5" fillId="4" borderId="119" xfId="0" applyFont="1" applyFill="1" applyBorder="1" applyAlignment="1">
      <alignment horizontal="center" wrapText="1"/>
    </xf>
    <xf numFmtId="14" fontId="19" fillId="4" borderId="70" xfId="0" applyNumberFormat="1" applyFont="1" applyFill="1" applyBorder="1" applyAlignment="1">
      <alignment horizontal="center"/>
    </xf>
    <xf numFmtId="0" fontId="0" fillId="0" borderId="21" xfId="0" applyFont="1" applyBorder="1"/>
    <xf numFmtId="0" fontId="0" fillId="0" borderId="44" xfId="0" applyFont="1" applyBorder="1" applyAlignment="1">
      <alignment horizontal="center"/>
    </xf>
    <xf numFmtId="2" fontId="0" fillId="0" borderId="44" xfId="0" applyNumberFormat="1" applyFont="1" applyBorder="1" applyAlignment="1">
      <alignment horizontal="center"/>
    </xf>
    <xf numFmtId="0" fontId="0" fillId="10" borderId="85" xfId="0" applyFont="1" applyFill="1" applyBorder="1" applyAlignment="1">
      <alignment horizontal="center"/>
    </xf>
    <xf numFmtId="0" fontId="2" fillId="10" borderId="120" xfId="0" applyFont="1" applyFill="1" applyBorder="1" applyAlignment="1">
      <alignment horizontal="center"/>
    </xf>
    <xf numFmtId="0" fontId="4" fillId="0" borderId="121" xfId="0" applyFont="1" applyBorder="1" applyAlignment="1">
      <alignment horizontal="center"/>
    </xf>
    <xf numFmtId="14" fontId="2" fillId="0" borderId="121" xfId="0" applyNumberFormat="1" applyFont="1" applyBorder="1" applyAlignment="1">
      <alignment horizontal="center"/>
    </xf>
    <xf numFmtId="14" fontId="19" fillId="0" borderId="122" xfId="0" applyNumberFormat="1" applyFont="1" applyBorder="1" applyAlignment="1">
      <alignment horizontal="center"/>
    </xf>
    <xf numFmtId="0" fontId="0" fillId="0" borderId="121" xfId="0" applyFont="1" applyBorder="1" applyAlignment="1">
      <alignment horizontal="center"/>
    </xf>
    <xf numFmtId="0" fontId="5" fillId="0" borderId="122" xfId="0" applyFont="1" applyBorder="1" applyAlignment="1">
      <alignment horizontal="center" wrapText="1"/>
    </xf>
    <xf numFmtId="0" fontId="5" fillId="0" borderId="121" xfId="0" applyFont="1" applyBorder="1" applyAlignment="1">
      <alignment horizontal="center" wrapText="1"/>
    </xf>
    <xf numFmtId="2" fontId="0" fillId="0" borderId="121" xfId="0" applyNumberFormat="1" applyFont="1" applyBorder="1" applyAlignment="1">
      <alignment horizontal="center"/>
    </xf>
    <xf numFmtId="0" fontId="0" fillId="10" borderId="123" xfId="0" applyFont="1" applyFill="1" applyBorder="1" applyAlignment="1">
      <alignment horizontal="center"/>
    </xf>
    <xf numFmtId="14" fontId="0" fillId="0" borderId="124" xfId="0" applyNumberFormat="1" applyFont="1" applyBorder="1" applyAlignment="1">
      <alignment horizontal="center"/>
    </xf>
    <xf numFmtId="3" fontId="0" fillId="0" borderId="124" xfId="0" applyNumberFormat="1" applyFont="1" applyBorder="1" applyAlignment="1">
      <alignment horizontal="center"/>
    </xf>
    <xf numFmtId="3" fontId="0" fillId="10" borderId="124" xfId="0" applyNumberFormat="1" applyFont="1" applyFill="1" applyBorder="1" applyAlignment="1">
      <alignment horizontal="center"/>
    </xf>
    <xf numFmtId="3" fontId="0" fillId="4" borderId="124" xfId="0" applyNumberFormat="1" applyFont="1" applyFill="1" applyBorder="1" applyAlignment="1">
      <alignment horizontal="center"/>
    </xf>
    <xf numFmtId="0" fontId="5" fillId="0" borderId="124" xfId="0" applyFont="1" applyBorder="1" applyAlignment="1">
      <alignment horizontal="center" wrapText="1"/>
    </xf>
    <xf numFmtId="9" fontId="5" fillId="0" borderId="124" xfId="0" applyNumberFormat="1" applyFont="1" applyBorder="1" applyAlignment="1">
      <alignment horizontal="center" wrapText="1"/>
    </xf>
    <xf numFmtId="0" fontId="0" fillId="0" borderId="118" xfId="0" applyFont="1" applyBorder="1" applyAlignment="1">
      <alignment horizontal="left"/>
    </xf>
    <xf numFmtId="0" fontId="2" fillId="19" borderId="70" xfId="0" applyFont="1" applyFill="1" applyBorder="1" applyAlignment="1">
      <alignment horizontal="center"/>
    </xf>
    <xf numFmtId="0" fontId="0" fillId="4" borderId="70" xfId="0" applyFont="1" applyFill="1" applyBorder="1"/>
    <xf numFmtId="0" fontId="0" fillId="19" borderId="84" xfId="0" applyFont="1" applyFill="1" applyBorder="1" applyAlignment="1">
      <alignment horizontal="center"/>
    </xf>
    <xf numFmtId="0" fontId="0" fillId="19" borderId="20" xfId="0" applyFont="1" applyFill="1" applyBorder="1" applyAlignment="1">
      <alignment horizontal="center"/>
    </xf>
    <xf numFmtId="0" fontId="2" fillId="19" borderId="117" xfId="0" applyFont="1" applyFill="1" applyBorder="1" applyAlignment="1">
      <alignment horizontal="center"/>
    </xf>
    <xf numFmtId="3" fontId="0" fillId="19" borderId="20" xfId="0" applyNumberFormat="1" applyFont="1" applyFill="1" applyBorder="1" applyAlignment="1">
      <alignment horizontal="center"/>
    </xf>
    <xf numFmtId="0" fontId="4" fillId="19" borderId="70" xfId="0" applyFont="1" applyFill="1" applyBorder="1" applyAlignment="1">
      <alignment horizontal="center" wrapText="1"/>
    </xf>
    <xf numFmtId="0" fontId="4" fillId="4" borderId="70" xfId="0" applyFont="1" applyFill="1" applyBorder="1" applyAlignment="1">
      <alignment horizontal="center"/>
    </xf>
    <xf numFmtId="14" fontId="11" fillId="4" borderId="70" xfId="0" applyNumberFormat="1" applyFont="1" applyFill="1" applyBorder="1" applyAlignment="1">
      <alignment horizontal="center" wrapText="1"/>
    </xf>
    <xf numFmtId="0" fontId="8" fillId="4" borderId="125" xfId="0" applyFont="1" applyFill="1" applyBorder="1"/>
    <xf numFmtId="0" fontId="37" fillId="0" borderId="126" xfId="0" applyFont="1" applyBorder="1"/>
    <xf numFmtId="0" fontId="0" fillId="0" borderId="125" xfId="0" applyFont="1" applyBorder="1" applyAlignment="1">
      <alignment horizontal="left"/>
    </xf>
    <xf numFmtId="0" fontId="29" fillId="0" borderId="70" xfId="0" applyFont="1" applyBorder="1" applyAlignment="1">
      <alignment horizontal="center"/>
    </xf>
    <xf numFmtId="0" fontId="16" fillId="4" borderId="125" xfId="0" applyFont="1" applyFill="1" applyBorder="1" applyAlignment="1">
      <alignment horizontal="left"/>
    </xf>
    <xf numFmtId="0" fontId="2" fillId="19" borderId="127" xfId="0" applyFont="1" applyFill="1" applyBorder="1" applyAlignment="1">
      <alignment horizontal="center"/>
    </xf>
    <xf numFmtId="0" fontId="29" fillId="4" borderId="127" xfId="0" applyFont="1" applyFill="1" applyBorder="1" applyAlignment="1">
      <alignment horizontal="center"/>
    </xf>
    <xf numFmtId="14" fontId="2" fillId="0" borderId="127" xfId="0" applyNumberFormat="1" applyFont="1" applyBorder="1" applyAlignment="1">
      <alignment horizontal="center"/>
    </xf>
    <xf numFmtId="14" fontId="29" fillId="4" borderId="127" xfId="0" applyNumberFormat="1" applyFont="1" applyFill="1" applyBorder="1" applyAlignment="1">
      <alignment horizontal="center" wrapText="1"/>
    </xf>
    <xf numFmtId="14" fontId="2" fillId="4" borderId="127" xfId="0" applyNumberFormat="1" applyFont="1" applyFill="1" applyBorder="1" applyAlignment="1">
      <alignment horizontal="center"/>
    </xf>
    <xf numFmtId="0" fontId="2" fillId="4" borderId="127" xfId="0" applyFont="1" applyFill="1" applyBorder="1" applyAlignment="1">
      <alignment horizontal="center"/>
    </xf>
    <xf numFmtId="0" fontId="0" fillId="4" borderId="127" xfId="0" applyFont="1" applyFill="1" applyBorder="1" applyAlignment="1">
      <alignment horizontal="center"/>
    </xf>
    <xf numFmtId="2" fontId="0" fillId="4" borderId="127" xfId="0" applyNumberFormat="1" applyFont="1" applyFill="1" applyBorder="1" applyAlignment="1">
      <alignment horizontal="center"/>
    </xf>
    <xf numFmtId="0" fontId="0" fillId="19" borderId="128" xfId="0" applyFont="1" applyFill="1" applyBorder="1" applyAlignment="1">
      <alignment horizontal="center"/>
    </xf>
    <xf numFmtId="14" fontId="0" fillId="4" borderId="14" xfId="0" applyNumberFormat="1" applyFont="1" applyFill="1" applyBorder="1" applyAlignment="1">
      <alignment horizontal="center"/>
    </xf>
    <xf numFmtId="0" fontId="0" fillId="4" borderId="14" xfId="0" applyFont="1" applyFill="1" applyBorder="1" applyAlignment="1">
      <alignment horizontal="center"/>
    </xf>
    <xf numFmtId="3" fontId="5" fillId="4" borderId="14" xfId="0" applyNumberFormat="1" applyFont="1" applyFill="1" applyBorder="1" applyAlignment="1">
      <alignment horizontal="center"/>
    </xf>
    <xf numFmtId="3" fontId="5" fillId="19" borderId="14" xfId="0" applyNumberFormat="1" applyFont="1" applyFill="1" applyBorder="1" applyAlignment="1">
      <alignment horizontal="center"/>
    </xf>
    <xf numFmtId="3" fontId="0" fillId="4" borderId="14" xfId="0" applyNumberFormat="1" applyFont="1" applyFill="1" applyBorder="1" applyAlignment="1">
      <alignment horizontal="center"/>
    </xf>
    <xf numFmtId="9" fontId="30" fillId="0" borderId="14" xfId="0" applyNumberFormat="1" applyFont="1" applyBorder="1" applyAlignment="1">
      <alignment horizontal="center" wrapText="1"/>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19" borderId="129" xfId="0" applyFont="1" applyFill="1" applyBorder="1" applyAlignment="1">
      <alignment horizontal="center"/>
    </xf>
    <xf numFmtId="0" fontId="0" fillId="19" borderId="85" xfId="0" applyFont="1" applyFill="1" applyBorder="1" applyAlignment="1">
      <alignment horizontal="center"/>
    </xf>
    <xf numFmtId="9" fontId="30" fillId="4" borderId="20" xfId="0" applyNumberFormat="1" applyFont="1" applyFill="1" applyBorder="1" applyAlignment="1">
      <alignment horizontal="center" wrapText="1"/>
    </xf>
    <xf numFmtId="2" fontId="0" fillId="0" borderId="70" xfId="0" applyNumberFormat="1" applyFont="1" applyBorder="1" applyAlignment="1">
      <alignment horizontal="center" indent="1"/>
    </xf>
    <xf numFmtId="0" fontId="2" fillId="4" borderId="70" xfId="0" applyFont="1" applyFill="1" applyBorder="1"/>
    <xf numFmtId="0" fontId="2" fillId="4" borderId="127" xfId="0" applyFont="1" applyFill="1" applyBorder="1"/>
    <xf numFmtId="14" fontId="4" fillId="4" borderId="127" xfId="0" applyNumberFormat="1" applyFont="1" applyFill="1" applyBorder="1" applyAlignment="1">
      <alignment horizontal="center" wrapText="1"/>
    </xf>
    <xf numFmtId="0" fontId="5" fillId="4" borderId="127" xfId="0" applyFont="1" applyFill="1" applyBorder="1" applyAlignment="1">
      <alignment horizontal="center" wrapText="1"/>
    </xf>
    <xf numFmtId="0" fontId="2" fillId="0" borderId="127" xfId="0" applyFont="1" applyBorder="1" applyAlignment="1">
      <alignment horizontal="center"/>
    </xf>
    <xf numFmtId="0" fontId="0" fillId="0" borderId="14" xfId="0" applyFont="1" applyBorder="1" applyAlignment="1">
      <alignment horizontal="center"/>
    </xf>
    <xf numFmtId="9" fontId="30" fillId="4" borderId="14" xfId="0" applyNumberFormat="1" applyFont="1" applyFill="1" applyBorder="1" applyAlignment="1">
      <alignment horizontal="center" wrapText="1"/>
    </xf>
    <xf numFmtId="0" fontId="16" fillId="4" borderId="130" xfId="0" applyFont="1" applyFill="1" applyBorder="1" applyAlignment="1">
      <alignment horizontal="left"/>
    </xf>
    <xf numFmtId="3" fontId="0" fillId="4" borderId="9" xfId="0" applyNumberFormat="1" applyFont="1" applyFill="1" applyBorder="1" applyAlignment="1">
      <alignment horizontal="center"/>
    </xf>
    <xf numFmtId="0" fontId="0" fillId="0" borderId="32" xfId="0" applyFont="1" applyBorder="1" applyAlignment="1">
      <alignment horizontal="center"/>
    </xf>
    <xf numFmtId="0" fontId="3" fillId="4" borderId="9" xfId="0" applyFont="1" applyFill="1" applyBorder="1" applyAlignment="1">
      <alignment horizontal="center" vertical="center"/>
    </xf>
    <xf numFmtId="14" fontId="0" fillId="0" borderId="32" xfId="0" applyNumberFormat="1" applyFont="1" applyBorder="1" applyAlignment="1">
      <alignment horizontal="center"/>
    </xf>
    <xf numFmtId="14" fontId="0" fillId="0" borderId="8" xfId="0" applyNumberFormat="1" applyFont="1" applyBorder="1" applyAlignment="1">
      <alignment horizontal="center"/>
    </xf>
    <xf numFmtId="0" fontId="0" fillId="0" borderId="8" xfId="0" applyFont="1" applyBorder="1"/>
    <xf numFmtId="0" fontId="0" fillId="0" borderId="32" xfId="0" applyFont="1" applyBorder="1"/>
    <xf numFmtId="0" fontId="0" fillId="0" borderId="98" xfId="0" applyFont="1" applyBorder="1" applyAlignment="1">
      <alignment horizont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5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topLeftCell="U90" zoomScale="80" zoomScaleNormal="80" workbookViewId="0">
      <selection activeCell="X1" sqref="X1:Y95"/>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68"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7" width="29.85546875" style="148" bestFit="1" customWidth="1"/>
    <col min="28"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28"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4" t="s">
        <v>35</v>
      </c>
      <c r="R1" s="484" t="s">
        <v>36</v>
      </c>
      <c r="S1" s="484" t="s">
        <v>37</v>
      </c>
      <c r="T1" s="484" t="s">
        <v>38</v>
      </c>
      <c r="U1" s="484" t="s">
        <v>39</v>
      </c>
      <c r="V1" s="484" t="s">
        <v>40</v>
      </c>
      <c r="W1" s="484" t="s">
        <v>41</v>
      </c>
      <c r="X1" s="1058" t="s">
        <v>42</v>
      </c>
      <c r="Y1" s="1058" t="s">
        <v>43</v>
      </c>
      <c r="Z1" s="814" t="s">
        <v>44</v>
      </c>
      <c r="AA1" s="485" t="s">
        <v>45</v>
      </c>
      <c r="AB1" s="484" t="s">
        <v>46</v>
      </c>
      <c r="AC1" s="484" t="s">
        <v>47</v>
      </c>
      <c r="AD1" s="931" t="s">
        <v>48</v>
      </c>
    </row>
    <row r="2" spans="1:121" s="90" customFormat="1" ht="24.75" customHeight="1">
      <c r="A2" s="486" t="s">
        <v>49</v>
      </c>
      <c r="B2" s="487" t="s">
        <v>50</v>
      </c>
      <c r="C2" s="488">
        <v>46053</v>
      </c>
      <c r="D2" s="486" t="s">
        <v>51</v>
      </c>
      <c r="E2" s="488" t="s">
        <v>52</v>
      </c>
      <c r="F2" s="486" t="s">
        <v>53</v>
      </c>
      <c r="G2" s="489" t="s">
        <v>54</v>
      </c>
      <c r="H2" s="932">
        <v>0</v>
      </c>
      <c r="I2" s="491" t="s">
        <v>55</v>
      </c>
      <c r="J2" s="932" t="s">
        <v>56</v>
      </c>
      <c r="K2" s="486"/>
      <c r="L2" s="488"/>
      <c r="M2" s="932" t="s">
        <v>57</v>
      </c>
      <c r="N2" s="933">
        <v>388</v>
      </c>
      <c r="O2" s="932" t="s">
        <v>57</v>
      </c>
      <c r="P2" s="934" t="s">
        <v>58</v>
      </c>
      <c r="Q2" s="935"/>
      <c r="R2" s="935"/>
      <c r="S2" s="935"/>
      <c r="T2" s="935"/>
      <c r="U2" s="935"/>
      <c r="V2" s="936">
        <v>0</v>
      </c>
      <c r="W2" s="936">
        <v>0</v>
      </c>
      <c r="X2" s="1056">
        <f>SUM(V2-W2)</f>
        <v>0</v>
      </c>
      <c r="Y2" s="22">
        <f>IFERROR($W2/$V2, 0)</f>
        <v>0</v>
      </c>
      <c r="Z2" s="1057"/>
      <c r="AA2" s="938">
        <v>0</v>
      </c>
      <c r="AB2" s="938">
        <v>0</v>
      </c>
      <c r="AC2" s="435">
        <v>0</v>
      </c>
      <c r="AD2" s="495"/>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486" t="s">
        <v>59</v>
      </c>
      <c r="B3" s="487" t="s">
        <v>50</v>
      </c>
      <c r="C3" s="488">
        <v>45991</v>
      </c>
      <c r="D3" s="496" t="s">
        <v>60</v>
      </c>
      <c r="E3" s="497">
        <v>45743</v>
      </c>
      <c r="F3" s="496" t="s">
        <v>61</v>
      </c>
      <c r="G3" s="498" t="s">
        <v>62</v>
      </c>
      <c r="H3" s="939">
        <v>69</v>
      </c>
      <c r="I3" s="491" t="s">
        <v>55</v>
      </c>
      <c r="J3" s="932" t="s">
        <v>63</v>
      </c>
      <c r="K3" s="940"/>
      <c r="L3" s="497">
        <v>45741</v>
      </c>
      <c r="M3" s="932" t="s">
        <v>57</v>
      </c>
      <c r="N3" s="933">
        <v>67734.5</v>
      </c>
      <c r="O3" s="932" t="s">
        <v>57</v>
      </c>
      <c r="P3" s="941" t="s">
        <v>64</v>
      </c>
      <c r="Q3" s="942">
        <v>45744</v>
      </c>
      <c r="R3" s="942"/>
      <c r="S3" s="942"/>
      <c r="T3" s="942"/>
      <c r="U3" s="942"/>
      <c r="V3" s="943">
        <v>4822</v>
      </c>
      <c r="W3" s="944">
        <v>2040</v>
      </c>
      <c r="X3" s="1056">
        <f>SUM(V3-W3)</f>
        <v>2782</v>
      </c>
      <c r="Y3" s="22">
        <f>IFERROR($W3/$V3, 0)</f>
        <v>0.42306097055163833</v>
      </c>
      <c r="Z3" s="1059">
        <v>45784</v>
      </c>
      <c r="AA3" s="938">
        <v>0</v>
      </c>
      <c r="AB3" s="938">
        <v>0</v>
      </c>
      <c r="AC3" s="50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486" t="s">
        <v>65</v>
      </c>
      <c r="B4" s="487" t="s">
        <v>50</v>
      </c>
      <c r="C4" s="488">
        <v>45991</v>
      </c>
      <c r="D4" s="447" t="s">
        <v>66</v>
      </c>
      <c r="E4" s="497">
        <v>45734</v>
      </c>
      <c r="F4" s="496" t="s">
        <v>61</v>
      </c>
      <c r="G4" s="498" t="s">
        <v>67</v>
      </c>
      <c r="H4" s="939">
        <v>85</v>
      </c>
      <c r="I4" s="491" t="s">
        <v>55</v>
      </c>
      <c r="J4" s="939" t="s">
        <v>63</v>
      </c>
      <c r="K4" s="939"/>
      <c r="L4" s="497">
        <v>45735</v>
      </c>
      <c r="M4" s="939" t="s">
        <v>57</v>
      </c>
      <c r="N4" s="945">
        <v>72382.5</v>
      </c>
      <c r="O4" s="939" t="s">
        <v>57</v>
      </c>
      <c r="P4" s="946" t="s">
        <v>68</v>
      </c>
      <c r="Q4" s="942">
        <v>45743</v>
      </c>
      <c r="R4" s="942"/>
      <c r="S4" s="942"/>
      <c r="T4" s="942"/>
      <c r="U4" s="942"/>
      <c r="V4" s="943">
        <v>6041</v>
      </c>
      <c r="W4" s="947"/>
      <c r="X4" s="1056">
        <f t="shared" ref="X4:X61" si="0">SUM(V4-W4)</f>
        <v>6041</v>
      </c>
      <c r="Y4" s="22">
        <f>IFERROR($W4/$V4, 0)</f>
        <v>0</v>
      </c>
      <c r="Z4" s="1057"/>
      <c r="AA4" s="948">
        <v>0</v>
      </c>
      <c r="AB4" s="948">
        <v>0</v>
      </c>
      <c r="AC4" s="943">
        <v>0</v>
      </c>
      <c r="AD4" s="175"/>
      <c r="CX4" s="259"/>
      <c r="CY4" s="328"/>
      <c r="DD4" s="339"/>
      <c r="DL4" s="328"/>
    </row>
    <row r="5" spans="1:121" customFormat="1" ht="24.75" customHeight="1">
      <c r="A5" s="486" t="s">
        <v>69</v>
      </c>
      <c r="B5" s="487" t="s">
        <v>50</v>
      </c>
      <c r="C5" s="488">
        <v>45991</v>
      </c>
      <c r="D5" s="496" t="s">
        <v>70</v>
      </c>
      <c r="E5" s="497">
        <v>45743</v>
      </c>
      <c r="F5" s="496" t="s">
        <v>71</v>
      </c>
      <c r="G5" s="498" t="s">
        <v>72</v>
      </c>
      <c r="H5" s="939">
        <v>89</v>
      </c>
      <c r="I5" s="491" t="s">
        <v>55</v>
      </c>
      <c r="J5" s="932" t="s">
        <v>63</v>
      </c>
      <c r="K5" s="940"/>
      <c r="L5" s="497">
        <v>45741</v>
      </c>
      <c r="M5" s="932" t="s">
        <v>57</v>
      </c>
      <c r="N5" s="933">
        <v>72131.5</v>
      </c>
      <c r="O5" s="932" t="s">
        <v>57</v>
      </c>
      <c r="P5" s="946" t="s">
        <v>68</v>
      </c>
      <c r="Q5" s="942">
        <v>45748</v>
      </c>
      <c r="R5" s="942"/>
      <c r="S5" s="942"/>
      <c r="T5" s="942"/>
      <c r="U5" s="942"/>
      <c r="V5" s="943">
        <v>6182</v>
      </c>
      <c r="W5" s="936">
        <v>3167</v>
      </c>
      <c r="X5" s="1056">
        <f t="shared" si="0"/>
        <v>3015</v>
      </c>
      <c r="Y5" s="22">
        <f>IFERROR($W5/$V5, 0)</f>
        <v>0.51229375606599803</v>
      </c>
      <c r="Z5" s="1060">
        <v>45891</v>
      </c>
      <c r="AA5" s="938">
        <v>0</v>
      </c>
      <c r="AB5" s="938">
        <v>0</v>
      </c>
      <c r="AC5" s="501">
        <v>0</v>
      </c>
      <c r="AD5" s="366"/>
      <c r="AE5" s="208"/>
      <c r="CX5" s="338"/>
      <c r="CY5" s="328"/>
      <c r="DD5" s="339"/>
      <c r="DL5" s="328"/>
    </row>
    <row r="6" spans="1:121" customFormat="1" ht="24.75" customHeight="1">
      <c r="A6" s="486" t="s">
        <v>73</v>
      </c>
      <c r="B6" s="487" t="s">
        <v>50</v>
      </c>
      <c r="C6" s="488">
        <v>45991</v>
      </c>
      <c r="D6" s="496" t="s">
        <v>60</v>
      </c>
      <c r="E6" s="497">
        <v>45743</v>
      </c>
      <c r="F6" s="496" t="s">
        <v>61</v>
      </c>
      <c r="G6" s="498" t="s">
        <v>74</v>
      </c>
      <c r="H6" s="939">
        <v>54</v>
      </c>
      <c r="I6" s="491" t="s">
        <v>55</v>
      </c>
      <c r="J6" s="932" t="s">
        <v>63</v>
      </c>
      <c r="K6" s="940"/>
      <c r="L6" s="497">
        <v>45741</v>
      </c>
      <c r="M6" s="932" t="s">
        <v>57</v>
      </c>
      <c r="N6" s="945">
        <v>48215.5</v>
      </c>
      <c r="O6" s="932" t="s">
        <v>57</v>
      </c>
      <c r="P6" s="946" t="s">
        <v>68</v>
      </c>
      <c r="Q6" s="942">
        <v>45744</v>
      </c>
      <c r="R6" s="942"/>
      <c r="S6" s="942"/>
      <c r="T6" s="942"/>
      <c r="U6" s="942"/>
      <c r="V6" s="949">
        <v>3796</v>
      </c>
      <c r="W6" s="503"/>
      <c r="X6" s="1056">
        <f t="shared" si="0"/>
        <v>3796</v>
      </c>
      <c r="Y6" s="22">
        <f>IFERROR($W6/$V6, 0)</f>
        <v>0</v>
      </c>
      <c r="Z6" s="1061"/>
      <c r="AA6" s="938">
        <v>0</v>
      </c>
      <c r="AB6" s="938">
        <v>0</v>
      </c>
      <c r="AC6" s="501">
        <v>0</v>
      </c>
      <c r="AD6" s="366"/>
      <c r="CX6" s="338"/>
      <c r="CY6" s="328"/>
      <c r="DD6" s="339"/>
      <c r="DL6" s="328"/>
    </row>
    <row r="7" spans="1:121" customFormat="1" ht="24.75" customHeight="1">
      <c r="A7" s="486" t="s">
        <v>75</v>
      </c>
      <c r="B7" s="487" t="s">
        <v>50</v>
      </c>
      <c r="C7" s="488">
        <v>45991</v>
      </c>
      <c r="D7" s="488" t="s">
        <v>76</v>
      </c>
      <c r="E7" s="497">
        <v>45743</v>
      </c>
      <c r="F7" s="496" t="s">
        <v>77</v>
      </c>
      <c r="G7" s="498" t="s">
        <v>78</v>
      </c>
      <c r="H7" s="939">
        <v>85</v>
      </c>
      <c r="I7" s="491" t="s">
        <v>55</v>
      </c>
      <c r="J7" s="932" t="s">
        <v>63</v>
      </c>
      <c r="K7" s="940"/>
      <c r="L7" s="497">
        <v>45741</v>
      </c>
      <c r="M7" s="932" t="s">
        <v>57</v>
      </c>
      <c r="N7" s="945">
        <v>84226.5</v>
      </c>
      <c r="O7" s="932" t="s">
        <v>57</v>
      </c>
      <c r="P7" s="946" t="s">
        <v>68</v>
      </c>
      <c r="Q7" s="942">
        <v>45749</v>
      </c>
      <c r="R7" s="942"/>
      <c r="S7" s="942"/>
      <c r="T7" s="942"/>
      <c r="U7" s="942"/>
      <c r="V7" s="949">
        <v>7020</v>
      </c>
      <c r="W7" s="950">
        <v>386</v>
      </c>
      <c r="X7" s="1056">
        <f t="shared" si="0"/>
        <v>6634</v>
      </c>
      <c r="Y7" s="22">
        <f>IFERROR($W7/$V7, 0)</f>
        <v>5.4985754985754982E-2</v>
      </c>
      <c r="Z7" s="1060">
        <v>45888</v>
      </c>
      <c r="AA7" s="938">
        <v>0</v>
      </c>
      <c r="AB7" s="938">
        <v>0</v>
      </c>
      <c r="AC7" s="501">
        <v>0</v>
      </c>
      <c r="AD7" s="366" t="s">
        <v>79</v>
      </c>
      <c r="AE7" s="208"/>
      <c r="CX7" s="338"/>
      <c r="CY7" s="328"/>
      <c r="DD7" s="339"/>
      <c r="DL7" s="328"/>
    </row>
    <row r="8" spans="1:121" ht="24.75" customHeight="1">
      <c r="A8" s="486" t="s">
        <v>80</v>
      </c>
      <c r="B8" s="487" t="s">
        <v>50</v>
      </c>
      <c r="C8" s="488">
        <v>45991</v>
      </c>
      <c r="D8" s="488" t="s">
        <v>81</v>
      </c>
      <c r="E8" s="497">
        <v>45700</v>
      </c>
      <c r="F8" s="447" t="s">
        <v>77</v>
      </c>
      <c r="G8" s="504" t="s">
        <v>82</v>
      </c>
      <c r="H8" s="939">
        <v>81</v>
      </c>
      <c r="I8" s="491" t="s">
        <v>55</v>
      </c>
      <c r="J8" s="939" t="s">
        <v>63</v>
      </c>
      <c r="K8" s="939"/>
      <c r="L8" s="497">
        <v>45702</v>
      </c>
      <c r="M8" s="505" t="s">
        <v>57</v>
      </c>
      <c r="N8" s="945">
        <v>70635</v>
      </c>
      <c r="O8" s="505" t="s">
        <v>57</v>
      </c>
      <c r="P8" s="941" t="s">
        <v>64</v>
      </c>
      <c r="Q8" s="942">
        <v>45696</v>
      </c>
      <c r="R8" s="942"/>
      <c r="S8" s="942"/>
      <c r="T8" s="942"/>
      <c r="U8" s="942"/>
      <c r="V8" s="943">
        <v>6092</v>
      </c>
      <c r="W8" s="936">
        <v>4227</v>
      </c>
      <c r="X8" s="1056">
        <f t="shared" si="0"/>
        <v>1865</v>
      </c>
      <c r="Y8" s="22">
        <f>IFERROR($W8/$V8, 0)</f>
        <v>0.69386080105055814</v>
      </c>
      <c r="Z8" s="1059">
        <v>45747</v>
      </c>
      <c r="AA8" s="938">
        <v>0</v>
      </c>
      <c r="AB8" s="938">
        <v>0</v>
      </c>
      <c r="AC8" s="506">
        <v>0</v>
      </c>
      <c r="AD8" s="951" t="s">
        <v>83</v>
      </c>
      <c r="AE8" s="123"/>
    </row>
    <row r="9" spans="1:121" ht="24.75" customHeight="1">
      <c r="A9" s="486" t="s">
        <v>84</v>
      </c>
      <c r="B9" s="487" t="s">
        <v>50</v>
      </c>
      <c r="C9" s="488">
        <v>45991</v>
      </c>
      <c r="D9" s="496" t="s">
        <v>76</v>
      </c>
      <c r="E9" s="497">
        <v>45743</v>
      </c>
      <c r="F9" s="496" t="s">
        <v>85</v>
      </c>
      <c r="G9" s="498" t="s">
        <v>86</v>
      </c>
      <c r="H9" s="939">
        <v>87</v>
      </c>
      <c r="I9" s="491" t="s">
        <v>55</v>
      </c>
      <c r="J9" s="932" t="s">
        <v>63</v>
      </c>
      <c r="K9" s="940"/>
      <c r="L9" s="497">
        <v>45741</v>
      </c>
      <c r="M9" s="932" t="s">
        <v>57</v>
      </c>
      <c r="N9" s="945">
        <v>75191.5</v>
      </c>
      <c r="O9" s="932" t="s">
        <v>57</v>
      </c>
      <c r="P9" s="941" t="s">
        <v>68</v>
      </c>
      <c r="Q9" s="942">
        <v>45748</v>
      </c>
      <c r="R9" s="942"/>
      <c r="S9" s="942"/>
      <c r="T9" s="942"/>
      <c r="U9" s="942"/>
      <c r="V9" s="943">
        <v>6387</v>
      </c>
      <c r="W9" s="503"/>
      <c r="X9" s="1056">
        <f t="shared" si="0"/>
        <v>6387</v>
      </c>
      <c r="Y9" s="22">
        <f>IFERROR($W9/$V9, 0)</f>
        <v>0</v>
      </c>
      <c r="Z9" s="1062"/>
      <c r="AA9" s="938">
        <v>0</v>
      </c>
      <c r="AB9" s="938">
        <v>0</v>
      </c>
      <c r="AC9" s="501">
        <v>0</v>
      </c>
      <c r="AD9" s="507" t="s">
        <v>87</v>
      </c>
      <c r="AE9" s="43"/>
    </row>
    <row r="10" spans="1:121" ht="24.75" customHeight="1">
      <c r="A10" s="486" t="s">
        <v>88</v>
      </c>
      <c r="B10" s="487" t="s">
        <v>50</v>
      </c>
      <c r="C10" s="488">
        <v>45991</v>
      </c>
      <c r="D10" s="488" t="s">
        <v>76</v>
      </c>
      <c r="E10" s="497">
        <v>45743</v>
      </c>
      <c r="F10" s="496" t="s">
        <v>85</v>
      </c>
      <c r="G10" s="498" t="s">
        <v>89</v>
      </c>
      <c r="H10" s="939">
        <v>70</v>
      </c>
      <c r="I10" s="491" t="s">
        <v>55</v>
      </c>
      <c r="J10" s="932" t="s">
        <v>63</v>
      </c>
      <c r="K10" s="940"/>
      <c r="L10" s="497">
        <v>45741</v>
      </c>
      <c r="M10" s="932" t="s">
        <v>57</v>
      </c>
      <c r="N10" s="945">
        <v>67735.5</v>
      </c>
      <c r="O10" s="932" t="s">
        <v>57</v>
      </c>
      <c r="P10" s="941" t="s">
        <v>64</v>
      </c>
      <c r="Q10" s="942">
        <v>45779</v>
      </c>
      <c r="R10" s="942"/>
      <c r="S10" s="942"/>
      <c r="T10" s="942"/>
      <c r="U10" s="942"/>
      <c r="V10" s="943">
        <v>6152</v>
      </c>
      <c r="W10" s="944">
        <v>5629</v>
      </c>
      <c r="X10" s="1056">
        <f t="shared" si="0"/>
        <v>523</v>
      </c>
      <c r="Y10" s="22">
        <f>IFERROR($W10/$V10, 0)</f>
        <v>0.91498699609882961</v>
      </c>
      <c r="Z10" s="1059">
        <v>45792</v>
      </c>
      <c r="AA10" s="938">
        <v>0</v>
      </c>
      <c r="AB10" s="938">
        <v>0</v>
      </c>
      <c r="AC10" s="501">
        <v>0</v>
      </c>
      <c r="AD10" s="366" t="s">
        <v>90</v>
      </c>
      <c r="AE10" s="123"/>
    </row>
    <row r="11" spans="1:121" ht="24.75" customHeight="1">
      <c r="A11" s="486" t="s">
        <v>91</v>
      </c>
      <c r="B11" s="487" t="s">
        <v>50</v>
      </c>
      <c r="C11" s="488">
        <v>45991</v>
      </c>
      <c r="D11" s="488" t="s">
        <v>81</v>
      </c>
      <c r="E11" s="497">
        <v>45735</v>
      </c>
      <c r="F11" s="496" t="s">
        <v>77</v>
      </c>
      <c r="G11" s="498" t="s">
        <v>92</v>
      </c>
      <c r="H11" s="939">
        <v>79</v>
      </c>
      <c r="I11" s="491" t="s">
        <v>55</v>
      </c>
      <c r="J11" s="939" t="s">
        <v>63</v>
      </c>
      <c r="K11" s="939"/>
      <c r="L11" s="497">
        <v>45735</v>
      </c>
      <c r="M11" s="939" t="s">
        <v>57</v>
      </c>
      <c r="N11" s="945">
        <v>67925</v>
      </c>
      <c r="O11" s="939" t="s">
        <v>57</v>
      </c>
      <c r="P11" s="941" t="s">
        <v>64</v>
      </c>
      <c r="Q11" s="942">
        <v>45736</v>
      </c>
      <c r="R11" s="942"/>
      <c r="S11" s="942"/>
      <c r="T11" s="942"/>
      <c r="U11" s="942"/>
      <c r="V11" s="943">
        <v>5825</v>
      </c>
      <c r="W11" s="936">
        <v>1257</v>
      </c>
      <c r="X11" s="1056">
        <f t="shared" si="0"/>
        <v>4568</v>
      </c>
      <c r="Y11" s="698">
        <f>IFERROR($W11/$V11, 0)</f>
        <v>0.21579399141630901</v>
      </c>
      <c r="Z11" s="1057" t="s">
        <v>93</v>
      </c>
      <c r="AA11" s="938">
        <v>0</v>
      </c>
      <c r="AB11" s="938">
        <v>0</v>
      </c>
      <c r="AC11" s="943">
        <v>0</v>
      </c>
      <c r="AD11" s="175"/>
      <c r="AE11" s="123"/>
    </row>
    <row r="12" spans="1:121" ht="24.75" customHeight="1">
      <c r="A12" s="486" t="s">
        <v>94</v>
      </c>
      <c r="B12" s="487" t="s">
        <v>50</v>
      </c>
      <c r="C12" s="497">
        <v>45930</v>
      </c>
      <c r="D12" s="496" t="s">
        <v>51</v>
      </c>
      <c r="E12" s="496" t="s">
        <v>52</v>
      </c>
      <c r="F12" s="496" t="s">
        <v>53</v>
      </c>
      <c r="G12" s="498" t="s">
        <v>95</v>
      </c>
      <c r="H12" s="939">
        <v>0</v>
      </c>
      <c r="I12" s="939" t="s">
        <v>55</v>
      </c>
      <c r="J12" s="939" t="s">
        <v>63</v>
      </c>
      <c r="K12" s="939"/>
      <c r="L12" s="952">
        <v>45716</v>
      </c>
      <c r="M12" s="939" t="s">
        <v>57</v>
      </c>
      <c r="N12" s="945">
        <v>582</v>
      </c>
      <c r="O12" s="939" t="s">
        <v>57</v>
      </c>
      <c r="P12" s="941" t="s">
        <v>64</v>
      </c>
      <c r="Q12" s="937" t="s">
        <v>56</v>
      </c>
      <c r="R12" s="937"/>
      <c r="S12" s="937"/>
      <c r="T12" s="937"/>
      <c r="U12" s="937"/>
      <c r="V12" s="943">
        <v>0</v>
      </c>
      <c r="W12" s="950">
        <v>0</v>
      </c>
      <c r="X12" s="1056">
        <f t="shared" si="0"/>
        <v>0</v>
      </c>
      <c r="Y12" s="698">
        <f>IFERROR($W12/$V12, 0)</f>
        <v>0</v>
      </c>
      <c r="Z12" s="1057"/>
      <c r="AA12" s="938">
        <v>0</v>
      </c>
      <c r="AB12" s="938">
        <v>0</v>
      </c>
      <c r="AC12" s="937">
        <v>3</v>
      </c>
      <c r="AD12" s="175"/>
      <c r="AE12" s="43"/>
    </row>
    <row r="13" spans="1:121" customFormat="1" ht="24.75" customHeight="1">
      <c r="A13" s="486" t="s">
        <v>96</v>
      </c>
      <c r="B13" s="487" t="s">
        <v>50</v>
      </c>
      <c r="C13" s="488">
        <v>45991</v>
      </c>
      <c r="D13" s="488" t="s">
        <v>70</v>
      </c>
      <c r="E13" s="497">
        <v>45748</v>
      </c>
      <c r="F13" s="496" t="s">
        <v>71</v>
      </c>
      <c r="G13" s="498" t="s">
        <v>97</v>
      </c>
      <c r="H13" s="939">
        <v>0</v>
      </c>
      <c r="I13" s="939" t="s">
        <v>55</v>
      </c>
      <c r="J13" s="939" t="s">
        <v>63</v>
      </c>
      <c r="K13" s="939"/>
      <c r="L13" s="497">
        <v>45741</v>
      </c>
      <c r="M13" s="939" t="s">
        <v>57</v>
      </c>
      <c r="N13" s="945">
        <v>29634.15</v>
      </c>
      <c r="O13" s="939" t="s">
        <v>57</v>
      </c>
      <c r="P13" s="941" t="s">
        <v>64</v>
      </c>
      <c r="Q13" s="942">
        <v>45743</v>
      </c>
      <c r="R13" s="942"/>
      <c r="S13" s="942"/>
      <c r="T13" s="942"/>
      <c r="U13" s="942"/>
      <c r="V13" s="943">
        <v>1831</v>
      </c>
      <c r="W13" s="950">
        <v>625</v>
      </c>
      <c r="X13" s="1056">
        <f t="shared" si="0"/>
        <v>1206</v>
      </c>
      <c r="Y13" s="698">
        <f>IFERROR($W13/$V13, 0)</f>
        <v>0.34134352812670671</v>
      </c>
      <c r="Z13" s="1059">
        <v>45790</v>
      </c>
      <c r="AA13" s="938">
        <v>0</v>
      </c>
      <c r="AB13" s="938">
        <v>0</v>
      </c>
      <c r="AC13" s="943">
        <v>0</v>
      </c>
      <c r="AD13" s="175" t="s">
        <v>98</v>
      </c>
    </row>
    <row r="14" spans="1:121" customFormat="1" ht="24.75" customHeight="1">
      <c r="A14" s="486" t="s">
        <v>99</v>
      </c>
      <c r="B14" s="487" t="s">
        <v>50</v>
      </c>
      <c r="C14" s="488">
        <v>45991</v>
      </c>
      <c r="D14" s="488" t="s">
        <v>76</v>
      </c>
      <c r="E14" s="497">
        <v>45748</v>
      </c>
      <c r="F14" s="496" t="s">
        <v>77</v>
      </c>
      <c r="G14" s="498" t="s">
        <v>100</v>
      </c>
      <c r="H14" s="939">
        <v>0</v>
      </c>
      <c r="I14" s="939" t="s">
        <v>55</v>
      </c>
      <c r="J14" s="932" t="s">
        <v>63</v>
      </c>
      <c r="K14" s="940"/>
      <c r="L14" s="497">
        <v>45741</v>
      </c>
      <c r="M14" s="932" t="s">
        <v>57</v>
      </c>
      <c r="N14" s="945">
        <v>17203.45</v>
      </c>
      <c r="O14" s="932" t="s">
        <v>57</v>
      </c>
      <c r="P14" s="953" t="s">
        <v>64</v>
      </c>
      <c r="Q14" s="942">
        <v>45742</v>
      </c>
      <c r="R14" s="942"/>
      <c r="S14" s="942"/>
      <c r="T14" s="942"/>
      <c r="U14" s="942"/>
      <c r="V14" s="943">
        <v>1157</v>
      </c>
      <c r="W14" s="950">
        <v>404</v>
      </c>
      <c r="X14" s="1056">
        <f t="shared" si="0"/>
        <v>753</v>
      </c>
      <c r="Y14" s="698">
        <f>IFERROR($W14/$V14, 0)</f>
        <v>0.34917891097666376</v>
      </c>
      <c r="Z14" s="1059">
        <v>45925</v>
      </c>
      <c r="AA14" s="938">
        <v>0</v>
      </c>
      <c r="AB14" s="938">
        <v>0</v>
      </c>
      <c r="AC14" s="501">
        <v>0</v>
      </c>
      <c r="AD14" s="507" t="s">
        <v>101</v>
      </c>
      <c r="AE14" s="165"/>
    </row>
    <row r="15" spans="1:121" customFormat="1" ht="24.75" customHeight="1">
      <c r="A15" s="486" t="s">
        <v>102</v>
      </c>
      <c r="B15" s="487" t="s">
        <v>50</v>
      </c>
      <c r="C15" s="488">
        <v>45991</v>
      </c>
      <c r="D15" s="488" t="s">
        <v>76</v>
      </c>
      <c r="E15" s="497">
        <v>45748</v>
      </c>
      <c r="F15" s="496" t="s">
        <v>85</v>
      </c>
      <c r="G15" s="498" t="s">
        <v>103</v>
      </c>
      <c r="H15" s="939">
        <v>0</v>
      </c>
      <c r="I15" s="939" t="s">
        <v>55</v>
      </c>
      <c r="J15" s="932" t="s">
        <v>63</v>
      </c>
      <c r="K15" s="940"/>
      <c r="L15" s="497">
        <v>45742</v>
      </c>
      <c r="M15" s="932" t="s">
        <v>57</v>
      </c>
      <c r="N15" s="945">
        <v>13442.35</v>
      </c>
      <c r="O15" s="932" t="s">
        <v>57</v>
      </c>
      <c r="P15" s="953" t="s">
        <v>68</v>
      </c>
      <c r="Q15" s="942">
        <v>45742</v>
      </c>
      <c r="R15" s="942"/>
      <c r="S15" s="942"/>
      <c r="T15" s="942"/>
      <c r="U15" s="942"/>
      <c r="V15" s="937">
        <v>831</v>
      </c>
      <c r="W15" s="503"/>
      <c r="X15" s="1056">
        <f t="shared" si="0"/>
        <v>831</v>
      </c>
      <c r="Y15" s="698">
        <f>IFERROR($W15/$V15, 0)</f>
        <v>0</v>
      </c>
      <c r="Z15" s="1062"/>
      <c r="AA15" s="938">
        <v>0</v>
      </c>
      <c r="AB15" s="938">
        <v>0</v>
      </c>
      <c r="AC15" s="501">
        <v>0</v>
      </c>
      <c r="AD15" s="366" t="s">
        <v>104</v>
      </c>
      <c r="AE15" s="165"/>
    </row>
    <row r="16" spans="1:121" customFormat="1" ht="24.75" customHeight="1">
      <c r="A16" s="486" t="s">
        <v>105</v>
      </c>
      <c r="B16" s="487" t="s">
        <v>50</v>
      </c>
      <c r="C16" s="488">
        <v>45991</v>
      </c>
      <c r="D16" s="488" t="s">
        <v>76</v>
      </c>
      <c r="E16" s="497">
        <v>45779</v>
      </c>
      <c r="F16" s="496" t="s">
        <v>85</v>
      </c>
      <c r="G16" s="498" t="s">
        <v>106</v>
      </c>
      <c r="H16" s="939">
        <v>0</v>
      </c>
      <c r="I16" s="939" t="s">
        <v>55</v>
      </c>
      <c r="J16" s="932" t="s">
        <v>63</v>
      </c>
      <c r="K16" s="940"/>
      <c r="L16" s="497">
        <v>45742</v>
      </c>
      <c r="M16" s="932" t="s">
        <v>57</v>
      </c>
      <c r="N16" s="945">
        <v>23800.25</v>
      </c>
      <c r="O16" s="932" t="s">
        <v>57</v>
      </c>
      <c r="P16" s="953" t="s">
        <v>64</v>
      </c>
      <c r="Q16" s="942">
        <v>45743</v>
      </c>
      <c r="R16" s="942"/>
      <c r="S16" s="942"/>
      <c r="T16" s="942"/>
      <c r="U16" s="942"/>
      <c r="V16" s="943">
        <v>1697</v>
      </c>
      <c r="W16" s="936">
        <v>1181</v>
      </c>
      <c r="X16" s="1056">
        <f t="shared" si="0"/>
        <v>516</v>
      </c>
      <c r="Y16" s="698">
        <f>IFERROR($W16/$V16, 0)</f>
        <v>0.69593400117855042</v>
      </c>
      <c r="Z16" s="1059">
        <v>45791</v>
      </c>
      <c r="AA16" s="938">
        <v>0</v>
      </c>
      <c r="AB16" s="938">
        <v>0</v>
      </c>
      <c r="AC16" s="501">
        <v>0</v>
      </c>
      <c r="AD16" s="508" t="s">
        <v>104</v>
      </c>
      <c r="AE16" s="165"/>
    </row>
    <row r="17" spans="1:31" customFormat="1" ht="24.75" customHeight="1">
      <c r="A17" s="486" t="s">
        <v>107</v>
      </c>
      <c r="B17" s="487" t="s">
        <v>50</v>
      </c>
      <c r="C17" s="488">
        <v>45991</v>
      </c>
      <c r="D17" s="488" t="s">
        <v>76</v>
      </c>
      <c r="E17" s="497">
        <v>45700</v>
      </c>
      <c r="F17" s="497" t="s">
        <v>77</v>
      </c>
      <c r="G17" s="504" t="s">
        <v>108</v>
      </c>
      <c r="H17" s="939">
        <v>0</v>
      </c>
      <c r="I17" s="939" t="s">
        <v>55</v>
      </c>
      <c r="J17" s="939" t="s">
        <v>63</v>
      </c>
      <c r="K17" s="939"/>
      <c r="L17" s="497">
        <v>45700</v>
      </c>
      <c r="M17" s="939" t="s">
        <v>57</v>
      </c>
      <c r="N17" s="945">
        <v>19745.25</v>
      </c>
      <c r="O17" s="939" t="s">
        <v>57</v>
      </c>
      <c r="P17" s="953" t="s">
        <v>64</v>
      </c>
      <c r="Q17" s="942">
        <v>45696</v>
      </c>
      <c r="R17" s="942"/>
      <c r="S17" s="942"/>
      <c r="T17" s="942"/>
      <c r="U17" s="942"/>
      <c r="V17" s="943">
        <v>1534</v>
      </c>
      <c r="W17" s="950">
        <v>353</v>
      </c>
      <c r="X17" s="1056">
        <f t="shared" si="0"/>
        <v>1181</v>
      </c>
      <c r="Y17" s="698">
        <f>IFERROR($W17/$V17, 0)</f>
        <v>0.23011734028683181</v>
      </c>
      <c r="Z17" s="1059">
        <v>45736</v>
      </c>
      <c r="AA17" s="938">
        <v>0</v>
      </c>
      <c r="AB17" s="938">
        <v>0</v>
      </c>
      <c r="AC17" s="506">
        <v>0</v>
      </c>
      <c r="AD17" s="951"/>
    </row>
    <row r="18" spans="1:31" ht="24.75" customHeight="1">
      <c r="A18" s="486" t="s">
        <v>109</v>
      </c>
      <c r="B18" s="487" t="s">
        <v>50</v>
      </c>
      <c r="C18" s="488">
        <v>45991</v>
      </c>
      <c r="D18" s="488" t="s">
        <v>76</v>
      </c>
      <c r="E18" s="497">
        <v>45748</v>
      </c>
      <c r="F18" s="496" t="s">
        <v>85</v>
      </c>
      <c r="G18" s="954" t="s">
        <v>110</v>
      </c>
      <c r="H18" s="939">
        <v>0</v>
      </c>
      <c r="I18" s="939" t="s">
        <v>55</v>
      </c>
      <c r="J18" s="939" t="s">
        <v>63</v>
      </c>
      <c r="K18" s="955"/>
      <c r="L18" s="497">
        <v>45741</v>
      </c>
      <c r="M18" s="939" t="s">
        <v>57</v>
      </c>
      <c r="N18" s="945">
        <v>31186.25</v>
      </c>
      <c r="O18" s="939" t="s">
        <v>57</v>
      </c>
      <c r="P18" s="953" t="s">
        <v>64</v>
      </c>
      <c r="Q18" s="942">
        <v>45743</v>
      </c>
      <c r="R18" s="942"/>
      <c r="S18" s="942"/>
      <c r="T18" s="942"/>
      <c r="U18" s="942"/>
      <c r="V18" s="943">
        <v>2003</v>
      </c>
      <c r="W18" s="950">
        <v>225</v>
      </c>
      <c r="X18" s="1056">
        <f t="shared" si="0"/>
        <v>1778</v>
      </c>
      <c r="Y18" s="698">
        <f>IFERROR($W18/$V18, 0)</f>
        <v>0.11233150274588118</v>
      </c>
      <c r="Z18" s="1059">
        <v>45785</v>
      </c>
      <c r="AA18" s="938">
        <v>0</v>
      </c>
      <c r="AB18" s="938">
        <v>0</v>
      </c>
      <c r="AC18" s="943">
        <v>0</v>
      </c>
      <c r="AD18" s="175" t="s">
        <v>111</v>
      </c>
      <c r="AE18" s="164"/>
    </row>
    <row r="19" spans="1:31" s="169" customFormat="1" ht="24.75" customHeight="1">
      <c r="A19" s="486" t="s">
        <v>112</v>
      </c>
      <c r="B19" s="487" t="s">
        <v>50</v>
      </c>
      <c r="C19" s="488">
        <v>45960</v>
      </c>
      <c r="D19" s="488"/>
      <c r="E19" s="497"/>
      <c r="F19" s="496"/>
      <c r="G19" s="498"/>
      <c r="H19" s="939">
        <v>0</v>
      </c>
      <c r="I19" s="505" t="s">
        <v>55</v>
      </c>
      <c r="J19" s="939" t="s">
        <v>63</v>
      </c>
      <c r="K19" s="955"/>
      <c r="L19" s="497"/>
      <c r="M19" s="939" t="s">
        <v>113</v>
      </c>
      <c r="N19" s="945"/>
      <c r="O19" s="939" t="s">
        <v>113</v>
      </c>
      <c r="P19" s="941" t="s">
        <v>58</v>
      </c>
      <c r="Q19" s="942"/>
      <c r="R19" s="942"/>
      <c r="S19" s="942"/>
      <c r="T19" s="942"/>
      <c r="U19" s="942"/>
      <c r="V19" s="943">
        <v>11</v>
      </c>
      <c r="W19" s="936"/>
      <c r="X19" s="1056">
        <f t="shared" ref="X19:X23" si="1">SUM(V19-W19)</f>
        <v>11</v>
      </c>
      <c r="Y19" s="698">
        <f>IFERROR($W19/$V19, 0)</f>
        <v>0</v>
      </c>
      <c r="Z19" s="1057"/>
      <c r="AA19" s="938">
        <v>0</v>
      </c>
      <c r="AB19" s="938">
        <v>0</v>
      </c>
      <c r="AC19" s="501">
        <v>0</v>
      </c>
      <c r="AD19" s="175"/>
      <c r="AE19" s="346"/>
    </row>
    <row r="20" spans="1:31" s="169" customFormat="1" ht="24.75" customHeight="1">
      <c r="A20" s="486" t="s">
        <v>114</v>
      </c>
      <c r="B20" s="487" t="s">
        <v>50</v>
      </c>
      <c r="C20" s="488">
        <v>46008</v>
      </c>
      <c r="D20" s="488" t="s">
        <v>115</v>
      </c>
      <c r="E20" s="497">
        <v>45938</v>
      </c>
      <c r="F20" s="496" t="s">
        <v>116</v>
      </c>
      <c r="G20" s="498"/>
      <c r="H20" s="939">
        <v>80</v>
      </c>
      <c r="I20" s="491" t="s">
        <v>55</v>
      </c>
      <c r="J20" s="932" t="s">
        <v>56</v>
      </c>
      <c r="K20" s="955"/>
      <c r="L20" s="497"/>
      <c r="M20" s="939" t="s">
        <v>57</v>
      </c>
      <c r="N20" s="945">
        <v>86136</v>
      </c>
      <c r="O20" s="939" t="s">
        <v>57</v>
      </c>
      <c r="P20" s="941" t="s">
        <v>68</v>
      </c>
      <c r="Q20" s="942">
        <v>45938</v>
      </c>
      <c r="R20" s="942"/>
      <c r="S20" s="942"/>
      <c r="T20" s="942"/>
      <c r="U20" s="942"/>
      <c r="V20" s="943">
        <v>7655</v>
      </c>
      <c r="W20" s="936"/>
      <c r="X20" s="1056">
        <f t="shared" si="1"/>
        <v>7655</v>
      </c>
      <c r="Y20" s="698">
        <f>IFERROR($W20/$V20, 0)</f>
        <v>0</v>
      </c>
      <c r="Z20" s="1057"/>
      <c r="AA20" s="938">
        <v>0</v>
      </c>
      <c r="AB20" s="938">
        <v>0</v>
      </c>
      <c r="AC20" s="501">
        <v>0</v>
      </c>
      <c r="AD20" s="175"/>
      <c r="AE20" s="346"/>
    </row>
    <row r="21" spans="1:31" s="169" customFormat="1" ht="24.75" customHeight="1">
      <c r="A21" s="486" t="s">
        <v>117</v>
      </c>
      <c r="B21" s="487" t="s">
        <v>50</v>
      </c>
      <c r="C21" s="488">
        <v>46008</v>
      </c>
      <c r="D21" s="488"/>
      <c r="E21" s="497"/>
      <c r="F21" s="496"/>
      <c r="G21" s="498"/>
      <c r="H21" s="939">
        <v>139</v>
      </c>
      <c r="I21" s="491" t="s">
        <v>55</v>
      </c>
      <c r="J21" s="932" t="s">
        <v>56</v>
      </c>
      <c r="K21" s="939" t="s">
        <v>118</v>
      </c>
      <c r="L21" s="497"/>
      <c r="M21" s="939" t="s">
        <v>57</v>
      </c>
      <c r="N21" s="945">
        <v>42766.5</v>
      </c>
      <c r="O21" s="939" t="s">
        <v>57</v>
      </c>
      <c r="P21" s="941" t="s">
        <v>58</v>
      </c>
      <c r="Q21" s="942">
        <v>45939</v>
      </c>
      <c r="R21" s="942"/>
      <c r="S21" s="942"/>
      <c r="T21" s="942"/>
      <c r="U21" s="942"/>
      <c r="V21" s="943">
        <v>3853</v>
      </c>
      <c r="W21" s="936"/>
      <c r="X21" s="1056">
        <f t="shared" si="1"/>
        <v>3853</v>
      </c>
      <c r="Y21" s="698">
        <f>IFERROR($W21/$V21, 0)</f>
        <v>0</v>
      </c>
      <c r="Z21" s="1057"/>
      <c r="AA21" s="938">
        <v>0</v>
      </c>
      <c r="AB21" s="938">
        <v>0</v>
      </c>
      <c r="AC21" s="501">
        <v>0</v>
      </c>
      <c r="AD21" s="175"/>
      <c r="AE21" s="346"/>
    </row>
    <row r="22" spans="1:31" s="169" customFormat="1" ht="24.75" customHeight="1">
      <c r="A22" s="486" t="s">
        <v>119</v>
      </c>
      <c r="B22" s="487" t="s">
        <v>50</v>
      </c>
      <c r="C22" s="488">
        <v>46008</v>
      </c>
      <c r="D22" s="488"/>
      <c r="E22" s="497"/>
      <c r="F22" s="496"/>
      <c r="G22" s="498"/>
      <c r="H22" s="939">
        <v>517</v>
      </c>
      <c r="I22" s="491" t="s">
        <v>55</v>
      </c>
      <c r="J22" s="932" t="s">
        <v>56</v>
      </c>
      <c r="K22" s="955"/>
      <c r="L22" s="497"/>
      <c r="M22" s="939" t="s">
        <v>57</v>
      </c>
      <c r="N22" s="945">
        <v>215088</v>
      </c>
      <c r="O22" s="939" t="s">
        <v>57</v>
      </c>
      <c r="P22" s="941" t="s">
        <v>58</v>
      </c>
      <c r="Q22" s="942"/>
      <c r="R22" s="942"/>
      <c r="S22" s="942"/>
      <c r="T22" s="942"/>
      <c r="U22" s="942"/>
      <c r="V22" s="943">
        <v>22387</v>
      </c>
      <c r="W22" s="936"/>
      <c r="X22" s="1056">
        <f t="shared" si="1"/>
        <v>22387</v>
      </c>
      <c r="Y22" s="698">
        <f>IFERROR($W22/$V22, 0)</f>
        <v>0</v>
      </c>
      <c r="Z22" s="1057"/>
      <c r="AA22" s="938">
        <v>0</v>
      </c>
      <c r="AB22" s="938">
        <v>0</v>
      </c>
      <c r="AC22" s="501">
        <v>0</v>
      </c>
      <c r="AD22" s="175"/>
      <c r="AE22" s="346"/>
    </row>
    <row r="23" spans="1:31" s="169" customFormat="1" ht="24.75" customHeight="1">
      <c r="A23" s="486" t="s">
        <v>120</v>
      </c>
      <c r="B23" s="486" t="s">
        <v>121</v>
      </c>
      <c r="C23" s="497">
        <v>45930</v>
      </c>
      <c r="D23" s="488" t="s">
        <v>76</v>
      </c>
      <c r="E23" s="497">
        <v>45918</v>
      </c>
      <c r="F23" s="486" t="s">
        <v>122</v>
      </c>
      <c r="G23" s="498"/>
      <c r="H23" s="939">
        <v>0</v>
      </c>
      <c r="I23" s="491" t="s">
        <v>55</v>
      </c>
      <c r="J23" s="932" t="s">
        <v>63</v>
      </c>
      <c r="K23" s="932"/>
      <c r="L23" s="497">
        <v>45918</v>
      </c>
      <c r="M23" s="939" t="s">
        <v>57</v>
      </c>
      <c r="N23" s="945">
        <v>9611.9500000000007</v>
      </c>
      <c r="O23" s="939" t="s">
        <v>57</v>
      </c>
      <c r="P23" s="941" t="s">
        <v>64</v>
      </c>
      <c r="Q23" s="942">
        <v>45918</v>
      </c>
      <c r="R23" s="942"/>
      <c r="S23" s="942"/>
      <c r="T23" s="942"/>
      <c r="U23" s="942"/>
      <c r="V23" s="943">
        <v>807</v>
      </c>
      <c r="W23" s="944">
        <v>333</v>
      </c>
      <c r="X23" s="1056">
        <f t="shared" si="1"/>
        <v>474</v>
      </c>
      <c r="Y23" s="698">
        <f>IFERROR($W23/$V23, 0)</f>
        <v>0.41263940520446096</v>
      </c>
      <c r="Z23" s="1059">
        <v>45938</v>
      </c>
      <c r="AA23" s="938">
        <v>0</v>
      </c>
      <c r="AB23" s="938">
        <v>0</v>
      </c>
      <c r="AC23" s="501">
        <v>0</v>
      </c>
      <c r="AD23" s="495" t="s">
        <v>123</v>
      </c>
      <c r="AE23" s="346"/>
    </row>
    <row r="24" spans="1:31" ht="24.75" customHeight="1">
      <c r="A24" s="956" t="s">
        <v>124</v>
      </c>
      <c r="B24" s="486" t="s">
        <v>121</v>
      </c>
      <c r="C24" s="497">
        <v>45945</v>
      </c>
      <c r="D24" s="488"/>
      <c r="E24" s="488"/>
      <c r="F24" s="486"/>
      <c r="G24" s="489"/>
      <c r="H24" s="932">
        <v>67</v>
      </c>
      <c r="I24" s="491" t="s">
        <v>55</v>
      </c>
      <c r="J24" s="932" t="s">
        <v>125</v>
      </c>
      <c r="K24" s="932" t="s">
        <v>126</v>
      </c>
      <c r="L24" s="488">
        <v>45936</v>
      </c>
      <c r="M24" s="932" t="s">
        <v>57</v>
      </c>
      <c r="N24" s="933">
        <v>38192</v>
      </c>
      <c r="O24" s="932" t="s">
        <v>57</v>
      </c>
      <c r="P24" s="934" t="s">
        <v>58</v>
      </c>
      <c r="Q24" s="935">
        <v>45936</v>
      </c>
      <c r="R24" s="572"/>
      <c r="S24" s="572"/>
      <c r="T24" s="572"/>
      <c r="U24" s="572"/>
      <c r="V24" s="936">
        <v>2845</v>
      </c>
      <c r="W24" s="936"/>
      <c r="X24" s="1056">
        <f t="shared" ref="X24:X31" si="2">SUM(V24-W24)</f>
        <v>2845</v>
      </c>
      <c r="Y24" s="698">
        <f>IFERROR($W24/$V24, 0)</f>
        <v>0</v>
      </c>
      <c r="Z24" s="1057"/>
      <c r="AA24" s="938">
        <v>0</v>
      </c>
      <c r="AB24" s="938">
        <v>0</v>
      </c>
      <c r="AC24" s="501">
        <v>0</v>
      </c>
      <c r="AD24" s="495" t="s">
        <v>127</v>
      </c>
      <c r="AE24" s="123"/>
    </row>
    <row r="25" spans="1:31" ht="24.75" customHeight="1">
      <c r="A25" s="956" t="s">
        <v>128</v>
      </c>
      <c r="B25" s="486" t="s">
        <v>121</v>
      </c>
      <c r="C25" s="497">
        <v>45945</v>
      </c>
      <c r="D25" s="488"/>
      <c r="E25" s="488"/>
      <c r="F25" s="486"/>
      <c r="G25" s="489"/>
      <c r="H25" s="932">
        <v>68</v>
      </c>
      <c r="I25" s="491" t="s">
        <v>55</v>
      </c>
      <c r="J25" s="932" t="s">
        <v>125</v>
      </c>
      <c r="K25" s="932" t="s">
        <v>126</v>
      </c>
      <c r="L25" s="488">
        <v>45936</v>
      </c>
      <c r="M25" s="932" t="s">
        <v>57</v>
      </c>
      <c r="N25" s="933">
        <v>37755.599999999999</v>
      </c>
      <c r="O25" s="932" t="s">
        <v>57</v>
      </c>
      <c r="P25" s="934" t="s">
        <v>58</v>
      </c>
      <c r="Q25" s="935">
        <v>45936</v>
      </c>
      <c r="R25" s="572"/>
      <c r="S25" s="572"/>
      <c r="T25" s="572"/>
      <c r="U25" s="572"/>
      <c r="V25" s="936">
        <v>2783</v>
      </c>
      <c r="W25" s="936"/>
      <c r="X25" s="1056">
        <f t="shared" si="2"/>
        <v>2783</v>
      </c>
      <c r="Y25" s="698">
        <f>IFERROR($W25/$V25, 0)</f>
        <v>0</v>
      </c>
      <c r="Z25" s="1057"/>
      <c r="AA25" s="938">
        <v>0</v>
      </c>
      <c r="AB25" s="938">
        <v>0</v>
      </c>
      <c r="AC25" s="501">
        <v>0</v>
      </c>
      <c r="AD25" s="495" t="s">
        <v>129</v>
      </c>
      <c r="AE25" s="123"/>
    </row>
    <row r="26" spans="1:31" ht="24.75" customHeight="1">
      <c r="A26" s="956" t="s">
        <v>130</v>
      </c>
      <c r="B26" s="486" t="s">
        <v>121</v>
      </c>
      <c r="C26" s="497">
        <v>45945</v>
      </c>
      <c r="D26" s="488"/>
      <c r="E26" s="488"/>
      <c r="F26" s="486"/>
      <c r="G26" s="489"/>
      <c r="H26" s="932">
        <v>28</v>
      </c>
      <c r="I26" s="491" t="s">
        <v>55</v>
      </c>
      <c r="J26" s="932" t="s">
        <v>125</v>
      </c>
      <c r="K26" s="932" t="s">
        <v>126</v>
      </c>
      <c r="L26" s="488"/>
      <c r="M26" s="932" t="s">
        <v>57</v>
      </c>
      <c r="N26" s="933">
        <v>27615.5</v>
      </c>
      <c r="O26" s="932" t="s">
        <v>57</v>
      </c>
      <c r="P26" s="934" t="s">
        <v>58</v>
      </c>
      <c r="Q26" s="935"/>
      <c r="R26" s="572"/>
      <c r="S26" s="572"/>
      <c r="T26" s="572"/>
      <c r="U26" s="572"/>
      <c r="V26" s="936">
        <v>2027</v>
      </c>
      <c r="W26" s="936"/>
      <c r="X26" s="1056">
        <f t="shared" si="2"/>
        <v>2027</v>
      </c>
      <c r="Y26" s="22">
        <f>IFERROR($W26/$V26, 0)</f>
        <v>0</v>
      </c>
      <c r="Z26" s="1057"/>
      <c r="AA26" s="938">
        <v>0</v>
      </c>
      <c r="AB26" s="938">
        <v>0</v>
      </c>
      <c r="AC26" s="501">
        <v>0</v>
      </c>
      <c r="AD26" s="495" t="s">
        <v>131</v>
      </c>
      <c r="AE26" s="123"/>
    </row>
    <row r="27" spans="1:31" ht="24.75" customHeight="1">
      <c r="A27" s="956" t="s">
        <v>132</v>
      </c>
      <c r="B27" s="486" t="s">
        <v>121</v>
      </c>
      <c r="C27" s="497">
        <v>45945</v>
      </c>
      <c r="D27" s="488"/>
      <c r="E27" s="488"/>
      <c r="F27" s="486"/>
      <c r="G27" s="489"/>
      <c r="H27" s="932">
        <v>87</v>
      </c>
      <c r="I27" s="491" t="s">
        <v>55</v>
      </c>
      <c r="J27" s="932" t="s">
        <v>125</v>
      </c>
      <c r="K27" s="932" t="s">
        <v>126</v>
      </c>
      <c r="L27" s="488"/>
      <c r="M27" s="932" t="s">
        <v>57</v>
      </c>
      <c r="N27" s="933">
        <v>74384</v>
      </c>
      <c r="O27" s="932" t="s">
        <v>57</v>
      </c>
      <c r="P27" s="934" t="s">
        <v>58</v>
      </c>
      <c r="Q27" s="957"/>
      <c r="R27" s="572"/>
      <c r="S27" s="572"/>
      <c r="T27" s="572"/>
      <c r="U27" s="572"/>
      <c r="V27" s="936">
        <v>6130</v>
      </c>
      <c r="W27" s="936"/>
      <c r="X27" s="1056">
        <f t="shared" si="2"/>
        <v>6130</v>
      </c>
      <c r="Y27" s="698">
        <f>IFERROR($W27/$V27, 0)</f>
        <v>0</v>
      </c>
      <c r="Z27" s="1057"/>
      <c r="AA27" s="938">
        <v>0</v>
      </c>
      <c r="AB27" s="938">
        <v>0</v>
      </c>
      <c r="AC27" s="501">
        <v>0</v>
      </c>
      <c r="AD27" s="495" t="s">
        <v>133</v>
      </c>
      <c r="AE27" s="123"/>
    </row>
    <row r="28" spans="1:31" ht="24.75" customHeight="1">
      <c r="A28" s="956" t="s">
        <v>134</v>
      </c>
      <c r="B28" s="486" t="s">
        <v>121</v>
      </c>
      <c r="C28" s="497">
        <v>45945</v>
      </c>
      <c r="D28" s="488"/>
      <c r="E28" s="488"/>
      <c r="F28" s="486"/>
      <c r="G28" s="489"/>
      <c r="H28" s="932">
        <v>28</v>
      </c>
      <c r="I28" s="491" t="s">
        <v>55</v>
      </c>
      <c r="J28" s="932" t="s">
        <v>125</v>
      </c>
      <c r="K28" s="932" t="s">
        <v>126</v>
      </c>
      <c r="L28" s="488"/>
      <c r="M28" s="932" t="s">
        <v>57</v>
      </c>
      <c r="N28" s="933">
        <v>29683</v>
      </c>
      <c r="O28" s="932" t="s">
        <v>57</v>
      </c>
      <c r="P28" s="934" t="s">
        <v>58</v>
      </c>
      <c r="Q28" s="935"/>
      <c r="R28" s="572"/>
      <c r="S28" s="572"/>
      <c r="T28" s="572"/>
      <c r="U28" s="572"/>
      <c r="V28" s="936">
        <v>2414</v>
      </c>
      <c r="W28" s="936"/>
      <c r="X28" s="1056">
        <f t="shared" si="2"/>
        <v>2414</v>
      </c>
      <c r="Y28" s="698">
        <f>IFERROR($W28/$V28, 0)</f>
        <v>0</v>
      </c>
      <c r="Z28" s="1057"/>
      <c r="AA28" s="938">
        <v>0</v>
      </c>
      <c r="AB28" s="938">
        <v>0</v>
      </c>
      <c r="AC28" s="501">
        <v>0</v>
      </c>
      <c r="AD28" s="495" t="s">
        <v>135</v>
      </c>
      <c r="AE28" s="123"/>
    </row>
    <row r="29" spans="1:31" ht="24.75" customHeight="1">
      <c r="A29" s="956" t="s">
        <v>136</v>
      </c>
      <c r="B29" s="486" t="s">
        <v>121</v>
      </c>
      <c r="C29" s="497">
        <v>45945</v>
      </c>
      <c r="D29" s="488"/>
      <c r="E29" s="488"/>
      <c r="F29" s="486"/>
      <c r="G29" s="489"/>
      <c r="H29" s="932">
        <v>21</v>
      </c>
      <c r="I29" s="491" t="s">
        <v>55</v>
      </c>
      <c r="J29" s="932" t="s">
        <v>125</v>
      </c>
      <c r="K29" s="932" t="s">
        <v>126</v>
      </c>
      <c r="L29" s="488"/>
      <c r="M29" s="932" t="s">
        <v>57</v>
      </c>
      <c r="N29" s="933">
        <v>20891</v>
      </c>
      <c r="O29" s="932" t="s">
        <v>57</v>
      </c>
      <c r="P29" s="934" t="s">
        <v>58</v>
      </c>
      <c r="Q29" s="935"/>
      <c r="R29" s="572"/>
      <c r="S29" s="572"/>
      <c r="T29" s="572"/>
      <c r="U29" s="572"/>
      <c r="V29" s="936">
        <v>1820</v>
      </c>
      <c r="W29" s="936"/>
      <c r="X29" s="1056">
        <f t="shared" si="2"/>
        <v>1820</v>
      </c>
      <c r="Y29" s="698">
        <f>IFERROR($W29/$V29, 0)</f>
        <v>0</v>
      </c>
      <c r="Z29" s="1057"/>
      <c r="AA29" s="938">
        <v>0</v>
      </c>
      <c r="AB29" s="938">
        <v>0</v>
      </c>
      <c r="AC29" s="501">
        <v>0</v>
      </c>
      <c r="AD29" s="495" t="s">
        <v>137</v>
      </c>
      <c r="AE29" s="123"/>
    </row>
    <row r="30" spans="1:31" ht="24.75" customHeight="1">
      <c r="A30" s="486" t="s">
        <v>138</v>
      </c>
      <c r="B30" s="486" t="s">
        <v>121</v>
      </c>
      <c r="C30" s="497">
        <v>45930</v>
      </c>
      <c r="D30" s="488" t="s">
        <v>139</v>
      </c>
      <c r="E30" s="488">
        <v>45915</v>
      </c>
      <c r="F30" s="676" t="s">
        <v>140</v>
      </c>
      <c r="G30" s="489"/>
      <c r="H30" s="932">
        <v>53</v>
      </c>
      <c r="I30" s="491" t="s">
        <v>55</v>
      </c>
      <c r="J30" s="932" t="s">
        <v>63</v>
      </c>
      <c r="K30" s="932"/>
      <c r="L30" s="488">
        <v>45912</v>
      </c>
      <c r="M30" s="932" t="s">
        <v>57</v>
      </c>
      <c r="N30" s="933">
        <v>47676</v>
      </c>
      <c r="O30" s="932" t="s">
        <v>57</v>
      </c>
      <c r="P30" s="934" t="s">
        <v>64</v>
      </c>
      <c r="Q30" s="935">
        <v>45912</v>
      </c>
      <c r="R30" s="572"/>
      <c r="S30" s="572"/>
      <c r="T30" s="572"/>
      <c r="U30" s="572"/>
      <c r="V30" s="936">
        <v>4022</v>
      </c>
      <c r="W30" s="936">
        <v>2540</v>
      </c>
      <c r="X30" s="1056">
        <f t="shared" si="2"/>
        <v>1482</v>
      </c>
      <c r="Y30" s="698">
        <f>IFERROR($W30/$V30, 0)</f>
        <v>0.63152660367976132</v>
      </c>
      <c r="Z30" s="1059">
        <v>45931</v>
      </c>
      <c r="AA30" s="938">
        <v>0</v>
      </c>
      <c r="AB30" s="938">
        <v>0</v>
      </c>
      <c r="AC30" s="501">
        <v>0</v>
      </c>
      <c r="AD30" s="495" t="s">
        <v>141</v>
      </c>
      <c r="AE30" s="123"/>
    </row>
    <row r="31" spans="1:31" ht="24.75" customHeight="1">
      <c r="A31" s="486" t="s">
        <v>142</v>
      </c>
      <c r="B31" s="486" t="s">
        <v>121</v>
      </c>
      <c r="C31" s="497">
        <v>45945</v>
      </c>
      <c r="D31" s="488" t="s">
        <v>139</v>
      </c>
      <c r="E31" s="488"/>
      <c r="F31" s="486"/>
      <c r="G31" s="489"/>
      <c r="H31" s="932">
        <v>59</v>
      </c>
      <c r="I31" s="491" t="s">
        <v>55</v>
      </c>
      <c r="J31" s="932" t="s">
        <v>63</v>
      </c>
      <c r="K31" s="932"/>
      <c r="L31" s="488">
        <v>45933</v>
      </c>
      <c r="M31" s="932" t="s">
        <v>57</v>
      </c>
      <c r="N31" s="933">
        <v>44697.599999999999</v>
      </c>
      <c r="O31" s="932" t="s">
        <v>57</v>
      </c>
      <c r="P31" s="934" t="s">
        <v>58</v>
      </c>
      <c r="Q31" s="935">
        <v>45933</v>
      </c>
      <c r="R31" s="572"/>
      <c r="S31" s="572"/>
      <c r="T31" s="572"/>
      <c r="U31" s="572"/>
      <c r="V31" s="936">
        <v>3495</v>
      </c>
      <c r="W31" s="936"/>
      <c r="X31" s="1056">
        <f t="shared" si="2"/>
        <v>3495</v>
      </c>
      <c r="Y31" s="698">
        <f>IFERROR($W31/$V31, 0)</f>
        <v>0</v>
      </c>
      <c r="Z31" s="1057"/>
      <c r="AA31" s="938">
        <v>0</v>
      </c>
      <c r="AB31" s="938">
        <v>0</v>
      </c>
      <c r="AC31" s="435">
        <v>0</v>
      </c>
      <c r="AD31" s="495" t="s">
        <v>143</v>
      </c>
      <c r="AE31" s="123"/>
    </row>
    <row r="32" spans="1:31" ht="24.75" customHeight="1">
      <c r="A32" s="486" t="s">
        <v>144</v>
      </c>
      <c r="B32" s="486" t="s">
        <v>121</v>
      </c>
      <c r="C32" s="497">
        <v>45945</v>
      </c>
      <c r="D32" s="486"/>
      <c r="E32" s="488"/>
      <c r="F32" s="486"/>
      <c r="G32" s="489"/>
      <c r="H32" s="932">
        <v>35</v>
      </c>
      <c r="I32" s="491" t="s">
        <v>55</v>
      </c>
      <c r="J32" s="932" t="s">
        <v>63</v>
      </c>
      <c r="K32" s="932"/>
      <c r="L32" s="488">
        <v>45936</v>
      </c>
      <c r="M32" s="932" t="s">
        <v>57</v>
      </c>
      <c r="N32" s="933">
        <v>26026</v>
      </c>
      <c r="O32" s="932" t="s">
        <v>57</v>
      </c>
      <c r="P32" s="934" t="s">
        <v>58</v>
      </c>
      <c r="Q32" s="935">
        <v>45933</v>
      </c>
      <c r="R32" s="572"/>
      <c r="S32" s="572"/>
      <c r="T32" s="572"/>
      <c r="U32" s="572"/>
      <c r="V32" s="936">
        <v>2071</v>
      </c>
      <c r="W32" s="936"/>
      <c r="X32" s="1056">
        <f t="shared" ref="X32:X44" si="3">SUM(V32-W32)</f>
        <v>2071</v>
      </c>
      <c r="Y32" s="698">
        <f>IFERROR($W32/$V32, 0)</f>
        <v>0</v>
      </c>
      <c r="Z32" s="1057"/>
      <c r="AA32" s="938">
        <v>0</v>
      </c>
      <c r="AB32" s="938">
        <v>0</v>
      </c>
      <c r="AC32" s="435">
        <v>0</v>
      </c>
      <c r="AD32" s="495" t="s">
        <v>145</v>
      </c>
      <c r="AE32" s="123"/>
    </row>
    <row r="33" spans="1:31" ht="24.75" customHeight="1">
      <c r="A33" s="486" t="s">
        <v>146</v>
      </c>
      <c r="B33" s="486" t="s">
        <v>121</v>
      </c>
      <c r="C33" s="497">
        <v>45945</v>
      </c>
      <c r="D33" s="488" t="s">
        <v>147</v>
      </c>
      <c r="E33" s="488">
        <v>45932</v>
      </c>
      <c r="F33" s="486"/>
      <c r="G33" s="489"/>
      <c r="H33" s="932">
        <v>82</v>
      </c>
      <c r="I33" s="491" t="s">
        <v>55</v>
      </c>
      <c r="J33" s="932" t="s">
        <v>63</v>
      </c>
      <c r="K33" s="932"/>
      <c r="L33" s="488"/>
      <c r="M33" s="932" t="s">
        <v>57</v>
      </c>
      <c r="N33" s="933">
        <v>58864</v>
      </c>
      <c r="O33" s="932" t="s">
        <v>57</v>
      </c>
      <c r="P33" s="934" t="s">
        <v>58</v>
      </c>
      <c r="Q33" s="935">
        <v>45933</v>
      </c>
      <c r="R33" s="572"/>
      <c r="S33" s="572"/>
      <c r="T33" s="572"/>
      <c r="U33" s="572"/>
      <c r="V33" s="936">
        <v>4747</v>
      </c>
      <c r="W33" s="936"/>
      <c r="X33" s="1056">
        <f t="shared" si="3"/>
        <v>4747</v>
      </c>
      <c r="Y33" s="698">
        <f>IFERROR($W33/$V33, 0)</f>
        <v>0</v>
      </c>
      <c r="Z33" s="1057"/>
      <c r="AA33" s="938">
        <v>0</v>
      </c>
      <c r="AB33" s="938">
        <v>0</v>
      </c>
      <c r="AC33" s="435">
        <v>0</v>
      </c>
      <c r="AD33" s="495" t="s">
        <v>148</v>
      </c>
      <c r="AE33" s="123"/>
    </row>
    <row r="34" spans="1:31" ht="24.75" customHeight="1">
      <c r="A34" s="486" t="s">
        <v>149</v>
      </c>
      <c r="B34" s="486" t="s">
        <v>121</v>
      </c>
      <c r="C34" s="497">
        <v>45945</v>
      </c>
      <c r="D34" s="488" t="s">
        <v>139</v>
      </c>
      <c r="E34" s="488">
        <v>45932</v>
      </c>
      <c r="F34" s="486"/>
      <c r="G34" s="489"/>
      <c r="H34" s="932">
        <v>34</v>
      </c>
      <c r="I34" s="491" t="s">
        <v>55</v>
      </c>
      <c r="J34" s="932" t="s">
        <v>63</v>
      </c>
      <c r="K34" s="932"/>
      <c r="L34" s="488">
        <v>45933</v>
      </c>
      <c r="M34" s="932" t="s">
        <v>57</v>
      </c>
      <c r="N34" s="933">
        <v>29646</v>
      </c>
      <c r="O34" s="932" t="s">
        <v>57</v>
      </c>
      <c r="P34" s="934" t="s">
        <v>58</v>
      </c>
      <c r="Q34" s="935">
        <v>45933</v>
      </c>
      <c r="R34" s="572"/>
      <c r="S34" s="572"/>
      <c r="T34" s="572"/>
      <c r="U34" s="572"/>
      <c r="V34" s="936">
        <v>2188</v>
      </c>
      <c r="W34" s="936"/>
      <c r="X34" s="1056">
        <f t="shared" si="3"/>
        <v>2188</v>
      </c>
      <c r="Y34" s="698">
        <f>IFERROR($W34/$V34, 0)</f>
        <v>0</v>
      </c>
      <c r="Z34" s="1057"/>
      <c r="AA34" s="938">
        <v>0</v>
      </c>
      <c r="AB34" s="938">
        <v>0</v>
      </c>
      <c r="AC34" s="435">
        <v>0</v>
      </c>
      <c r="AD34" s="495" t="s">
        <v>150</v>
      </c>
      <c r="AE34" s="123"/>
    </row>
    <row r="35" spans="1:31" ht="24.75" customHeight="1">
      <c r="A35" s="486" t="s">
        <v>151</v>
      </c>
      <c r="B35" s="486" t="s">
        <v>121</v>
      </c>
      <c r="C35" s="497">
        <v>45960</v>
      </c>
      <c r="D35" s="488" t="s">
        <v>147</v>
      </c>
      <c r="E35" s="488">
        <v>45932</v>
      </c>
      <c r="F35" s="486"/>
      <c r="G35" s="489"/>
      <c r="H35" s="932">
        <v>79</v>
      </c>
      <c r="I35" s="491" t="s">
        <v>55</v>
      </c>
      <c r="J35" s="932" t="s">
        <v>63</v>
      </c>
      <c r="K35" s="932"/>
      <c r="L35" s="488">
        <v>45933</v>
      </c>
      <c r="M35" s="932" t="s">
        <v>57</v>
      </c>
      <c r="N35" s="933">
        <v>45014</v>
      </c>
      <c r="O35" s="932" t="s">
        <v>57</v>
      </c>
      <c r="P35" s="934" t="s">
        <v>58</v>
      </c>
      <c r="Q35" s="935">
        <v>45933</v>
      </c>
      <c r="R35" s="572"/>
      <c r="S35" s="572"/>
      <c r="T35" s="572"/>
      <c r="U35" s="572"/>
      <c r="V35" s="936">
        <v>3378</v>
      </c>
      <c r="W35" s="936"/>
      <c r="X35" s="1056">
        <f t="shared" si="3"/>
        <v>3378</v>
      </c>
      <c r="Y35" s="698">
        <f>IFERROR($W35/$V35, 0)</f>
        <v>0</v>
      </c>
      <c r="Z35" s="1057"/>
      <c r="AA35" s="938">
        <v>0</v>
      </c>
      <c r="AB35" s="938">
        <v>0</v>
      </c>
      <c r="AC35" s="435">
        <v>0</v>
      </c>
      <c r="AD35" s="495" t="s">
        <v>152</v>
      </c>
      <c r="AE35" s="123"/>
    </row>
    <row r="36" spans="1:31" ht="24.75" customHeight="1">
      <c r="A36" s="486" t="s">
        <v>153</v>
      </c>
      <c r="B36" s="486" t="s">
        <v>121</v>
      </c>
      <c r="C36" s="497">
        <v>45960</v>
      </c>
      <c r="D36" s="486"/>
      <c r="E36" s="488"/>
      <c r="F36" s="486"/>
      <c r="G36" s="489"/>
      <c r="H36" s="932">
        <v>75</v>
      </c>
      <c r="I36" s="491" t="s">
        <v>55</v>
      </c>
      <c r="J36" s="932" t="s">
        <v>63</v>
      </c>
      <c r="K36" s="932"/>
      <c r="L36" s="488">
        <v>45936</v>
      </c>
      <c r="M36" s="932" t="s">
        <v>57</v>
      </c>
      <c r="N36" s="933">
        <v>38796</v>
      </c>
      <c r="O36" s="932" t="s">
        <v>57</v>
      </c>
      <c r="P36" s="934" t="s">
        <v>58</v>
      </c>
      <c r="Q36" s="935">
        <v>45936</v>
      </c>
      <c r="R36" s="572"/>
      <c r="S36" s="572"/>
      <c r="T36" s="572"/>
      <c r="U36" s="572"/>
      <c r="V36" s="435">
        <v>2874</v>
      </c>
      <c r="W36" s="435"/>
      <c r="X36" s="1056">
        <f t="shared" si="3"/>
        <v>2874</v>
      </c>
      <c r="Y36" s="698">
        <f>IFERROR($W36/$V36, 0)</f>
        <v>0</v>
      </c>
      <c r="Z36" s="1062"/>
      <c r="AA36" s="938">
        <v>0</v>
      </c>
      <c r="AB36" s="938">
        <v>0</v>
      </c>
      <c r="AC36" s="936">
        <v>0</v>
      </c>
      <c r="AD36" s="175" t="s">
        <v>154</v>
      </c>
      <c r="AE36" s="123"/>
    </row>
    <row r="37" spans="1:31" ht="24.75" customHeight="1">
      <c r="A37" s="956" t="s">
        <v>155</v>
      </c>
      <c r="B37" s="486" t="s">
        <v>121</v>
      </c>
      <c r="C37" s="497">
        <v>45945</v>
      </c>
      <c r="D37" s="488"/>
      <c r="E37" s="488"/>
      <c r="F37" s="486"/>
      <c r="G37" s="489"/>
      <c r="H37" s="932">
        <v>61</v>
      </c>
      <c r="I37" s="491" t="s">
        <v>55</v>
      </c>
      <c r="J37" s="932" t="s">
        <v>125</v>
      </c>
      <c r="K37" s="932" t="s">
        <v>126</v>
      </c>
      <c r="L37" s="488"/>
      <c r="M37" s="932" t="s">
        <v>57</v>
      </c>
      <c r="N37" s="933">
        <v>35050</v>
      </c>
      <c r="O37" s="932" t="s">
        <v>57</v>
      </c>
      <c r="P37" s="934" t="s">
        <v>58</v>
      </c>
      <c r="Q37" s="935"/>
      <c r="R37" s="572"/>
      <c r="S37" s="572"/>
      <c r="T37" s="572"/>
      <c r="U37" s="572"/>
      <c r="V37" s="936">
        <v>2527</v>
      </c>
      <c r="W37" s="936"/>
      <c r="X37" s="1056">
        <f t="shared" si="3"/>
        <v>2527</v>
      </c>
      <c r="Y37" s="698">
        <f>IFERROR($W37/$V37, 0)</f>
        <v>0</v>
      </c>
      <c r="Z37" s="1057"/>
      <c r="AA37" s="938">
        <v>0</v>
      </c>
      <c r="AB37" s="938">
        <v>0</v>
      </c>
      <c r="AC37" s="435">
        <v>0</v>
      </c>
      <c r="AD37" s="495" t="s">
        <v>156</v>
      </c>
      <c r="AE37" s="123"/>
    </row>
    <row r="38" spans="1:31" ht="24.75" customHeight="1">
      <c r="A38" s="956" t="s">
        <v>157</v>
      </c>
      <c r="B38" s="486" t="s">
        <v>121</v>
      </c>
      <c r="C38" s="497">
        <v>45945</v>
      </c>
      <c r="D38" s="488"/>
      <c r="E38" s="488"/>
      <c r="F38" s="486"/>
      <c r="G38" s="489"/>
      <c r="H38" s="932">
        <v>69</v>
      </c>
      <c r="I38" s="491" t="s">
        <v>55</v>
      </c>
      <c r="J38" s="932" t="s">
        <v>125</v>
      </c>
      <c r="K38" s="932" t="s">
        <v>126</v>
      </c>
      <c r="L38" s="488"/>
      <c r="M38" s="932" t="s">
        <v>57</v>
      </c>
      <c r="N38" s="933">
        <v>37418</v>
      </c>
      <c r="O38" s="932" t="s">
        <v>57</v>
      </c>
      <c r="P38" s="934" t="s">
        <v>58</v>
      </c>
      <c r="Q38" s="935"/>
      <c r="R38" s="572"/>
      <c r="S38" s="572"/>
      <c r="T38" s="572"/>
      <c r="U38" s="572"/>
      <c r="V38" s="936">
        <v>2851</v>
      </c>
      <c r="W38" s="936"/>
      <c r="X38" s="1056">
        <f t="shared" si="3"/>
        <v>2851</v>
      </c>
      <c r="Y38" s="698">
        <f>IFERROR($W38/$V38, 0)</f>
        <v>0</v>
      </c>
      <c r="Z38" s="1057"/>
      <c r="AA38" s="938">
        <v>0</v>
      </c>
      <c r="AB38" s="938">
        <v>0</v>
      </c>
      <c r="AC38" s="435">
        <v>0</v>
      </c>
      <c r="AD38" s="495" t="s">
        <v>158</v>
      </c>
      <c r="AE38" s="123"/>
    </row>
    <row r="39" spans="1:31" ht="24.75" customHeight="1">
      <c r="A39" s="956" t="s">
        <v>159</v>
      </c>
      <c r="B39" s="486" t="s">
        <v>121</v>
      </c>
      <c r="C39" s="497">
        <v>45945</v>
      </c>
      <c r="D39" s="488"/>
      <c r="E39" s="488"/>
      <c r="F39" s="486"/>
      <c r="G39" s="489"/>
      <c r="H39" s="932">
        <v>48</v>
      </c>
      <c r="I39" s="491" t="s">
        <v>55</v>
      </c>
      <c r="J39" s="932" t="s">
        <v>125</v>
      </c>
      <c r="K39" s="932" t="s">
        <v>126</v>
      </c>
      <c r="L39" s="488"/>
      <c r="M39" s="932" t="s">
        <v>57</v>
      </c>
      <c r="N39" s="933">
        <v>54228.7</v>
      </c>
      <c r="O39" s="932" t="s">
        <v>57</v>
      </c>
      <c r="P39" s="934" t="s">
        <v>58</v>
      </c>
      <c r="Q39" s="935"/>
      <c r="R39" s="572"/>
      <c r="S39" s="572"/>
      <c r="T39" s="572"/>
      <c r="U39" s="572"/>
      <c r="V39" s="936">
        <v>4342</v>
      </c>
      <c r="W39" s="936"/>
      <c r="X39" s="1056">
        <f t="shared" si="3"/>
        <v>4342</v>
      </c>
      <c r="Y39" s="698">
        <f>IFERROR($W39/$V39, 0)</f>
        <v>0</v>
      </c>
      <c r="Z39" s="1057"/>
      <c r="AA39" s="938">
        <v>0</v>
      </c>
      <c r="AB39" s="938">
        <v>0</v>
      </c>
      <c r="AC39" s="435">
        <v>0</v>
      </c>
      <c r="AD39" s="495" t="s">
        <v>160</v>
      </c>
      <c r="AE39" s="123"/>
    </row>
    <row r="40" spans="1:31" ht="24.75" customHeight="1">
      <c r="A40" s="956" t="s">
        <v>161</v>
      </c>
      <c r="B40" s="486" t="s">
        <v>121</v>
      </c>
      <c r="C40" s="488">
        <v>45991</v>
      </c>
      <c r="D40" s="488"/>
      <c r="E40" s="488"/>
      <c r="F40" s="486"/>
      <c r="G40" s="489"/>
      <c r="H40" s="932">
        <v>85</v>
      </c>
      <c r="I40" s="491" t="s">
        <v>55</v>
      </c>
      <c r="J40" s="932" t="s">
        <v>125</v>
      </c>
      <c r="K40" s="932" t="s">
        <v>126</v>
      </c>
      <c r="L40" s="488"/>
      <c r="M40" s="932" t="s">
        <v>57</v>
      </c>
      <c r="N40" s="933">
        <v>38323.550000000003</v>
      </c>
      <c r="O40" s="932" t="s">
        <v>57</v>
      </c>
      <c r="P40" s="934" t="s">
        <v>58</v>
      </c>
      <c r="Q40" s="935"/>
      <c r="R40" s="572"/>
      <c r="S40" s="572"/>
      <c r="T40" s="572"/>
      <c r="U40" s="572"/>
      <c r="V40" s="936">
        <v>2691</v>
      </c>
      <c r="W40" s="936"/>
      <c r="X40" s="1056">
        <f t="shared" si="3"/>
        <v>2691</v>
      </c>
      <c r="Y40" s="698">
        <f>IFERROR($W40/$V40, 0)</f>
        <v>0</v>
      </c>
      <c r="Z40" s="1057"/>
      <c r="AA40" s="938">
        <v>0</v>
      </c>
      <c r="AB40" s="938">
        <v>0</v>
      </c>
      <c r="AC40" s="435">
        <v>0</v>
      </c>
      <c r="AD40" s="495" t="s">
        <v>158</v>
      </c>
      <c r="AE40" s="123"/>
    </row>
    <row r="41" spans="1:31" ht="24.75" customHeight="1">
      <c r="A41" s="956" t="s">
        <v>162</v>
      </c>
      <c r="B41" s="486" t="s">
        <v>121</v>
      </c>
      <c r="C41" s="488">
        <v>45991</v>
      </c>
      <c r="D41" s="488"/>
      <c r="E41" s="488"/>
      <c r="F41" s="486"/>
      <c r="G41" s="489"/>
      <c r="H41" s="932">
        <v>87</v>
      </c>
      <c r="I41" s="491" t="s">
        <v>55</v>
      </c>
      <c r="J41" s="932" t="s">
        <v>125</v>
      </c>
      <c r="K41" s="932" t="s">
        <v>126</v>
      </c>
      <c r="L41" s="488"/>
      <c r="M41" s="932" t="s">
        <v>57</v>
      </c>
      <c r="N41" s="933">
        <v>63322.45</v>
      </c>
      <c r="O41" s="932" t="s">
        <v>57</v>
      </c>
      <c r="P41" s="934" t="s">
        <v>58</v>
      </c>
      <c r="Q41" s="935"/>
      <c r="R41" s="572"/>
      <c r="S41" s="572"/>
      <c r="T41" s="572"/>
      <c r="U41" s="572"/>
      <c r="V41" s="936">
        <v>5030</v>
      </c>
      <c r="W41" s="936"/>
      <c r="X41" s="1056">
        <f t="shared" si="3"/>
        <v>5030</v>
      </c>
      <c r="Y41" s="698">
        <f>IFERROR($W41/$V41, 0)</f>
        <v>0</v>
      </c>
      <c r="Z41" s="1057"/>
      <c r="AA41" s="938">
        <v>0</v>
      </c>
      <c r="AB41" s="938">
        <v>0</v>
      </c>
      <c r="AC41" s="435">
        <v>0</v>
      </c>
      <c r="AD41" s="495" t="s">
        <v>133</v>
      </c>
      <c r="AE41" s="123"/>
    </row>
    <row r="42" spans="1:31" ht="24.75" customHeight="1">
      <c r="A42" s="956" t="s">
        <v>163</v>
      </c>
      <c r="B42" s="486" t="s">
        <v>121</v>
      </c>
      <c r="C42" s="488">
        <v>45991</v>
      </c>
      <c r="D42" s="488"/>
      <c r="E42" s="488"/>
      <c r="F42" s="486"/>
      <c r="G42" s="489"/>
      <c r="H42" s="932">
        <v>88</v>
      </c>
      <c r="I42" s="491" t="s">
        <v>55</v>
      </c>
      <c r="J42" s="932" t="s">
        <v>125</v>
      </c>
      <c r="K42" s="932" t="s">
        <v>126</v>
      </c>
      <c r="L42" s="488"/>
      <c r="M42" s="932" t="s">
        <v>57</v>
      </c>
      <c r="N42" s="933">
        <v>77109.5</v>
      </c>
      <c r="O42" s="932" t="s">
        <v>57</v>
      </c>
      <c r="P42" s="934" t="s">
        <v>58</v>
      </c>
      <c r="Q42" s="935"/>
      <c r="R42" s="572"/>
      <c r="S42" s="572"/>
      <c r="T42" s="572"/>
      <c r="U42" s="572"/>
      <c r="V42" s="936">
        <v>6325</v>
      </c>
      <c r="W42" s="936"/>
      <c r="X42" s="1056">
        <f t="shared" si="3"/>
        <v>6325</v>
      </c>
      <c r="Y42" s="698">
        <f>IFERROR($W42/$V42, 0)</f>
        <v>0</v>
      </c>
      <c r="Z42" s="1057"/>
      <c r="AA42" s="938">
        <v>0</v>
      </c>
      <c r="AB42" s="938">
        <v>0</v>
      </c>
      <c r="AC42" s="435">
        <v>0</v>
      </c>
      <c r="AD42" s="495" t="s">
        <v>160</v>
      </c>
      <c r="AE42" s="123"/>
    </row>
    <row r="43" spans="1:31" ht="24.75" customHeight="1">
      <c r="A43" s="956" t="s">
        <v>164</v>
      </c>
      <c r="B43" s="486" t="s">
        <v>121</v>
      </c>
      <c r="C43" s="488">
        <v>45991</v>
      </c>
      <c r="D43" s="488"/>
      <c r="E43" s="488"/>
      <c r="F43" s="486"/>
      <c r="G43" s="489"/>
      <c r="H43" s="932">
        <v>58</v>
      </c>
      <c r="I43" s="491" t="s">
        <v>55</v>
      </c>
      <c r="J43" s="932" t="s">
        <v>125</v>
      </c>
      <c r="K43" s="932" t="s">
        <v>126</v>
      </c>
      <c r="L43" s="488"/>
      <c r="M43" s="932" t="s">
        <v>57</v>
      </c>
      <c r="N43" s="933">
        <v>58952.88</v>
      </c>
      <c r="O43" s="932" t="s">
        <v>57</v>
      </c>
      <c r="P43" s="934" t="s">
        <v>58</v>
      </c>
      <c r="Q43" s="935"/>
      <c r="R43" s="572"/>
      <c r="S43" s="572"/>
      <c r="T43" s="572"/>
      <c r="U43" s="572"/>
      <c r="V43" s="936">
        <v>4731</v>
      </c>
      <c r="W43" s="936"/>
      <c r="X43" s="1056">
        <f t="shared" si="3"/>
        <v>4731</v>
      </c>
      <c r="Y43" s="698">
        <f>IFERROR($W43/$V43, 0)</f>
        <v>0</v>
      </c>
      <c r="Z43" s="1057"/>
      <c r="AA43" s="938">
        <v>0</v>
      </c>
      <c r="AB43" s="938">
        <v>0</v>
      </c>
      <c r="AC43" s="435">
        <v>0</v>
      </c>
      <c r="AD43" s="495" t="s">
        <v>158</v>
      </c>
      <c r="AE43" s="123"/>
    </row>
    <row r="44" spans="1:31" ht="24.75" customHeight="1">
      <c r="A44" s="956" t="s">
        <v>165</v>
      </c>
      <c r="B44" s="486" t="s">
        <v>121</v>
      </c>
      <c r="C44" s="488">
        <v>45991</v>
      </c>
      <c r="D44" s="488"/>
      <c r="E44" s="488"/>
      <c r="F44" s="486"/>
      <c r="G44" s="489"/>
      <c r="H44" s="932">
        <v>69</v>
      </c>
      <c r="I44" s="491" t="s">
        <v>55</v>
      </c>
      <c r="J44" s="932" t="s">
        <v>125</v>
      </c>
      <c r="K44" s="932" t="s">
        <v>126</v>
      </c>
      <c r="L44" s="488"/>
      <c r="M44" s="932" t="s">
        <v>57</v>
      </c>
      <c r="N44" s="933">
        <v>41834.75</v>
      </c>
      <c r="O44" s="932" t="s">
        <v>57</v>
      </c>
      <c r="P44" s="934" t="s">
        <v>58</v>
      </c>
      <c r="Q44" s="935"/>
      <c r="R44" s="572"/>
      <c r="S44" s="572"/>
      <c r="T44" s="572"/>
      <c r="U44" s="572"/>
      <c r="V44" s="936">
        <v>3183</v>
      </c>
      <c r="W44" s="936"/>
      <c r="X44" s="1056">
        <f t="shared" si="3"/>
        <v>3183</v>
      </c>
      <c r="Y44" s="698">
        <f>IFERROR($W44/$V44, 0)</f>
        <v>0</v>
      </c>
      <c r="Z44" s="1057"/>
      <c r="AA44" s="938">
        <v>0</v>
      </c>
      <c r="AB44" s="938">
        <v>0</v>
      </c>
      <c r="AC44" s="435">
        <v>0</v>
      </c>
      <c r="AD44" s="495" t="s">
        <v>158</v>
      </c>
      <c r="AE44" s="123"/>
    </row>
    <row r="45" spans="1:31" ht="24.75" customHeight="1">
      <c r="A45" s="486" t="s">
        <v>166</v>
      </c>
      <c r="B45" s="486" t="s">
        <v>121</v>
      </c>
      <c r="C45" s="497">
        <v>45960</v>
      </c>
      <c r="D45" s="488" t="s">
        <v>167</v>
      </c>
      <c r="E45" s="488"/>
      <c r="F45" s="486"/>
      <c r="G45" s="489"/>
      <c r="H45" s="932">
        <v>83</v>
      </c>
      <c r="I45" s="491" t="s">
        <v>55</v>
      </c>
      <c r="J45" s="932" t="s">
        <v>63</v>
      </c>
      <c r="K45" s="932"/>
      <c r="L45" s="488">
        <v>45936</v>
      </c>
      <c r="M45" s="932" t="s">
        <v>57</v>
      </c>
      <c r="N45" s="933">
        <v>96748</v>
      </c>
      <c r="O45" s="932" t="s">
        <v>57</v>
      </c>
      <c r="P45" s="934" t="s">
        <v>58</v>
      </c>
      <c r="Q45" s="935">
        <v>45936</v>
      </c>
      <c r="R45" s="572"/>
      <c r="S45" s="572"/>
      <c r="T45" s="572"/>
      <c r="U45" s="572"/>
      <c r="V45" s="936">
        <v>7529</v>
      </c>
      <c r="W45" s="936"/>
      <c r="X45" s="1056">
        <f t="shared" ref="X45" si="4">SUM(V45-W45)</f>
        <v>7529</v>
      </c>
      <c r="Y45" s="698">
        <f>IFERROR($W45/$V45, 0)</f>
        <v>0</v>
      </c>
      <c r="Z45" s="1057"/>
      <c r="AA45" s="938">
        <v>0</v>
      </c>
      <c r="AB45" s="938">
        <v>0</v>
      </c>
      <c r="AC45" s="501">
        <v>0</v>
      </c>
      <c r="AD45" s="495" t="s">
        <v>168</v>
      </c>
      <c r="AE45" s="123"/>
    </row>
    <row r="46" spans="1:31" ht="24.75" customHeight="1">
      <c r="A46" s="956" t="s">
        <v>169</v>
      </c>
      <c r="B46" s="486" t="s">
        <v>121</v>
      </c>
      <c r="C46" s="488">
        <v>45991</v>
      </c>
      <c r="D46" s="488"/>
      <c r="E46" s="488"/>
      <c r="F46" s="486"/>
      <c r="G46" s="489"/>
      <c r="H46" s="932">
        <v>83</v>
      </c>
      <c r="I46" s="491" t="s">
        <v>55</v>
      </c>
      <c r="J46" s="932" t="s">
        <v>125</v>
      </c>
      <c r="K46" s="932" t="s">
        <v>126</v>
      </c>
      <c r="L46" s="488"/>
      <c r="M46" s="932" t="s">
        <v>57</v>
      </c>
      <c r="N46" s="933">
        <v>66402</v>
      </c>
      <c r="O46" s="932" t="s">
        <v>57</v>
      </c>
      <c r="P46" s="934" t="s">
        <v>58</v>
      </c>
      <c r="Q46" s="935"/>
      <c r="R46" s="572"/>
      <c r="S46" s="572"/>
      <c r="T46" s="572"/>
      <c r="U46" s="572"/>
      <c r="V46" s="936">
        <v>5324</v>
      </c>
      <c r="W46" s="936"/>
      <c r="X46" s="1056">
        <f t="shared" ref="X46:X54" si="5">SUM(V46-W46)</f>
        <v>5324</v>
      </c>
      <c r="Y46" s="698">
        <f>IFERROR($W46/$V46, 0)</f>
        <v>0</v>
      </c>
      <c r="Z46" s="1057"/>
      <c r="AA46" s="938">
        <v>0</v>
      </c>
      <c r="AB46" s="938">
        <v>0</v>
      </c>
      <c r="AC46" s="435">
        <v>0</v>
      </c>
      <c r="AD46" s="495" t="s">
        <v>133</v>
      </c>
      <c r="AE46" s="123"/>
    </row>
    <row r="47" spans="1:31" ht="24.75" customHeight="1">
      <c r="A47" s="956" t="s">
        <v>170</v>
      </c>
      <c r="B47" s="486" t="s">
        <v>121</v>
      </c>
      <c r="C47" s="488">
        <v>45991</v>
      </c>
      <c r="D47" s="488"/>
      <c r="E47" s="488"/>
      <c r="F47" s="486"/>
      <c r="G47" s="489"/>
      <c r="H47" s="932">
        <v>88</v>
      </c>
      <c r="I47" s="491" t="s">
        <v>55</v>
      </c>
      <c r="J47" s="932" t="s">
        <v>125</v>
      </c>
      <c r="K47" s="932" t="s">
        <v>126</v>
      </c>
      <c r="L47" s="488"/>
      <c r="M47" s="932" t="s">
        <v>57</v>
      </c>
      <c r="N47" s="933">
        <v>76565.850000000006</v>
      </c>
      <c r="O47" s="932" t="s">
        <v>57</v>
      </c>
      <c r="P47" s="934" t="s">
        <v>58</v>
      </c>
      <c r="Q47" s="935"/>
      <c r="R47" s="572"/>
      <c r="S47" s="572"/>
      <c r="T47" s="572"/>
      <c r="U47" s="572"/>
      <c r="V47" s="936">
        <v>6025</v>
      </c>
      <c r="W47" s="936"/>
      <c r="X47" s="1056">
        <f t="shared" si="5"/>
        <v>6025</v>
      </c>
      <c r="Y47" s="698">
        <f>IFERROR($W47/$V47, 0)</f>
        <v>0</v>
      </c>
      <c r="Z47" s="1057"/>
      <c r="AA47" s="938">
        <v>0</v>
      </c>
      <c r="AB47" s="938">
        <v>0</v>
      </c>
      <c r="AC47" s="435">
        <v>0</v>
      </c>
      <c r="AD47" s="495" t="s">
        <v>171</v>
      </c>
      <c r="AE47" s="123"/>
    </row>
    <row r="48" spans="1:31" ht="24.75" customHeight="1">
      <c r="A48" s="956" t="s">
        <v>172</v>
      </c>
      <c r="B48" s="486" t="s">
        <v>121</v>
      </c>
      <c r="C48" s="488">
        <v>45991</v>
      </c>
      <c r="D48" s="488"/>
      <c r="E48" s="488"/>
      <c r="F48" s="486"/>
      <c r="G48" s="489"/>
      <c r="H48" s="932">
        <v>75</v>
      </c>
      <c r="I48" s="491" t="s">
        <v>55</v>
      </c>
      <c r="J48" s="932" t="s">
        <v>125</v>
      </c>
      <c r="K48" s="932" t="s">
        <v>126</v>
      </c>
      <c r="L48" s="488"/>
      <c r="M48" s="932" t="s">
        <v>57</v>
      </c>
      <c r="N48" s="933">
        <v>60620</v>
      </c>
      <c r="O48" s="932" t="s">
        <v>57</v>
      </c>
      <c r="P48" s="934" t="s">
        <v>58</v>
      </c>
      <c r="Q48" s="935"/>
      <c r="R48" s="572"/>
      <c r="S48" s="572"/>
      <c r="T48" s="572"/>
      <c r="U48" s="572"/>
      <c r="V48" s="936">
        <v>4814</v>
      </c>
      <c r="W48" s="936"/>
      <c r="X48" s="1056">
        <f t="shared" si="5"/>
        <v>4814</v>
      </c>
      <c r="Y48" s="698">
        <f>IFERROR($W48/$V48, 0)</f>
        <v>0</v>
      </c>
      <c r="Z48" s="1057"/>
      <c r="AA48" s="938">
        <v>0</v>
      </c>
      <c r="AB48" s="938">
        <v>0</v>
      </c>
      <c r="AC48" s="435">
        <v>0</v>
      </c>
      <c r="AD48" s="495" t="s">
        <v>173</v>
      </c>
      <c r="AE48" s="123"/>
    </row>
    <row r="49" spans="1:32" ht="24.75" customHeight="1">
      <c r="A49" s="956" t="s">
        <v>174</v>
      </c>
      <c r="B49" s="486" t="s">
        <v>121</v>
      </c>
      <c r="C49" s="488">
        <v>45991</v>
      </c>
      <c r="D49" s="488"/>
      <c r="E49" s="488"/>
      <c r="F49" s="486"/>
      <c r="G49" s="489"/>
      <c r="H49" s="932">
        <v>77</v>
      </c>
      <c r="I49" s="491" t="s">
        <v>55</v>
      </c>
      <c r="J49" s="932" t="s">
        <v>125</v>
      </c>
      <c r="K49" s="932" t="s">
        <v>126</v>
      </c>
      <c r="L49" s="488"/>
      <c r="M49" s="932" t="s">
        <v>57</v>
      </c>
      <c r="N49" s="933">
        <v>63997.35</v>
      </c>
      <c r="O49" s="932" t="s">
        <v>57</v>
      </c>
      <c r="P49" s="934" t="s">
        <v>58</v>
      </c>
      <c r="Q49" s="935"/>
      <c r="R49" s="572"/>
      <c r="S49" s="572"/>
      <c r="T49" s="572"/>
      <c r="U49" s="572"/>
      <c r="V49" s="936">
        <v>5053</v>
      </c>
      <c r="W49" s="936"/>
      <c r="X49" s="1056">
        <f t="shared" si="5"/>
        <v>5053</v>
      </c>
      <c r="Y49" s="698">
        <f>IFERROR($W49/$V49, 0)</f>
        <v>0</v>
      </c>
      <c r="Z49" s="1057"/>
      <c r="AA49" s="938">
        <v>0</v>
      </c>
      <c r="AB49" s="938">
        <v>0</v>
      </c>
      <c r="AC49" s="435">
        <v>0</v>
      </c>
      <c r="AD49" s="495" t="s">
        <v>160</v>
      </c>
      <c r="AE49" s="123"/>
    </row>
    <row r="50" spans="1:32" ht="24.75" customHeight="1">
      <c r="A50" s="956" t="s">
        <v>175</v>
      </c>
      <c r="B50" s="486" t="s">
        <v>121</v>
      </c>
      <c r="C50" s="488">
        <v>45991</v>
      </c>
      <c r="D50" s="488"/>
      <c r="E50" s="488"/>
      <c r="F50" s="486"/>
      <c r="G50" s="489"/>
      <c r="H50" s="932">
        <v>48</v>
      </c>
      <c r="I50" s="491" t="s">
        <v>55</v>
      </c>
      <c r="J50" s="932" t="s">
        <v>125</v>
      </c>
      <c r="K50" s="932" t="s">
        <v>126</v>
      </c>
      <c r="L50" s="488"/>
      <c r="M50" s="932" t="s">
        <v>57</v>
      </c>
      <c r="N50" s="933">
        <v>18021.7</v>
      </c>
      <c r="O50" s="932" t="s">
        <v>57</v>
      </c>
      <c r="P50" s="934" t="s">
        <v>58</v>
      </c>
      <c r="Q50" s="935"/>
      <c r="R50" s="572"/>
      <c r="S50" s="572"/>
      <c r="T50" s="572"/>
      <c r="U50" s="572"/>
      <c r="V50" s="936">
        <v>1111</v>
      </c>
      <c r="W50" s="936"/>
      <c r="X50" s="1056">
        <f t="shared" si="5"/>
        <v>1111</v>
      </c>
      <c r="Y50" s="698">
        <f>IFERROR($W50/$V50, 0)</f>
        <v>0</v>
      </c>
      <c r="Z50" s="1057"/>
      <c r="AA50" s="938">
        <v>0</v>
      </c>
      <c r="AB50" s="938">
        <v>0</v>
      </c>
      <c r="AC50" s="501">
        <v>0</v>
      </c>
      <c r="AD50" s="495" t="s">
        <v>137</v>
      </c>
      <c r="AE50" s="123"/>
    </row>
    <row r="51" spans="1:32" ht="24.75" customHeight="1">
      <c r="A51" s="956" t="s">
        <v>176</v>
      </c>
      <c r="B51" s="486" t="s">
        <v>121</v>
      </c>
      <c r="C51" s="488">
        <v>45991</v>
      </c>
      <c r="D51" s="488"/>
      <c r="E51" s="488"/>
      <c r="F51" s="486"/>
      <c r="G51" s="489"/>
      <c r="H51" s="932">
        <v>56</v>
      </c>
      <c r="I51" s="491" t="s">
        <v>55</v>
      </c>
      <c r="J51" s="932" t="s">
        <v>125</v>
      </c>
      <c r="K51" s="932" t="s">
        <v>126</v>
      </c>
      <c r="L51" s="488"/>
      <c r="M51" s="932" t="s">
        <v>57</v>
      </c>
      <c r="N51" s="933">
        <v>20705</v>
      </c>
      <c r="O51" s="932" t="s">
        <v>57</v>
      </c>
      <c r="P51" s="934" t="s">
        <v>58</v>
      </c>
      <c r="Q51" s="935"/>
      <c r="R51" s="572"/>
      <c r="S51" s="572"/>
      <c r="T51" s="572"/>
      <c r="U51" s="572"/>
      <c r="V51" s="936">
        <v>1547</v>
      </c>
      <c r="W51" s="936"/>
      <c r="X51" s="1056">
        <f t="shared" si="5"/>
        <v>1547</v>
      </c>
      <c r="Y51" s="698">
        <f>IFERROR($W51/$V51, 0)</f>
        <v>0</v>
      </c>
      <c r="Z51" s="1057"/>
      <c r="AA51" s="938">
        <v>0</v>
      </c>
      <c r="AB51" s="938">
        <v>0</v>
      </c>
      <c r="AC51" s="501">
        <v>0</v>
      </c>
      <c r="AD51" s="495" t="s">
        <v>137</v>
      </c>
      <c r="AE51" s="123"/>
    </row>
    <row r="52" spans="1:32" ht="24.75" customHeight="1">
      <c r="A52" s="486" t="s">
        <v>177</v>
      </c>
      <c r="B52" s="486" t="s">
        <v>121</v>
      </c>
      <c r="C52" s="488">
        <v>45991</v>
      </c>
      <c r="D52" s="488"/>
      <c r="E52" s="488"/>
      <c r="F52" s="486"/>
      <c r="G52" s="489"/>
      <c r="H52" s="932">
        <v>0</v>
      </c>
      <c r="I52" s="491" t="s">
        <v>55</v>
      </c>
      <c r="J52" s="932" t="s">
        <v>63</v>
      </c>
      <c r="K52" s="932"/>
      <c r="L52" s="488"/>
      <c r="M52" s="932" t="s">
        <v>57</v>
      </c>
      <c r="N52" s="933">
        <v>54857.5</v>
      </c>
      <c r="O52" s="932" t="s">
        <v>57</v>
      </c>
      <c r="P52" s="934" t="s">
        <v>58</v>
      </c>
      <c r="Q52" s="935">
        <v>45933</v>
      </c>
      <c r="R52" s="572"/>
      <c r="S52" s="572"/>
      <c r="T52" s="572"/>
      <c r="U52" s="572"/>
      <c r="V52" s="936">
        <v>4104</v>
      </c>
      <c r="W52" s="944">
        <v>1282</v>
      </c>
      <c r="X52" s="1056">
        <f>SUM(V52-W52)</f>
        <v>2822</v>
      </c>
      <c r="Y52" s="698">
        <f>IFERROR($W52/$V52, 0)</f>
        <v>0.31237816764132553</v>
      </c>
      <c r="Z52" s="1059">
        <v>45938</v>
      </c>
      <c r="AA52" s="938">
        <v>0</v>
      </c>
      <c r="AB52" s="938">
        <v>0</v>
      </c>
      <c r="AC52" s="501">
        <v>0</v>
      </c>
      <c r="AD52" s="495" t="s">
        <v>178</v>
      </c>
      <c r="AE52" s="123"/>
    </row>
    <row r="53" spans="1:32" ht="24.75" customHeight="1">
      <c r="A53" s="956" t="s">
        <v>179</v>
      </c>
      <c r="B53" s="486" t="s">
        <v>121</v>
      </c>
      <c r="C53" s="497">
        <v>45930</v>
      </c>
      <c r="D53" s="488"/>
      <c r="E53" s="488"/>
      <c r="F53" s="488"/>
      <c r="G53" s="489"/>
      <c r="H53" s="932">
        <v>0</v>
      </c>
      <c r="I53" s="491" t="s">
        <v>55</v>
      </c>
      <c r="J53" s="932" t="s">
        <v>125</v>
      </c>
      <c r="K53" s="932" t="s">
        <v>126</v>
      </c>
      <c r="L53" s="488"/>
      <c r="M53" s="932" t="s">
        <v>57</v>
      </c>
      <c r="N53" s="933">
        <v>13022.05</v>
      </c>
      <c r="O53" s="932" t="s">
        <v>57</v>
      </c>
      <c r="P53" s="934" t="s">
        <v>58</v>
      </c>
      <c r="Q53" s="935"/>
      <c r="R53" s="935"/>
      <c r="S53" s="935"/>
      <c r="T53" s="935"/>
      <c r="U53" s="935"/>
      <c r="V53" s="435">
        <v>923</v>
      </c>
      <c r="W53" s="435"/>
      <c r="X53" s="1056">
        <f t="shared" si="5"/>
        <v>923</v>
      </c>
      <c r="Y53" s="698">
        <f>IFERROR($W53/$V53, 0)</f>
        <v>0</v>
      </c>
      <c r="Z53" s="1062"/>
      <c r="AA53" s="938">
        <v>0</v>
      </c>
      <c r="AB53" s="938">
        <v>0</v>
      </c>
      <c r="AC53" s="936">
        <v>0</v>
      </c>
      <c r="AD53" s="175" t="s">
        <v>137</v>
      </c>
    </row>
    <row r="54" spans="1:32" ht="24.75" customHeight="1">
      <c r="A54" s="956" t="s">
        <v>180</v>
      </c>
      <c r="B54" s="486" t="s">
        <v>121</v>
      </c>
      <c r="C54" s="488">
        <v>46021</v>
      </c>
      <c r="D54" s="488"/>
      <c r="E54" s="488"/>
      <c r="F54" s="488"/>
      <c r="G54" s="489"/>
      <c r="H54" s="932">
        <v>0</v>
      </c>
      <c r="I54" s="491" t="s">
        <v>55</v>
      </c>
      <c r="J54" s="932" t="s">
        <v>125</v>
      </c>
      <c r="K54" s="932" t="s">
        <v>126</v>
      </c>
      <c r="L54" s="488"/>
      <c r="M54" s="932" t="s">
        <v>57</v>
      </c>
      <c r="N54" s="933">
        <v>17139.400000000001</v>
      </c>
      <c r="O54" s="932" t="s">
        <v>57</v>
      </c>
      <c r="P54" s="934" t="s">
        <v>58</v>
      </c>
      <c r="Q54" s="935"/>
      <c r="R54" s="935"/>
      <c r="S54" s="935"/>
      <c r="T54" s="935"/>
      <c r="U54" s="935"/>
      <c r="V54" s="435">
        <v>1347</v>
      </c>
      <c r="W54" s="435"/>
      <c r="X54" s="1056">
        <f t="shared" si="5"/>
        <v>1347</v>
      </c>
      <c r="Y54" s="698">
        <f>IFERROR($W54/$V54, 0)</f>
        <v>0</v>
      </c>
      <c r="Z54" s="1057"/>
      <c r="AA54" s="938">
        <v>0</v>
      </c>
      <c r="AB54" s="938">
        <v>0</v>
      </c>
      <c r="AC54" s="435">
        <v>0</v>
      </c>
      <c r="AD54" s="495">
        <v>69</v>
      </c>
    </row>
    <row r="55" spans="1:32" ht="24.75" customHeight="1">
      <c r="A55" s="956" t="s">
        <v>181</v>
      </c>
      <c r="B55" s="486" t="s">
        <v>121</v>
      </c>
      <c r="C55" s="497">
        <v>45930</v>
      </c>
      <c r="D55" s="488"/>
      <c r="E55" s="488"/>
      <c r="F55" s="509" t="s">
        <v>140</v>
      </c>
      <c r="G55" s="489" t="s">
        <v>182</v>
      </c>
      <c r="H55" s="932">
        <v>0</v>
      </c>
      <c r="I55" s="932" t="s">
        <v>55</v>
      </c>
      <c r="J55" s="932" t="s">
        <v>125</v>
      </c>
      <c r="K55" s="932" t="s">
        <v>126</v>
      </c>
      <c r="L55" s="486"/>
      <c r="M55" s="932" t="s">
        <v>57</v>
      </c>
      <c r="N55" s="933">
        <v>3410.1</v>
      </c>
      <c r="O55" s="932" t="s">
        <v>57</v>
      </c>
      <c r="P55" s="934" t="s">
        <v>58</v>
      </c>
      <c r="Q55" s="957"/>
      <c r="R55" s="935"/>
      <c r="S55" s="935"/>
      <c r="T55" s="935"/>
      <c r="U55" s="935"/>
      <c r="V55" s="511">
        <v>226</v>
      </c>
      <c r="W55" s="511"/>
      <c r="X55" s="1056">
        <f t="shared" si="0"/>
        <v>226</v>
      </c>
      <c r="Y55" s="698">
        <f>IFERROR($W55/$V55, 0)</f>
        <v>0</v>
      </c>
      <c r="Z55" s="1062"/>
      <c r="AA55" s="938">
        <v>0</v>
      </c>
      <c r="AB55" s="938">
        <v>0</v>
      </c>
      <c r="AC55" s="936">
        <v>0</v>
      </c>
      <c r="AD55" s="410" t="s">
        <v>183</v>
      </c>
    </row>
    <row r="56" spans="1:32" ht="24.75" customHeight="1">
      <c r="A56" s="956" t="s">
        <v>184</v>
      </c>
      <c r="B56" s="486" t="s">
        <v>121</v>
      </c>
      <c r="C56" s="488">
        <v>45991</v>
      </c>
      <c r="D56" s="488"/>
      <c r="E56" s="488"/>
      <c r="F56" s="488"/>
      <c r="G56" s="489"/>
      <c r="H56" s="932">
        <v>0</v>
      </c>
      <c r="I56" s="932" t="s">
        <v>55</v>
      </c>
      <c r="J56" s="932" t="s">
        <v>125</v>
      </c>
      <c r="K56" s="932" t="s">
        <v>126</v>
      </c>
      <c r="L56" s="488"/>
      <c r="M56" s="932" t="s">
        <v>57</v>
      </c>
      <c r="N56" s="933">
        <v>12840.7</v>
      </c>
      <c r="O56" s="932" t="s">
        <v>57</v>
      </c>
      <c r="P56" s="934" t="s">
        <v>58</v>
      </c>
      <c r="Q56" s="935"/>
      <c r="R56" s="935"/>
      <c r="S56" s="935"/>
      <c r="T56" s="935"/>
      <c r="U56" s="935"/>
      <c r="V56" s="435">
        <v>911</v>
      </c>
      <c r="W56" s="435"/>
      <c r="X56" s="1056">
        <f>SUM(V56-W56)</f>
        <v>911</v>
      </c>
      <c r="Y56" s="698">
        <f>IFERROR($W56/$V56, 0)</f>
        <v>0</v>
      </c>
      <c r="Z56" s="1057"/>
      <c r="AA56" s="938">
        <v>0</v>
      </c>
      <c r="AB56" s="938">
        <v>0</v>
      </c>
      <c r="AC56" s="501">
        <v>0</v>
      </c>
      <c r="AD56" s="495" t="s">
        <v>135</v>
      </c>
    </row>
    <row r="57" spans="1:32" ht="24.75" customHeight="1">
      <c r="A57" s="956" t="s">
        <v>185</v>
      </c>
      <c r="B57" s="486" t="s">
        <v>121</v>
      </c>
      <c r="C57" s="497">
        <v>45899</v>
      </c>
      <c r="D57" s="488"/>
      <c r="E57" s="488"/>
      <c r="F57" s="486" t="s">
        <v>122</v>
      </c>
      <c r="G57" s="489" t="s">
        <v>186</v>
      </c>
      <c r="H57" s="932">
        <v>0</v>
      </c>
      <c r="I57" s="932" t="s">
        <v>55</v>
      </c>
      <c r="J57" s="932" t="s">
        <v>125</v>
      </c>
      <c r="K57" s="932" t="s">
        <v>126</v>
      </c>
      <c r="L57" s="486"/>
      <c r="M57" s="932" t="s">
        <v>57</v>
      </c>
      <c r="N57" s="933">
        <v>17916.55</v>
      </c>
      <c r="O57" s="932" t="s">
        <v>57</v>
      </c>
      <c r="P57" s="934" t="s">
        <v>58</v>
      </c>
      <c r="Q57" s="935"/>
      <c r="R57" s="935"/>
      <c r="S57" s="935"/>
      <c r="T57" s="935"/>
      <c r="U57" s="935"/>
      <c r="V57" s="511">
        <v>1433</v>
      </c>
      <c r="W57" s="511"/>
      <c r="X57" s="1056">
        <f t="shared" si="0"/>
        <v>1433</v>
      </c>
      <c r="Y57" s="698">
        <f>IFERROR($W57/$V57, 0)</f>
        <v>0</v>
      </c>
      <c r="Z57" s="1062"/>
      <c r="AA57" s="938">
        <v>0</v>
      </c>
      <c r="AB57" s="938">
        <v>0</v>
      </c>
      <c r="AC57" s="936">
        <v>0</v>
      </c>
      <c r="AD57" s="410" t="s">
        <v>187</v>
      </c>
    </row>
    <row r="58" spans="1:32" ht="24.75" customHeight="1">
      <c r="A58" s="956" t="s">
        <v>188</v>
      </c>
      <c r="B58" s="486" t="s">
        <v>121</v>
      </c>
      <c r="C58" s="497">
        <v>45899</v>
      </c>
      <c r="D58" s="488"/>
      <c r="E58" s="488">
        <v>45866</v>
      </c>
      <c r="F58" s="486" t="s">
        <v>122</v>
      </c>
      <c r="G58" s="489" t="s">
        <v>189</v>
      </c>
      <c r="H58" s="932">
        <v>0</v>
      </c>
      <c r="I58" s="491" t="s">
        <v>55</v>
      </c>
      <c r="J58" s="932" t="s">
        <v>125</v>
      </c>
      <c r="K58" s="932" t="s">
        <v>126</v>
      </c>
      <c r="L58" s="488">
        <v>45866</v>
      </c>
      <c r="M58" s="932" t="s">
        <v>57</v>
      </c>
      <c r="N58" s="933">
        <v>18401.05</v>
      </c>
      <c r="O58" s="932" t="s">
        <v>57</v>
      </c>
      <c r="P58" s="934" t="s">
        <v>68</v>
      </c>
      <c r="Q58" s="935">
        <v>45866</v>
      </c>
      <c r="R58" s="935"/>
      <c r="S58" s="935"/>
      <c r="T58" s="935"/>
      <c r="U58" s="935"/>
      <c r="V58" s="435">
        <v>1403</v>
      </c>
      <c r="W58" s="435"/>
      <c r="X58" s="1056">
        <f t="shared" si="0"/>
        <v>1403</v>
      </c>
      <c r="Y58" s="698">
        <f>IFERROR($W58/$V58, 0)</f>
        <v>0</v>
      </c>
      <c r="Z58" s="1062"/>
      <c r="AA58" s="938">
        <v>0</v>
      </c>
      <c r="AB58" s="938">
        <v>0</v>
      </c>
      <c r="AC58" s="936">
        <v>0</v>
      </c>
      <c r="AD58" s="175" t="s">
        <v>190</v>
      </c>
    </row>
    <row r="59" spans="1:32" ht="24.75" customHeight="1">
      <c r="A59" s="956" t="s">
        <v>191</v>
      </c>
      <c r="B59" s="486" t="s">
        <v>121</v>
      </c>
      <c r="C59" s="488">
        <v>45991</v>
      </c>
      <c r="D59" s="488"/>
      <c r="E59" s="488"/>
      <c r="F59" s="486"/>
      <c r="G59" s="489"/>
      <c r="H59" s="932">
        <v>0</v>
      </c>
      <c r="I59" s="491" t="s">
        <v>55</v>
      </c>
      <c r="J59" s="932" t="s">
        <v>125</v>
      </c>
      <c r="K59" s="932" t="s">
        <v>126</v>
      </c>
      <c r="L59" s="488"/>
      <c r="M59" s="932" t="s">
        <v>57</v>
      </c>
      <c r="N59" s="933">
        <v>7666.75</v>
      </c>
      <c r="O59" s="932" t="s">
        <v>57</v>
      </c>
      <c r="P59" s="934" t="s">
        <v>58</v>
      </c>
      <c r="Q59" s="935"/>
      <c r="R59" s="935"/>
      <c r="S59" s="935"/>
      <c r="T59" s="935"/>
      <c r="U59" s="935"/>
      <c r="V59" s="435">
        <v>465</v>
      </c>
      <c r="W59" s="435"/>
      <c r="X59" s="1056">
        <v>465</v>
      </c>
      <c r="Y59" s="698">
        <f>IFERROR($W59/$V59, 0)</f>
        <v>0</v>
      </c>
      <c r="Z59" s="1057"/>
      <c r="AA59" s="938">
        <v>0</v>
      </c>
      <c r="AB59" s="938">
        <v>0</v>
      </c>
      <c r="AC59" s="501">
        <v>0</v>
      </c>
      <c r="AD59" s="495" t="s">
        <v>131</v>
      </c>
      <c r="AF59" s="403"/>
    </row>
    <row r="60" spans="1:32" ht="24.75" customHeight="1">
      <c r="A60" s="956" t="s">
        <v>192</v>
      </c>
      <c r="B60" s="486" t="s">
        <v>121</v>
      </c>
      <c r="C60" s="497">
        <v>45960</v>
      </c>
      <c r="D60" s="488"/>
      <c r="E60" s="488"/>
      <c r="F60" s="486"/>
      <c r="G60" s="489"/>
      <c r="H60" s="932">
        <v>0</v>
      </c>
      <c r="I60" s="491" t="s">
        <v>55</v>
      </c>
      <c r="J60" s="932" t="s">
        <v>125</v>
      </c>
      <c r="K60" s="932" t="s">
        <v>126</v>
      </c>
      <c r="L60" s="488"/>
      <c r="M60" s="932" t="s">
        <v>57</v>
      </c>
      <c r="N60" s="933">
        <v>34863</v>
      </c>
      <c r="O60" s="932" t="s">
        <v>57</v>
      </c>
      <c r="P60" s="934" t="s">
        <v>58</v>
      </c>
      <c r="Q60" s="935"/>
      <c r="R60" s="935"/>
      <c r="S60" s="935"/>
      <c r="T60" s="935"/>
      <c r="U60" s="935"/>
      <c r="V60" s="435">
        <v>2710</v>
      </c>
      <c r="W60" s="435"/>
      <c r="X60" s="1056">
        <f>SUM(V60-W60)</f>
        <v>2710</v>
      </c>
      <c r="Y60" s="698">
        <f>IFERROR($W60/$V60, 0)</f>
        <v>0</v>
      </c>
      <c r="Z60" s="1057"/>
      <c r="AA60" s="938">
        <v>0</v>
      </c>
      <c r="AB60" s="938">
        <v>0</v>
      </c>
      <c r="AC60" s="501">
        <v>0</v>
      </c>
      <c r="AD60" s="495" t="s">
        <v>193</v>
      </c>
      <c r="AF60" s="403"/>
    </row>
    <row r="61" spans="1:32" ht="24.75" customHeight="1">
      <c r="A61" s="956" t="s">
        <v>194</v>
      </c>
      <c r="B61" s="486" t="s">
        <v>121</v>
      </c>
      <c r="C61" s="497">
        <v>45899</v>
      </c>
      <c r="D61" s="488"/>
      <c r="E61" s="488"/>
      <c r="F61" s="486" t="s">
        <v>122</v>
      </c>
      <c r="G61" s="489" t="s">
        <v>195</v>
      </c>
      <c r="H61" s="932">
        <v>0</v>
      </c>
      <c r="I61" s="932" t="s">
        <v>55</v>
      </c>
      <c r="J61" s="932" t="s">
        <v>125</v>
      </c>
      <c r="K61" s="932" t="s">
        <v>126</v>
      </c>
      <c r="L61" s="486"/>
      <c r="M61" s="932" t="s">
        <v>57</v>
      </c>
      <c r="N61" s="933">
        <v>51970</v>
      </c>
      <c r="O61" s="932" t="s">
        <v>57</v>
      </c>
      <c r="P61" s="934" t="s">
        <v>58</v>
      </c>
      <c r="Q61" s="935"/>
      <c r="R61" s="935"/>
      <c r="S61" s="935"/>
      <c r="T61" s="935"/>
      <c r="U61" s="935"/>
      <c r="V61" s="511">
        <v>4544</v>
      </c>
      <c r="W61" s="511"/>
      <c r="X61" s="1056">
        <f t="shared" si="0"/>
        <v>4544</v>
      </c>
      <c r="Y61" s="698">
        <f>IFERROR($W61/$V61, 0)</f>
        <v>0</v>
      </c>
      <c r="Z61" s="1062"/>
      <c r="AA61" s="938">
        <v>0</v>
      </c>
      <c r="AB61" s="938">
        <v>0</v>
      </c>
      <c r="AC61" s="936">
        <v>0</v>
      </c>
      <c r="AD61" s="410" t="s">
        <v>196</v>
      </c>
      <c r="AF61" s="403"/>
    </row>
    <row r="62" spans="1:32" ht="24.75" customHeight="1">
      <c r="A62" s="956" t="s">
        <v>197</v>
      </c>
      <c r="B62" s="958" t="s">
        <v>121</v>
      </c>
      <c r="C62" s="497">
        <v>45960</v>
      </c>
      <c r="D62" s="488"/>
      <c r="E62" s="488"/>
      <c r="F62" s="486"/>
      <c r="G62" s="489"/>
      <c r="H62" s="932">
        <v>0</v>
      </c>
      <c r="I62" s="932" t="s">
        <v>55</v>
      </c>
      <c r="J62" s="932" t="s">
        <v>125</v>
      </c>
      <c r="K62" s="932" t="s">
        <v>126</v>
      </c>
      <c r="L62" s="488">
        <v>45936</v>
      </c>
      <c r="M62" s="932" t="s">
        <v>57</v>
      </c>
      <c r="N62" s="933">
        <v>4235.8</v>
      </c>
      <c r="O62" s="932" t="s">
        <v>57</v>
      </c>
      <c r="P62" s="934" t="s">
        <v>58</v>
      </c>
      <c r="Q62" s="935"/>
      <c r="R62" s="935"/>
      <c r="S62" s="935"/>
      <c r="T62" s="935"/>
      <c r="U62" s="935"/>
      <c r="V62" s="435">
        <v>228</v>
      </c>
      <c r="W62" s="435"/>
      <c r="X62" s="1056">
        <f>SUM(V62-W62)</f>
        <v>228</v>
      </c>
      <c r="Y62" s="698">
        <f>IFERROR($W62/$V62, 0)</f>
        <v>0</v>
      </c>
      <c r="Z62" s="1062"/>
      <c r="AA62" s="938">
        <v>0</v>
      </c>
      <c r="AB62" s="938">
        <v>0</v>
      </c>
      <c r="AC62" s="936">
        <v>0</v>
      </c>
      <c r="AD62" s="175" t="s">
        <v>198</v>
      </c>
      <c r="AF62" s="403"/>
    </row>
    <row r="63" spans="1:32" ht="24.75" customHeight="1">
      <c r="A63" s="486" t="s">
        <v>199</v>
      </c>
      <c r="B63" s="486" t="s">
        <v>121</v>
      </c>
      <c r="C63" s="497">
        <v>45899</v>
      </c>
      <c r="D63" s="486" t="s">
        <v>51</v>
      </c>
      <c r="E63" s="488"/>
      <c r="F63" s="486"/>
      <c r="G63" s="489"/>
      <c r="H63" s="932">
        <v>0</v>
      </c>
      <c r="I63" s="491" t="s">
        <v>55</v>
      </c>
      <c r="J63" s="932" t="s">
        <v>56</v>
      </c>
      <c r="K63" s="932"/>
      <c r="L63" s="488"/>
      <c r="M63" s="932" t="s">
        <v>57</v>
      </c>
      <c r="N63" s="933">
        <v>388</v>
      </c>
      <c r="O63" s="932" t="s">
        <v>57</v>
      </c>
      <c r="P63" s="934" t="s">
        <v>58</v>
      </c>
      <c r="Q63" s="935"/>
      <c r="R63" s="935"/>
      <c r="S63" s="935"/>
      <c r="T63" s="935"/>
      <c r="U63" s="935"/>
      <c r="V63" s="435">
        <v>0</v>
      </c>
      <c r="W63" s="435"/>
      <c r="X63" s="1056">
        <f t="shared" ref="X63" si="6">SUM(V63-W63)</f>
        <v>0</v>
      </c>
      <c r="Y63" s="698">
        <f>IFERROR($W63/$V63, 0)</f>
        <v>0</v>
      </c>
      <c r="Z63" s="1062"/>
      <c r="AA63" s="938">
        <v>0</v>
      </c>
      <c r="AB63" s="938">
        <v>0</v>
      </c>
      <c r="AC63" s="936">
        <v>0</v>
      </c>
      <c r="AD63" s="175" t="s">
        <v>200</v>
      </c>
      <c r="AF63" s="403"/>
    </row>
    <row r="64" spans="1:32" ht="24.75" customHeight="1">
      <c r="A64" s="956" t="s">
        <v>201</v>
      </c>
      <c r="B64" s="958" t="s">
        <v>121</v>
      </c>
      <c r="C64" s="497">
        <v>45960</v>
      </c>
      <c r="D64" s="486"/>
      <c r="E64" s="488"/>
      <c r="F64" s="486"/>
      <c r="G64" s="489"/>
      <c r="H64" s="932">
        <v>0</v>
      </c>
      <c r="I64" s="932" t="s">
        <v>55</v>
      </c>
      <c r="J64" s="932" t="s">
        <v>125</v>
      </c>
      <c r="K64" s="932" t="s">
        <v>126</v>
      </c>
      <c r="L64" s="488"/>
      <c r="M64" s="932" t="s">
        <v>57</v>
      </c>
      <c r="N64" s="933">
        <v>74164.05</v>
      </c>
      <c r="O64" s="932" t="s">
        <v>57</v>
      </c>
      <c r="P64" s="934" t="s">
        <v>58</v>
      </c>
      <c r="Q64" s="935"/>
      <c r="R64" s="935"/>
      <c r="S64" s="935"/>
      <c r="T64" s="935"/>
      <c r="U64" s="935"/>
      <c r="V64" s="435">
        <v>7421</v>
      </c>
      <c r="W64" s="435"/>
      <c r="X64" s="1056">
        <f>SUM(V64-W64)</f>
        <v>7421</v>
      </c>
      <c r="Y64" s="698">
        <f>IFERROR($W64/$V64, 0)</f>
        <v>0</v>
      </c>
      <c r="Z64" s="1062"/>
      <c r="AA64" s="938">
        <v>0</v>
      </c>
      <c r="AB64" s="938">
        <v>0</v>
      </c>
      <c r="AC64" s="936">
        <v>0</v>
      </c>
      <c r="AD64" s="175" t="s">
        <v>202</v>
      </c>
      <c r="AE64" s="174"/>
      <c r="AF64" s="403"/>
    </row>
    <row r="65" spans="1:56" ht="24.75" customHeight="1">
      <c r="A65" s="956" t="s">
        <v>203</v>
      </c>
      <c r="B65" s="958" t="s">
        <v>121</v>
      </c>
      <c r="C65" s="497">
        <v>45960</v>
      </c>
      <c r="D65" s="486"/>
      <c r="E65" s="488"/>
      <c r="F65" s="486"/>
      <c r="G65" s="489"/>
      <c r="H65" s="932">
        <v>0</v>
      </c>
      <c r="I65" s="932" t="s">
        <v>55</v>
      </c>
      <c r="J65" s="932" t="s">
        <v>125</v>
      </c>
      <c r="K65" s="932" t="s">
        <v>126</v>
      </c>
      <c r="L65" s="488"/>
      <c r="M65" s="932" t="s">
        <v>57</v>
      </c>
      <c r="N65" s="933">
        <v>39221.800000000003</v>
      </c>
      <c r="O65" s="932" t="s">
        <v>57</v>
      </c>
      <c r="P65" s="934" t="s">
        <v>58</v>
      </c>
      <c r="Q65" s="935"/>
      <c r="R65" s="935"/>
      <c r="S65" s="935"/>
      <c r="T65" s="935"/>
      <c r="U65" s="935"/>
      <c r="V65" s="435">
        <v>3078</v>
      </c>
      <c r="W65" s="435"/>
      <c r="X65" s="1056">
        <f>SUM(V65-W65)</f>
        <v>3078</v>
      </c>
      <c r="Y65" s="698">
        <f>IFERROR($W65/$V65, 0)</f>
        <v>0</v>
      </c>
      <c r="Z65" s="1062"/>
      <c r="AA65" s="938">
        <v>0</v>
      </c>
      <c r="AB65" s="938">
        <v>0</v>
      </c>
      <c r="AC65" s="936">
        <v>0</v>
      </c>
      <c r="AD65" s="175" t="s">
        <v>204</v>
      </c>
      <c r="AE65" s="174"/>
      <c r="AF65" s="403"/>
    </row>
    <row r="66" spans="1:56" ht="24.75" customHeight="1">
      <c r="A66" s="956" t="s">
        <v>205</v>
      </c>
      <c r="B66" s="486" t="s">
        <v>121</v>
      </c>
      <c r="C66" s="497">
        <v>45960</v>
      </c>
      <c r="D66" s="488"/>
      <c r="E66" s="488"/>
      <c r="F66" s="486"/>
      <c r="G66" s="489"/>
      <c r="H66" s="932">
        <v>385</v>
      </c>
      <c r="I66" s="491" t="s">
        <v>55</v>
      </c>
      <c r="J66" s="932" t="s">
        <v>56</v>
      </c>
      <c r="K66" s="932"/>
      <c r="L66" s="488">
        <v>45937</v>
      </c>
      <c r="M66" s="932" t="s">
        <v>113</v>
      </c>
      <c r="N66" s="933"/>
      <c r="O66" s="932" t="s">
        <v>113</v>
      </c>
      <c r="P66" s="934" t="s">
        <v>68</v>
      </c>
      <c r="Q66" s="935">
        <v>45936</v>
      </c>
      <c r="R66" s="935"/>
      <c r="S66" s="935"/>
      <c r="T66" s="935"/>
      <c r="U66" s="935"/>
      <c r="V66" s="435">
        <v>22545</v>
      </c>
      <c r="W66" s="435"/>
      <c r="X66" s="1056">
        <f>SUM(V66-W66)</f>
        <v>22545</v>
      </c>
      <c r="Y66" s="698">
        <f>IFERROR($W66/$V66, 0)</f>
        <v>0</v>
      </c>
      <c r="Z66" s="1062"/>
      <c r="AA66" s="938">
        <v>0</v>
      </c>
      <c r="AB66" s="938">
        <v>0</v>
      </c>
      <c r="AC66" s="936"/>
      <c r="AD66" s="175" t="s">
        <v>206</v>
      </c>
      <c r="AE66" s="174"/>
      <c r="AF66" s="403"/>
    </row>
    <row r="67" spans="1:56" ht="24.75" customHeight="1">
      <c r="A67" s="486" t="s">
        <v>207</v>
      </c>
      <c r="B67" s="512" t="s">
        <v>208</v>
      </c>
      <c r="C67" s="488">
        <v>45960</v>
      </c>
      <c r="D67" s="488" t="s">
        <v>209</v>
      </c>
      <c r="E67" s="488">
        <v>45909</v>
      </c>
      <c r="F67" s="488" t="s">
        <v>77</v>
      </c>
      <c r="G67" s="489"/>
      <c r="H67" s="932">
        <v>0</v>
      </c>
      <c r="I67" s="932" t="s">
        <v>55</v>
      </c>
      <c r="J67" s="932" t="s">
        <v>63</v>
      </c>
      <c r="K67" s="932"/>
      <c r="L67" s="488">
        <v>45905</v>
      </c>
      <c r="M67" s="932" t="s">
        <v>57</v>
      </c>
      <c r="N67" s="933">
        <v>98170.1</v>
      </c>
      <c r="O67" s="932" t="s">
        <v>57</v>
      </c>
      <c r="P67" s="934" t="s">
        <v>64</v>
      </c>
      <c r="Q67" s="935">
        <v>45908</v>
      </c>
      <c r="R67" s="935"/>
      <c r="S67" s="935"/>
      <c r="T67" s="935"/>
      <c r="U67" s="935"/>
      <c r="V67" s="435">
        <v>9086</v>
      </c>
      <c r="W67" s="921">
        <v>7377</v>
      </c>
      <c r="X67" s="1056">
        <f t="shared" ref="X67:X68" si="7">SUM(V67-W67)</f>
        <v>1709</v>
      </c>
      <c r="Y67" s="698">
        <f>IFERROR($W67/$V67, 0)</f>
        <v>0.81190843055249839</v>
      </c>
      <c r="Z67" s="1059">
        <v>45922</v>
      </c>
      <c r="AA67" s="938">
        <v>0</v>
      </c>
      <c r="AB67" s="938">
        <v>0</v>
      </c>
      <c r="AC67" s="943">
        <v>0</v>
      </c>
      <c r="AD67" s="495" t="s">
        <v>210</v>
      </c>
      <c r="AE67" s="174"/>
      <c r="AF67" s="403"/>
    </row>
    <row r="68" spans="1:56" ht="24.75" customHeight="1">
      <c r="A68" s="486" t="s">
        <v>211</v>
      </c>
      <c r="B68" s="512" t="s">
        <v>208</v>
      </c>
      <c r="C68" s="488">
        <v>45960</v>
      </c>
      <c r="D68" s="488" t="s">
        <v>76</v>
      </c>
      <c r="E68" s="488">
        <v>45905</v>
      </c>
      <c r="F68" s="488" t="s">
        <v>212</v>
      </c>
      <c r="G68" s="489"/>
      <c r="H68" s="932">
        <v>0</v>
      </c>
      <c r="I68" s="491" t="s">
        <v>55</v>
      </c>
      <c r="J68" s="932" t="s">
        <v>63</v>
      </c>
      <c r="K68" s="939"/>
      <c r="L68" s="488"/>
      <c r="M68" s="932" t="s">
        <v>57</v>
      </c>
      <c r="N68" s="933">
        <v>2167.3000000000002</v>
      </c>
      <c r="O68" s="932" t="s">
        <v>57</v>
      </c>
      <c r="P68" s="934" t="s">
        <v>68</v>
      </c>
      <c r="Q68" s="935">
        <v>45908</v>
      </c>
      <c r="R68" s="935"/>
      <c r="S68" s="935"/>
      <c r="T68" s="935"/>
      <c r="U68" s="935"/>
      <c r="V68" s="435">
        <v>158</v>
      </c>
      <c r="W68" s="435"/>
      <c r="X68" s="1056">
        <f t="shared" si="7"/>
        <v>158</v>
      </c>
      <c r="Y68" s="698">
        <f>IFERROR($W68/$V68, 0)</f>
        <v>0</v>
      </c>
      <c r="Z68" s="1057"/>
      <c r="AA68" s="938">
        <v>0</v>
      </c>
      <c r="AB68" s="938">
        <v>0</v>
      </c>
      <c r="AC68" s="943">
        <v>0</v>
      </c>
      <c r="AD68" s="175" t="s">
        <v>213</v>
      </c>
      <c r="AE68" s="174"/>
      <c r="AF68" s="403"/>
    </row>
    <row r="69" spans="1:56" ht="24.75" customHeight="1">
      <c r="A69" s="486" t="s">
        <v>214</v>
      </c>
      <c r="B69" s="512" t="s">
        <v>208</v>
      </c>
      <c r="C69" s="488">
        <v>45991</v>
      </c>
      <c r="D69" s="488"/>
      <c r="E69" s="488"/>
      <c r="F69" s="488"/>
      <c r="G69" s="489"/>
      <c r="H69" s="932">
        <v>0</v>
      </c>
      <c r="I69" s="491" t="s">
        <v>55</v>
      </c>
      <c r="J69" s="932" t="s">
        <v>63</v>
      </c>
      <c r="K69" s="939"/>
      <c r="L69" s="488"/>
      <c r="M69" s="932" t="s">
        <v>57</v>
      </c>
      <c r="N69" s="933">
        <v>82825</v>
      </c>
      <c r="O69" s="932" t="s">
        <v>57</v>
      </c>
      <c r="P69" s="934" t="s">
        <v>68</v>
      </c>
      <c r="Q69" s="935">
        <v>45932</v>
      </c>
      <c r="R69" s="935"/>
      <c r="S69" s="935"/>
      <c r="T69" s="935"/>
      <c r="U69" s="935"/>
      <c r="V69" s="435">
        <v>6210</v>
      </c>
      <c r="W69" s="435"/>
      <c r="X69" s="1056">
        <f>SUM(V69-W69)</f>
        <v>6210</v>
      </c>
      <c r="Y69" s="698">
        <f>IFERROR($W69/$V69, 0)</f>
        <v>0</v>
      </c>
      <c r="Z69" s="1057"/>
      <c r="AA69" s="938">
        <v>0</v>
      </c>
      <c r="AB69" s="938">
        <v>0</v>
      </c>
      <c r="AC69" s="943">
        <v>0</v>
      </c>
      <c r="AD69" s="495" t="s">
        <v>215</v>
      </c>
      <c r="AE69" s="174"/>
      <c r="AF69" s="403"/>
    </row>
    <row r="70" spans="1:56" ht="24.75" customHeight="1">
      <c r="A70" s="486" t="s">
        <v>216</v>
      </c>
      <c r="B70" s="512" t="s">
        <v>208</v>
      </c>
      <c r="C70" s="488">
        <v>45976</v>
      </c>
      <c r="D70" s="488"/>
      <c r="E70" s="488"/>
      <c r="F70" s="488"/>
      <c r="G70" s="489"/>
      <c r="H70" s="932">
        <v>7</v>
      </c>
      <c r="I70" s="491" t="s">
        <v>55</v>
      </c>
      <c r="J70" s="932" t="s">
        <v>63</v>
      </c>
      <c r="K70" s="939"/>
      <c r="L70" s="488"/>
      <c r="M70" s="932" t="s">
        <v>57</v>
      </c>
      <c r="N70" s="933">
        <v>34736.85</v>
      </c>
      <c r="O70" s="932" t="s">
        <v>57</v>
      </c>
      <c r="P70" s="934" t="s">
        <v>68</v>
      </c>
      <c r="Q70" s="935">
        <v>45932</v>
      </c>
      <c r="R70" s="935"/>
      <c r="S70" s="935"/>
      <c r="T70" s="935"/>
      <c r="U70" s="935"/>
      <c r="V70" s="435">
        <v>2601</v>
      </c>
      <c r="W70" s="435"/>
      <c r="X70" s="1056">
        <f>SUM(V70-W70)</f>
        <v>2601</v>
      </c>
      <c r="Y70" s="698">
        <f>IFERROR($W70/$V70, 0)</f>
        <v>0</v>
      </c>
      <c r="Z70" s="1057"/>
      <c r="AA70" s="938">
        <v>0</v>
      </c>
      <c r="AB70" s="938">
        <v>0</v>
      </c>
      <c r="AC70" s="943">
        <v>2601</v>
      </c>
      <c r="AD70" s="495" t="s">
        <v>217</v>
      </c>
      <c r="AE70" s="174"/>
      <c r="AF70" s="403"/>
    </row>
    <row r="71" spans="1:56" ht="24.75" customHeight="1">
      <c r="A71" s="956" t="s">
        <v>218</v>
      </c>
      <c r="B71" s="512" t="s">
        <v>208</v>
      </c>
      <c r="C71" s="488">
        <v>45991</v>
      </c>
      <c r="D71" s="496"/>
      <c r="E71" s="497">
        <v>45716</v>
      </c>
      <c r="F71" s="496" t="s">
        <v>212</v>
      </c>
      <c r="G71" s="498" t="s">
        <v>219</v>
      </c>
      <c r="H71" s="939">
        <v>0</v>
      </c>
      <c r="I71" s="505" t="s">
        <v>55</v>
      </c>
      <c r="J71" s="939" t="s">
        <v>63</v>
      </c>
      <c r="K71" s="939" t="s">
        <v>118</v>
      </c>
      <c r="L71" s="488">
        <v>45716</v>
      </c>
      <c r="M71" s="939" t="s">
        <v>57</v>
      </c>
      <c r="N71" s="945">
        <v>14013.5</v>
      </c>
      <c r="O71" s="939" t="s">
        <v>57</v>
      </c>
      <c r="P71" s="941" t="s">
        <v>68</v>
      </c>
      <c r="Q71" s="942">
        <v>45721</v>
      </c>
      <c r="R71" s="942"/>
      <c r="S71" s="942"/>
      <c r="T71" s="942"/>
      <c r="U71" s="942"/>
      <c r="V71" s="943">
        <v>150</v>
      </c>
      <c r="W71" s="947"/>
      <c r="X71" s="1056">
        <f t="shared" ref="X71:X95" si="8">SUM(V71-W71)</f>
        <v>150</v>
      </c>
      <c r="Y71" s="698">
        <f>IFERROR($W71/$V71, 0)</f>
        <v>0</v>
      </c>
      <c r="Z71" s="1057"/>
      <c r="AA71" s="938">
        <v>0</v>
      </c>
      <c r="AB71" s="938">
        <v>0</v>
      </c>
      <c r="AC71" s="943">
        <v>0</v>
      </c>
      <c r="AD71" s="175" t="s">
        <v>220</v>
      </c>
      <c r="AE71" s="174"/>
      <c r="AF71" s="403"/>
    </row>
    <row r="72" spans="1:56" ht="24.75" customHeight="1">
      <c r="A72" s="486" t="s">
        <v>221</v>
      </c>
      <c r="B72" s="512" t="s">
        <v>208</v>
      </c>
      <c r="C72" s="488">
        <v>45960</v>
      </c>
      <c r="D72" s="488" t="s">
        <v>222</v>
      </c>
      <c r="E72" s="488">
        <v>45897</v>
      </c>
      <c r="F72" s="486" t="s">
        <v>223</v>
      </c>
      <c r="G72" s="489"/>
      <c r="H72" s="932">
        <v>0</v>
      </c>
      <c r="I72" s="491" t="s">
        <v>55</v>
      </c>
      <c r="J72" s="932" t="s">
        <v>63</v>
      </c>
      <c r="K72" s="932"/>
      <c r="L72" s="488">
        <v>45891</v>
      </c>
      <c r="M72" s="932" t="s">
        <v>57</v>
      </c>
      <c r="N72" s="933">
        <v>184994.5</v>
      </c>
      <c r="O72" s="932" t="s">
        <v>57</v>
      </c>
      <c r="P72" s="934" t="s">
        <v>64</v>
      </c>
      <c r="Q72" s="935">
        <v>45891</v>
      </c>
      <c r="R72" s="942"/>
      <c r="S72" s="942"/>
      <c r="T72" s="942"/>
      <c r="U72" s="942"/>
      <c r="V72" s="435">
        <v>14790</v>
      </c>
      <c r="W72" s="511">
        <v>13885</v>
      </c>
      <c r="X72" s="1056">
        <f t="shared" ref="X72" si="9">SUM(V72-W72)</f>
        <v>905</v>
      </c>
      <c r="Y72" s="698">
        <f>IFERROR($W72/$V72, 0)</f>
        <v>0.9388100067613252</v>
      </c>
      <c r="Z72" s="1059">
        <v>45910</v>
      </c>
      <c r="AA72" s="938">
        <v>0</v>
      </c>
      <c r="AB72" s="938">
        <v>0</v>
      </c>
      <c r="AC72" s="936">
        <v>0</v>
      </c>
      <c r="AD72" s="175" t="s">
        <v>224</v>
      </c>
      <c r="AE72" s="174"/>
      <c r="AF72" s="403"/>
    </row>
    <row r="73" spans="1:56" ht="24.75" customHeight="1">
      <c r="A73" s="486" t="s">
        <v>225</v>
      </c>
      <c r="B73" s="512" t="s">
        <v>208</v>
      </c>
      <c r="C73" s="488">
        <v>45960</v>
      </c>
      <c r="D73" s="488" t="s">
        <v>226</v>
      </c>
      <c r="E73" s="488">
        <v>45852</v>
      </c>
      <c r="F73" s="509" t="s">
        <v>212</v>
      </c>
      <c r="G73" s="489" t="s">
        <v>227</v>
      </c>
      <c r="H73" s="932">
        <v>0</v>
      </c>
      <c r="I73" s="932" t="s">
        <v>55</v>
      </c>
      <c r="J73" s="932" t="s">
        <v>63</v>
      </c>
      <c r="K73" s="932"/>
      <c r="L73" s="488">
        <v>45852</v>
      </c>
      <c r="M73" s="932" t="s">
        <v>57</v>
      </c>
      <c r="N73" s="933">
        <v>42837.2</v>
      </c>
      <c r="O73" s="932" t="s">
        <v>57</v>
      </c>
      <c r="P73" s="934" t="s">
        <v>64</v>
      </c>
      <c r="Q73" s="935">
        <v>45852</v>
      </c>
      <c r="R73" s="935"/>
      <c r="S73" s="935"/>
      <c r="T73" s="935"/>
      <c r="U73" s="935"/>
      <c r="V73" s="511">
        <v>3432</v>
      </c>
      <c r="W73" s="511">
        <v>3218</v>
      </c>
      <c r="X73" s="1056">
        <f t="shared" si="8"/>
        <v>214</v>
      </c>
      <c r="Y73" s="698">
        <f>IFERROR($W73/$V73, 0)</f>
        <v>0.93764568764568768</v>
      </c>
      <c r="Z73" s="1059">
        <v>45866</v>
      </c>
      <c r="AA73" s="938">
        <v>0</v>
      </c>
      <c r="AB73" s="938">
        <v>0</v>
      </c>
      <c r="AC73" s="936">
        <v>0</v>
      </c>
      <c r="AD73" s="410"/>
      <c r="AE73" s="174"/>
    </row>
    <row r="74" spans="1:56" ht="24.75" customHeight="1">
      <c r="A74" s="486" t="s">
        <v>228</v>
      </c>
      <c r="B74" s="512" t="s">
        <v>208</v>
      </c>
      <c r="C74" s="488">
        <v>45991</v>
      </c>
      <c r="D74" s="496" t="s">
        <v>226</v>
      </c>
      <c r="E74" s="497">
        <v>45880</v>
      </c>
      <c r="F74" s="496" t="s">
        <v>212</v>
      </c>
      <c r="G74" s="498" t="s">
        <v>229</v>
      </c>
      <c r="H74" s="939">
        <v>57</v>
      </c>
      <c r="I74" s="505" t="s">
        <v>55</v>
      </c>
      <c r="J74" s="939" t="s">
        <v>63</v>
      </c>
      <c r="K74" s="955"/>
      <c r="L74" s="497">
        <v>45863</v>
      </c>
      <c r="M74" s="939" t="s">
        <v>57</v>
      </c>
      <c r="N74" s="945">
        <v>49223.7</v>
      </c>
      <c r="O74" s="939" t="s">
        <v>57</v>
      </c>
      <c r="P74" s="941" t="s">
        <v>64</v>
      </c>
      <c r="Q74" s="942">
        <v>45863</v>
      </c>
      <c r="R74" s="942"/>
      <c r="S74" s="942"/>
      <c r="T74" s="942"/>
      <c r="U74" s="942"/>
      <c r="V74" s="943">
        <v>3737</v>
      </c>
      <c r="W74" s="511">
        <v>2785</v>
      </c>
      <c r="X74" s="1056">
        <f t="shared" si="8"/>
        <v>952</v>
      </c>
      <c r="Y74" s="698">
        <f>IFERROR($W74/$V74, 0)</f>
        <v>0.74525020069574521</v>
      </c>
      <c r="Z74" s="1059">
        <v>45916</v>
      </c>
      <c r="AA74" s="938">
        <v>0</v>
      </c>
      <c r="AB74" s="938">
        <v>0</v>
      </c>
      <c r="AC74" s="943">
        <v>0</v>
      </c>
      <c r="AD74" s="175"/>
      <c r="AE74" s="174"/>
    </row>
    <row r="75" spans="1:56" ht="24.75" customHeight="1">
      <c r="A75" s="486" t="s">
        <v>230</v>
      </c>
      <c r="B75" s="512" t="s">
        <v>208</v>
      </c>
      <c r="C75" s="488">
        <v>45991</v>
      </c>
      <c r="D75" s="496" t="s">
        <v>226</v>
      </c>
      <c r="E75" s="497">
        <v>45880</v>
      </c>
      <c r="F75" s="496" t="s">
        <v>212</v>
      </c>
      <c r="G75" s="498" t="s">
        <v>231</v>
      </c>
      <c r="H75" s="939">
        <v>75</v>
      </c>
      <c r="I75" s="505" t="s">
        <v>55</v>
      </c>
      <c r="J75" s="939" t="s">
        <v>63</v>
      </c>
      <c r="K75" s="955"/>
      <c r="L75" s="497">
        <v>45879</v>
      </c>
      <c r="M75" s="939" t="s">
        <v>57</v>
      </c>
      <c r="N75" s="945">
        <v>68151.75</v>
      </c>
      <c r="O75" s="939" t="s">
        <v>57</v>
      </c>
      <c r="P75" s="941" t="s">
        <v>64</v>
      </c>
      <c r="Q75" s="942">
        <v>45881</v>
      </c>
      <c r="R75" s="942"/>
      <c r="S75" s="942"/>
      <c r="T75" s="942"/>
      <c r="U75" s="942"/>
      <c r="V75" s="943">
        <v>5362</v>
      </c>
      <c r="W75" s="944">
        <v>4211</v>
      </c>
      <c r="X75" s="1056">
        <f t="shared" si="8"/>
        <v>1151</v>
      </c>
      <c r="Y75" s="698">
        <f>IFERROR($W75/$V75, 0)</f>
        <v>0.78534129056322266</v>
      </c>
      <c r="Z75" s="1059">
        <v>45926</v>
      </c>
      <c r="AA75" s="938">
        <v>0</v>
      </c>
      <c r="AB75" s="938">
        <v>0</v>
      </c>
      <c r="AC75" s="943">
        <v>0</v>
      </c>
      <c r="AD75" s="175"/>
    </row>
    <row r="76" spans="1:56" ht="24.75" customHeight="1">
      <c r="A76" s="486" t="s">
        <v>232</v>
      </c>
      <c r="B76" s="512" t="s">
        <v>208</v>
      </c>
      <c r="C76" s="488">
        <v>45960</v>
      </c>
      <c r="D76" s="497" t="s">
        <v>233</v>
      </c>
      <c r="E76" s="497">
        <v>45936</v>
      </c>
      <c r="F76" s="496"/>
      <c r="G76" s="504"/>
      <c r="H76" s="959">
        <v>82</v>
      </c>
      <c r="I76" s="505" t="s">
        <v>55</v>
      </c>
      <c r="J76" s="959" t="s">
        <v>63</v>
      </c>
      <c r="K76" s="955"/>
      <c r="L76" s="497">
        <v>45902</v>
      </c>
      <c r="M76" s="960" t="s">
        <v>57</v>
      </c>
      <c r="N76" s="961">
        <v>87830</v>
      </c>
      <c r="O76" s="960" t="s">
        <v>57</v>
      </c>
      <c r="P76" s="941" t="s">
        <v>68</v>
      </c>
      <c r="Q76" s="942">
        <v>45898</v>
      </c>
      <c r="R76" s="942"/>
      <c r="S76" s="942"/>
      <c r="T76" s="942"/>
      <c r="U76" s="942"/>
      <c r="V76" s="839">
        <v>7022</v>
      </c>
      <c r="W76" s="840"/>
      <c r="X76" s="1056">
        <f>SUM(V76-W76)</f>
        <v>7022</v>
      </c>
      <c r="Y76" s="698">
        <f>IFERROR($W76/$V76, 0)</f>
        <v>0</v>
      </c>
      <c r="Z76" s="1057"/>
      <c r="AA76" s="938">
        <v>0</v>
      </c>
      <c r="AB76" s="938">
        <v>0</v>
      </c>
      <c r="AC76" s="943">
        <v>0</v>
      </c>
      <c r="AD76" s="495" t="s">
        <v>234</v>
      </c>
    </row>
    <row r="77" spans="1:56" ht="24.75" customHeight="1">
      <c r="A77" s="486" t="s">
        <v>235</v>
      </c>
      <c r="B77" s="512" t="s">
        <v>208</v>
      </c>
      <c r="C77" s="488">
        <v>45960</v>
      </c>
      <c r="D77" s="497" t="s">
        <v>226</v>
      </c>
      <c r="E77" s="497">
        <v>45930</v>
      </c>
      <c r="F77" s="496" t="s">
        <v>212</v>
      </c>
      <c r="G77" s="504"/>
      <c r="H77" s="962">
        <v>80</v>
      </c>
      <c r="I77" s="505" t="s">
        <v>55</v>
      </c>
      <c r="J77" s="962" t="s">
        <v>63</v>
      </c>
      <c r="K77" s="505"/>
      <c r="L77" s="497">
        <v>45902</v>
      </c>
      <c r="M77" s="505" t="s">
        <v>57</v>
      </c>
      <c r="N77" s="963">
        <v>90173</v>
      </c>
      <c r="O77" s="505" t="s">
        <v>57</v>
      </c>
      <c r="P77" s="941" t="s">
        <v>68</v>
      </c>
      <c r="Q77" s="942">
        <v>45898</v>
      </c>
      <c r="R77" s="942"/>
      <c r="S77" s="942"/>
      <c r="T77" s="942"/>
      <c r="U77" s="942"/>
      <c r="V77" s="664">
        <v>7009</v>
      </c>
      <c r="W77" s="435"/>
      <c r="X77" s="1056">
        <f t="shared" si="8"/>
        <v>7009</v>
      </c>
      <c r="Y77" s="698">
        <f>IFERROR($W77/$V77, 0)</f>
        <v>0</v>
      </c>
      <c r="Z77" s="1057"/>
      <c r="AA77" s="938">
        <v>0</v>
      </c>
      <c r="AB77" s="938">
        <v>0</v>
      </c>
      <c r="AC77" s="943">
        <v>0</v>
      </c>
      <c r="AD77" s="495"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486" t="s">
        <v>236</v>
      </c>
      <c r="B78" s="512" t="s">
        <v>208</v>
      </c>
      <c r="C78" s="488">
        <v>45991</v>
      </c>
      <c r="D78" s="497"/>
      <c r="E78" s="497"/>
      <c r="F78" s="496"/>
      <c r="G78" s="504"/>
      <c r="H78" s="962">
        <v>69</v>
      </c>
      <c r="I78" s="932" t="s">
        <v>55</v>
      </c>
      <c r="J78" s="932" t="s">
        <v>63</v>
      </c>
      <c r="K78" s="932"/>
      <c r="L78" s="497">
        <v>45925</v>
      </c>
      <c r="M78" s="505" t="s">
        <v>57</v>
      </c>
      <c r="N78" s="963">
        <v>51632</v>
      </c>
      <c r="O78" s="505" t="s">
        <v>57</v>
      </c>
      <c r="P78" s="941" t="s">
        <v>68</v>
      </c>
      <c r="Q78" s="942">
        <v>45932</v>
      </c>
      <c r="R78" s="942"/>
      <c r="S78" s="942"/>
      <c r="T78" s="942"/>
      <c r="U78" s="942"/>
      <c r="V78" s="664">
        <v>3997</v>
      </c>
      <c r="W78" s="435"/>
      <c r="X78" s="1056">
        <f t="shared" si="8"/>
        <v>3997</v>
      </c>
      <c r="Y78" s="698">
        <f>IFERROR($W78/$V78, 0)</f>
        <v>0</v>
      </c>
      <c r="Z78" s="1057"/>
      <c r="AA78" s="938">
        <v>0</v>
      </c>
      <c r="AB78" s="938">
        <v>0</v>
      </c>
      <c r="AC78" s="501">
        <v>0</v>
      </c>
      <c r="AD78" s="495"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486" t="s">
        <v>238</v>
      </c>
      <c r="B79" s="512" t="s">
        <v>208</v>
      </c>
      <c r="C79" s="488">
        <v>45991</v>
      </c>
      <c r="D79" s="497"/>
      <c r="E79" s="497"/>
      <c r="F79" s="496"/>
      <c r="G79" s="504"/>
      <c r="H79" s="962">
        <v>74</v>
      </c>
      <c r="I79" s="932" t="s">
        <v>55</v>
      </c>
      <c r="J79" s="932" t="s">
        <v>63</v>
      </c>
      <c r="K79" s="932"/>
      <c r="L79" s="497"/>
      <c r="M79" s="505" t="s">
        <v>57</v>
      </c>
      <c r="N79" s="963">
        <v>47064</v>
      </c>
      <c r="O79" s="505" t="s">
        <v>57</v>
      </c>
      <c r="P79" s="941" t="s">
        <v>68</v>
      </c>
      <c r="Q79" s="942">
        <v>45932</v>
      </c>
      <c r="R79" s="942"/>
      <c r="S79" s="942"/>
      <c r="T79" s="942"/>
      <c r="U79" s="942"/>
      <c r="V79" s="664">
        <v>4366</v>
      </c>
      <c r="W79" s="435"/>
      <c r="X79" s="1056">
        <f t="shared" si="8"/>
        <v>4366</v>
      </c>
      <c r="Y79" s="698">
        <f>IFERROR($W79/$V79, 0)</f>
        <v>0</v>
      </c>
      <c r="Z79" s="1057"/>
      <c r="AA79" s="938">
        <v>0</v>
      </c>
      <c r="AB79" s="938">
        <v>0</v>
      </c>
      <c r="AC79" s="501">
        <v>0</v>
      </c>
      <c r="AD79" s="495"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486" t="s">
        <v>239</v>
      </c>
      <c r="B80" s="512" t="s">
        <v>208</v>
      </c>
      <c r="C80" s="488">
        <v>45991</v>
      </c>
      <c r="D80" s="497"/>
      <c r="E80" s="497"/>
      <c r="F80" s="496"/>
      <c r="G80" s="504"/>
      <c r="H80" s="962">
        <v>81</v>
      </c>
      <c r="I80" s="932" t="s">
        <v>55</v>
      </c>
      <c r="J80" s="932" t="s">
        <v>63</v>
      </c>
      <c r="K80" s="932"/>
      <c r="L80" s="497"/>
      <c r="M80" s="505" t="s">
        <v>57</v>
      </c>
      <c r="N80" s="963">
        <v>68962</v>
      </c>
      <c r="O80" s="505" t="s">
        <v>57</v>
      </c>
      <c r="P80" s="941" t="s">
        <v>68</v>
      </c>
      <c r="Q80" s="942">
        <v>45932</v>
      </c>
      <c r="R80" s="942"/>
      <c r="S80" s="942"/>
      <c r="T80" s="942"/>
      <c r="U80" s="942"/>
      <c r="V80" s="664">
        <v>5333</v>
      </c>
      <c r="W80" s="435"/>
      <c r="X80" s="1056">
        <f t="shared" si="8"/>
        <v>5333</v>
      </c>
      <c r="Y80" s="698">
        <f>IFERROR($W80/$V80, 0)</f>
        <v>0</v>
      </c>
      <c r="Z80" s="1057"/>
      <c r="AA80" s="938">
        <v>0</v>
      </c>
      <c r="AB80" s="938">
        <v>0</v>
      </c>
      <c r="AC80" s="501">
        <v>0</v>
      </c>
      <c r="AD80" s="495"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486" t="s">
        <v>240</v>
      </c>
      <c r="B81" s="512" t="s">
        <v>208</v>
      </c>
      <c r="C81" s="488">
        <v>45960</v>
      </c>
      <c r="D81" s="497"/>
      <c r="E81" s="497"/>
      <c r="F81" s="496"/>
      <c r="G81" s="504"/>
      <c r="H81" s="962">
        <v>80</v>
      </c>
      <c r="I81" s="960" t="s">
        <v>55</v>
      </c>
      <c r="J81" s="959" t="s">
        <v>63</v>
      </c>
      <c r="K81" s="960"/>
      <c r="L81" s="497">
        <v>45905</v>
      </c>
      <c r="M81" s="960" t="s">
        <v>57</v>
      </c>
      <c r="N81" s="963">
        <v>66674.3</v>
      </c>
      <c r="O81" s="960" t="s">
        <v>57</v>
      </c>
      <c r="P81" s="941" t="s">
        <v>68</v>
      </c>
      <c r="Q81" s="942">
        <v>45922</v>
      </c>
      <c r="R81" s="942"/>
      <c r="S81" s="942"/>
      <c r="T81" s="942"/>
      <c r="U81" s="942"/>
      <c r="V81" s="664">
        <v>4672</v>
      </c>
      <c r="W81" s="435"/>
      <c r="X81" s="1056">
        <f>SUM(V81-W81)</f>
        <v>4672</v>
      </c>
      <c r="Y81" s="698">
        <f>IFERROR($W81/$V81, 0)</f>
        <v>0</v>
      </c>
      <c r="Z81" s="1057"/>
      <c r="AA81" s="938">
        <v>0</v>
      </c>
      <c r="AB81" s="938">
        <v>0</v>
      </c>
      <c r="AC81" s="943">
        <v>0</v>
      </c>
      <c r="AD81" s="495"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486" t="s">
        <v>242</v>
      </c>
      <c r="B82" s="512" t="s">
        <v>208</v>
      </c>
      <c r="C82" s="488">
        <v>45960</v>
      </c>
      <c r="D82" s="497" t="s">
        <v>243</v>
      </c>
      <c r="E82" s="497">
        <v>45937</v>
      </c>
      <c r="F82" s="496" t="s">
        <v>77</v>
      </c>
      <c r="G82" s="504"/>
      <c r="H82" s="962">
        <v>82</v>
      </c>
      <c r="I82" s="960" t="s">
        <v>55</v>
      </c>
      <c r="J82" s="959" t="s">
        <v>63</v>
      </c>
      <c r="K82" s="932"/>
      <c r="L82" s="497">
        <v>45903</v>
      </c>
      <c r="M82" s="960" t="s">
        <v>57</v>
      </c>
      <c r="N82" s="963">
        <v>93666.75</v>
      </c>
      <c r="O82" s="960" t="s">
        <v>57</v>
      </c>
      <c r="P82" s="941" t="s">
        <v>68</v>
      </c>
      <c r="Q82" s="942">
        <v>45897</v>
      </c>
      <c r="R82" s="942"/>
      <c r="S82" s="942"/>
      <c r="T82" s="942"/>
      <c r="U82" s="942"/>
      <c r="V82" s="664">
        <v>7009</v>
      </c>
      <c r="W82" s="435"/>
      <c r="X82" s="1056">
        <f>SUM(V82-W82)</f>
        <v>7009</v>
      </c>
      <c r="Y82" s="698">
        <f>IFERROR($W82/$V82, 0)</f>
        <v>0</v>
      </c>
      <c r="Z82" s="1057"/>
      <c r="AA82" s="938">
        <v>0</v>
      </c>
      <c r="AB82" s="938">
        <v>0</v>
      </c>
      <c r="AC82" s="943">
        <v>0</v>
      </c>
      <c r="AD82" s="495"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496" t="s">
        <v>244</v>
      </c>
      <c r="B83" s="512" t="s">
        <v>208</v>
      </c>
      <c r="C83" s="488">
        <v>45991</v>
      </c>
      <c r="D83" s="497"/>
      <c r="E83" s="497"/>
      <c r="F83" s="496"/>
      <c r="G83" s="504"/>
      <c r="H83" s="962">
        <v>48</v>
      </c>
      <c r="I83" s="932" t="s">
        <v>55</v>
      </c>
      <c r="J83" s="932" t="s">
        <v>63</v>
      </c>
      <c r="K83" s="932"/>
      <c r="L83" s="497"/>
      <c r="M83" s="505" t="s">
        <v>57</v>
      </c>
      <c r="N83" s="963">
        <v>39064</v>
      </c>
      <c r="O83" s="505" t="s">
        <v>57</v>
      </c>
      <c r="P83" s="941" t="s">
        <v>68</v>
      </c>
      <c r="Q83" s="942">
        <v>45932</v>
      </c>
      <c r="R83" s="942"/>
      <c r="S83" s="942"/>
      <c r="T83" s="942"/>
      <c r="U83" s="942"/>
      <c r="V83" s="664">
        <v>2982</v>
      </c>
      <c r="W83" s="435"/>
      <c r="X83" s="1056">
        <f t="shared" si="8"/>
        <v>2982</v>
      </c>
      <c r="Y83" s="698">
        <f>IFERROR($W83/$V83, 0)</f>
        <v>0</v>
      </c>
      <c r="Z83" s="1057"/>
      <c r="AA83" s="938">
        <v>0</v>
      </c>
      <c r="AB83" s="938">
        <v>0</v>
      </c>
      <c r="AC83" s="501">
        <v>0</v>
      </c>
      <c r="AD83" s="495" t="s">
        <v>245</v>
      </c>
      <c r="AE83" s="102"/>
    </row>
    <row r="84" spans="1:56" ht="24.75" customHeight="1">
      <c r="A84" s="956" t="s">
        <v>246</v>
      </c>
      <c r="B84" s="512" t="s">
        <v>208</v>
      </c>
      <c r="C84" s="488">
        <v>46172</v>
      </c>
      <c r="D84" s="497"/>
      <c r="E84" s="497"/>
      <c r="F84" s="496"/>
      <c r="G84" s="504"/>
      <c r="H84" s="962">
        <v>70</v>
      </c>
      <c r="I84" s="505" t="s">
        <v>55</v>
      </c>
      <c r="J84" s="962" t="s">
        <v>63</v>
      </c>
      <c r="K84" s="932" t="s">
        <v>247</v>
      </c>
      <c r="L84" s="497"/>
      <c r="M84" s="505" t="s">
        <v>57</v>
      </c>
      <c r="N84" s="963">
        <v>80624</v>
      </c>
      <c r="O84" s="505" t="s">
        <v>57</v>
      </c>
      <c r="P84" s="941" t="s">
        <v>58</v>
      </c>
      <c r="Q84" s="942"/>
      <c r="R84" s="942"/>
      <c r="S84" s="942"/>
      <c r="T84" s="942"/>
      <c r="U84" s="942"/>
      <c r="V84" s="664">
        <v>6762</v>
      </c>
      <c r="W84" s="435"/>
      <c r="X84" s="1056">
        <f t="shared" si="8"/>
        <v>6762</v>
      </c>
      <c r="Y84" s="698">
        <f>IFERROR($W84/$V84, 0)</f>
        <v>0</v>
      </c>
      <c r="Z84" s="1057"/>
      <c r="AA84" s="938">
        <v>0</v>
      </c>
      <c r="AB84" s="938">
        <v>0</v>
      </c>
      <c r="AC84" s="501">
        <v>0</v>
      </c>
      <c r="AD84" s="495" t="s">
        <v>248</v>
      </c>
      <c r="AE84" s="102"/>
    </row>
    <row r="85" spans="1:56" ht="24.75" customHeight="1">
      <c r="A85" s="956" t="s">
        <v>249</v>
      </c>
      <c r="B85" s="512" t="s">
        <v>208</v>
      </c>
      <c r="C85" s="488">
        <v>46172</v>
      </c>
      <c r="D85" s="497"/>
      <c r="E85" s="497"/>
      <c r="F85" s="496"/>
      <c r="G85" s="504"/>
      <c r="H85" s="962">
        <v>48</v>
      </c>
      <c r="I85" s="505" t="s">
        <v>55</v>
      </c>
      <c r="J85" s="962" t="s">
        <v>63</v>
      </c>
      <c r="K85" s="932" t="s">
        <v>247</v>
      </c>
      <c r="L85" s="497"/>
      <c r="M85" s="505" t="s">
        <v>57</v>
      </c>
      <c r="N85" s="963">
        <v>54814</v>
      </c>
      <c r="O85" s="505" t="s">
        <v>57</v>
      </c>
      <c r="P85" s="941" t="s">
        <v>58</v>
      </c>
      <c r="Q85" s="942"/>
      <c r="R85" s="942"/>
      <c r="S85" s="942"/>
      <c r="T85" s="942"/>
      <c r="U85" s="942"/>
      <c r="V85" s="664">
        <v>4515</v>
      </c>
      <c r="W85" s="435"/>
      <c r="X85" s="1056">
        <f t="shared" si="8"/>
        <v>4515</v>
      </c>
      <c r="Y85" s="698">
        <f>IFERROR($W85/$V85, 0)</f>
        <v>0</v>
      </c>
      <c r="Z85" s="1057"/>
      <c r="AA85" s="938">
        <v>0</v>
      </c>
      <c r="AB85" s="938">
        <v>0</v>
      </c>
      <c r="AC85" s="501">
        <v>0</v>
      </c>
      <c r="AD85" s="495" t="s">
        <v>250</v>
      </c>
      <c r="AE85" s="102"/>
    </row>
    <row r="86" spans="1:56" ht="24.75" customHeight="1">
      <c r="A86" s="956" t="s">
        <v>251</v>
      </c>
      <c r="B86" s="512" t="s">
        <v>208</v>
      </c>
      <c r="C86" s="488">
        <v>46172</v>
      </c>
      <c r="D86" s="497"/>
      <c r="E86" s="497"/>
      <c r="F86" s="496"/>
      <c r="G86" s="504"/>
      <c r="H86" s="962">
        <v>60</v>
      </c>
      <c r="I86" s="505" t="s">
        <v>55</v>
      </c>
      <c r="J86" s="962" t="s">
        <v>63</v>
      </c>
      <c r="K86" s="932" t="s">
        <v>247</v>
      </c>
      <c r="L86" s="497"/>
      <c r="M86" s="505" t="s">
        <v>57</v>
      </c>
      <c r="N86" s="963">
        <v>76865.5</v>
      </c>
      <c r="O86" s="505" t="s">
        <v>57</v>
      </c>
      <c r="P86" s="941" t="s">
        <v>58</v>
      </c>
      <c r="Q86" s="942"/>
      <c r="R86" s="942"/>
      <c r="S86" s="942"/>
      <c r="T86" s="942"/>
      <c r="U86" s="942"/>
      <c r="V86" s="664">
        <v>5795</v>
      </c>
      <c r="W86" s="435"/>
      <c r="X86" s="1056">
        <f t="shared" si="8"/>
        <v>5795</v>
      </c>
      <c r="Y86" s="698">
        <f>IFERROR($W86/$V86, 0)</f>
        <v>0</v>
      </c>
      <c r="Z86" s="1057"/>
      <c r="AA86" s="938">
        <v>0</v>
      </c>
      <c r="AB86" s="938">
        <v>0</v>
      </c>
      <c r="AC86" s="501">
        <v>0</v>
      </c>
      <c r="AD86" s="495" t="s">
        <v>250</v>
      </c>
      <c r="AE86" s="102"/>
    </row>
    <row r="87" spans="1:56" ht="24.75" customHeight="1">
      <c r="A87" s="956" t="s">
        <v>252</v>
      </c>
      <c r="B87" s="512" t="s">
        <v>208</v>
      </c>
      <c r="C87" s="488">
        <v>46172</v>
      </c>
      <c r="D87" s="497"/>
      <c r="E87" s="497"/>
      <c r="F87" s="496"/>
      <c r="G87" s="504"/>
      <c r="H87" s="962">
        <v>72</v>
      </c>
      <c r="I87" s="505" t="s">
        <v>55</v>
      </c>
      <c r="J87" s="962" t="s">
        <v>63</v>
      </c>
      <c r="K87" s="932" t="s">
        <v>247</v>
      </c>
      <c r="L87" s="497"/>
      <c r="M87" s="505" t="s">
        <v>57</v>
      </c>
      <c r="N87" s="963">
        <v>85035</v>
      </c>
      <c r="O87" s="505" t="s">
        <v>57</v>
      </c>
      <c r="P87" s="941" t="s">
        <v>58</v>
      </c>
      <c r="Q87" s="942"/>
      <c r="R87" s="942"/>
      <c r="S87" s="942"/>
      <c r="T87" s="942"/>
      <c r="U87" s="942"/>
      <c r="V87" s="664">
        <v>7140</v>
      </c>
      <c r="W87" s="435"/>
      <c r="X87" s="1056">
        <f t="shared" si="8"/>
        <v>7140</v>
      </c>
      <c r="Y87" s="698">
        <f>IFERROR($W87/$V87, 0)</f>
        <v>0</v>
      </c>
      <c r="Z87" s="1057"/>
      <c r="AA87" s="938">
        <v>0</v>
      </c>
      <c r="AB87" s="938">
        <v>0</v>
      </c>
      <c r="AC87" s="501">
        <v>0</v>
      </c>
      <c r="AD87" s="495" t="s">
        <v>250</v>
      </c>
      <c r="AE87" s="102"/>
    </row>
    <row r="88" spans="1:56" ht="24.75" customHeight="1">
      <c r="A88" s="956" t="s">
        <v>253</v>
      </c>
      <c r="B88" s="512" t="s">
        <v>208</v>
      </c>
      <c r="C88" s="488">
        <v>46111</v>
      </c>
      <c r="D88" s="497"/>
      <c r="E88" s="497"/>
      <c r="F88" s="496"/>
      <c r="G88" s="504"/>
      <c r="H88" s="939">
        <v>0</v>
      </c>
      <c r="I88" s="932" t="s">
        <v>55</v>
      </c>
      <c r="J88" s="932" t="s">
        <v>125</v>
      </c>
      <c r="K88" s="932" t="s">
        <v>126</v>
      </c>
      <c r="L88" s="497"/>
      <c r="M88" s="939" t="s">
        <v>57</v>
      </c>
      <c r="N88" s="945">
        <v>11518.95</v>
      </c>
      <c r="O88" s="939" t="s">
        <v>57</v>
      </c>
      <c r="P88" s="941" t="s">
        <v>58</v>
      </c>
      <c r="Q88" s="942"/>
      <c r="R88" s="942"/>
      <c r="S88" s="942"/>
      <c r="T88" s="942"/>
      <c r="U88" s="942"/>
      <c r="V88" s="943">
        <v>881</v>
      </c>
      <c r="W88" s="936"/>
      <c r="X88" s="1056">
        <f>SUM(V88-W88)</f>
        <v>881</v>
      </c>
      <c r="Y88" s="698">
        <f>IFERROR($W88/$V88, 0)</f>
        <v>0</v>
      </c>
      <c r="Z88" s="1057"/>
      <c r="AA88" s="938">
        <v>0</v>
      </c>
      <c r="AB88" s="938">
        <v>0</v>
      </c>
      <c r="AC88" s="680">
        <v>0</v>
      </c>
      <c r="AD88" s="495" t="s">
        <v>254</v>
      </c>
      <c r="AE88" s="102"/>
    </row>
    <row r="89" spans="1:56" ht="24.75" customHeight="1">
      <c r="A89" s="486" t="s">
        <v>255</v>
      </c>
      <c r="B89" s="512" t="s">
        <v>208</v>
      </c>
      <c r="C89" s="488">
        <v>45960</v>
      </c>
      <c r="D89" s="496"/>
      <c r="E89" s="497"/>
      <c r="F89" s="496"/>
      <c r="G89" s="498"/>
      <c r="H89" s="939">
        <v>0</v>
      </c>
      <c r="I89" s="505" t="s">
        <v>55</v>
      </c>
      <c r="J89" s="939" t="s">
        <v>63</v>
      </c>
      <c r="K89" s="955"/>
      <c r="L89" s="497"/>
      <c r="M89" s="939" t="s">
        <v>57</v>
      </c>
      <c r="N89" s="945">
        <v>29960</v>
      </c>
      <c r="O89" s="939" t="s">
        <v>57</v>
      </c>
      <c r="P89" s="941" t="s">
        <v>58</v>
      </c>
      <c r="Q89" s="942">
        <v>45922</v>
      </c>
      <c r="R89" s="942"/>
      <c r="S89" s="942"/>
      <c r="T89" s="942"/>
      <c r="U89" s="942"/>
      <c r="V89" s="943">
        <v>2372</v>
      </c>
      <c r="W89" s="936"/>
      <c r="X89" s="1056">
        <f t="shared" ref="X89" si="10">SUM(V89-W89)</f>
        <v>2372</v>
      </c>
      <c r="Y89" s="698">
        <f>IFERROR($W89/$V89, 0)</f>
        <v>0</v>
      </c>
      <c r="Z89" s="1057"/>
      <c r="AA89" s="938">
        <v>0</v>
      </c>
      <c r="AB89" s="938">
        <v>0</v>
      </c>
      <c r="AC89" s="943">
        <v>0</v>
      </c>
      <c r="AD89" s="175" t="s">
        <v>256</v>
      </c>
      <c r="AE89" s="102"/>
    </row>
    <row r="90" spans="1:56" ht="24.75" customHeight="1">
      <c r="A90" s="486" t="s">
        <v>257</v>
      </c>
      <c r="B90" s="512" t="s">
        <v>208</v>
      </c>
      <c r="C90" s="488">
        <v>46021</v>
      </c>
      <c r="D90" s="496"/>
      <c r="E90" s="497"/>
      <c r="F90" s="496"/>
      <c r="G90" s="498"/>
      <c r="H90" s="939">
        <v>0</v>
      </c>
      <c r="I90" s="505" t="s">
        <v>55</v>
      </c>
      <c r="J90" s="939" t="s">
        <v>63</v>
      </c>
      <c r="K90" s="955"/>
      <c r="L90" s="497"/>
      <c r="M90" s="939" t="s">
        <v>57</v>
      </c>
      <c r="N90" s="945">
        <v>50539.6</v>
      </c>
      <c r="O90" s="939" t="s">
        <v>57</v>
      </c>
      <c r="P90" s="941" t="s">
        <v>58</v>
      </c>
      <c r="Q90" s="942"/>
      <c r="R90" s="942"/>
      <c r="S90" s="942"/>
      <c r="T90" s="942"/>
      <c r="U90" s="942"/>
      <c r="V90" s="943">
        <v>4084</v>
      </c>
      <c r="W90" s="936"/>
      <c r="X90" s="1056">
        <f t="shared" si="8"/>
        <v>4084</v>
      </c>
      <c r="Y90" s="698">
        <f>IFERROR($W90/$V90, 0)</f>
        <v>0</v>
      </c>
      <c r="Z90" s="1057"/>
      <c r="AA90" s="938">
        <v>0</v>
      </c>
      <c r="AB90" s="938">
        <v>0</v>
      </c>
      <c r="AC90" s="943">
        <v>0</v>
      </c>
      <c r="AD90" s="175" t="s">
        <v>258</v>
      </c>
      <c r="AE90" s="102"/>
    </row>
    <row r="91" spans="1:56" ht="24.75" customHeight="1">
      <c r="A91" s="486" t="s">
        <v>259</v>
      </c>
      <c r="B91" s="512" t="s">
        <v>208</v>
      </c>
      <c r="C91" s="488" t="s">
        <v>260</v>
      </c>
      <c r="D91" s="496"/>
      <c r="E91" s="497"/>
      <c r="F91" s="496"/>
      <c r="G91" s="498"/>
      <c r="H91" s="939">
        <v>0</v>
      </c>
      <c r="I91" s="932" t="s">
        <v>55</v>
      </c>
      <c r="J91" s="939" t="s">
        <v>63</v>
      </c>
      <c r="K91" s="932"/>
      <c r="L91" s="497"/>
      <c r="M91" s="939" t="s">
        <v>57</v>
      </c>
      <c r="N91" s="945">
        <v>2670.65</v>
      </c>
      <c r="O91" s="939" t="s">
        <v>57</v>
      </c>
      <c r="P91" s="941" t="s">
        <v>58</v>
      </c>
      <c r="Q91" s="942"/>
      <c r="R91" s="942"/>
      <c r="S91" s="942"/>
      <c r="T91" s="942"/>
      <c r="U91" s="942"/>
      <c r="V91" s="943">
        <v>209</v>
      </c>
      <c r="W91" s="936"/>
      <c r="X91" s="1056">
        <f t="shared" si="8"/>
        <v>209</v>
      </c>
      <c r="Y91" s="698">
        <f>IFERROR($W91/$V91, 0)</f>
        <v>0</v>
      </c>
      <c r="Z91" s="1057"/>
      <c r="AA91" s="938">
        <v>0</v>
      </c>
      <c r="AB91" s="938">
        <v>0</v>
      </c>
      <c r="AC91" s="501">
        <v>0</v>
      </c>
      <c r="AD91" s="495" t="s">
        <v>215</v>
      </c>
      <c r="AE91" s="102"/>
    </row>
    <row r="92" spans="1:56" ht="24.75" customHeight="1">
      <c r="A92" s="486" t="s">
        <v>261</v>
      </c>
      <c r="B92" s="512" t="s">
        <v>208</v>
      </c>
      <c r="C92" s="488">
        <v>45960</v>
      </c>
      <c r="D92" s="496" t="s">
        <v>76</v>
      </c>
      <c r="E92" s="497">
        <v>45867</v>
      </c>
      <c r="F92" s="496" t="s">
        <v>212</v>
      </c>
      <c r="G92" s="498" t="s">
        <v>262</v>
      </c>
      <c r="H92" s="939">
        <v>0</v>
      </c>
      <c r="I92" s="505" t="s">
        <v>55</v>
      </c>
      <c r="J92" s="939" t="s">
        <v>63</v>
      </c>
      <c r="K92" s="932"/>
      <c r="L92" s="497"/>
      <c r="M92" s="939" t="s">
        <v>57</v>
      </c>
      <c r="N92" s="945">
        <v>144972.5</v>
      </c>
      <c r="O92" s="939" t="s">
        <v>57</v>
      </c>
      <c r="P92" s="941" t="s">
        <v>64</v>
      </c>
      <c r="Q92" s="942">
        <v>45867</v>
      </c>
      <c r="R92" s="942"/>
      <c r="S92" s="942"/>
      <c r="T92" s="942"/>
      <c r="U92" s="942"/>
      <c r="V92" s="943">
        <v>4825</v>
      </c>
      <c r="W92" s="936">
        <v>2563</v>
      </c>
      <c r="X92" s="1056">
        <f>SUM(V92-W92)</f>
        <v>2262</v>
      </c>
      <c r="Y92" s="698">
        <f>IFERROR($W92/$V92, 0)</f>
        <v>0.53119170984455955</v>
      </c>
      <c r="Z92" s="1059">
        <v>45884</v>
      </c>
      <c r="AA92" s="938">
        <v>0</v>
      </c>
      <c r="AB92" s="938">
        <v>0</v>
      </c>
      <c r="AC92" s="943">
        <v>0</v>
      </c>
      <c r="AD92" s="495"/>
      <c r="AE92" s="102"/>
    </row>
    <row r="93" spans="1:56" ht="24.75" customHeight="1">
      <c r="A93" s="486" t="s">
        <v>263</v>
      </c>
      <c r="B93" s="512" t="s">
        <v>208</v>
      </c>
      <c r="C93" s="488">
        <v>45960</v>
      </c>
      <c r="D93" s="496" t="s">
        <v>243</v>
      </c>
      <c r="E93" s="497">
        <v>45923</v>
      </c>
      <c r="F93" s="496" t="s">
        <v>77</v>
      </c>
      <c r="G93" s="498"/>
      <c r="H93" s="939">
        <v>0</v>
      </c>
      <c r="I93" s="505" t="s">
        <v>55</v>
      </c>
      <c r="J93" s="939" t="s">
        <v>63</v>
      </c>
      <c r="K93" s="932"/>
      <c r="L93" s="497"/>
      <c r="M93" s="939" t="s">
        <v>57</v>
      </c>
      <c r="N93" s="945">
        <v>139581.6</v>
      </c>
      <c r="O93" s="939" t="s">
        <v>57</v>
      </c>
      <c r="P93" s="941" t="s">
        <v>58</v>
      </c>
      <c r="Q93" s="942">
        <v>45918</v>
      </c>
      <c r="R93" s="942"/>
      <c r="S93" s="942"/>
      <c r="T93" s="942"/>
      <c r="U93" s="942"/>
      <c r="V93" s="943">
        <v>11150</v>
      </c>
      <c r="W93" s="936"/>
      <c r="X93" s="1056">
        <f t="shared" ref="X93" si="11">SUM(V93-W93)</f>
        <v>11150</v>
      </c>
      <c r="Y93" s="698">
        <f>IFERROR($W93/$V93, 0)</f>
        <v>0</v>
      </c>
      <c r="Z93" s="1057"/>
      <c r="AA93" s="938">
        <v>0</v>
      </c>
      <c r="AB93" s="938">
        <v>0</v>
      </c>
      <c r="AC93" s="943">
        <v>0</v>
      </c>
      <c r="AD93" s="175" t="s">
        <v>256</v>
      </c>
      <c r="AE93" s="102"/>
    </row>
    <row r="94" spans="1:56" ht="24.75" customHeight="1">
      <c r="A94" s="486" t="s">
        <v>264</v>
      </c>
      <c r="B94" s="512" t="s">
        <v>208</v>
      </c>
      <c r="C94" s="488">
        <v>46172</v>
      </c>
      <c r="D94" s="496"/>
      <c r="E94" s="497"/>
      <c r="F94" s="496"/>
      <c r="G94" s="498"/>
      <c r="H94" s="939">
        <v>0</v>
      </c>
      <c r="I94" s="505" t="s">
        <v>55</v>
      </c>
      <c r="J94" s="939" t="s">
        <v>63</v>
      </c>
      <c r="K94" s="932"/>
      <c r="L94" s="497"/>
      <c r="M94" s="939" t="s">
        <v>57</v>
      </c>
      <c r="N94" s="945">
        <v>73653.899999999994</v>
      </c>
      <c r="O94" s="939" t="s">
        <v>57</v>
      </c>
      <c r="P94" s="941" t="s">
        <v>58</v>
      </c>
      <c r="Q94" s="942"/>
      <c r="R94" s="942"/>
      <c r="S94" s="942"/>
      <c r="T94" s="942"/>
      <c r="U94" s="942"/>
      <c r="V94" s="943">
        <v>5394</v>
      </c>
      <c r="W94" s="936"/>
      <c r="X94" s="1056">
        <f>SUM(V94-W94)</f>
        <v>5394</v>
      </c>
      <c r="Y94" s="698">
        <f>IFERROR($W94/$V94, 0)</f>
        <v>0</v>
      </c>
      <c r="Z94" s="1057"/>
      <c r="AA94" s="938">
        <v>0</v>
      </c>
      <c r="AB94" s="938">
        <v>0</v>
      </c>
      <c r="AC94" s="943">
        <v>0</v>
      </c>
      <c r="AD94" s="175"/>
      <c r="AE94" s="102"/>
    </row>
    <row r="95" spans="1:56" ht="24.75" customHeight="1">
      <c r="A95" s="964" t="s">
        <v>265</v>
      </c>
      <c r="B95" s="965" t="s">
        <v>208</v>
      </c>
      <c r="C95" s="966">
        <v>45955</v>
      </c>
      <c r="D95" s="967" t="s">
        <v>139</v>
      </c>
      <c r="E95" s="967">
        <v>45919</v>
      </c>
      <c r="F95" s="967" t="s">
        <v>52</v>
      </c>
      <c r="G95" s="968" t="s">
        <v>266</v>
      </c>
      <c r="H95" s="969">
        <v>0</v>
      </c>
      <c r="I95" s="970" t="s">
        <v>55</v>
      </c>
      <c r="J95" s="969" t="s">
        <v>63</v>
      </c>
      <c r="K95" s="969"/>
      <c r="L95" s="967" t="s">
        <v>52</v>
      </c>
      <c r="M95" s="969" t="s">
        <v>57</v>
      </c>
      <c r="N95" s="971">
        <v>4646.75</v>
      </c>
      <c r="O95" s="969" t="s">
        <v>113</v>
      </c>
      <c r="P95" s="972" t="s">
        <v>58</v>
      </c>
      <c r="Q95" s="973"/>
      <c r="R95" s="973"/>
      <c r="S95" s="973"/>
      <c r="T95" s="973"/>
      <c r="U95" s="973"/>
      <c r="V95" s="974">
        <v>238</v>
      </c>
      <c r="W95" s="974"/>
      <c r="X95" s="1056">
        <f t="shared" si="8"/>
        <v>238</v>
      </c>
      <c r="Y95" s="698">
        <f>IFERROR($W95/$V95, 0)</f>
        <v>0</v>
      </c>
      <c r="Z95" s="1063"/>
      <c r="AA95" s="976">
        <v>0</v>
      </c>
      <c r="AB95" s="976">
        <v>0</v>
      </c>
      <c r="AC95" s="975">
        <v>0</v>
      </c>
      <c r="AD95" s="977"/>
      <c r="AE95" s="403"/>
    </row>
    <row r="96" spans="1:56" ht="24.75" customHeight="1">
      <c r="A96" s="388"/>
      <c r="B96" s="471"/>
      <c r="C96" s="389"/>
      <c r="D96" s="684"/>
      <c r="E96" s="389"/>
      <c r="F96" s="388"/>
      <c r="G96" s="670"/>
      <c r="H96" s="388"/>
      <c r="I96" s="391"/>
      <c r="J96" s="390"/>
      <c r="K96" s="685"/>
      <c r="L96" s="51"/>
      <c r="M96" s="388"/>
      <c r="N96" s="686"/>
      <c r="O96" s="52"/>
      <c r="P96" s="102"/>
      <c r="Q96" s="687"/>
      <c r="R96" s="688"/>
      <c r="S96" s="688"/>
      <c r="T96" s="688"/>
      <c r="U96" s="688"/>
      <c r="V96" s="689"/>
      <c r="W96" s="689"/>
      <c r="X96" s="1064"/>
      <c r="Y96" s="1065"/>
      <c r="Z96" s="55"/>
      <c r="AA96" s="150"/>
      <c r="AB96" s="150"/>
      <c r="AC96" s="689"/>
      <c r="AD96" s="455"/>
      <c r="AE96" s="403"/>
    </row>
    <row r="97" spans="1:37" ht="24.75" customHeight="1">
      <c r="A97" s="388"/>
      <c r="B97" s="471"/>
      <c r="C97" s="389"/>
      <c r="D97" s="684"/>
      <c r="E97" s="389"/>
      <c r="F97" s="388"/>
      <c r="G97" s="670"/>
      <c r="H97" s="388"/>
      <c r="I97" s="391"/>
      <c r="J97" s="390"/>
      <c r="K97" s="685"/>
      <c r="L97" s="51"/>
      <c r="M97" s="388"/>
      <c r="N97" s="686"/>
      <c r="O97" s="52"/>
      <c r="P97" s="102"/>
      <c r="Q97" s="687"/>
      <c r="R97" s="688"/>
      <c r="S97" s="688"/>
      <c r="T97" s="688"/>
      <c r="U97" s="688"/>
      <c r="V97" s="689"/>
      <c r="W97" s="689"/>
      <c r="X97" s="689"/>
      <c r="Y97" s="71"/>
      <c r="Z97" s="55"/>
      <c r="AA97" s="150"/>
      <c r="AB97" s="150"/>
      <c r="AC97" s="689"/>
      <c r="AD97" s="455"/>
      <c r="AE97" s="403"/>
    </row>
    <row r="98" spans="1:37" ht="24.75" customHeight="1">
      <c r="A98" s="430" t="s">
        <v>267</v>
      </c>
      <c r="B98" s="431"/>
      <c r="C98" s="431"/>
      <c r="D98" s="431"/>
      <c r="E98" s="432"/>
      <c r="F98" s="430"/>
      <c r="G98" s="430"/>
      <c r="H98" s="431"/>
      <c r="I98" s="431"/>
      <c r="J98" s="431"/>
      <c r="K98" s="431"/>
      <c r="L98" s="430"/>
      <c r="M98" s="431"/>
      <c r="N98" s="567"/>
      <c r="O98" s="679"/>
      <c r="P98" s="690"/>
      <c r="Q98" s="690"/>
      <c r="R98" s="690"/>
      <c r="S98" s="690"/>
      <c r="T98" s="690"/>
      <c r="U98" s="690"/>
      <c r="V98" s="690"/>
      <c r="W98" s="690"/>
      <c r="X98" s="690"/>
      <c r="Y98" s="690"/>
      <c r="Z98" s="690"/>
      <c r="AA98" s="690"/>
      <c r="AB98" s="690"/>
      <c r="AC98" s="690"/>
      <c r="AD98" s="691"/>
      <c r="AE98" s="403"/>
    </row>
    <row r="99" spans="1:37" ht="24.75" customHeight="1">
      <c r="A99" s="928" t="s">
        <v>19</v>
      </c>
      <c r="B99" s="928" t="s">
        <v>20</v>
      </c>
      <c r="C99" s="928" t="s">
        <v>21</v>
      </c>
      <c r="D99" s="928" t="s">
        <v>22</v>
      </c>
      <c r="E99" s="928" t="s">
        <v>23</v>
      </c>
      <c r="F99" s="928" t="s">
        <v>24</v>
      </c>
      <c r="G99" s="928" t="s">
        <v>25</v>
      </c>
      <c r="H99" s="928" t="s">
        <v>26</v>
      </c>
      <c r="I99" s="928" t="s">
        <v>27</v>
      </c>
      <c r="J99" s="928" t="s">
        <v>28</v>
      </c>
      <c r="K99" s="928" t="s">
        <v>29</v>
      </c>
      <c r="L99" s="928" t="s">
        <v>30</v>
      </c>
      <c r="M99" s="928" t="s">
        <v>31</v>
      </c>
      <c r="N99" s="929" t="s">
        <v>32</v>
      </c>
      <c r="O99" s="928" t="s">
        <v>33</v>
      </c>
      <c r="P99" s="928" t="s">
        <v>34</v>
      </c>
      <c r="Q99" s="978" t="s">
        <v>35</v>
      </c>
      <c r="R99" s="978" t="s">
        <v>36</v>
      </c>
      <c r="S99" s="978" t="s">
        <v>37</v>
      </c>
      <c r="T99" s="978" t="s">
        <v>38</v>
      </c>
      <c r="U99" s="978" t="s">
        <v>39</v>
      </c>
      <c r="V99" s="978" t="s">
        <v>40</v>
      </c>
      <c r="W99" s="978" t="s">
        <v>41</v>
      </c>
      <c r="X99" s="978" t="s">
        <v>42</v>
      </c>
      <c r="Y99" s="978" t="s">
        <v>43</v>
      </c>
      <c r="Z99" s="978" t="s">
        <v>44</v>
      </c>
      <c r="AA99" s="979" t="s">
        <v>45</v>
      </c>
      <c r="AB99" s="978" t="s">
        <v>46</v>
      </c>
      <c r="AC99" s="978" t="s">
        <v>47</v>
      </c>
      <c r="AD99" s="980" t="s">
        <v>48</v>
      </c>
      <c r="AE99" s="458"/>
      <c r="AF99" s="169"/>
      <c r="AG99" s="169"/>
      <c r="AH99" s="169"/>
      <c r="AI99" s="169"/>
      <c r="AJ99" s="169"/>
    </row>
    <row r="100" spans="1:37" ht="24.75" customHeight="1">
      <c r="A100" s="516" t="s">
        <v>268</v>
      </c>
      <c r="B100" s="512" t="s">
        <v>208</v>
      </c>
      <c r="C100" s="488">
        <v>45868</v>
      </c>
      <c r="D100" s="496" t="s">
        <v>60</v>
      </c>
      <c r="E100" s="497">
        <v>45716</v>
      </c>
      <c r="F100" s="496" t="s">
        <v>212</v>
      </c>
      <c r="G100" s="620" t="s">
        <v>269</v>
      </c>
      <c r="H100" s="939">
        <v>0</v>
      </c>
      <c r="I100" s="505" t="s">
        <v>270</v>
      </c>
      <c r="J100" s="939" t="s">
        <v>63</v>
      </c>
      <c r="K100" s="955"/>
      <c r="L100" s="488">
        <v>45716</v>
      </c>
      <c r="M100" s="939" t="s">
        <v>57</v>
      </c>
      <c r="N100" s="945">
        <v>64932.55</v>
      </c>
      <c r="O100" s="939" t="s">
        <v>57</v>
      </c>
      <c r="P100" s="981" t="s">
        <v>271</v>
      </c>
      <c r="Q100" s="942">
        <v>45721</v>
      </c>
      <c r="R100" s="942"/>
      <c r="S100" s="942"/>
      <c r="T100" s="942"/>
      <c r="U100" s="942"/>
      <c r="V100" s="943">
        <v>5151</v>
      </c>
      <c r="W100" s="982">
        <v>5127</v>
      </c>
      <c r="X100" s="936">
        <f t="shared" ref="X100:X131" si="12">SUM(V100-W100)</f>
        <v>24</v>
      </c>
      <c r="Y100" s="494">
        <f>IFERROR(#REF!/#REF!, 0)</f>
        <v>0</v>
      </c>
      <c r="Z100" s="942">
        <v>45748</v>
      </c>
      <c r="AA100" s="938">
        <v>1</v>
      </c>
      <c r="AB100" s="938">
        <v>1</v>
      </c>
      <c r="AC100" s="943">
        <v>0</v>
      </c>
      <c r="AD100" s="175"/>
      <c r="AK100" s="403"/>
    </row>
    <row r="101" spans="1:37" ht="24.75" customHeight="1">
      <c r="A101" s="983" t="s">
        <v>272</v>
      </c>
      <c r="B101" s="512" t="s">
        <v>208</v>
      </c>
      <c r="C101" s="488">
        <v>45991</v>
      </c>
      <c r="D101" s="497" t="s">
        <v>273</v>
      </c>
      <c r="E101" s="447">
        <v>45707</v>
      </c>
      <c r="F101" s="496" t="s">
        <v>212</v>
      </c>
      <c r="G101" s="513" t="s">
        <v>274</v>
      </c>
      <c r="H101" s="505">
        <v>0</v>
      </c>
      <c r="I101" s="505" t="s">
        <v>270</v>
      </c>
      <c r="J101" s="505" t="s">
        <v>63</v>
      </c>
      <c r="K101" s="505"/>
      <c r="L101" s="497">
        <v>45708</v>
      </c>
      <c r="M101" s="505" t="s">
        <v>57</v>
      </c>
      <c r="N101" s="564">
        <v>87944.4</v>
      </c>
      <c r="O101" s="505" t="s">
        <v>57</v>
      </c>
      <c r="P101" s="981" t="s">
        <v>271</v>
      </c>
      <c r="Q101" s="942">
        <v>45709</v>
      </c>
      <c r="R101" s="942"/>
      <c r="S101" s="942"/>
      <c r="T101" s="942"/>
      <c r="U101" s="942"/>
      <c r="V101" s="514">
        <v>7008</v>
      </c>
      <c r="W101" s="531">
        <v>7258</v>
      </c>
      <c r="X101" s="936">
        <f t="shared" si="12"/>
        <v>-250</v>
      </c>
      <c r="Y101" s="494">
        <f>IFERROR(#REF!/#REF!, 0)</f>
        <v>0</v>
      </c>
      <c r="Z101" s="942">
        <v>45747</v>
      </c>
      <c r="AA101" s="494">
        <v>1</v>
      </c>
      <c r="AB101" s="494">
        <v>1</v>
      </c>
      <c r="AC101" s="506">
        <v>0</v>
      </c>
      <c r="AD101" s="410" t="s">
        <v>275</v>
      </c>
      <c r="AK101" s="403"/>
    </row>
    <row r="102" spans="1:37" ht="24.75" customHeight="1">
      <c r="A102" s="984" t="s">
        <v>276</v>
      </c>
      <c r="B102" s="512" t="s">
        <v>208</v>
      </c>
      <c r="C102" s="488">
        <v>45991</v>
      </c>
      <c r="D102" s="496" t="s">
        <v>277</v>
      </c>
      <c r="E102" s="497">
        <v>45716</v>
      </c>
      <c r="F102" s="496" t="s">
        <v>77</v>
      </c>
      <c r="G102" s="498" t="s">
        <v>278</v>
      </c>
      <c r="H102" s="939">
        <v>31</v>
      </c>
      <c r="I102" s="505" t="s">
        <v>270</v>
      </c>
      <c r="J102" s="939" t="s">
        <v>63</v>
      </c>
      <c r="K102" s="955"/>
      <c r="L102" s="488">
        <v>45716</v>
      </c>
      <c r="M102" s="939" t="s">
        <v>57</v>
      </c>
      <c r="N102" s="945">
        <v>28777</v>
      </c>
      <c r="O102" s="939" t="s">
        <v>57</v>
      </c>
      <c r="P102" s="981" t="s">
        <v>271</v>
      </c>
      <c r="Q102" s="942">
        <v>45716</v>
      </c>
      <c r="R102" s="942"/>
      <c r="S102" s="942"/>
      <c r="T102" s="942"/>
      <c r="U102" s="942"/>
      <c r="V102" s="943">
        <v>2315</v>
      </c>
      <c r="W102" s="982">
        <v>2509</v>
      </c>
      <c r="X102" s="936">
        <f t="shared" si="12"/>
        <v>-194</v>
      </c>
      <c r="Y102" s="494">
        <f>IFERROR(#REF!/#REF!, 0)</f>
        <v>0</v>
      </c>
      <c r="Z102" s="942">
        <v>45862</v>
      </c>
      <c r="AA102" s="938">
        <v>1</v>
      </c>
      <c r="AB102" s="938">
        <v>1</v>
      </c>
      <c r="AC102" s="943">
        <v>0</v>
      </c>
      <c r="AD102" s="175"/>
      <c r="AK102" s="403"/>
    </row>
    <row r="103" spans="1:37" ht="24.75" customHeight="1">
      <c r="A103" s="984" t="s">
        <v>279</v>
      </c>
      <c r="B103" s="512" t="s">
        <v>208</v>
      </c>
      <c r="C103" s="488">
        <v>45991</v>
      </c>
      <c r="D103" s="496" t="s">
        <v>273</v>
      </c>
      <c r="E103" s="497">
        <v>45716</v>
      </c>
      <c r="F103" s="496" t="s">
        <v>212</v>
      </c>
      <c r="G103" s="498" t="s">
        <v>280</v>
      </c>
      <c r="H103" s="939">
        <v>44</v>
      </c>
      <c r="I103" s="505" t="s">
        <v>270</v>
      </c>
      <c r="J103" s="939" t="s">
        <v>63</v>
      </c>
      <c r="K103" s="939"/>
      <c r="L103" s="497">
        <v>45716</v>
      </c>
      <c r="M103" s="939" t="s">
        <v>57</v>
      </c>
      <c r="N103" s="945">
        <v>57973.5</v>
      </c>
      <c r="O103" s="939" t="s">
        <v>57</v>
      </c>
      <c r="P103" s="981" t="s">
        <v>271</v>
      </c>
      <c r="Q103" s="942">
        <v>45716</v>
      </c>
      <c r="R103" s="942"/>
      <c r="S103" s="942"/>
      <c r="T103" s="942"/>
      <c r="U103" s="942"/>
      <c r="V103" s="943">
        <v>4885</v>
      </c>
      <c r="W103" s="982">
        <v>4554</v>
      </c>
      <c r="X103" s="936">
        <f t="shared" si="12"/>
        <v>331</v>
      </c>
      <c r="Y103" s="494">
        <f>IFERROR(#REF!/#REF!, 0)</f>
        <v>0</v>
      </c>
      <c r="Z103" s="942">
        <v>45741</v>
      </c>
      <c r="AA103" s="938">
        <v>1</v>
      </c>
      <c r="AB103" s="938">
        <v>1</v>
      </c>
      <c r="AC103" s="943">
        <v>0</v>
      </c>
      <c r="AD103" s="175"/>
      <c r="AK103" s="403"/>
    </row>
    <row r="104" spans="1:37" ht="24.75" customHeight="1">
      <c r="A104" s="516" t="s">
        <v>281</v>
      </c>
      <c r="B104" s="487" t="s">
        <v>50</v>
      </c>
      <c r="C104" s="488">
        <v>45960</v>
      </c>
      <c r="D104" s="486" t="s">
        <v>243</v>
      </c>
      <c r="E104" s="488">
        <v>45927</v>
      </c>
      <c r="F104" s="486" t="s">
        <v>116</v>
      </c>
      <c r="G104" s="489" t="s">
        <v>282</v>
      </c>
      <c r="H104" s="932">
        <v>86</v>
      </c>
      <c r="I104" s="491" t="s">
        <v>55</v>
      </c>
      <c r="J104" s="932" t="s">
        <v>63</v>
      </c>
      <c r="K104" s="939"/>
      <c r="L104" s="488">
        <v>45917</v>
      </c>
      <c r="M104" s="932" t="s">
        <v>57</v>
      </c>
      <c r="N104" s="933">
        <v>45500</v>
      </c>
      <c r="O104" s="932" t="s">
        <v>57</v>
      </c>
      <c r="P104" s="981" t="s">
        <v>271</v>
      </c>
      <c r="Q104" s="935">
        <v>45917</v>
      </c>
      <c r="R104" s="935"/>
      <c r="S104" s="935"/>
      <c r="T104" s="935"/>
      <c r="U104" s="935"/>
      <c r="V104" s="936">
        <v>3242</v>
      </c>
      <c r="W104" s="982">
        <v>3239</v>
      </c>
      <c r="X104" s="936">
        <f>SUM(V104-W104)</f>
        <v>3</v>
      </c>
      <c r="Y104" s="494">
        <f>IFERROR(#REF!/#REF!, 0)</f>
        <v>0</v>
      </c>
      <c r="Z104" s="942">
        <v>45930</v>
      </c>
      <c r="AA104" s="938">
        <v>0</v>
      </c>
      <c r="AB104" s="938">
        <v>0</v>
      </c>
      <c r="AC104" s="435">
        <v>0</v>
      </c>
      <c r="AD104" s="495"/>
      <c r="AK104" s="403"/>
    </row>
    <row r="105" spans="1:37" ht="24.75" customHeight="1">
      <c r="A105" s="984" t="s">
        <v>283</v>
      </c>
      <c r="B105" s="512" t="s">
        <v>208</v>
      </c>
      <c r="C105" s="488">
        <v>45991</v>
      </c>
      <c r="D105" s="496" t="s">
        <v>273</v>
      </c>
      <c r="E105" s="497">
        <v>45866</v>
      </c>
      <c r="F105" s="496" t="s">
        <v>212</v>
      </c>
      <c r="G105" s="498" t="s">
        <v>284</v>
      </c>
      <c r="H105" s="939">
        <v>0</v>
      </c>
      <c r="I105" s="505" t="s">
        <v>270</v>
      </c>
      <c r="J105" s="939" t="s">
        <v>63</v>
      </c>
      <c r="K105" s="955"/>
      <c r="L105" s="497">
        <v>45863</v>
      </c>
      <c r="M105" s="939" t="s">
        <v>57</v>
      </c>
      <c r="N105" s="945">
        <v>143407.25</v>
      </c>
      <c r="O105" s="939" t="s">
        <v>57</v>
      </c>
      <c r="P105" s="981" t="s">
        <v>271</v>
      </c>
      <c r="Q105" s="942">
        <v>45863</v>
      </c>
      <c r="R105" s="942"/>
      <c r="S105" s="942"/>
      <c r="T105" s="942"/>
      <c r="U105" s="942"/>
      <c r="V105" s="943">
        <v>11987</v>
      </c>
      <c r="W105" s="982">
        <v>12047</v>
      </c>
      <c r="X105" s="936">
        <f t="shared" si="12"/>
        <v>-60</v>
      </c>
      <c r="Y105" s="494">
        <f>IFERROR(#REF!/#REF!, 0)</f>
        <v>0</v>
      </c>
      <c r="Z105" s="942">
        <v>45869</v>
      </c>
      <c r="AA105" s="938">
        <v>1</v>
      </c>
      <c r="AB105" s="938">
        <v>1</v>
      </c>
      <c r="AC105" s="943">
        <v>0</v>
      </c>
      <c r="AD105" s="175"/>
      <c r="AK105" s="403"/>
    </row>
    <row r="106" spans="1:37" ht="24.75" customHeight="1">
      <c r="A106" s="984" t="s">
        <v>285</v>
      </c>
      <c r="B106" s="512" t="s">
        <v>208</v>
      </c>
      <c r="C106" s="488">
        <v>45991</v>
      </c>
      <c r="D106" s="496" t="s">
        <v>76</v>
      </c>
      <c r="E106" s="497">
        <v>45880</v>
      </c>
      <c r="F106" s="496" t="s">
        <v>77</v>
      </c>
      <c r="G106" s="498" t="s">
        <v>286</v>
      </c>
      <c r="H106" s="939">
        <v>0</v>
      </c>
      <c r="I106" s="505" t="s">
        <v>270</v>
      </c>
      <c r="J106" s="939" t="s">
        <v>63</v>
      </c>
      <c r="K106" s="955"/>
      <c r="L106" s="497">
        <v>45881</v>
      </c>
      <c r="M106" s="939" t="s">
        <v>57</v>
      </c>
      <c r="N106" s="945">
        <v>4815.6499999999996</v>
      </c>
      <c r="O106" s="939" t="s">
        <v>57</v>
      </c>
      <c r="P106" s="981" t="s">
        <v>271</v>
      </c>
      <c r="Q106" s="942">
        <v>45881</v>
      </c>
      <c r="R106" s="942"/>
      <c r="S106" s="942"/>
      <c r="T106" s="942"/>
      <c r="U106" s="942"/>
      <c r="V106" s="943">
        <v>321</v>
      </c>
      <c r="W106" s="982">
        <v>367</v>
      </c>
      <c r="X106" s="936">
        <f t="shared" si="12"/>
        <v>-46</v>
      </c>
      <c r="Y106" s="494">
        <f>IFERROR(#REF!/#REF!, 0)</f>
        <v>0</v>
      </c>
      <c r="Z106" s="942">
        <v>45905</v>
      </c>
      <c r="AA106" s="938">
        <v>0</v>
      </c>
      <c r="AB106" s="938">
        <v>0</v>
      </c>
      <c r="AC106" s="943">
        <v>0</v>
      </c>
      <c r="AD106" s="175"/>
      <c r="AK106" s="403"/>
    </row>
    <row r="107" spans="1:37" ht="24.75" customHeight="1">
      <c r="A107" s="528" t="s">
        <v>287</v>
      </c>
      <c r="B107" s="510" t="s">
        <v>121</v>
      </c>
      <c r="C107" s="523">
        <v>45868</v>
      </c>
      <c r="D107" s="526" t="s">
        <v>139</v>
      </c>
      <c r="E107" s="523">
        <v>45786</v>
      </c>
      <c r="F107" s="526" t="s">
        <v>122</v>
      </c>
      <c r="G107" s="510" t="s">
        <v>288</v>
      </c>
      <c r="H107" s="985">
        <v>0</v>
      </c>
      <c r="I107" s="985" t="s">
        <v>270</v>
      </c>
      <c r="J107" s="985" t="s">
        <v>63</v>
      </c>
      <c r="K107" s="529"/>
      <c r="L107" s="523">
        <v>45786</v>
      </c>
      <c r="M107" s="985" t="s">
        <v>57</v>
      </c>
      <c r="N107" s="986">
        <v>133172.15</v>
      </c>
      <c r="O107" s="985" t="s">
        <v>57</v>
      </c>
      <c r="P107" s="987" t="s">
        <v>271</v>
      </c>
      <c r="Q107" s="935">
        <v>45789</v>
      </c>
      <c r="R107" s="935">
        <v>45826</v>
      </c>
      <c r="S107" s="935">
        <v>45828</v>
      </c>
      <c r="T107" s="935">
        <v>45828</v>
      </c>
      <c r="U107" s="935">
        <v>45917</v>
      </c>
      <c r="V107" s="936">
        <v>13306</v>
      </c>
      <c r="W107" s="982">
        <v>13332</v>
      </c>
      <c r="X107" s="936">
        <f t="shared" si="12"/>
        <v>-26</v>
      </c>
      <c r="Y107" s="494">
        <f>IFERROR(#REF!/#REF!, 0)</f>
        <v>0</v>
      </c>
      <c r="Z107" s="935">
        <v>45810</v>
      </c>
      <c r="AA107" s="494">
        <v>1</v>
      </c>
      <c r="AB107" s="494">
        <v>1</v>
      </c>
      <c r="AC107" s="943">
        <v>0</v>
      </c>
      <c r="AD107" s="988" t="s">
        <v>289</v>
      </c>
      <c r="AK107" s="403"/>
    </row>
    <row r="108" spans="1:37" ht="24.75" customHeight="1">
      <c r="A108" s="516" t="s">
        <v>290</v>
      </c>
      <c r="B108" s="486" t="s">
        <v>121</v>
      </c>
      <c r="C108" s="488">
        <v>45930</v>
      </c>
      <c r="D108" s="488" t="s">
        <v>76</v>
      </c>
      <c r="E108" s="488">
        <v>45918</v>
      </c>
      <c r="F108" s="486" t="s">
        <v>122</v>
      </c>
      <c r="G108" s="489"/>
      <c r="H108" s="932">
        <v>0</v>
      </c>
      <c r="I108" s="491" t="s">
        <v>270</v>
      </c>
      <c r="J108" s="932" t="s">
        <v>63</v>
      </c>
      <c r="K108" s="932"/>
      <c r="L108" s="497">
        <v>45918</v>
      </c>
      <c r="M108" s="932" t="s">
        <v>57</v>
      </c>
      <c r="N108" s="933">
        <v>10840.25</v>
      </c>
      <c r="O108" s="932" t="s">
        <v>57</v>
      </c>
      <c r="P108" s="981" t="s">
        <v>271</v>
      </c>
      <c r="Q108" s="942">
        <v>45912</v>
      </c>
      <c r="R108" s="935"/>
      <c r="S108" s="935"/>
      <c r="T108" s="935"/>
      <c r="U108" s="935"/>
      <c r="V108" s="936">
        <v>865</v>
      </c>
      <c r="W108" s="982">
        <v>824</v>
      </c>
      <c r="X108" s="936">
        <f t="shared" si="12"/>
        <v>41</v>
      </c>
      <c r="Y108" s="703">
        <f>IFERROR(#REF!/#REF!, 0)</f>
        <v>0</v>
      </c>
      <c r="Z108" s="935">
        <v>45924</v>
      </c>
      <c r="AA108" s="989">
        <v>1</v>
      </c>
      <c r="AB108" s="989">
        <v>1</v>
      </c>
      <c r="AC108" s="501">
        <v>0</v>
      </c>
      <c r="AD108" s="495" t="s">
        <v>291</v>
      </c>
      <c r="AK108" s="403"/>
    </row>
    <row r="109" spans="1:37" ht="24.75" customHeight="1">
      <c r="A109" s="528" t="s">
        <v>292</v>
      </c>
      <c r="B109" s="510" t="s">
        <v>121</v>
      </c>
      <c r="C109" s="523">
        <v>45899</v>
      </c>
      <c r="D109" s="526" t="s">
        <v>139</v>
      </c>
      <c r="E109" s="523">
        <v>45853</v>
      </c>
      <c r="F109" s="510" t="s">
        <v>122</v>
      </c>
      <c r="G109" s="510" t="s">
        <v>293</v>
      </c>
      <c r="H109" s="985">
        <v>0</v>
      </c>
      <c r="I109" s="985" t="s">
        <v>270</v>
      </c>
      <c r="J109" s="985" t="s">
        <v>63</v>
      </c>
      <c r="K109" s="985"/>
      <c r="L109" s="523">
        <v>45853</v>
      </c>
      <c r="M109" s="524" t="s">
        <v>57</v>
      </c>
      <c r="N109" s="986">
        <v>60849.9</v>
      </c>
      <c r="O109" s="524" t="s">
        <v>57</v>
      </c>
      <c r="P109" s="987" t="s">
        <v>271</v>
      </c>
      <c r="Q109" s="935">
        <v>45853</v>
      </c>
      <c r="R109" s="530"/>
      <c r="S109" s="530"/>
      <c r="T109" s="530"/>
      <c r="U109" s="536">
        <v>45916</v>
      </c>
      <c r="V109" s="936">
        <v>5276</v>
      </c>
      <c r="W109" s="982">
        <v>5016</v>
      </c>
      <c r="X109" s="936">
        <f t="shared" si="12"/>
        <v>260</v>
      </c>
      <c r="Y109" s="494">
        <f>IFERROR(#REF!/#REF!, 0)</f>
        <v>0</v>
      </c>
      <c r="Z109" s="935">
        <v>45874</v>
      </c>
      <c r="AA109" s="494">
        <v>1</v>
      </c>
      <c r="AB109" s="494">
        <v>1</v>
      </c>
      <c r="AC109" s="943">
        <v>0</v>
      </c>
      <c r="AD109" s="179" t="s">
        <v>294</v>
      </c>
      <c r="AK109" s="403"/>
    </row>
    <row r="110" spans="1:37" ht="24.75" customHeight="1">
      <c r="A110" s="528" t="s">
        <v>295</v>
      </c>
      <c r="B110" s="510" t="s">
        <v>121</v>
      </c>
      <c r="C110" s="523">
        <v>45868</v>
      </c>
      <c r="D110" s="523" t="s">
        <v>76</v>
      </c>
      <c r="E110" s="523">
        <v>45793</v>
      </c>
      <c r="F110" s="526" t="s">
        <v>140</v>
      </c>
      <c r="G110" s="510" t="s">
        <v>296</v>
      </c>
      <c r="H110" s="985">
        <v>0</v>
      </c>
      <c r="I110" s="985" t="s">
        <v>270</v>
      </c>
      <c r="J110" s="985" t="s">
        <v>63</v>
      </c>
      <c r="K110" s="529"/>
      <c r="L110" s="523">
        <v>45793</v>
      </c>
      <c r="M110" s="985" t="s">
        <v>57</v>
      </c>
      <c r="N110" s="986">
        <v>53589.8</v>
      </c>
      <c r="O110" s="985" t="s">
        <v>57</v>
      </c>
      <c r="P110" s="990" t="s">
        <v>271</v>
      </c>
      <c r="Q110" s="935">
        <v>45793</v>
      </c>
      <c r="R110" s="935" t="s">
        <v>297</v>
      </c>
      <c r="S110" s="935"/>
      <c r="T110" s="935"/>
      <c r="U110" s="935">
        <v>45917</v>
      </c>
      <c r="V110" s="936">
        <v>8305</v>
      </c>
      <c r="W110" s="982">
        <v>8818</v>
      </c>
      <c r="X110" s="936">
        <f t="shared" si="12"/>
        <v>-513</v>
      </c>
      <c r="Y110" s="494">
        <f>IFERROR(#REF!/#REF!, 0)</f>
        <v>0</v>
      </c>
      <c r="Z110" s="935">
        <v>45810</v>
      </c>
      <c r="AA110" s="938">
        <v>1</v>
      </c>
      <c r="AB110" s="938">
        <v>1</v>
      </c>
      <c r="AC110" s="501">
        <v>0</v>
      </c>
      <c r="AD110" s="179" t="s">
        <v>298</v>
      </c>
      <c r="AK110" s="403"/>
    </row>
    <row r="111" spans="1:37" ht="24.75" customHeight="1">
      <c r="A111" s="984" t="s">
        <v>299</v>
      </c>
      <c r="B111" s="486" t="s">
        <v>121</v>
      </c>
      <c r="C111" s="497">
        <v>45899</v>
      </c>
      <c r="D111" s="534" t="s">
        <v>70</v>
      </c>
      <c r="E111" s="497">
        <v>45889</v>
      </c>
      <c r="F111" s="509" t="s">
        <v>140</v>
      </c>
      <c r="G111" s="498"/>
      <c r="H111" s="939">
        <v>76</v>
      </c>
      <c r="I111" s="505" t="s">
        <v>270</v>
      </c>
      <c r="J111" s="939" t="s">
        <v>63</v>
      </c>
      <c r="K111" s="955"/>
      <c r="L111" s="497">
        <v>45888</v>
      </c>
      <c r="M111" s="939" t="s">
        <v>57</v>
      </c>
      <c r="N111" s="945">
        <v>53902</v>
      </c>
      <c r="O111" s="939" t="s">
        <v>57</v>
      </c>
      <c r="P111" s="981" t="s">
        <v>271</v>
      </c>
      <c r="Q111" s="942">
        <v>45887</v>
      </c>
      <c r="R111" s="942"/>
      <c r="S111" s="942"/>
      <c r="T111" s="942"/>
      <c r="U111" s="942"/>
      <c r="V111" s="943">
        <v>3566</v>
      </c>
      <c r="W111" s="982">
        <v>3704</v>
      </c>
      <c r="X111" s="936">
        <f>SUM(V111-W111)</f>
        <v>-138</v>
      </c>
      <c r="Y111" s="494">
        <f>IFERROR(#REF!/#REF!, 0)</f>
        <v>0</v>
      </c>
      <c r="Z111" s="942">
        <v>45904</v>
      </c>
      <c r="AA111" s="938">
        <v>1</v>
      </c>
      <c r="AB111" s="938">
        <v>1</v>
      </c>
      <c r="AC111" s="501">
        <v>0</v>
      </c>
      <c r="AD111" s="175" t="s">
        <v>300</v>
      </c>
      <c r="AE111" s="403"/>
      <c r="AK111" s="403"/>
    </row>
    <row r="112" spans="1:37" ht="24.75" customHeight="1">
      <c r="A112" s="984" t="s">
        <v>301</v>
      </c>
      <c r="B112" s="486" t="s">
        <v>121</v>
      </c>
      <c r="C112" s="497">
        <v>45930</v>
      </c>
      <c r="D112" s="488" t="s">
        <v>139</v>
      </c>
      <c r="E112" s="676">
        <v>45880</v>
      </c>
      <c r="F112" s="509" t="s">
        <v>140</v>
      </c>
      <c r="G112" s="486" t="s">
        <v>302</v>
      </c>
      <c r="H112" s="932">
        <v>62</v>
      </c>
      <c r="I112" s="932" t="s">
        <v>270</v>
      </c>
      <c r="J112" s="932" t="s">
        <v>63</v>
      </c>
      <c r="K112" s="932"/>
      <c r="L112" s="488">
        <v>45880</v>
      </c>
      <c r="M112" s="932" t="s">
        <v>57</v>
      </c>
      <c r="N112" s="933">
        <v>56807.95</v>
      </c>
      <c r="O112" s="932" t="s">
        <v>57</v>
      </c>
      <c r="P112" s="981" t="s">
        <v>271</v>
      </c>
      <c r="Q112" s="935">
        <v>45880</v>
      </c>
      <c r="R112" s="503"/>
      <c r="S112" s="503"/>
      <c r="T112" s="503"/>
      <c r="U112" s="935">
        <v>45917</v>
      </c>
      <c r="V112" s="936">
        <v>3787</v>
      </c>
      <c r="W112" s="982">
        <v>4670</v>
      </c>
      <c r="X112" s="936">
        <f>SUM(V112-W112)</f>
        <v>-883</v>
      </c>
      <c r="Y112" s="494">
        <f>IFERROR(#REF!/#REF!, 0)</f>
        <v>0</v>
      </c>
      <c r="Z112" s="942">
        <v>45888</v>
      </c>
      <c r="AA112" s="938">
        <v>1</v>
      </c>
      <c r="AB112" s="938">
        <v>1</v>
      </c>
      <c r="AC112" s="501">
        <v>0</v>
      </c>
      <c r="AD112" s="179" t="s">
        <v>303</v>
      </c>
      <c r="AE112" s="403"/>
      <c r="AK112" s="403"/>
    </row>
    <row r="113" spans="1:37" ht="24.75" customHeight="1">
      <c r="A113" s="984" t="s">
        <v>304</v>
      </c>
      <c r="B113" s="486" t="s">
        <v>121</v>
      </c>
      <c r="C113" s="497">
        <v>45930</v>
      </c>
      <c r="D113" s="488" t="s">
        <v>139</v>
      </c>
      <c r="E113" s="509">
        <v>45882</v>
      </c>
      <c r="F113" s="509" t="s">
        <v>140</v>
      </c>
      <c r="G113" s="486" t="s">
        <v>305</v>
      </c>
      <c r="H113" s="932">
        <v>85</v>
      </c>
      <c r="I113" s="932" t="s">
        <v>270</v>
      </c>
      <c r="J113" s="932" t="s">
        <v>63</v>
      </c>
      <c r="K113" s="932"/>
      <c r="L113" s="488">
        <v>45882</v>
      </c>
      <c r="M113" s="932" t="s">
        <v>57</v>
      </c>
      <c r="N113" s="933">
        <v>59869.5</v>
      </c>
      <c r="O113" s="932" t="s">
        <v>57</v>
      </c>
      <c r="P113" s="981" t="s">
        <v>271</v>
      </c>
      <c r="Q113" s="935">
        <v>45882</v>
      </c>
      <c r="R113" s="503"/>
      <c r="S113" s="503"/>
      <c r="T113" s="503"/>
      <c r="U113" s="935">
        <v>45917</v>
      </c>
      <c r="V113" s="936">
        <v>4537</v>
      </c>
      <c r="W113" s="982">
        <v>4660</v>
      </c>
      <c r="X113" s="936">
        <f t="shared" si="12"/>
        <v>-123</v>
      </c>
      <c r="Y113" s="494">
        <f>IFERROR(#REF!/#REF!, 0)</f>
        <v>0</v>
      </c>
      <c r="Z113" s="942">
        <v>45894</v>
      </c>
      <c r="AA113" s="938">
        <v>1</v>
      </c>
      <c r="AB113" s="938">
        <v>1</v>
      </c>
      <c r="AC113" s="501">
        <v>0</v>
      </c>
      <c r="AD113" s="179" t="s">
        <v>306</v>
      </c>
      <c r="AE113" s="403"/>
      <c r="AK113" s="403"/>
    </row>
    <row r="114" spans="1:37" ht="24.75" customHeight="1">
      <c r="A114" s="984" t="s">
        <v>307</v>
      </c>
      <c r="B114" s="486" t="s">
        <v>121</v>
      </c>
      <c r="C114" s="497">
        <v>45930</v>
      </c>
      <c r="D114" s="488" t="s">
        <v>139</v>
      </c>
      <c r="E114" s="488">
        <v>45896</v>
      </c>
      <c r="F114" s="486" t="s">
        <v>140</v>
      </c>
      <c r="G114" s="486" t="s">
        <v>308</v>
      </c>
      <c r="H114" s="932">
        <v>66</v>
      </c>
      <c r="I114" s="932" t="s">
        <v>270</v>
      </c>
      <c r="J114" s="932" t="s">
        <v>63</v>
      </c>
      <c r="K114" s="932"/>
      <c r="L114" s="488">
        <v>45897</v>
      </c>
      <c r="M114" s="932" t="s">
        <v>57</v>
      </c>
      <c r="N114" s="933">
        <v>44896.1</v>
      </c>
      <c r="O114" s="932" t="s">
        <v>57</v>
      </c>
      <c r="P114" s="981" t="s">
        <v>271</v>
      </c>
      <c r="Q114" s="935">
        <v>45897</v>
      </c>
      <c r="R114" s="503"/>
      <c r="S114" s="503"/>
      <c r="T114" s="503"/>
      <c r="U114" s="503"/>
      <c r="V114" s="936">
        <v>2385</v>
      </c>
      <c r="W114" s="982">
        <v>2385</v>
      </c>
      <c r="X114" s="936">
        <f>SUM(V114-W114)</f>
        <v>0</v>
      </c>
      <c r="Y114" s="494">
        <f>IFERROR(#REF!/#REF!, 0)</f>
        <v>0</v>
      </c>
      <c r="Z114" s="942">
        <v>45918</v>
      </c>
      <c r="AA114" s="938">
        <v>1</v>
      </c>
      <c r="AB114" s="938">
        <v>1</v>
      </c>
      <c r="AC114" s="501">
        <v>0</v>
      </c>
      <c r="AD114" s="179" t="s">
        <v>309</v>
      </c>
      <c r="AE114" s="403"/>
      <c r="AK114" s="403"/>
    </row>
    <row r="115" spans="1:37" ht="24.75" customHeight="1">
      <c r="A115" s="516" t="s">
        <v>310</v>
      </c>
      <c r="B115" s="486" t="s">
        <v>121</v>
      </c>
      <c r="C115" s="497">
        <v>45930</v>
      </c>
      <c r="D115" s="488" t="s">
        <v>139</v>
      </c>
      <c r="E115" s="509">
        <v>45910</v>
      </c>
      <c r="F115" s="676" t="s">
        <v>140</v>
      </c>
      <c r="G115" s="486" t="s">
        <v>311</v>
      </c>
      <c r="H115" s="932">
        <v>87</v>
      </c>
      <c r="I115" s="932" t="s">
        <v>55</v>
      </c>
      <c r="J115" s="932" t="s">
        <v>63</v>
      </c>
      <c r="K115" s="932"/>
      <c r="L115" s="488">
        <v>45912</v>
      </c>
      <c r="M115" s="932" t="s">
        <v>57</v>
      </c>
      <c r="N115" s="933">
        <v>60115.95</v>
      </c>
      <c r="O115" s="932" t="s">
        <v>57</v>
      </c>
      <c r="P115" s="981" t="s">
        <v>271</v>
      </c>
      <c r="Q115" s="935">
        <v>45908</v>
      </c>
      <c r="R115" s="935"/>
      <c r="S115" s="935"/>
      <c r="T115" s="935"/>
      <c r="U115" s="935"/>
      <c r="V115" s="936">
        <v>4774</v>
      </c>
      <c r="W115" s="982">
        <v>4605</v>
      </c>
      <c r="X115" s="936">
        <f t="shared" ref="X115" si="13">SUM(V115-W115)</f>
        <v>169</v>
      </c>
      <c r="Y115" s="494">
        <f>IFERROR(#REF!/#REF!, 0)</f>
        <v>0</v>
      </c>
      <c r="Z115" s="942">
        <v>45930</v>
      </c>
      <c r="AA115" s="938">
        <v>1</v>
      </c>
      <c r="AB115" s="938">
        <v>1</v>
      </c>
      <c r="AC115" s="501">
        <v>0</v>
      </c>
      <c r="AD115" s="179" t="s">
        <v>312</v>
      </c>
      <c r="AE115" s="403"/>
      <c r="AK115" s="403"/>
    </row>
    <row r="116" spans="1:37" ht="24.75" customHeight="1">
      <c r="A116" s="516" t="s">
        <v>313</v>
      </c>
      <c r="B116" s="486" t="s">
        <v>121</v>
      </c>
      <c r="C116" s="497">
        <v>45930</v>
      </c>
      <c r="D116" s="488" t="s">
        <v>139</v>
      </c>
      <c r="E116" s="509">
        <v>45910</v>
      </c>
      <c r="F116" s="486" t="s">
        <v>122</v>
      </c>
      <c r="G116" s="486" t="s">
        <v>314</v>
      </c>
      <c r="H116" s="932">
        <v>80</v>
      </c>
      <c r="I116" s="932" t="s">
        <v>270</v>
      </c>
      <c r="J116" s="932" t="s">
        <v>63</v>
      </c>
      <c r="K116" s="932"/>
      <c r="L116" s="488">
        <v>45903</v>
      </c>
      <c r="M116" s="932" t="s">
        <v>57</v>
      </c>
      <c r="N116" s="933">
        <v>59116.7</v>
      </c>
      <c r="O116" s="932" t="s">
        <v>57</v>
      </c>
      <c r="P116" s="981" t="s">
        <v>271</v>
      </c>
      <c r="Q116" s="935">
        <v>45903</v>
      </c>
      <c r="R116" s="503"/>
      <c r="S116" s="503"/>
      <c r="T116" s="503"/>
      <c r="U116" s="503"/>
      <c r="V116" s="936">
        <v>4833</v>
      </c>
      <c r="W116" s="982">
        <v>4746</v>
      </c>
      <c r="X116" s="936">
        <f t="shared" ref="X116:X117" si="14">SUM(V116-W116)</f>
        <v>87</v>
      </c>
      <c r="Y116" s="494">
        <f>IFERROR(#REF!/#REF!, 0)</f>
        <v>0</v>
      </c>
      <c r="Z116" s="942">
        <v>45923</v>
      </c>
      <c r="AA116" s="938">
        <v>1</v>
      </c>
      <c r="AB116" s="938">
        <v>1</v>
      </c>
      <c r="AC116" s="501">
        <v>0</v>
      </c>
      <c r="AD116" s="179" t="s">
        <v>315</v>
      </c>
      <c r="AE116" s="403"/>
      <c r="AK116" s="403"/>
    </row>
    <row r="117" spans="1:37" ht="24.75" customHeight="1">
      <c r="A117" s="516" t="s">
        <v>316</v>
      </c>
      <c r="B117" s="486" t="s">
        <v>121</v>
      </c>
      <c r="C117" s="497">
        <v>45930</v>
      </c>
      <c r="D117" s="488" t="s">
        <v>139</v>
      </c>
      <c r="E117" s="676">
        <v>45910</v>
      </c>
      <c r="F117" s="676" t="s">
        <v>140</v>
      </c>
      <c r="G117" s="489" t="s">
        <v>317</v>
      </c>
      <c r="H117" s="932">
        <v>67</v>
      </c>
      <c r="I117" s="491" t="s">
        <v>270</v>
      </c>
      <c r="J117" s="932" t="s">
        <v>63</v>
      </c>
      <c r="K117" s="932"/>
      <c r="L117" s="488">
        <v>45903</v>
      </c>
      <c r="M117" s="932" t="s">
        <v>57</v>
      </c>
      <c r="N117" s="933">
        <v>40406</v>
      </c>
      <c r="O117" s="932" t="s">
        <v>57</v>
      </c>
      <c r="P117" s="981" t="s">
        <v>271</v>
      </c>
      <c r="Q117" s="935">
        <v>45903</v>
      </c>
      <c r="R117" s="572"/>
      <c r="S117" s="572"/>
      <c r="T117" s="572"/>
      <c r="U117" s="572"/>
      <c r="V117" s="936">
        <v>3895</v>
      </c>
      <c r="W117" s="982">
        <v>3809</v>
      </c>
      <c r="X117" s="936">
        <f t="shared" si="14"/>
        <v>86</v>
      </c>
      <c r="Y117" s="798">
        <f>IFERROR(#REF!/#REF!, 0)</f>
        <v>0</v>
      </c>
      <c r="Z117" s="942">
        <v>45924</v>
      </c>
      <c r="AA117" s="938">
        <v>1</v>
      </c>
      <c r="AB117" s="938">
        <v>1</v>
      </c>
      <c r="AC117" s="501">
        <v>0</v>
      </c>
      <c r="AD117" s="495" t="s">
        <v>318</v>
      </c>
      <c r="AE117" s="403"/>
      <c r="AK117" s="403"/>
    </row>
    <row r="118" spans="1:37" ht="24.75" customHeight="1">
      <c r="A118" s="984" t="s">
        <v>319</v>
      </c>
      <c r="B118" s="486" t="s">
        <v>121</v>
      </c>
      <c r="C118" s="497">
        <v>45930</v>
      </c>
      <c r="D118" s="488" t="s">
        <v>139</v>
      </c>
      <c r="E118" s="676">
        <v>45910</v>
      </c>
      <c r="F118" s="486" t="s">
        <v>122</v>
      </c>
      <c r="G118" s="489"/>
      <c r="H118" s="932">
        <v>54</v>
      </c>
      <c r="I118" s="702" t="s">
        <v>270</v>
      </c>
      <c r="J118" s="932" t="s">
        <v>63</v>
      </c>
      <c r="K118" s="932"/>
      <c r="L118" s="488">
        <v>45903</v>
      </c>
      <c r="M118" s="932" t="s">
        <v>57</v>
      </c>
      <c r="N118" s="933">
        <v>27186</v>
      </c>
      <c r="O118" s="932" t="s">
        <v>57</v>
      </c>
      <c r="P118" s="981" t="s">
        <v>271</v>
      </c>
      <c r="Q118" s="935">
        <v>45903</v>
      </c>
      <c r="R118" s="572"/>
      <c r="S118" s="572"/>
      <c r="T118" s="572"/>
      <c r="U118" s="572"/>
      <c r="V118" s="936">
        <v>2084</v>
      </c>
      <c r="W118" s="982">
        <v>2039</v>
      </c>
      <c r="X118" s="936">
        <f>SUM(V118-W118)</f>
        <v>45</v>
      </c>
      <c r="Y118" s="703">
        <f>IFERROR(#REF!/#REF!, 0)</f>
        <v>0</v>
      </c>
      <c r="Z118" s="942">
        <v>45918</v>
      </c>
      <c r="AA118" s="938">
        <v>1</v>
      </c>
      <c r="AB118" s="938">
        <v>1</v>
      </c>
      <c r="AC118" s="680">
        <v>0</v>
      </c>
      <c r="AD118" s="495" t="s">
        <v>320</v>
      </c>
      <c r="AE118" s="403"/>
      <c r="AK118" s="403"/>
    </row>
    <row r="119" spans="1:37" ht="24.75" customHeight="1">
      <c r="A119" s="984" t="s">
        <v>321</v>
      </c>
      <c r="B119" s="486" t="s">
        <v>121</v>
      </c>
      <c r="C119" s="497">
        <v>45899</v>
      </c>
      <c r="D119" s="488" t="s">
        <v>139</v>
      </c>
      <c r="E119" s="488">
        <v>45887</v>
      </c>
      <c r="F119" s="509" t="s">
        <v>140</v>
      </c>
      <c r="G119" s="489" t="s">
        <v>322</v>
      </c>
      <c r="H119" s="932">
        <v>73</v>
      </c>
      <c r="I119" s="491" t="s">
        <v>270</v>
      </c>
      <c r="J119" s="932" t="s">
        <v>63</v>
      </c>
      <c r="K119" s="932"/>
      <c r="L119" s="488">
        <v>45887</v>
      </c>
      <c r="M119" s="932" t="s">
        <v>57</v>
      </c>
      <c r="N119" s="933">
        <v>37930</v>
      </c>
      <c r="O119" s="932" t="s">
        <v>57</v>
      </c>
      <c r="P119" s="981" t="s">
        <v>271</v>
      </c>
      <c r="Q119" s="935">
        <v>45887</v>
      </c>
      <c r="R119" s="572"/>
      <c r="S119" s="572"/>
      <c r="T119" s="572"/>
      <c r="U119" s="935">
        <v>45917</v>
      </c>
      <c r="V119" s="936">
        <v>2649</v>
      </c>
      <c r="W119" s="982">
        <v>2678</v>
      </c>
      <c r="X119" s="936">
        <f t="shared" si="12"/>
        <v>-29</v>
      </c>
      <c r="Y119" s="494">
        <f>IFERROR(#REF!/#REF!, 0)</f>
        <v>0</v>
      </c>
      <c r="Z119" s="942">
        <v>45895</v>
      </c>
      <c r="AA119" s="938">
        <v>1</v>
      </c>
      <c r="AB119" s="938">
        <v>1</v>
      </c>
      <c r="AC119" s="501">
        <v>0</v>
      </c>
      <c r="AD119" s="495" t="s">
        <v>323</v>
      </c>
      <c r="AE119" s="403"/>
    </row>
    <row r="120" spans="1:37" ht="24.75" customHeight="1">
      <c r="A120" s="984" t="s">
        <v>324</v>
      </c>
      <c r="B120" s="486" t="s">
        <v>121</v>
      </c>
      <c r="C120" s="497">
        <v>45899</v>
      </c>
      <c r="D120" s="534" t="s">
        <v>70</v>
      </c>
      <c r="E120" s="488">
        <v>45887</v>
      </c>
      <c r="F120" s="509" t="s">
        <v>140</v>
      </c>
      <c r="G120" s="489" t="s">
        <v>325</v>
      </c>
      <c r="H120" s="932">
        <v>70</v>
      </c>
      <c r="I120" s="491" t="s">
        <v>270</v>
      </c>
      <c r="J120" s="932" t="s">
        <v>63</v>
      </c>
      <c r="K120" s="932"/>
      <c r="L120" s="488">
        <v>45887</v>
      </c>
      <c r="M120" s="932" t="s">
        <v>57</v>
      </c>
      <c r="N120" s="933">
        <v>69889</v>
      </c>
      <c r="O120" s="932" t="s">
        <v>57</v>
      </c>
      <c r="P120" s="981" t="s">
        <v>271</v>
      </c>
      <c r="Q120" s="935">
        <v>45887</v>
      </c>
      <c r="R120" s="572"/>
      <c r="S120" s="572"/>
      <c r="T120" s="572"/>
      <c r="U120" s="935">
        <v>45917</v>
      </c>
      <c r="V120" s="936">
        <v>3836</v>
      </c>
      <c r="W120" s="982">
        <v>3836</v>
      </c>
      <c r="X120" s="936">
        <f>SUM(V120-W120)</f>
        <v>0</v>
      </c>
      <c r="Y120" s="703">
        <f>IFERROR(#REF!/#REF!, 0)</f>
        <v>0</v>
      </c>
      <c r="Z120" s="942">
        <v>45896</v>
      </c>
      <c r="AA120" s="938">
        <v>1</v>
      </c>
      <c r="AB120" s="938">
        <v>1</v>
      </c>
      <c r="AC120" s="501">
        <v>0</v>
      </c>
      <c r="AD120" s="495" t="s">
        <v>326</v>
      </c>
      <c r="AE120" s="403"/>
    </row>
    <row r="121" spans="1:37" ht="24.75" customHeight="1">
      <c r="A121" s="984" t="s">
        <v>327</v>
      </c>
      <c r="B121" s="486" t="s">
        <v>121</v>
      </c>
      <c r="C121" s="497">
        <v>45899</v>
      </c>
      <c r="D121" s="488" t="s">
        <v>139</v>
      </c>
      <c r="E121" s="488">
        <v>45887</v>
      </c>
      <c r="F121" s="486" t="s">
        <v>122</v>
      </c>
      <c r="G121" s="489" t="s">
        <v>328</v>
      </c>
      <c r="H121" s="932">
        <v>84</v>
      </c>
      <c r="I121" s="491" t="s">
        <v>270</v>
      </c>
      <c r="J121" s="932" t="s">
        <v>63</v>
      </c>
      <c r="K121" s="932"/>
      <c r="L121" s="488">
        <v>45887</v>
      </c>
      <c r="M121" s="932" t="s">
        <v>57</v>
      </c>
      <c r="N121" s="933">
        <v>52110</v>
      </c>
      <c r="O121" s="932" t="s">
        <v>57</v>
      </c>
      <c r="P121" s="981" t="s">
        <v>271</v>
      </c>
      <c r="Q121" s="935">
        <v>45887</v>
      </c>
      <c r="R121" s="572"/>
      <c r="S121" s="572"/>
      <c r="T121" s="572"/>
      <c r="U121" s="935">
        <v>45917</v>
      </c>
      <c r="V121" s="936">
        <v>4071</v>
      </c>
      <c r="W121" s="982">
        <v>4043</v>
      </c>
      <c r="X121" s="936">
        <f t="shared" si="12"/>
        <v>28</v>
      </c>
      <c r="Y121" s="494">
        <f>IFERROR(#REF!/#REF!, 0)</f>
        <v>0</v>
      </c>
      <c r="Z121" s="942">
        <v>45895</v>
      </c>
      <c r="AA121" s="938">
        <v>1</v>
      </c>
      <c r="AB121" s="938">
        <v>1</v>
      </c>
      <c r="AC121" s="501">
        <v>0</v>
      </c>
      <c r="AD121" s="495" t="s">
        <v>329</v>
      </c>
      <c r="AE121" s="403"/>
    </row>
    <row r="122" spans="1:37" ht="24.75" customHeight="1">
      <c r="A122" s="984" t="s">
        <v>330</v>
      </c>
      <c r="B122" s="486" t="s">
        <v>121</v>
      </c>
      <c r="C122" s="497">
        <v>45930</v>
      </c>
      <c r="D122" s="488" t="s">
        <v>139</v>
      </c>
      <c r="E122" s="488">
        <v>45896</v>
      </c>
      <c r="F122" s="509" t="s">
        <v>140</v>
      </c>
      <c r="G122" s="489"/>
      <c r="H122" s="932">
        <v>87</v>
      </c>
      <c r="I122" s="491" t="s">
        <v>270</v>
      </c>
      <c r="J122" s="932" t="s">
        <v>63</v>
      </c>
      <c r="K122" s="932"/>
      <c r="L122" s="488">
        <v>45897</v>
      </c>
      <c r="M122" s="932" t="s">
        <v>57</v>
      </c>
      <c r="N122" s="933">
        <v>52204</v>
      </c>
      <c r="O122" s="932" t="s">
        <v>57</v>
      </c>
      <c r="P122" s="981" t="s">
        <v>271</v>
      </c>
      <c r="Q122" s="935">
        <v>45896</v>
      </c>
      <c r="R122" s="572"/>
      <c r="S122" s="572"/>
      <c r="T122" s="572"/>
      <c r="U122" s="572"/>
      <c r="V122" s="936">
        <v>4048</v>
      </c>
      <c r="W122" s="982">
        <v>5120</v>
      </c>
      <c r="X122" s="936">
        <f>SUM(V122-W122)</f>
        <v>-1072</v>
      </c>
      <c r="Y122" s="494">
        <f>IFERROR(#REF!/#REF!, 0)</f>
        <v>0</v>
      </c>
      <c r="Z122" s="942">
        <v>45910</v>
      </c>
      <c r="AA122" s="938">
        <v>1</v>
      </c>
      <c r="AB122" s="938">
        <v>1</v>
      </c>
      <c r="AC122" s="991">
        <v>0</v>
      </c>
      <c r="AD122" s="495" t="s">
        <v>331</v>
      </c>
      <c r="AE122" s="403"/>
    </row>
    <row r="123" spans="1:37" ht="24.75" customHeight="1">
      <c r="A123" s="516" t="s">
        <v>332</v>
      </c>
      <c r="B123" s="486" t="s">
        <v>121</v>
      </c>
      <c r="C123" s="497">
        <v>45960</v>
      </c>
      <c r="D123" s="488" t="s">
        <v>139</v>
      </c>
      <c r="E123" s="488">
        <v>45915</v>
      </c>
      <c r="F123" s="676" t="s">
        <v>140</v>
      </c>
      <c r="G123" s="489"/>
      <c r="H123" s="932">
        <v>82</v>
      </c>
      <c r="I123" s="491" t="s">
        <v>270</v>
      </c>
      <c r="J123" s="932" t="s">
        <v>63</v>
      </c>
      <c r="K123" s="932"/>
      <c r="L123" s="488">
        <v>45912</v>
      </c>
      <c r="M123" s="932" t="s">
        <v>57</v>
      </c>
      <c r="N123" s="933">
        <v>82621.149999999994</v>
      </c>
      <c r="O123" s="932" t="s">
        <v>57</v>
      </c>
      <c r="P123" s="981" t="s">
        <v>271</v>
      </c>
      <c r="Q123" s="935">
        <v>45912</v>
      </c>
      <c r="R123" s="935"/>
      <c r="S123" s="935"/>
      <c r="T123" s="935"/>
      <c r="U123" s="935"/>
      <c r="V123" s="936">
        <v>5669</v>
      </c>
      <c r="W123" s="982">
        <v>5669</v>
      </c>
      <c r="X123" s="936">
        <f>SUM(V123-W123)</f>
        <v>0</v>
      </c>
      <c r="Y123" s="798">
        <f>IFERROR(#REF!/#REF!, 0)</f>
        <v>0</v>
      </c>
      <c r="Z123" s="942">
        <v>45932</v>
      </c>
      <c r="AA123" s="938">
        <v>0</v>
      </c>
      <c r="AB123" s="938">
        <v>0</v>
      </c>
      <c r="AC123" s="435">
        <v>0</v>
      </c>
      <c r="AD123" s="495" t="s">
        <v>333</v>
      </c>
      <c r="AE123" s="403"/>
    </row>
    <row r="124" spans="1:37" ht="24.75" customHeight="1">
      <c r="A124" s="984" t="s">
        <v>334</v>
      </c>
      <c r="B124" s="722" t="s">
        <v>121</v>
      </c>
      <c r="C124" s="497">
        <v>45930</v>
      </c>
      <c r="D124" s="676" t="s">
        <v>76</v>
      </c>
      <c r="E124" s="488">
        <v>45902</v>
      </c>
      <c r="F124" s="486" t="s">
        <v>122</v>
      </c>
      <c r="G124" s="992"/>
      <c r="H124" s="932">
        <v>0</v>
      </c>
      <c r="I124" s="702" t="s">
        <v>270</v>
      </c>
      <c r="J124" s="932" t="s">
        <v>63</v>
      </c>
      <c r="K124" s="932"/>
      <c r="L124" s="497">
        <v>45902</v>
      </c>
      <c r="M124" s="932" t="s">
        <v>57</v>
      </c>
      <c r="N124" s="933">
        <v>5604.6</v>
      </c>
      <c r="O124" s="932" t="s">
        <v>57</v>
      </c>
      <c r="P124" s="981" t="s">
        <v>271</v>
      </c>
      <c r="Q124" s="942">
        <v>45902</v>
      </c>
      <c r="R124" s="935"/>
      <c r="S124" s="935"/>
      <c r="T124" s="935"/>
      <c r="U124" s="935"/>
      <c r="V124" s="936">
        <v>328</v>
      </c>
      <c r="W124" s="982">
        <v>335</v>
      </c>
      <c r="X124" s="936">
        <f>SUM(V124-W124)</f>
        <v>-7</v>
      </c>
      <c r="Y124" s="494">
        <f>IFERROR(#REF!/#REF!, 0)</f>
        <v>0</v>
      </c>
      <c r="Z124" s="942">
        <v>45922</v>
      </c>
      <c r="AA124" s="938">
        <v>1</v>
      </c>
      <c r="AB124" s="938">
        <v>1</v>
      </c>
      <c r="AC124" s="936">
        <v>0</v>
      </c>
      <c r="AD124" s="495" t="s">
        <v>335</v>
      </c>
      <c r="AE124" s="403"/>
    </row>
    <row r="125" spans="1:37" ht="24.75" customHeight="1">
      <c r="A125" s="528" t="s">
        <v>336</v>
      </c>
      <c r="B125" s="510" t="s">
        <v>121</v>
      </c>
      <c r="C125" s="526">
        <v>45838</v>
      </c>
      <c r="D125" s="526" t="s">
        <v>139</v>
      </c>
      <c r="E125" s="517">
        <v>45786</v>
      </c>
      <c r="F125" s="526" t="s">
        <v>140</v>
      </c>
      <c r="G125" s="588" t="s">
        <v>337</v>
      </c>
      <c r="H125" s="985">
        <v>0</v>
      </c>
      <c r="I125" s="527" t="s">
        <v>270</v>
      </c>
      <c r="J125" s="985" t="s">
        <v>63</v>
      </c>
      <c r="K125" s="985"/>
      <c r="L125" s="523">
        <v>45790</v>
      </c>
      <c r="M125" s="985" t="s">
        <v>57</v>
      </c>
      <c r="N125" s="986">
        <v>63283</v>
      </c>
      <c r="O125" s="985" t="s">
        <v>57</v>
      </c>
      <c r="P125" s="987" t="s">
        <v>271</v>
      </c>
      <c r="Q125" s="935">
        <v>45790</v>
      </c>
      <c r="R125" s="935">
        <v>45813</v>
      </c>
      <c r="S125" s="935">
        <v>45814</v>
      </c>
      <c r="T125" s="935">
        <v>45828</v>
      </c>
      <c r="U125" s="935">
        <v>45846</v>
      </c>
      <c r="V125" s="936">
        <v>5776</v>
      </c>
      <c r="W125" s="982">
        <v>5776</v>
      </c>
      <c r="X125" s="936">
        <f t="shared" si="12"/>
        <v>0</v>
      </c>
      <c r="Y125" s="494">
        <f>IFERROR(#REF!/#REF!, 0)</f>
        <v>0</v>
      </c>
      <c r="Z125" s="935">
        <v>45796</v>
      </c>
      <c r="AA125" s="938">
        <v>1</v>
      </c>
      <c r="AB125" s="938">
        <v>1</v>
      </c>
      <c r="AC125" s="501">
        <v>0</v>
      </c>
      <c r="AD125" s="329" t="s">
        <v>338</v>
      </c>
      <c r="AE125" s="403"/>
    </row>
    <row r="126" spans="1:37" ht="24.75" customHeight="1">
      <c r="A126" s="516" t="s">
        <v>339</v>
      </c>
      <c r="B126" s="486" t="s">
        <v>121</v>
      </c>
      <c r="C126" s="497">
        <v>45930</v>
      </c>
      <c r="D126" s="488" t="s">
        <v>340</v>
      </c>
      <c r="E126" s="488">
        <v>45916</v>
      </c>
      <c r="F126" s="486" t="s">
        <v>122</v>
      </c>
      <c r="G126" s="489"/>
      <c r="H126" s="932">
        <v>84</v>
      </c>
      <c r="I126" s="702" t="s">
        <v>270</v>
      </c>
      <c r="J126" s="932" t="s">
        <v>56</v>
      </c>
      <c r="K126" s="932"/>
      <c r="L126" s="486" t="s">
        <v>271</v>
      </c>
      <c r="M126" s="932" t="s">
        <v>57</v>
      </c>
      <c r="N126" s="933">
        <v>30892</v>
      </c>
      <c r="O126" s="932" t="s">
        <v>57</v>
      </c>
      <c r="P126" s="981" t="s">
        <v>271</v>
      </c>
      <c r="Q126" s="935">
        <v>45911</v>
      </c>
      <c r="R126" s="935"/>
      <c r="S126" s="935"/>
      <c r="T126" s="935"/>
      <c r="U126" s="935"/>
      <c r="V126" s="840">
        <v>2811</v>
      </c>
      <c r="W126" s="855">
        <v>2732</v>
      </c>
      <c r="X126" s="936">
        <f>SUM(V126-W126)</f>
        <v>79</v>
      </c>
      <c r="Y126" s="494">
        <f>IFERROR(#REF!/#REF!, 0)</f>
        <v>0</v>
      </c>
      <c r="Z126" s="942">
        <v>45922</v>
      </c>
      <c r="AA126" s="938">
        <v>1</v>
      </c>
      <c r="AB126" s="938">
        <v>1</v>
      </c>
      <c r="AC126" s="936">
        <v>0</v>
      </c>
      <c r="AD126" s="175" t="s">
        <v>341</v>
      </c>
      <c r="AE126" s="403"/>
    </row>
    <row r="127" spans="1:37" ht="24.75" customHeight="1">
      <c r="A127" s="984" t="s">
        <v>342</v>
      </c>
      <c r="B127" s="486" t="s">
        <v>121</v>
      </c>
      <c r="C127" s="497">
        <v>45930</v>
      </c>
      <c r="D127" s="488" t="s">
        <v>139</v>
      </c>
      <c r="E127" s="488">
        <v>45874</v>
      </c>
      <c r="F127" s="526" t="s">
        <v>140</v>
      </c>
      <c r="G127" s="489"/>
      <c r="H127" s="932">
        <v>208</v>
      </c>
      <c r="I127" s="491" t="s">
        <v>270</v>
      </c>
      <c r="J127" s="932" t="s">
        <v>56</v>
      </c>
      <c r="K127" s="932"/>
      <c r="L127" s="488">
        <v>45876</v>
      </c>
      <c r="M127" s="932" t="s">
        <v>57</v>
      </c>
      <c r="N127" s="933">
        <v>124980</v>
      </c>
      <c r="O127" s="932" t="s">
        <v>57</v>
      </c>
      <c r="P127" s="981" t="s">
        <v>271</v>
      </c>
      <c r="Q127" s="935">
        <v>45876</v>
      </c>
      <c r="R127" s="935"/>
      <c r="S127" s="935"/>
      <c r="T127" s="935"/>
      <c r="U127" s="935">
        <v>45926</v>
      </c>
      <c r="V127" s="435">
        <v>11700</v>
      </c>
      <c r="W127" s="602">
        <v>12084</v>
      </c>
      <c r="X127" s="936">
        <f t="shared" ref="X127:X128" si="15">SUM(V127-W127)</f>
        <v>-384</v>
      </c>
      <c r="Y127" s="494">
        <f>IFERROR(#REF!/#REF!, 0)</f>
        <v>0</v>
      </c>
      <c r="Z127" s="942">
        <v>45890</v>
      </c>
      <c r="AA127" s="938">
        <v>1</v>
      </c>
      <c r="AB127" s="938">
        <v>1</v>
      </c>
      <c r="AC127" s="943">
        <v>0</v>
      </c>
      <c r="AD127" s="175" t="s">
        <v>343</v>
      </c>
      <c r="AE127" s="403"/>
    </row>
    <row r="128" spans="1:37" ht="24.75" customHeight="1">
      <c r="A128" s="516" t="s">
        <v>344</v>
      </c>
      <c r="B128" s="486" t="s">
        <v>121</v>
      </c>
      <c r="C128" s="497">
        <v>45960</v>
      </c>
      <c r="D128" s="488" t="s">
        <v>345</v>
      </c>
      <c r="E128" s="488">
        <v>45915</v>
      </c>
      <c r="F128" s="486" t="s">
        <v>346</v>
      </c>
      <c r="G128" s="489"/>
      <c r="H128" s="932">
        <v>384</v>
      </c>
      <c r="I128" s="491" t="s">
        <v>270</v>
      </c>
      <c r="J128" s="932" t="s">
        <v>56</v>
      </c>
      <c r="K128" s="932"/>
      <c r="L128" s="488">
        <v>45905</v>
      </c>
      <c r="M128" s="932" t="s">
        <v>57</v>
      </c>
      <c r="N128" s="933">
        <v>145985.5</v>
      </c>
      <c r="O128" s="932" t="s">
        <v>57</v>
      </c>
      <c r="P128" s="981" t="s">
        <v>271</v>
      </c>
      <c r="Q128" s="935">
        <v>45906</v>
      </c>
      <c r="R128" s="935"/>
      <c r="S128" s="935"/>
      <c r="T128" s="935"/>
      <c r="U128" s="935"/>
      <c r="V128" s="435">
        <v>14150</v>
      </c>
      <c r="W128" s="602">
        <v>15594</v>
      </c>
      <c r="X128" s="936">
        <f t="shared" si="15"/>
        <v>-1444</v>
      </c>
      <c r="Y128" s="798">
        <v>1.1000000000000001</v>
      </c>
      <c r="Z128" s="942">
        <v>45926</v>
      </c>
      <c r="AA128" s="938">
        <v>0</v>
      </c>
      <c r="AB128" s="938">
        <v>0</v>
      </c>
      <c r="AC128" s="936">
        <v>0</v>
      </c>
      <c r="AD128" s="175" t="s">
        <v>347</v>
      </c>
      <c r="AE128" s="403"/>
    </row>
    <row r="129" spans="1:32" ht="24.75" customHeight="1">
      <c r="A129" s="537" t="s">
        <v>348</v>
      </c>
      <c r="B129" s="533" t="s">
        <v>50</v>
      </c>
      <c r="C129" s="517">
        <v>45772</v>
      </c>
      <c r="D129" s="534" t="s">
        <v>66</v>
      </c>
      <c r="E129" s="534">
        <v>45693</v>
      </c>
      <c r="F129" s="522" t="s">
        <v>61</v>
      </c>
      <c r="G129" s="535" t="s">
        <v>349</v>
      </c>
      <c r="H129" s="524">
        <v>86</v>
      </c>
      <c r="I129" s="527" t="s">
        <v>270</v>
      </c>
      <c r="J129" s="524" t="s">
        <v>63</v>
      </c>
      <c r="K129" s="524"/>
      <c r="L129" s="534">
        <v>45714</v>
      </c>
      <c r="M129" s="524" t="s">
        <v>57</v>
      </c>
      <c r="N129" s="565">
        <v>94170.5</v>
      </c>
      <c r="O129" s="524" t="s">
        <v>57</v>
      </c>
      <c r="P129" s="990" t="s">
        <v>271</v>
      </c>
      <c r="Q129" s="942">
        <v>45693</v>
      </c>
      <c r="R129" s="942">
        <v>45869</v>
      </c>
      <c r="S129" s="942">
        <v>45903</v>
      </c>
      <c r="T129" s="942"/>
      <c r="U129" s="942"/>
      <c r="V129" s="514">
        <v>7980</v>
      </c>
      <c r="W129" s="531">
        <v>7457</v>
      </c>
      <c r="X129" s="936">
        <f t="shared" si="12"/>
        <v>523</v>
      </c>
      <c r="Y129" s="494">
        <f>IFERROR(#REF!/#REF!, 0)</f>
        <v>0</v>
      </c>
      <c r="Z129" s="942">
        <v>45713</v>
      </c>
      <c r="AA129" s="494">
        <v>1</v>
      </c>
      <c r="AB129" s="494">
        <v>1</v>
      </c>
      <c r="AC129" s="506">
        <v>0</v>
      </c>
      <c r="AD129" s="951" t="s">
        <v>350</v>
      </c>
      <c r="AE129" s="403"/>
    </row>
    <row r="130" spans="1:32" ht="24.75" customHeight="1">
      <c r="A130" s="537" t="s">
        <v>351</v>
      </c>
      <c r="B130" s="533" t="s">
        <v>50</v>
      </c>
      <c r="C130" s="517">
        <v>45772</v>
      </c>
      <c r="D130" s="534" t="s">
        <v>66</v>
      </c>
      <c r="E130" s="534">
        <v>45698</v>
      </c>
      <c r="F130" s="517" t="s">
        <v>61</v>
      </c>
      <c r="G130" s="535" t="s">
        <v>352</v>
      </c>
      <c r="H130" s="524">
        <v>89</v>
      </c>
      <c r="I130" s="524" t="s">
        <v>270</v>
      </c>
      <c r="J130" s="524" t="s">
        <v>63</v>
      </c>
      <c r="K130" s="524"/>
      <c r="L130" s="534">
        <v>45695</v>
      </c>
      <c r="M130" s="524" t="s">
        <v>57</v>
      </c>
      <c r="N130" s="566">
        <v>89698.5</v>
      </c>
      <c r="O130" s="524" t="s">
        <v>57</v>
      </c>
      <c r="P130" s="990" t="s">
        <v>271</v>
      </c>
      <c r="Q130" s="942">
        <v>45694</v>
      </c>
      <c r="R130" s="942">
        <v>45917</v>
      </c>
      <c r="S130" s="942">
        <v>45936</v>
      </c>
      <c r="T130" s="942"/>
      <c r="U130" s="942"/>
      <c r="V130" s="514">
        <v>7562</v>
      </c>
      <c r="W130" s="531">
        <v>6528</v>
      </c>
      <c r="X130" s="936">
        <f t="shared" si="12"/>
        <v>1034</v>
      </c>
      <c r="Y130" s="494">
        <f>IFERROR(#REF!/#REF!, 0)</f>
        <v>0</v>
      </c>
      <c r="Z130" s="942">
        <v>45709</v>
      </c>
      <c r="AA130" s="494">
        <v>1</v>
      </c>
      <c r="AB130" s="494">
        <v>1</v>
      </c>
      <c r="AC130" s="506">
        <v>0</v>
      </c>
      <c r="AD130" s="993" t="s">
        <v>353</v>
      </c>
      <c r="AE130" s="403"/>
    </row>
    <row r="131" spans="1:32" ht="24.75" customHeight="1">
      <c r="A131" s="528" t="s">
        <v>354</v>
      </c>
      <c r="B131" s="533" t="s">
        <v>50</v>
      </c>
      <c r="C131" s="534">
        <v>45688</v>
      </c>
      <c r="D131" s="517" t="s">
        <v>355</v>
      </c>
      <c r="E131" s="534">
        <v>45685</v>
      </c>
      <c r="F131" s="534" t="s">
        <v>356</v>
      </c>
      <c r="G131" s="535" t="s">
        <v>357</v>
      </c>
      <c r="H131" s="994">
        <v>86</v>
      </c>
      <c r="I131" s="524" t="s">
        <v>358</v>
      </c>
      <c r="J131" s="994" t="s">
        <v>63</v>
      </c>
      <c r="K131" s="994"/>
      <c r="L131" s="517">
        <v>45677</v>
      </c>
      <c r="M131" s="524" t="s">
        <v>57</v>
      </c>
      <c r="N131" s="995">
        <v>78075.5</v>
      </c>
      <c r="O131" s="524" t="s">
        <v>57</v>
      </c>
      <c r="P131" s="990" t="s">
        <v>271</v>
      </c>
      <c r="Q131" s="942">
        <v>45675</v>
      </c>
      <c r="R131" s="942">
        <v>45870</v>
      </c>
      <c r="S131" s="942">
        <v>45887</v>
      </c>
      <c r="T131" s="942"/>
      <c r="U131" s="935">
        <v>45894</v>
      </c>
      <c r="V131" s="943">
        <v>6526</v>
      </c>
      <c r="W131" s="982">
        <v>6217</v>
      </c>
      <c r="X131" s="936">
        <f t="shared" si="12"/>
        <v>309</v>
      </c>
      <c r="Y131" s="703">
        <f>IFERROR(#REF!/#REF!, 0)</f>
        <v>0</v>
      </c>
      <c r="Z131" s="942">
        <v>45685</v>
      </c>
      <c r="AA131" s="494">
        <v>1</v>
      </c>
      <c r="AB131" s="494">
        <v>1</v>
      </c>
      <c r="AC131" s="506">
        <v>0</v>
      </c>
      <c r="AD131" s="951"/>
      <c r="AE131" s="403"/>
      <c r="AF131" s="43"/>
    </row>
    <row r="132" spans="1:32" ht="24.75" customHeight="1">
      <c r="A132" s="659" t="s">
        <v>359</v>
      </c>
      <c r="B132" s="487" t="s">
        <v>50</v>
      </c>
      <c r="C132" s="497">
        <v>45742</v>
      </c>
      <c r="D132" s="497" t="s">
        <v>360</v>
      </c>
      <c r="E132" s="447">
        <v>45680</v>
      </c>
      <c r="F132" s="496" t="s">
        <v>71</v>
      </c>
      <c r="G132" s="513" t="s">
        <v>361</v>
      </c>
      <c r="H132" s="939">
        <v>79</v>
      </c>
      <c r="I132" s="505" t="s">
        <v>358</v>
      </c>
      <c r="J132" s="939" t="s">
        <v>63</v>
      </c>
      <c r="K132" s="939"/>
      <c r="L132" s="486" t="s">
        <v>271</v>
      </c>
      <c r="M132" s="505" t="s">
        <v>57</v>
      </c>
      <c r="N132" s="945">
        <v>64790.5</v>
      </c>
      <c r="O132" s="505" t="s">
        <v>57</v>
      </c>
      <c r="P132" s="981" t="s">
        <v>271</v>
      </c>
      <c r="Q132" s="942">
        <v>45675</v>
      </c>
      <c r="R132" s="942">
        <v>45917</v>
      </c>
      <c r="S132" s="942">
        <v>45931</v>
      </c>
      <c r="T132" s="942"/>
      <c r="U132" s="942"/>
      <c r="V132" s="943">
        <v>4975</v>
      </c>
      <c r="W132" s="982">
        <v>4794</v>
      </c>
      <c r="X132" s="936">
        <f>SUM(V132-W132)</f>
        <v>181</v>
      </c>
      <c r="Y132" s="494">
        <f>IFERROR(#REF!/#REF!, 0)</f>
        <v>0</v>
      </c>
      <c r="Z132" s="942">
        <v>45680</v>
      </c>
      <c r="AA132" s="938">
        <v>0</v>
      </c>
      <c r="AB132" s="938">
        <v>0</v>
      </c>
      <c r="AC132" s="506">
        <v>0</v>
      </c>
      <c r="AD132" s="951" t="s">
        <v>362</v>
      </c>
      <c r="AE132" s="403"/>
    </row>
    <row r="133" spans="1:32" ht="24.75" customHeight="1">
      <c r="A133" s="984" t="s">
        <v>363</v>
      </c>
      <c r="B133" s="487" t="s">
        <v>50</v>
      </c>
      <c r="C133" s="488">
        <v>45991</v>
      </c>
      <c r="D133" s="496" t="s">
        <v>364</v>
      </c>
      <c r="E133" s="447">
        <v>45735</v>
      </c>
      <c r="F133" s="496" t="s">
        <v>71</v>
      </c>
      <c r="G133" s="498" t="s">
        <v>365</v>
      </c>
      <c r="H133" s="939">
        <v>70</v>
      </c>
      <c r="I133" s="491" t="s">
        <v>270</v>
      </c>
      <c r="J133" s="939" t="s">
        <v>63</v>
      </c>
      <c r="K133" s="939"/>
      <c r="L133" s="488">
        <v>45716</v>
      </c>
      <c r="M133" s="939" t="s">
        <v>57</v>
      </c>
      <c r="N133" s="945">
        <v>56262.5</v>
      </c>
      <c r="O133" s="939" t="s">
        <v>57</v>
      </c>
      <c r="P133" s="996" t="s">
        <v>271</v>
      </c>
      <c r="Q133" s="942">
        <v>45744</v>
      </c>
      <c r="R133" s="942">
        <v>45917</v>
      </c>
      <c r="S133" s="942">
        <v>45930</v>
      </c>
      <c r="T133" s="942"/>
      <c r="U133" s="942"/>
      <c r="V133" s="949">
        <v>4870</v>
      </c>
      <c r="W133" s="982">
        <v>5044</v>
      </c>
      <c r="X133" s="936">
        <f t="shared" ref="X133" si="16">SUM(V133-W133)</f>
        <v>-174</v>
      </c>
      <c r="Y133" s="703">
        <f>IFERROR(#REF!/#REF!, 0)</f>
        <v>0</v>
      </c>
      <c r="Z133" s="942">
        <v>45754</v>
      </c>
      <c r="AA133" s="938">
        <v>0</v>
      </c>
      <c r="AB133" s="938">
        <v>0</v>
      </c>
      <c r="AC133" s="943">
        <v>0</v>
      </c>
      <c r="AD133" s="366" t="s">
        <v>366</v>
      </c>
      <c r="AE133" s="403"/>
    </row>
    <row r="134" spans="1:32" ht="24.75" customHeight="1">
      <c r="A134" s="997" t="s">
        <v>367</v>
      </c>
      <c r="B134" s="998" t="s">
        <v>50</v>
      </c>
      <c r="C134" s="999">
        <v>45711</v>
      </c>
      <c r="D134" s="999" t="s">
        <v>60</v>
      </c>
      <c r="E134" s="999">
        <v>45694</v>
      </c>
      <c r="F134" s="999" t="s">
        <v>61</v>
      </c>
      <c r="G134" s="1000" t="s">
        <v>368</v>
      </c>
      <c r="H134" s="1001">
        <v>0</v>
      </c>
      <c r="I134" s="1002" t="s">
        <v>358</v>
      </c>
      <c r="J134" s="1001" t="s">
        <v>63</v>
      </c>
      <c r="K134" s="1001"/>
      <c r="L134" s="999">
        <v>45686</v>
      </c>
      <c r="M134" s="1003" t="s">
        <v>57</v>
      </c>
      <c r="N134" s="1004">
        <v>22755.7</v>
      </c>
      <c r="O134" s="1003" t="s">
        <v>57</v>
      </c>
      <c r="P134" s="1005" t="s">
        <v>271</v>
      </c>
      <c r="Q134" s="1006">
        <v>45693</v>
      </c>
      <c r="R134" s="1006">
        <v>45853</v>
      </c>
      <c r="S134" s="1006">
        <v>45861</v>
      </c>
      <c r="T134" s="1006">
        <v>45861</v>
      </c>
      <c r="U134" s="1006">
        <v>45895</v>
      </c>
      <c r="V134" s="1007">
        <v>1735</v>
      </c>
      <c r="W134" s="1008">
        <v>1718</v>
      </c>
      <c r="X134" s="1009">
        <f>SUM(V134-W134)</f>
        <v>17</v>
      </c>
      <c r="Y134" s="1011">
        <f>IFERROR(#REF!/#REF!, 0)</f>
        <v>0</v>
      </c>
      <c r="Z134" s="1006">
        <v>45729</v>
      </c>
      <c r="AA134" s="1011">
        <v>1</v>
      </c>
      <c r="AB134" s="1011">
        <v>1</v>
      </c>
      <c r="AC134" s="1010">
        <v>0</v>
      </c>
      <c r="AD134" s="1012" t="s">
        <v>369</v>
      </c>
      <c r="AE134" s="403"/>
    </row>
    <row r="135" spans="1:32" ht="24.75" customHeight="1">
      <c r="U135" s="174"/>
      <c r="Y135" s="174"/>
      <c r="Z135" s="174"/>
      <c r="AA135" s="174"/>
      <c r="AB135" s="174"/>
    </row>
    <row r="136" spans="1:32" ht="24.75" customHeight="1"/>
    <row r="137" spans="1:32" ht="24.75" customHeight="1">
      <c r="A137" s="55" t="s">
        <v>370</v>
      </c>
    </row>
    <row r="138" spans="1:32" ht="24.75" customHeight="1">
      <c r="A138" s="928" t="s">
        <v>19</v>
      </c>
      <c r="B138" s="928" t="s">
        <v>20</v>
      </c>
      <c r="C138" s="928" t="s">
        <v>21</v>
      </c>
      <c r="D138" s="928" t="s">
        <v>22</v>
      </c>
      <c r="E138" s="928" t="s">
        <v>23</v>
      </c>
      <c r="F138" s="928" t="s">
        <v>24</v>
      </c>
      <c r="G138" s="928" t="s">
        <v>25</v>
      </c>
      <c r="H138" s="928" t="s">
        <v>26</v>
      </c>
      <c r="I138" s="928" t="s">
        <v>27</v>
      </c>
      <c r="J138" s="928" t="s">
        <v>28</v>
      </c>
      <c r="K138" s="928" t="s">
        <v>29</v>
      </c>
      <c r="L138" s="928" t="s">
        <v>30</v>
      </c>
      <c r="M138" s="928" t="s">
        <v>31</v>
      </c>
      <c r="N138" s="929" t="s">
        <v>32</v>
      </c>
      <c r="O138" s="928" t="s">
        <v>33</v>
      </c>
      <c r="P138" s="928" t="s">
        <v>34</v>
      </c>
      <c r="Q138" s="978" t="s">
        <v>35</v>
      </c>
      <c r="R138" s="978" t="s">
        <v>36</v>
      </c>
      <c r="S138" s="978" t="s">
        <v>37</v>
      </c>
      <c r="T138" s="978" t="s">
        <v>38</v>
      </c>
      <c r="U138" s="978" t="s">
        <v>39</v>
      </c>
      <c r="V138" s="978" t="s">
        <v>40</v>
      </c>
      <c r="W138" s="978" t="s">
        <v>41</v>
      </c>
      <c r="X138" s="978" t="s">
        <v>42</v>
      </c>
      <c r="Y138" s="978" t="s">
        <v>43</v>
      </c>
      <c r="Z138" s="978" t="s">
        <v>44</v>
      </c>
      <c r="AA138" s="979" t="s">
        <v>45</v>
      </c>
      <c r="AB138" s="978" t="s">
        <v>46</v>
      </c>
      <c r="AC138" s="978" t="s">
        <v>47</v>
      </c>
      <c r="AD138" s="980" t="s">
        <v>48</v>
      </c>
    </row>
    <row r="139" spans="1:32" ht="24.75" customHeight="1">
      <c r="A139" s="1013" t="s">
        <v>371</v>
      </c>
      <c r="B139" s="512" t="s">
        <v>208</v>
      </c>
      <c r="C139" s="497">
        <v>45807</v>
      </c>
      <c r="D139" s="486" t="s">
        <v>60</v>
      </c>
      <c r="E139" s="496" t="s">
        <v>52</v>
      </c>
      <c r="F139" s="486" t="s">
        <v>356</v>
      </c>
      <c r="G139" s="498" t="s">
        <v>372</v>
      </c>
      <c r="H139" s="932">
        <v>84</v>
      </c>
      <c r="I139" s="505" t="s">
        <v>270</v>
      </c>
      <c r="J139" s="939" t="s">
        <v>63</v>
      </c>
      <c r="K139" s="1014"/>
      <c r="L139" s="488">
        <v>45716</v>
      </c>
      <c r="M139" s="939" t="s">
        <v>57</v>
      </c>
      <c r="N139" s="933">
        <v>2812.95</v>
      </c>
      <c r="O139" s="939" t="s">
        <v>57</v>
      </c>
      <c r="P139" s="1015" t="s">
        <v>271</v>
      </c>
      <c r="Q139" s="942">
        <v>45792</v>
      </c>
      <c r="R139" s="937"/>
      <c r="S139" s="937"/>
      <c r="T139" s="937"/>
      <c r="U139" s="950" t="s">
        <v>373</v>
      </c>
      <c r="V139" s="943">
        <v>285</v>
      </c>
      <c r="W139" s="1016">
        <v>285</v>
      </c>
      <c r="X139" s="936">
        <f t="shared" ref="X139" si="17">SUM(V139-W139)</f>
        <v>0</v>
      </c>
      <c r="Y139" s="494">
        <f>IFERROR($W139/$V139, 0)</f>
        <v>1</v>
      </c>
      <c r="Z139" s="942">
        <v>45798</v>
      </c>
      <c r="AA139" s="494">
        <v>1</v>
      </c>
      <c r="AB139" s="494">
        <v>1</v>
      </c>
      <c r="AC139" s="936">
        <v>3451</v>
      </c>
      <c r="AD139" s="175"/>
    </row>
    <row r="140" spans="1:32" ht="24.75" customHeight="1">
      <c r="A140" s="1017" t="s">
        <v>374</v>
      </c>
      <c r="B140" s="486" t="s">
        <v>121</v>
      </c>
      <c r="C140" s="497">
        <v>45930</v>
      </c>
      <c r="D140" s="488" t="s">
        <v>139</v>
      </c>
      <c r="E140" s="488">
        <v>45896</v>
      </c>
      <c r="F140" s="509" t="s">
        <v>140</v>
      </c>
      <c r="G140" s="486" t="s">
        <v>375</v>
      </c>
      <c r="H140" s="932">
        <v>72</v>
      </c>
      <c r="I140" s="932" t="s">
        <v>270</v>
      </c>
      <c r="J140" s="932" t="s">
        <v>63</v>
      </c>
      <c r="K140" s="932"/>
      <c r="L140" s="488">
        <v>45897</v>
      </c>
      <c r="M140" s="932" t="s">
        <v>57</v>
      </c>
      <c r="N140" s="933">
        <v>50874.95</v>
      </c>
      <c r="O140" s="932" t="s">
        <v>57</v>
      </c>
      <c r="P140" s="1015" t="s">
        <v>271</v>
      </c>
      <c r="Q140" s="935">
        <v>45897</v>
      </c>
      <c r="R140" s="503"/>
      <c r="S140" s="503"/>
      <c r="T140" s="503"/>
      <c r="U140" s="950" t="s">
        <v>373</v>
      </c>
      <c r="V140" s="936">
        <v>3012</v>
      </c>
      <c r="W140" s="1018">
        <v>3012</v>
      </c>
      <c r="X140" s="936">
        <f>SUM(V140-W140)</f>
        <v>0</v>
      </c>
      <c r="Y140" s="703">
        <f>IFERROR($W140/$V140, 0)</f>
        <v>1</v>
      </c>
      <c r="Z140" s="942">
        <v>45916</v>
      </c>
      <c r="AA140" s="938">
        <v>1</v>
      </c>
      <c r="AB140" s="938">
        <v>1</v>
      </c>
      <c r="AC140" s="501">
        <v>0</v>
      </c>
      <c r="AD140" s="179" t="s">
        <v>376</v>
      </c>
    </row>
    <row r="141" spans="1:32" ht="24.75" customHeight="1">
      <c r="A141" s="1013" t="s">
        <v>377</v>
      </c>
      <c r="B141" s="487" t="s">
        <v>50</v>
      </c>
      <c r="C141" s="509">
        <v>45838</v>
      </c>
      <c r="D141" s="496" t="s">
        <v>378</v>
      </c>
      <c r="E141" s="497">
        <v>45727</v>
      </c>
      <c r="F141" s="496" t="s">
        <v>379</v>
      </c>
      <c r="G141" s="862" t="s">
        <v>380</v>
      </c>
      <c r="H141" s="939">
        <v>71</v>
      </c>
      <c r="I141" s="505" t="s">
        <v>270</v>
      </c>
      <c r="J141" s="939" t="s">
        <v>63</v>
      </c>
      <c r="K141" s="955"/>
      <c r="L141" s="497">
        <v>45728</v>
      </c>
      <c r="M141" s="939" t="s">
        <v>57</v>
      </c>
      <c r="N141" s="945">
        <v>60843.5</v>
      </c>
      <c r="O141" s="939" t="s">
        <v>57</v>
      </c>
      <c r="P141" s="1015" t="s">
        <v>271</v>
      </c>
      <c r="Q141" s="942">
        <v>45722</v>
      </c>
      <c r="R141" s="942">
        <v>45917</v>
      </c>
      <c r="S141" s="942">
        <v>45939</v>
      </c>
      <c r="T141" s="942"/>
      <c r="U141" s="950" t="s">
        <v>373</v>
      </c>
      <c r="V141" s="913">
        <v>4979</v>
      </c>
      <c r="W141" s="1018">
        <v>5020</v>
      </c>
      <c r="X141" s="936">
        <f t="shared" ref="X141:X148" si="18">SUM(V141-W141)</f>
        <v>-41</v>
      </c>
      <c r="Y141" s="494">
        <f>IFERROR($W141/$V141, 0)</f>
        <v>1.0082345852580838</v>
      </c>
      <c r="Z141" s="942">
        <v>45741</v>
      </c>
      <c r="AA141" s="494">
        <v>1</v>
      </c>
      <c r="AB141" s="494">
        <v>1</v>
      </c>
      <c r="AC141" s="937">
        <v>0</v>
      </c>
      <c r="AD141" s="175" t="s">
        <v>381</v>
      </c>
    </row>
    <row r="142" spans="1:32" ht="24.75" customHeight="1">
      <c r="A142" s="1019" t="s">
        <v>382</v>
      </c>
      <c r="B142" s="487" t="s">
        <v>50</v>
      </c>
      <c r="C142" s="497">
        <v>45772</v>
      </c>
      <c r="D142" s="497" t="s">
        <v>378</v>
      </c>
      <c r="E142" s="447">
        <v>45686</v>
      </c>
      <c r="F142" s="496" t="s">
        <v>379</v>
      </c>
      <c r="G142" s="513" t="s">
        <v>383</v>
      </c>
      <c r="H142" s="505">
        <v>77</v>
      </c>
      <c r="I142" s="491" t="s">
        <v>270</v>
      </c>
      <c r="J142" s="505" t="s">
        <v>63</v>
      </c>
      <c r="K142" s="505"/>
      <c r="L142" s="447">
        <v>45686</v>
      </c>
      <c r="M142" s="505" t="s">
        <v>57</v>
      </c>
      <c r="N142" s="564">
        <v>61924</v>
      </c>
      <c r="O142" s="505" t="s">
        <v>57</v>
      </c>
      <c r="P142" s="1015" t="s">
        <v>271</v>
      </c>
      <c r="Q142" s="942">
        <v>45692</v>
      </c>
      <c r="R142" s="942">
        <v>45847</v>
      </c>
      <c r="S142" s="942">
        <v>45852</v>
      </c>
      <c r="T142" s="942"/>
      <c r="U142" s="950" t="s">
        <v>373</v>
      </c>
      <c r="V142" s="514">
        <v>5005</v>
      </c>
      <c r="W142" s="783">
        <v>4996</v>
      </c>
      <c r="X142" s="936">
        <f t="shared" si="18"/>
        <v>9</v>
      </c>
      <c r="Y142" s="494">
        <f>IFERROR($W142/$V142, 0)</f>
        <v>0.99820179820179822</v>
      </c>
      <c r="Z142" s="942">
        <v>45708</v>
      </c>
      <c r="AA142" s="494">
        <v>1</v>
      </c>
      <c r="AB142" s="494">
        <v>1</v>
      </c>
      <c r="AC142" s="506">
        <v>0</v>
      </c>
      <c r="AD142" s="951" t="s">
        <v>384</v>
      </c>
    </row>
    <row r="143" spans="1:32" ht="24.75" customHeight="1">
      <c r="A143" s="1019" t="s">
        <v>385</v>
      </c>
      <c r="B143" s="487" t="s">
        <v>50</v>
      </c>
      <c r="C143" s="497">
        <v>45772</v>
      </c>
      <c r="D143" s="447" t="s">
        <v>386</v>
      </c>
      <c r="E143" s="447">
        <v>45694</v>
      </c>
      <c r="F143" s="447" t="s">
        <v>379</v>
      </c>
      <c r="G143" s="513" t="s">
        <v>387</v>
      </c>
      <c r="H143" s="505">
        <v>84</v>
      </c>
      <c r="I143" s="491" t="s">
        <v>270</v>
      </c>
      <c r="J143" s="505" t="s">
        <v>63</v>
      </c>
      <c r="K143" s="505"/>
      <c r="L143" s="447">
        <v>45698</v>
      </c>
      <c r="M143" s="505" t="s">
        <v>57</v>
      </c>
      <c r="N143" s="564">
        <v>63402.5</v>
      </c>
      <c r="O143" s="505" t="s">
        <v>57</v>
      </c>
      <c r="P143" s="1015" t="s">
        <v>271</v>
      </c>
      <c r="Q143" s="942">
        <v>45695</v>
      </c>
      <c r="R143" s="942">
        <v>45847</v>
      </c>
      <c r="S143" s="942">
        <v>45852</v>
      </c>
      <c r="T143" s="942"/>
      <c r="U143" s="950" t="s">
        <v>373</v>
      </c>
      <c r="V143" s="913">
        <v>4979</v>
      </c>
      <c r="W143" s="783">
        <v>4984</v>
      </c>
      <c r="X143" s="936">
        <f t="shared" si="18"/>
        <v>-5</v>
      </c>
      <c r="Y143" s="494">
        <f>IFERROR($W143/$V143, 0)</f>
        <v>1.0010042177144005</v>
      </c>
      <c r="Z143" s="942">
        <v>45714</v>
      </c>
      <c r="AA143" s="494">
        <v>1</v>
      </c>
      <c r="AB143" s="494">
        <v>1</v>
      </c>
      <c r="AC143" s="506">
        <v>0</v>
      </c>
      <c r="AD143" s="951" t="s">
        <v>388</v>
      </c>
    </row>
    <row r="144" spans="1:32" ht="24.75" customHeight="1">
      <c r="A144" s="1013" t="s">
        <v>389</v>
      </c>
      <c r="B144" s="1020" t="s">
        <v>50</v>
      </c>
      <c r="C144" s="509">
        <v>45688</v>
      </c>
      <c r="D144" s="509" t="s">
        <v>66</v>
      </c>
      <c r="E144" s="509">
        <v>45695</v>
      </c>
      <c r="F144" s="488" t="s">
        <v>61</v>
      </c>
      <c r="G144" s="1021" t="s">
        <v>390</v>
      </c>
      <c r="H144" s="932">
        <v>88</v>
      </c>
      <c r="I144" s="491" t="s">
        <v>358</v>
      </c>
      <c r="J144" s="932" t="s">
        <v>63</v>
      </c>
      <c r="K144" s="505"/>
      <c r="L144" s="486" t="s">
        <v>271</v>
      </c>
      <c r="M144" s="491" t="s">
        <v>57</v>
      </c>
      <c r="N144" s="933">
        <v>43130</v>
      </c>
      <c r="O144" s="491" t="s">
        <v>57</v>
      </c>
      <c r="P144" s="1015" t="s">
        <v>271</v>
      </c>
      <c r="Q144" s="935">
        <v>45691</v>
      </c>
      <c r="R144" s="935">
        <v>45870</v>
      </c>
      <c r="S144" s="935">
        <v>45908</v>
      </c>
      <c r="T144" s="935"/>
      <c r="U144" s="950" t="s">
        <v>373</v>
      </c>
      <c r="V144" s="936">
        <v>2931</v>
      </c>
      <c r="W144" s="1018">
        <v>2931</v>
      </c>
      <c r="X144" s="936">
        <f>SUM(V144-W144)</f>
        <v>0</v>
      </c>
      <c r="Y144" s="703">
        <f>IFERROR($W144/$V144, 0)</f>
        <v>1</v>
      </c>
      <c r="Z144" s="935">
        <v>45750</v>
      </c>
      <c r="AA144" s="519">
        <v>1</v>
      </c>
      <c r="AB144" s="519">
        <v>1</v>
      </c>
      <c r="AC144" s="501">
        <v>0</v>
      </c>
      <c r="AD144" s="1022" t="s">
        <v>391</v>
      </c>
    </row>
    <row r="145" spans="1:31" ht="24.75" customHeight="1">
      <c r="A145" s="1013" t="s">
        <v>392</v>
      </c>
      <c r="B145" s="487" t="s">
        <v>50</v>
      </c>
      <c r="C145" s="447">
        <v>45688</v>
      </c>
      <c r="D145" s="497" t="s">
        <v>76</v>
      </c>
      <c r="E145" s="447">
        <v>45686</v>
      </c>
      <c r="F145" s="447" t="s">
        <v>85</v>
      </c>
      <c r="G145" s="513" t="s">
        <v>393</v>
      </c>
      <c r="H145" s="939">
        <v>88</v>
      </c>
      <c r="I145" s="505" t="s">
        <v>358</v>
      </c>
      <c r="J145" s="939" t="s">
        <v>63</v>
      </c>
      <c r="K145" s="939"/>
      <c r="L145" s="952">
        <v>45706</v>
      </c>
      <c r="M145" s="505" t="s">
        <v>57</v>
      </c>
      <c r="N145" s="945">
        <v>69212.5</v>
      </c>
      <c r="O145" s="505" t="s">
        <v>57</v>
      </c>
      <c r="P145" s="1015" t="s">
        <v>271</v>
      </c>
      <c r="Q145" s="942">
        <v>45679</v>
      </c>
      <c r="R145" s="942">
        <v>45917</v>
      </c>
      <c r="S145" s="942">
        <v>45918</v>
      </c>
      <c r="T145" s="942"/>
      <c r="U145" s="950" t="s">
        <v>373</v>
      </c>
      <c r="V145" s="943">
        <v>5661</v>
      </c>
      <c r="W145" s="1018">
        <v>5813</v>
      </c>
      <c r="X145" s="936">
        <f t="shared" si="18"/>
        <v>-152</v>
      </c>
      <c r="Y145" s="494">
        <f>IFERROR($W145/$V145, 0)</f>
        <v>1.0268503797915562</v>
      </c>
      <c r="Z145" s="942">
        <v>45681</v>
      </c>
      <c r="AA145" s="494">
        <v>1</v>
      </c>
      <c r="AB145" s="494">
        <v>1</v>
      </c>
      <c r="AC145" s="506">
        <v>0</v>
      </c>
      <c r="AD145" s="951" t="s">
        <v>394</v>
      </c>
    </row>
    <row r="146" spans="1:31" ht="24.75" customHeight="1">
      <c r="A146" s="1013" t="s">
        <v>395</v>
      </c>
      <c r="B146" s="487" t="s">
        <v>50</v>
      </c>
      <c r="C146" s="497">
        <v>45772</v>
      </c>
      <c r="D146" s="496" t="s">
        <v>386</v>
      </c>
      <c r="E146" s="497">
        <v>45743</v>
      </c>
      <c r="F146" s="496" t="s">
        <v>379</v>
      </c>
      <c r="G146" s="498" t="s">
        <v>396</v>
      </c>
      <c r="H146" s="939">
        <v>57</v>
      </c>
      <c r="I146" s="505" t="s">
        <v>270</v>
      </c>
      <c r="J146" s="932" t="s">
        <v>63</v>
      </c>
      <c r="K146" s="940"/>
      <c r="L146" s="497">
        <v>45741</v>
      </c>
      <c r="M146" s="932" t="s">
        <v>57</v>
      </c>
      <c r="N146" s="945">
        <v>49071</v>
      </c>
      <c r="O146" s="932" t="s">
        <v>57</v>
      </c>
      <c r="P146" s="1015" t="s">
        <v>271</v>
      </c>
      <c r="Q146" s="942">
        <v>45745</v>
      </c>
      <c r="R146" s="942">
        <v>45832</v>
      </c>
      <c r="S146" s="942">
        <v>45839</v>
      </c>
      <c r="T146" s="942"/>
      <c r="U146" s="950" t="s">
        <v>373</v>
      </c>
      <c r="V146" s="943">
        <v>3967</v>
      </c>
      <c r="W146" s="1018">
        <v>3936</v>
      </c>
      <c r="X146" s="936">
        <f t="shared" si="18"/>
        <v>31</v>
      </c>
      <c r="Y146" s="494">
        <f>IFERROR($W146/$V146, 0)</f>
        <v>0.99218553062767834</v>
      </c>
      <c r="Z146" s="942">
        <v>45756</v>
      </c>
      <c r="AA146" s="494">
        <v>1</v>
      </c>
      <c r="AB146" s="494">
        <v>1</v>
      </c>
      <c r="AC146" s="501">
        <v>0</v>
      </c>
      <c r="AD146" s="1023" t="s">
        <v>397</v>
      </c>
    </row>
    <row r="147" spans="1:31" ht="24.75" customHeight="1">
      <c r="A147" s="1013" t="s">
        <v>398</v>
      </c>
      <c r="B147" s="487" t="s">
        <v>50</v>
      </c>
      <c r="C147" s="488">
        <v>45991</v>
      </c>
      <c r="D147" s="488" t="s">
        <v>81</v>
      </c>
      <c r="E147" s="497">
        <v>45743</v>
      </c>
      <c r="F147" s="496" t="s">
        <v>77</v>
      </c>
      <c r="G147" s="498" t="s">
        <v>399</v>
      </c>
      <c r="H147" s="939">
        <v>60</v>
      </c>
      <c r="I147" s="491" t="s">
        <v>270</v>
      </c>
      <c r="J147" s="932" t="s">
        <v>63</v>
      </c>
      <c r="K147" s="940"/>
      <c r="L147" s="497">
        <v>45741</v>
      </c>
      <c r="M147" s="932" t="s">
        <v>57</v>
      </c>
      <c r="N147" s="945">
        <v>47849</v>
      </c>
      <c r="O147" s="932" t="s">
        <v>57</v>
      </c>
      <c r="P147" s="1015" t="s">
        <v>271</v>
      </c>
      <c r="Q147" s="942">
        <v>45744</v>
      </c>
      <c r="R147" s="942">
        <v>45915</v>
      </c>
      <c r="S147" s="942">
        <v>45922</v>
      </c>
      <c r="T147" s="942">
        <v>45925</v>
      </c>
      <c r="U147" s="950" t="s">
        <v>373</v>
      </c>
      <c r="V147" s="943">
        <v>4194</v>
      </c>
      <c r="W147" s="1018">
        <v>4448</v>
      </c>
      <c r="X147" s="936">
        <f>SUM(V147-W147)</f>
        <v>-254</v>
      </c>
      <c r="Y147" s="703">
        <f>IFERROR($W147/$V147, 0)</f>
        <v>1.0605627086313782</v>
      </c>
      <c r="Z147" s="942">
        <v>45784</v>
      </c>
      <c r="AA147" s="938">
        <v>0</v>
      </c>
      <c r="AB147" s="938">
        <v>0</v>
      </c>
      <c r="AC147" s="501">
        <v>0</v>
      </c>
      <c r="AD147" s="366" t="s">
        <v>400</v>
      </c>
      <c r="AE147" s="403"/>
    </row>
    <row r="148" spans="1:31" ht="24.75" customHeight="1">
      <c r="A148" s="1019" t="s">
        <v>401</v>
      </c>
      <c r="B148" s="487" t="s">
        <v>50</v>
      </c>
      <c r="C148" s="447">
        <v>45716</v>
      </c>
      <c r="D148" s="447" t="s">
        <v>76</v>
      </c>
      <c r="E148" s="447">
        <v>45701</v>
      </c>
      <c r="F148" s="496" t="s">
        <v>85</v>
      </c>
      <c r="G148" s="513" t="s">
        <v>274</v>
      </c>
      <c r="H148" s="505">
        <v>0</v>
      </c>
      <c r="I148" s="505" t="s">
        <v>271</v>
      </c>
      <c r="J148" s="505" t="s">
        <v>63</v>
      </c>
      <c r="K148" s="505"/>
      <c r="L148" s="447">
        <v>45705</v>
      </c>
      <c r="M148" s="505" t="s">
        <v>57</v>
      </c>
      <c r="N148" s="564">
        <v>1295</v>
      </c>
      <c r="O148" s="505" t="s">
        <v>57</v>
      </c>
      <c r="P148" s="1015" t="s">
        <v>271</v>
      </c>
      <c r="Q148" s="536">
        <v>45706</v>
      </c>
      <c r="R148" s="536">
        <v>45826</v>
      </c>
      <c r="S148" s="536"/>
      <c r="T148" s="536"/>
      <c r="U148" s="950" t="s">
        <v>373</v>
      </c>
      <c r="V148" s="514">
        <v>153</v>
      </c>
      <c r="W148" s="783">
        <v>153</v>
      </c>
      <c r="X148" s="936">
        <f t="shared" si="18"/>
        <v>0</v>
      </c>
      <c r="Y148" s="703">
        <f>IFERROR($W148/$V148, 0)</f>
        <v>1</v>
      </c>
      <c r="Z148" s="942">
        <v>45754</v>
      </c>
      <c r="AA148" s="494">
        <v>1</v>
      </c>
      <c r="AB148" s="494">
        <v>1</v>
      </c>
      <c r="AC148" s="506">
        <v>0</v>
      </c>
      <c r="AD148" s="1024" t="s">
        <v>402</v>
      </c>
      <c r="AE148" s="403"/>
    </row>
    <row r="149" spans="1:31" ht="24.75" customHeight="1">
      <c r="A149" s="1013" t="s">
        <v>403</v>
      </c>
      <c r="B149" s="1025" t="s">
        <v>50</v>
      </c>
      <c r="C149" s="488">
        <v>45924</v>
      </c>
      <c r="D149" s="509" t="s">
        <v>139</v>
      </c>
      <c r="E149" s="488">
        <v>45772</v>
      </c>
      <c r="F149" s="486" t="s">
        <v>85</v>
      </c>
      <c r="G149" s="486" t="s">
        <v>404</v>
      </c>
      <c r="H149" s="932">
        <v>0</v>
      </c>
      <c r="I149" s="932" t="s">
        <v>270</v>
      </c>
      <c r="J149" s="932" t="s">
        <v>63</v>
      </c>
      <c r="K149" s="486"/>
      <c r="L149" s="496" t="s">
        <v>52</v>
      </c>
      <c r="M149" s="932" t="s">
        <v>57</v>
      </c>
      <c r="N149" s="933">
        <v>4397.6499999999996</v>
      </c>
      <c r="O149" s="932" t="s">
        <v>57</v>
      </c>
      <c r="P149" s="1015" t="s">
        <v>271</v>
      </c>
      <c r="Q149" s="935">
        <v>45852</v>
      </c>
      <c r="R149" s="572"/>
      <c r="S149" s="572"/>
      <c r="T149" s="572"/>
      <c r="U149" s="950" t="s">
        <v>373</v>
      </c>
      <c r="V149" s="936">
        <v>129</v>
      </c>
      <c r="W149" s="1016">
        <v>129</v>
      </c>
      <c r="X149" s="936">
        <f>SUM(V149-W149)</f>
        <v>0</v>
      </c>
      <c r="Y149" s="703">
        <f>IFERROR($W149/$V149, 0)</f>
        <v>1</v>
      </c>
      <c r="Z149" s="942">
        <v>45856</v>
      </c>
      <c r="AA149" s="938">
        <v>0</v>
      </c>
      <c r="AB149" s="938">
        <v>0</v>
      </c>
      <c r="AC149" s="680">
        <v>0</v>
      </c>
      <c r="AD149" s="1026" t="s">
        <v>405</v>
      </c>
    </row>
    <row r="150" spans="1:31" ht="24.75" customHeight="1">
      <c r="A150" s="1027" t="s">
        <v>406</v>
      </c>
      <c r="B150" s="1028" t="s">
        <v>121</v>
      </c>
      <c r="C150" s="1029">
        <v>45930</v>
      </c>
      <c r="D150" s="1030" t="s">
        <v>76</v>
      </c>
      <c r="E150" s="1031">
        <v>45902</v>
      </c>
      <c r="F150" s="1032" t="s">
        <v>122</v>
      </c>
      <c r="G150" s="1032"/>
      <c r="H150" s="1033">
        <v>0</v>
      </c>
      <c r="I150" s="1033" t="s">
        <v>270</v>
      </c>
      <c r="J150" s="1033" t="s">
        <v>63</v>
      </c>
      <c r="K150" s="1033"/>
      <c r="L150" s="1031">
        <v>45902</v>
      </c>
      <c r="M150" s="1033" t="s">
        <v>57</v>
      </c>
      <c r="N150" s="1034">
        <v>12695</v>
      </c>
      <c r="O150" s="1033" t="s">
        <v>57</v>
      </c>
      <c r="P150" s="1035" t="s">
        <v>271</v>
      </c>
      <c r="Q150" s="1036">
        <v>45902</v>
      </c>
      <c r="R150" s="1036"/>
      <c r="S150" s="1036"/>
      <c r="T150" s="1036"/>
      <c r="U150" s="1037" t="s">
        <v>373</v>
      </c>
      <c r="V150" s="1038">
        <v>1010</v>
      </c>
      <c r="W150" s="1039">
        <v>978</v>
      </c>
      <c r="X150" s="1040">
        <f>SUM(V150-W150)</f>
        <v>32</v>
      </c>
      <c r="Y150" s="1041">
        <f>IFERROR($W150/$V150, 0)</f>
        <v>0.96831683168316829</v>
      </c>
      <c r="Z150" s="1042">
        <v>45911</v>
      </c>
      <c r="AA150" s="1043">
        <v>1</v>
      </c>
      <c r="AB150" s="1043">
        <v>1</v>
      </c>
      <c r="AC150" s="1040">
        <v>0</v>
      </c>
      <c r="AD150" s="455" t="s">
        <v>407</v>
      </c>
    </row>
    <row r="151" spans="1:31" ht="24.75" customHeight="1">
      <c r="A151" s="631"/>
      <c r="B151" s="174"/>
      <c r="C151" s="174"/>
      <c r="D151" s="174"/>
      <c r="E151" s="174"/>
      <c r="F151" s="631"/>
      <c r="G151" s="631"/>
      <c r="H151" s="174"/>
      <c r="I151" s="174"/>
      <c r="J151" s="174"/>
      <c r="K151" s="174"/>
      <c r="L151" s="631"/>
      <c r="M151" s="174"/>
      <c r="N151" s="632"/>
      <c r="O151" s="174"/>
      <c r="P151" s="174"/>
      <c r="Q151" s="174"/>
      <c r="R151" s="174"/>
      <c r="S151" s="174"/>
      <c r="T151" s="174"/>
      <c r="U151" s="174"/>
      <c r="V151" s="174"/>
      <c r="W151" s="174"/>
      <c r="X151" s="174"/>
      <c r="Y151" s="174"/>
      <c r="Z151" s="174"/>
      <c r="AA151" s="174"/>
      <c r="AB151" s="174"/>
      <c r="AC151" s="174"/>
      <c r="AD151" s="633"/>
    </row>
    <row r="152" spans="1:31" ht="24.75" customHeight="1"/>
    <row r="153" spans="1:31" ht="24.75" customHeight="1">
      <c r="A153" s="55" t="s">
        <v>408</v>
      </c>
    </row>
    <row r="154" spans="1:31" ht="24.75" customHeight="1">
      <c r="A154" s="928" t="s">
        <v>19</v>
      </c>
      <c r="B154" s="928" t="s">
        <v>20</v>
      </c>
      <c r="C154" s="928" t="s">
        <v>21</v>
      </c>
      <c r="D154" s="928" t="s">
        <v>22</v>
      </c>
      <c r="E154" s="928" t="s">
        <v>23</v>
      </c>
      <c r="F154" s="928" t="s">
        <v>24</v>
      </c>
      <c r="G154" s="928" t="s">
        <v>25</v>
      </c>
      <c r="H154" s="928" t="s">
        <v>26</v>
      </c>
      <c r="I154" s="928" t="s">
        <v>27</v>
      </c>
      <c r="J154" s="928" t="s">
        <v>28</v>
      </c>
      <c r="K154" s="928" t="s">
        <v>29</v>
      </c>
      <c r="L154" s="928" t="s">
        <v>30</v>
      </c>
      <c r="M154" s="928" t="s">
        <v>31</v>
      </c>
      <c r="N154" s="929" t="s">
        <v>32</v>
      </c>
      <c r="O154" s="928" t="s">
        <v>33</v>
      </c>
      <c r="P154" s="928" t="s">
        <v>34</v>
      </c>
      <c r="Q154" s="978" t="s">
        <v>35</v>
      </c>
      <c r="R154" s="978" t="s">
        <v>36</v>
      </c>
      <c r="S154" s="978" t="s">
        <v>37</v>
      </c>
      <c r="T154" s="978" t="s">
        <v>38</v>
      </c>
      <c r="U154" s="978" t="s">
        <v>39</v>
      </c>
      <c r="V154" s="978" t="s">
        <v>40</v>
      </c>
      <c r="W154" s="978" t="s">
        <v>41</v>
      </c>
      <c r="X154" s="978" t="s">
        <v>42</v>
      </c>
      <c r="Y154" s="978" t="s">
        <v>43</v>
      </c>
      <c r="Z154" s="978" t="s">
        <v>44</v>
      </c>
      <c r="AA154" s="979" t="s">
        <v>45</v>
      </c>
      <c r="AB154" s="978" t="s">
        <v>46</v>
      </c>
      <c r="AC154" s="978" t="s">
        <v>47</v>
      </c>
      <c r="AD154" s="980" t="s">
        <v>48</v>
      </c>
    </row>
    <row r="155" spans="1:31" ht="24.75" customHeight="1">
      <c r="A155" s="1013" t="s">
        <v>409</v>
      </c>
      <c r="B155" s="512" t="s">
        <v>208</v>
      </c>
      <c r="C155" s="497">
        <v>45807</v>
      </c>
      <c r="D155" s="486" t="s">
        <v>51</v>
      </c>
      <c r="E155" s="496" t="s">
        <v>52</v>
      </c>
      <c r="F155" s="486" t="s">
        <v>356</v>
      </c>
      <c r="G155" s="489" t="s">
        <v>278</v>
      </c>
      <c r="H155" s="932">
        <v>60</v>
      </c>
      <c r="I155" s="505" t="s">
        <v>270</v>
      </c>
      <c r="J155" s="939" t="s">
        <v>56</v>
      </c>
      <c r="K155" s="1014"/>
      <c r="L155" s="488">
        <v>45716</v>
      </c>
      <c r="M155" s="939" t="s">
        <v>57</v>
      </c>
      <c r="N155" s="933">
        <v>2075.6999999999998</v>
      </c>
      <c r="O155" s="939" t="s">
        <v>57</v>
      </c>
      <c r="P155" s="1044" t="s">
        <v>271</v>
      </c>
      <c r="Q155" s="937" t="s">
        <v>56</v>
      </c>
      <c r="R155" s="937" t="s">
        <v>56</v>
      </c>
      <c r="S155" s="937" t="s">
        <v>56</v>
      </c>
      <c r="T155" s="937" t="s">
        <v>56</v>
      </c>
      <c r="U155" s="937" t="s">
        <v>56</v>
      </c>
      <c r="V155" s="943">
        <v>0</v>
      </c>
      <c r="W155" s="937">
        <v>0</v>
      </c>
      <c r="X155" s="936">
        <f t="shared" ref="X155:X169" si="19">SUM(V155-W155)</f>
        <v>0</v>
      </c>
      <c r="Y155" s="519">
        <f>IFERROR($W155/$V155, 0)</f>
        <v>0</v>
      </c>
      <c r="Z155" s="942">
        <v>45744</v>
      </c>
      <c r="AA155" s="989">
        <v>1</v>
      </c>
      <c r="AB155" s="989">
        <v>1</v>
      </c>
      <c r="AC155" s="936">
        <v>2266</v>
      </c>
      <c r="AD155" s="175"/>
    </row>
    <row r="156" spans="1:31" ht="24.75" customHeight="1">
      <c r="A156" s="1013" t="s">
        <v>410</v>
      </c>
      <c r="B156" s="512" t="s">
        <v>208</v>
      </c>
      <c r="C156" s="497">
        <v>45807</v>
      </c>
      <c r="D156" s="496" t="s">
        <v>51</v>
      </c>
      <c r="E156" s="496" t="s">
        <v>52</v>
      </c>
      <c r="F156" s="496" t="s">
        <v>356</v>
      </c>
      <c r="G156" s="498" t="s">
        <v>411</v>
      </c>
      <c r="H156" s="939">
        <v>79</v>
      </c>
      <c r="I156" s="505" t="s">
        <v>270</v>
      </c>
      <c r="J156" s="939" t="s">
        <v>56</v>
      </c>
      <c r="K156" s="955"/>
      <c r="L156" s="488">
        <v>45716</v>
      </c>
      <c r="M156" s="939" t="s">
        <v>57</v>
      </c>
      <c r="N156" s="945">
        <v>2947.5</v>
      </c>
      <c r="O156" s="939" t="s">
        <v>57</v>
      </c>
      <c r="P156" s="1045" t="s">
        <v>271</v>
      </c>
      <c r="Q156" s="937" t="s">
        <v>56</v>
      </c>
      <c r="R156" s="937" t="s">
        <v>56</v>
      </c>
      <c r="S156" s="937" t="s">
        <v>56</v>
      </c>
      <c r="T156" s="937" t="s">
        <v>56</v>
      </c>
      <c r="U156" s="937" t="s">
        <v>56</v>
      </c>
      <c r="V156" s="943">
        <v>0</v>
      </c>
      <c r="W156" s="937">
        <v>0</v>
      </c>
      <c r="X156" s="936">
        <f t="shared" si="19"/>
        <v>0</v>
      </c>
      <c r="Y156" s="519">
        <f>IFERROR($W156/$V156, 0)</f>
        <v>0</v>
      </c>
      <c r="Z156" s="942">
        <v>45744</v>
      </c>
      <c r="AA156" s="989">
        <v>1</v>
      </c>
      <c r="AB156" s="989">
        <v>1</v>
      </c>
      <c r="AC156" s="943">
        <v>3830</v>
      </c>
      <c r="AD156" s="175"/>
    </row>
    <row r="157" spans="1:31" ht="24.75" customHeight="1">
      <c r="A157" s="1013" t="s">
        <v>412</v>
      </c>
      <c r="B157" s="512" t="s">
        <v>208</v>
      </c>
      <c r="C157" s="497">
        <v>45807</v>
      </c>
      <c r="D157" s="496" t="s">
        <v>51</v>
      </c>
      <c r="E157" s="496" t="s">
        <v>52</v>
      </c>
      <c r="F157" s="496" t="s">
        <v>356</v>
      </c>
      <c r="G157" s="498" t="s">
        <v>413</v>
      </c>
      <c r="H157" s="939">
        <v>83</v>
      </c>
      <c r="I157" s="505" t="s">
        <v>270</v>
      </c>
      <c r="J157" s="939" t="s">
        <v>56</v>
      </c>
      <c r="K157" s="955"/>
      <c r="L157" s="488">
        <v>45716</v>
      </c>
      <c r="M157" s="939" t="s">
        <v>57</v>
      </c>
      <c r="N157" s="945">
        <v>2908.95</v>
      </c>
      <c r="O157" s="939" t="s">
        <v>57</v>
      </c>
      <c r="P157" s="1045" t="s">
        <v>271</v>
      </c>
      <c r="Q157" s="937" t="s">
        <v>56</v>
      </c>
      <c r="R157" s="937" t="s">
        <v>56</v>
      </c>
      <c r="S157" s="937" t="s">
        <v>56</v>
      </c>
      <c r="T157" s="937" t="s">
        <v>56</v>
      </c>
      <c r="U157" s="937" t="s">
        <v>56</v>
      </c>
      <c r="V157" s="943">
        <v>0</v>
      </c>
      <c r="W157" s="937">
        <v>0</v>
      </c>
      <c r="X157" s="936">
        <f t="shared" si="19"/>
        <v>0</v>
      </c>
      <c r="Y157" s="519">
        <f>IFERROR($W157/$V157, 0)</f>
        <v>0</v>
      </c>
      <c r="Z157" s="942">
        <v>45744</v>
      </c>
      <c r="AA157" s="989">
        <v>1</v>
      </c>
      <c r="AB157" s="989">
        <v>1</v>
      </c>
      <c r="AC157" s="943">
        <v>3371</v>
      </c>
      <c r="AD157" s="175"/>
    </row>
    <row r="158" spans="1:31" ht="24.75" customHeight="1">
      <c r="A158" s="1013" t="s">
        <v>414</v>
      </c>
      <c r="B158" s="487" t="s">
        <v>50</v>
      </c>
      <c r="C158" s="497">
        <v>45807</v>
      </c>
      <c r="D158" s="496" t="s">
        <v>51</v>
      </c>
      <c r="E158" s="496" t="s">
        <v>52</v>
      </c>
      <c r="F158" s="496" t="s">
        <v>53</v>
      </c>
      <c r="G158" s="498" t="s">
        <v>415</v>
      </c>
      <c r="H158" s="939">
        <v>68</v>
      </c>
      <c r="I158" s="939" t="s">
        <v>271</v>
      </c>
      <c r="J158" s="939" t="s">
        <v>56</v>
      </c>
      <c r="K158" s="939"/>
      <c r="L158" s="952">
        <v>45716</v>
      </c>
      <c r="M158" s="939" t="s">
        <v>57</v>
      </c>
      <c r="N158" s="945">
        <v>1134</v>
      </c>
      <c r="O158" s="939" t="s">
        <v>57</v>
      </c>
      <c r="P158" s="1015" t="s">
        <v>271</v>
      </c>
      <c r="Q158" s="937" t="s">
        <v>56</v>
      </c>
      <c r="R158" s="937" t="s">
        <v>56</v>
      </c>
      <c r="S158" s="937" t="s">
        <v>56</v>
      </c>
      <c r="T158" s="937" t="s">
        <v>56</v>
      </c>
      <c r="U158" s="937" t="s">
        <v>56</v>
      </c>
      <c r="V158" s="943">
        <v>0</v>
      </c>
      <c r="W158" s="936">
        <v>0</v>
      </c>
      <c r="X158" s="936">
        <f t="shared" si="19"/>
        <v>0</v>
      </c>
      <c r="Y158" s="1046">
        <f>IFERROR($W158/$V158, 0)</f>
        <v>0</v>
      </c>
      <c r="Z158" s="937"/>
      <c r="AA158" s="494">
        <v>1</v>
      </c>
      <c r="AB158" s="494">
        <v>1</v>
      </c>
      <c r="AC158" s="913">
        <v>5569</v>
      </c>
      <c r="AD158" s="175"/>
    </row>
    <row r="159" spans="1:31" ht="24.75" customHeight="1">
      <c r="A159" s="1013" t="s">
        <v>416</v>
      </c>
      <c r="B159" s="487" t="s">
        <v>50</v>
      </c>
      <c r="C159" s="497">
        <v>45772</v>
      </c>
      <c r="D159" s="496" t="s">
        <v>51</v>
      </c>
      <c r="E159" s="496" t="s">
        <v>52</v>
      </c>
      <c r="F159" s="496" t="s">
        <v>53</v>
      </c>
      <c r="G159" s="862" t="s">
        <v>417</v>
      </c>
      <c r="H159" s="939">
        <v>38</v>
      </c>
      <c r="I159" s="939" t="s">
        <v>271</v>
      </c>
      <c r="J159" s="939" t="s">
        <v>56</v>
      </c>
      <c r="K159" s="955"/>
      <c r="L159" s="488">
        <v>45716</v>
      </c>
      <c r="M159" s="939" t="s">
        <v>57</v>
      </c>
      <c r="N159" s="945">
        <v>870</v>
      </c>
      <c r="O159" s="939" t="s">
        <v>57</v>
      </c>
      <c r="P159" s="1015" t="s">
        <v>271</v>
      </c>
      <c r="Q159" s="937" t="s">
        <v>56</v>
      </c>
      <c r="R159" s="937" t="s">
        <v>56</v>
      </c>
      <c r="S159" s="937" t="s">
        <v>56</v>
      </c>
      <c r="T159" s="937" t="s">
        <v>56</v>
      </c>
      <c r="U159" s="937" t="s">
        <v>56</v>
      </c>
      <c r="V159" s="943">
        <v>0</v>
      </c>
      <c r="W159" s="950">
        <v>0</v>
      </c>
      <c r="X159" s="936">
        <f t="shared" si="19"/>
        <v>0</v>
      </c>
      <c r="Y159" s="1046">
        <f>IFERROR($W159/$V159, 0)</f>
        <v>0</v>
      </c>
      <c r="Z159" s="942">
        <v>45742</v>
      </c>
      <c r="AA159" s="494">
        <v>1</v>
      </c>
      <c r="AB159" s="494">
        <v>1</v>
      </c>
      <c r="AC159" s="937">
        <v>145</v>
      </c>
      <c r="AD159" s="175"/>
    </row>
    <row r="160" spans="1:31" ht="24.75" customHeight="1">
      <c r="A160" s="1013" t="s">
        <v>418</v>
      </c>
      <c r="B160" s="487" t="s">
        <v>50</v>
      </c>
      <c r="C160" s="497">
        <v>45705</v>
      </c>
      <c r="D160" s="496" t="s">
        <v>51</v>
      </c>
      <c r="E160" s="496" t="s">
        <v>52</v>
      </c>
      <c r="F160" s="496" t="s">
        <v>53</v>
      </c>
      <c r="G160" s="498" t="s">
        <v>419</v>
      </c>
      <c r="H160" s="955"/>
      <c r="I160" s="939" t="s">
        <v>271</v>
      </c>
      <c r="J160" s="939" t="s">
        <v>56</v>
      </c>
      <c r="K160" s="955"/>
      <c r="L160" s="496" t="s">
        <v>52</v>
      </c>
      <c r="M160" s="939" t="s">
        <v>57</v>
      </c>
      <c r="N160" s="945">
        <v>3283.2</v>
      </c>
      <c r="O160" s="939" t="s">
        <v>57</v>
      </c>
      <c r="P160" s="1015" t="s">
        <v>271</v>
      </c>
      <c r="Q160" s="937" t="s">
        <v>56</v>
      </c>
      <c r="R160" s="937" t="s">
        <v>56</v>
      </c>
      <c r="S160" s="937" t="s">
        <v>56</v>
      </c>
      <c r="T160" s="937" t="s">
        <v>56</v>
      </c>
      <c r="U160" s="937" t="s">
        <v>56</v>
      </c>
      <c r="V160" s="943">
        <v>0</v>
      </c>
      <c r="W160" s="937">
        <v>0</v>
      </c>
      <c r="X160" s="936">
        <f t="shared" si="19"/>
        <v>0</v>
      </c>
      <c r="Y160" s="1046">
        <f>IFERROR($W160/$V160, 0)</f>
        <v>0</v>
      </c>
      <c r="Z160" s="937"/>
      <c r="AA160" s="938">
        <v>1</v>
      </c>
      <c r="AB160" s="938">
        <v>1</v>
      </c>
      <c r="AC160" s="943">
        <v>4696</v>
      </c>
      <c r="AD160" s="175"/>
    </row>
    <row r="161" spans="1:31" ht="24.75" customHeight="1">
      <c r="A161" s="1013" t="s">
        <v>420</v>
      </c>
      <c r="B161" s="487" t="s">
        <v>50</v>
      </c>
      <c r="C161" s="497">
        <v>45705</v>
      </c>
      <c r="D161" s="496" t="s">
        <v>51</v>
      </c>
      <c r="E161" s="496" t="s">
        <v>52</v>
      </c>
      <c r="F161" s="496" t="s">
        <v>53</v>
      </c>
      <c r="G161" s="498" t="s">
        <v>421</v>
      </c>
      <c r="H161" s="939">
        <v>75</v>
      </c>
      <c r="I161" s="939" t="s">
        <v>271</v>
      </c>
      <c r="J161" s="939" t="s">
        <v>56</v>
      </c>
      <c r="K161" s="955"/>
      <c r="L161" s="496" t="s">
        <v>52</v>
      </c>
      <c r="M161" s="939" t="s">
        <v>57</v>
      </c>
      <c r="N161" s="1047">
        <v>3150.75</v>
      </c>
      <c r="O161" s="939" t="s">
        <v>57</v>
      </c>
      <c r="P161" s="1015" t="s">
        <v>271</v>
      </c>
      <c r="Q161" s="937" t="s">
        <v>56</v>
      </c>
      <c r="R161" s="937" t="s">
        <v>56</v>
      </c>
      <c r="S161" s="937" t="s">
        <v>56</v>
      </c>
      <c r="T161" s="937" t="s">
        <v>56</v>
      </c>
      <c r="U161" s="937" t="s">
        <v>56</v>
      </c>
      <c r="V161" s="943">
        <v>0</v>
      </c>
      <c r="W161" s="950">
        <v>0</v>
      </c>
      <c r="X161" s="936">
        <f t="shared" si="19"/>
        <v>0</v>
      </c>
      <c r="Y161" s="1046">
        <f>IFERROR($W161/$V161, 0)</f>
        <v>0</v>
      </c>
      <c r="Z161" s="942">
        <v>45716</v>
      </c>
      <c r="AA161" s="494">
        <v>1</v>
      </c>
      <c r="AB161" s="494">
        <v>1</v>
      </c>
      <c r="AC161" s="943">
        <v>4215</v>
      </c>
      <c r="AD161" s="175"/>
    </row>
    <row r="162" spans="1:31" ht="24.75" customHeight="1">
      <c r="A162" s="1013" t="s">
        <v>422</v>
      </c>
      <c r="B162" s="487" t="s">
        <v>50</v>
      </c>
      <c r="C162" s="497">
        <v>45705</v>
      </c>
      <c r="D162" s="496" t="s">
        <v>51</v>
      </c>
      <c r="E162" s="496" t="s">
        <v>52</v>
      </c>
      <c r="F162" s="496" t="s">
        <v>53</v>
      </c>
      <c r="G162" s="498" t="s">
        <v>423</v>
      </c>
      <c r="H162" s="939">
        <v>80</v>
      </c>
      <c r="I162" s="939" t="s">
        <v>271</v>
      </c>
      <c r="J162" s="939" t="s">
        <v>56</v>
      </c>
      <c r="K162" s="955"/>
      <c r="L162" s="496" t="s">
        <v>52</v>
      </c>
      <c r="M162" s="939" t="s">
        <v>57</v>
      </c>
      <c r="N162" s="1047">
        <v>3391.5</v>
      </c>
      <c r="O162" s="939" t="s">
        <v>57</v>
      </c>
      <c r="P162" s="1015" t="s">
        <v>271</v>
      </c>
      <c r="Q162" s="937" t="s">
        <v>56</v>
      </c>
      <c r="R162" s="937" t="s">
        <v>56</v>
      </c>
      <c r="S162" s="937" t="s">
        <v>56</v>
      </c>
      <c r="T162" s="937" t="s">
        <v>56</v>
      </c>
      <c r="U162" s="937" t="s">
        <v>56</v>
      </c>
      <c r="V162" s="943">
        <v>0</v>
      </c>
      <c r="W162" s="950">
        <v>0</v>
      </c>
      <c r="X162" s="936">
        <f t="shared" si="19"/>
        <v>0</v>
      </c>
      <c r="Y162" s="1046">
        <f>IFERROR($W162/$V162, 0)</f>
        <v>0</v>
      </c>
      <c r="Z162" s="942">
        <v>45716</v>
      </c>
      <c r="AA162" s="494">
        <v>1</v>
      </c>
      <c r="AB162" s="938">
        <v>1</v>
      </c>
      <c r="AC162" s="943">
        <v>5030</v>
      </c>
      <c r="AD162" s="175"/>
    </row>
    <row r="163" spans="1:31" ht="24.75" customHeight="1">
      <c r="A163" s="1013" t="s">
        <v>424</v>
      </c>
      <c r="B163" s="487" t="s">
        <v>50</v>
      </c>
      <c r="C163" s="497">
        <v>45772</v>
      </c>
      <c r="D163" s="447" t="s">
        <v>66</v>
      </c>
      <c r="E163" s="447">
        <v>45698</v>
      </c>
      <c r="F163" s="497" t="s">
        <v>61</v>
      </c>
      <c r="G163" s="504" t="s">
        <v>425</v>
      </c>
      <c r="H163" s="939">
        <v>82</v>
      </c>
      <c r="I163" s="939" t="s">
        <v>270</v>
      </c>
      <c r="J163" s="939" t="s">
        <v>63</v>
      </c>
      <c r="K163" s="939"/>
      <c r="L163" s="952">
        <v>45716</v>
      </c>
      <c r="M163" s="505" t="s">
        <v>57</v>
      </c>
      <c r="N163" s="945">
        <v>2025.6</v>
      </c>
      <c r="O163" s="505" t="s">
        <v>57</v>
      </c>
      <c r="P163" s="1015" t="s">
        <v>271</v>
      </c>
      <c r="Q163" s="937" t="s">
        <v>56</v>
      </c>
      <c r="R163" s="937" t="s">
        <v>56</v>
      </c>
      <c r="S163" s="937" t="s">
        <v>56</v>
      </c>
      <c r="T163" s="937" t="s">
        <v>56</v>
      </c>
      <c r="U163" s="937" t="s">
        <v>56</v>
      </c>
      <c r="V163" s="943">
        <v>0</v>
      </c>
      <c r="W163" s="936">
        <v>0</v>
      </c>
      <c r="X163" s="936">
        <f t="shared" si="19"/>
        <v>0</v>
      </c>
      <c r="Y163" s="1046">
        <f>IFERROR($W163/$V163, 0)</f>
        <v>0</v>
      </c>
      <c r="Z163" s="942">
        <v>45716</v>
      </c>
      <c r="AA163" s="494">
        <v>1</v>
      </c>
      <c r="AB163" s="494">
        <v>1</v>
      </c>
      <c r="AC163" s="514">
        <v>1408</v>
      </c>
      <c r="AD163" s="993" t="s">
        <v>426</v>
      </c>
    </row>
    <row r="164" spans="1:31" ht="24.75" customHeight="1">
      <c r="A164" s="1013" t="s">
        <v>427</v>
      </c>
      <c r="B164" s="487" t="s">
        <v>50</v>
      </c>
      <c r="C164" s="497">
        <v>45742</v>
      </c>
      <c r="D164" s="496" t="s">
        <v>51</v>
      </c>
      <c r="E164" s="497">
        <v>45715</v>
      </c>
      <c r="F164" s="496" t="s">
        <v>53</v>
      </c>
      <c r="G164" s="498" t="s">
        <v>428</v>
      </c>
      <c r="H164" s="939">
        <v>84</v>
      </c>
      <c r="I164" s="939" t="s">
        <v>271</v>
      </c>
      <c r="J164" s="939" t="s">
        <v>56</v>
      </c>
      <c r="K164" s="939"/>
      <c r="L164" s="497">
        <v>45715</v>
      </c>
      <c r="M164" s="939" t="s">
        <v>57</v>
      </c>
      <c r="N164" s="945">
        <v>3801.75</v>
      </c>
      <c r="O164" s="939" t="s">
        <v>57</v>
      </c>
      <c r="P164" s="1015" t="s">
        <v>271</v>
      </c>
      <c r="Q164" s="937" t="s">
        <v>56</v>
      </c>
      <c r="R164" s="937" t="s">
        <v>56</v>
      </c>
      <c r="S164" s="937" t="s">
        <v>56</v>
      </c>
      <c r="T164" s="937" t="s">
        <v>56</v>
      </c>
      <c r="U164" s="937" t="s">
        <v>56</v>
      </c>
      <c r="V164" s="943">
        <v>0</v>
      </c>
      <c r="W164" s="937">
        <v>0</v>
      </c>
      <c r="X164" s="936">
        <f t="shared" si="19"/>
        <v>0</v>
      </c>
      <c r="Y164" s="1046">
        <f>IFERROR($W164/$V164, 0)</f>
        <v>0</v>
      </c>
      <c r="Z164" s="942">
        <v>45716</v>
      </c>
      <c r="AA164" s="494">
        <v>1</v>
      </c>
      <c r="AB164" s="494">
        <v>1</v>
      </c>
      <c r="AC164" s="943">
        <v>5915</v>
      </c>
      <c r="AD164" s="175"/>
    </row>
    <row r="165" spans="1:31" ht="24.75" customHeight="1">
      <c r="A165" s="1013" t="s">
        <v>429</v>
      </c>
      <c r="B165" s="487" t="s">
        <v>50</v>
      </c>
      <c r="C165" s="497">
        <v>45742</v>
      </c>
      <c r="D165" s="496" t="s">
        <v>51</v>
      </c>
      <c r="E165" s="496" t="s">
        <v>52</v>
      </c>
      <c r="F165" s="496" t="s">
        <v>53</v>
      </c>
      <c r="G165" s="498" t="s">
        <v>430</v>
      </c>
      <c r="H165" s="939">
        <v>87</v>
      </c>
      <c r="I165" s="939" t="s">
        <v>271</v>
      </c>
      <c r="J165" s="939" t="s">
        <v>56</v>
      </c>
      <c r="K165" s="939"/>
      <c r="L165" s="952">
        <v>45716</v>
      </c>
      <c r="M165" s="939" t="s">
        <v>57</v>
      </c>
      <c r="N165" s="945">
        <v>4021.5</v>
      </c>
      <c r="O165" s="939" t="s">
        <v>57</v>
      </c>
      <c r="P165" s="1015" t="s">
        <v>271</v>
      </c>
      <c r="Q165" s="937" t="s">
        <v>56</v>
      </c>
      <c r="R165" s="937" t="s">
        <v>56</v>
      </c>
      <c r="S165" s="937" t="s">
        <v>56</v>
      </c>
      <c r="T165" s="937" t="s">
        <v>56</v>
      </c>
      <c r="U165" s="937" t="s">
        <v>56</v>
      </c>
      <c r="V165" s="943">
        <v>0</v>
      </c>
      <c r="W165" s="937">
        <v>0</v>
      </c>
      <c r="X165" s="936">
        <f t="shared" si="19"/>
        <v>0</v>
      </c>
      <c r="Y165" s="1046">
        <f>IFERROR($W165/$V165, 0)</f>
        <v>0</v>
      </c>
      <c r="Z165" s="942">
        <v>45716</v>
      </c>
      <c r="AA165" s="494">
        <v>1</v>
      </c>
      <c r="AB165" s="494">
        <v>1</v>
      </c>
      <c r="AC165" s="943">
        <v>5750</v>
      </c>
      <c r="AD165" s="175"/>
    </row>
    <row r="166" spans="1:31" ht="24.75" customHeight="1">
      <c r="A166" s="1013" t="s">
        <v>431</v>
      </c>
      <c r="B166" s="487" t="s">
        <v>50</v>
      </c>
      <c r="C166" s="497">
        <v>45705</v>
      </c>
      <c r="D166" s="496" t="s">
        <v>51</v>
      </c>
      <c r="E166" s="496" t="s">
        <v>52</v>
      </c>
      <c r="F166" s="496" t="s">
        <v>53</v>
      </c>
      <c r="G166" s="498" t="s">
        <v>432</v>
      </c>
      <c r="H166" s="939">
        <v>90</v>
      </c>
      <c r="I166" s="939" t="s">
        <v>271</v>
      </c>
      <c r="J166" s="939" t="s">
        <v>56</v>
      </c>
      <c r="K166" s="955"/>
      <c r="L166" s="486" t="s">
        <v>271</v>
      </c>
      <c r="M166" s="939" t="s">
        <v>57</v>
      </c>
      <c r="N166" s="1047">
        <v>4490.25</v>
      </c>
      <c r="O166" s="939" t="s">
        <v>57</v>
      </c>
      <c r="P166" s="1015" t="s">
        <v>271</v>
      </c>
      <c r="Q166" s="937" t="s">
        <v>56</v>
      </c>
      <c r="R166" s="937" t="s">
        <v>56</v>
      </c>
      <c r="S166" s="937" t="s">
        <v>56</v>
      </c>
      <c r="T166" s="937" t="s">
        <v>56</v>
      </c>
      <c r="U166" s="937" t="s">
        <v>56</v>
      </c>
      <c r="V166" s="943">
        <v>0</v>
      </c>
      <c r="W166" s="937">
        <v>0</v>
      </c>
      <c r="X166" s="936">
        <f t="shared" si="19"/>
        <v>0</v>
      </c>
      <c r="Y166" s="1046">
        <f>IFERROR($W166/$V166, 0)</f>
        <v>0</v>
      </c>
      <c r="Z166" s="942">
        <v>45716</v>
      </c>
      <c r="AA166" s="494">
        <v>1</v>
      </c>
      <c r="AB166" s="938">
        <v>1</v>
      </c>
      <c r="AC166" s="943">
        <v>6485</v>
      </c>
      <c r="AD166" s="175"/>
    </row>
    <row r="167" spans="1:31" ht="24.75" customHeight="1">
      <c r="A167" s="1013" t="s">
        <v>433</v>
      </c>
      <c r="B167" s="487" t="s">
        <v>50</v>
      </c>
      <c r="C167" s="497">
        <v>45742</v>
      </c>
      <c r="D167" s="496" t="s">
        <v>51</v>
      </c>
      <c r="E167" s="496" t="s">
        <v>52</v>
      </c>
      <c r="F167" s="496" t="s">
        <v>53</v>
      </c>
      <c r="G167" s="498" t="s">
        <v>434</v>
      </c>
      <c r="H167" s="939">
        <v>87</v>
      </c>
      <c r="I167" s="939" t="s">
        <v>271</v>
      </c>
      <c r="J167" s="939" t="s">
        <v>56</v>
      </c>
      <c r="K167" s="939"/>
      <c r="L167" s="952">
        <v>45716</v>
      </c>
      <c r="M167" s="939" t="s">
        <v>57</v>
      </c>
      <c r="N167" s="945">
        <v>4056.9</v>
      </c>
      <c r="O167" s="939" t="s">
        <v>57</v>
      </c>
      <c r="P167" s="1015" t="s">
        <v>271</v>
      </c>
      <c r="Q167" s="937" t="s">
        <v>56</v>
      </c>
      <c r="R167" s="937" t="s">
        <v>56</v>
      </c>
      <c r="S167" s="937" t="s">
        <v>56</v>
      </c>
      <c r="T167" s="937" t="s">
        <v>56</v>
      </c>
      <c r="U167" s="937" t="s">
        <v>56</v>
      </c>
      <c r="V167" s="943">
        <v>0</v>
      </c>
      <c r="W167" s="937">
        <v>0</v>
      </c>
      <c r="X167" s="936">
        <f t="shared" si="19"/>
        <v>0</v>
      </c>
      <c r="Y167" s="1046">
        <f>IFERROR($W167/$V167, 0)</f>
        <v>0</v>
      </c>
      <c r="Z167" s="942">
        <v>45716</v>
      </c>
      <c r="AA167" s="494">
        <v>1</v>
      </c>
      <c r="AB167" s="494">
        <v>1</v>
      </c>
      <c r="AC167" s="943">
        <v>5842</v>
      </c>
      <c r="AD167" s="175"/>
    </row>
    <row r="168" spans="1:31" ht="24.75" customHeight="1">
      <c r="A168" s="1013" t="s">
        <v>435</v>
      </c>
      <c r="B168" s="486" t="s">
        <v>121</v>
      </c>
      <c r="C168" s="1048"/>
      <c r="D168" s="488" t="s">
        <v>76</v>
      </c>
      <c r="E168" s="488">
        <v>45768</v>
      </c>
      <c r="F168" s="509" t="s">
        <v>140</v>
      </c>
      <c r="G168" s="486"/>
      <c r="H168" s="932">
        <v>0</v>
      </c>
      <c r="I168" s="491" t="s">
        <v>271</v>
      </c>
      <c r="J168" s="932" t="s">
        <v>56</v>
      </c>
      <c r="K168" s="1048"/>
      <c r="L168" s="496" t="s">
        <v>56</v>
      </c>
      <c r="M168" s="932" t="s">
        <v>113</v>
      </c>
      <c r="N168" s="933">
        <v>0</v>
      </c>
      <c r="O168" s="932" t="s">
        <v>113</v>
      </c>
      <c r="P168" s="1015" t="s">
        <v>271</v>
      </c>
      <c r="Q168" s="937" t="s">
        <v>56</v>
      </c>
      <c r="R168" s="950" t="s">
        <v>436</v>
      </c>
      <c r="S168" s="950" t="s">
        <v>436</v>
      </c>
      <c r="T168" s="950" t="s">
        <v>436</v>
      </c>
      <c r="U168" s="937"/>
      <c r="V168" s="950">
        <v>3</v>
      </c>
      <c r="W168" s="950">
        <v>3</v>
      </c>
      <c r="X168" s="936">
        <f t="shared" si="19"/>
        <v>0</v>
      </c>
      <c r="Y168" s="1046">
        <f>IFERROR($W168/$V168, 0)</f>
        <v>1</v>
      </c>
      <c r="Z168" s="942">
        <v>45768</v>
      </c>
      <c r="AA168" s="938">
        <v>0</v>
      </c>
      <c r="AB168" s="938">
        <v>0</v>
      </c>
      <c r="AC168" s="506">
        <v>0</v>
      </c>
      <c r="AD168" s="1026" t="s">
        <v>437</v>
      </c>
      <c r="AE168" s="403"/>
    </row>
    <row r="169" spans="1:31" ht="24.75" customHeight="1">
      <c r="A169" s="1027" t="s">
        <v>438</v>
      </c>
      <c r="B169" s="1032" t="s">
        <v>121</v>
      </c>
      <c r="C169" s="1049"/>
      <c r="D169" s="1031" t="s">
        <v>76</v>
      </c>
      <c r="E169" s="1031">
        <v>45768</v>
      </c>
      <c r="F169" s="1050" t="s">
        <v>140</v>
      </c>
      <c r="G169" s="1032"/>
      <c r="H169" s="1033">
        <v>0</v>
      </c>
      <c r="I169" s="1051" t="s">
        <v>271</v>
      </c>
      <c r="J169" s="1033" t="s">
        <v>56</v>
      </c>
      <c r="K169" s="1049"/>
      <c r="L169" s="1052" t="s">
        <v>56</v>
      </c>
      <c r="M169" s="1033" t="s">
        <v>113</v>
      </c>
      <c r="N169" s="1034">
        <v>0</v>
      </c>
      <c r="O169" s="1033" t="s">
        <v>113</v>
      </c>
      <c r="P169" s="1035" t="s">
        <v>271</v>
      </c>
      <c r="Q169" s="1053" t="s">
        <v>56</v>
      </c>
      <c r="R169" s="1037" t="s">
        <v>436</v>
      </c>
      <c r="S169" s="1037" t="s">
        <v>436</v>
      </c>
      <c r="T169" s="1037" t="s">
        <v>436</v>
      </c>
      <c r="U169" s="1053"/>
      <c r="V169" s="1037">
        <v>3</v>
      </c>
      <c r="W169" s="1037">
        <v>3</v>
      </c>
      <c r="X169" s="1040">
        <f t="shared" si="19"/>
        <v>0</v>
      </c>
      <c r="Y169" s="1054">
        <f>IFERROR($W169/$V169, 0)</f>
        <v>1</v>
      </c>
      <c r="Z169" s="1042">
        <v>45768</v>
      </c>
      <c r="AA169" s="1043">
        <v>0</v>
      </c>
      <c r="AB169" s="1043">
        <v>0</v>
      </c>
      <c r="AC169" s="639">
        <v>0</v>
      </c>
      <c r="AD169" s="1055" t="s">
        <v>439</v>
      </c>
      <c r="AE169" s="403"/>
    </row>
    <row r="170" spans="1:31" ht="24.75" customHeight="1">
      <c r="A170" s="631"/>
      <c r="B170" s="174"/>
      <c r="C170" s="174"/>
      <c r="D170" s="174"/>
      <c r="E170" s="174"/>
      <c r="F170" s="631"/>
      <c r="G170" s="631"/>
      <c r="H170" s="174"/>
      <c r="I170" s="174"/>
      <c r="J170" s="174"/>
      <c r="K170" s="174"/>
      <c r="L170" s="631"/>
      <c r="M170" s="174"/>
      <c r="N170" s="632"/>
      <c r="O170" s="174"/>
      <c r="P170" s="174"/>
      <c r="Q170" s="174"/>
      <c r="R170" s="174"/>
      <c r="S170" s="174"/>
      <c r="T170" s="174"/>
      <c r="U170" s="174"/>
      <c r="V170" s="174"/>
      <c r="W170" s="174"/>
      <c r="X170" s="174"/>
      <c r="Y170" s="174"/>
      <c r="Z170" s="174"/>
      <c r="AA170" s="174"/>
      <c r="AB170" s="174"/>
      <c r="AC170" s="174"/>
      <c r="AD170" s="633"/>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86" t="s">
        <v>32</v>
      </c>
      <c r="N1" s="586" t="s">
        <v>440</v>
      </c>
      <c r="O1" s="484" t="s">
        <v>33</v>
      </c>
      <c r="P1" s="484" t="s">
        <v>34</v>
      </c>
      <c r="Q1" s="484" t="s">
        <v>35</v>
      </c>
      <c r="R1" s="484" t="s">
        <v>40</v>
      </c>
      <c r="S1" s="484" t="s">
        <v>41</v>
      </c>
      <c r="T1" s="484" t="s">
        <v>47</v>
      </c>
      <c r="U1" s="484" t="s">
        <v>43</v>
      </c>
      <c r="V1" s="484" t="s">
        <v>44</v>
      </c>
      <c r="W1" s="485" t="s">
        <v>45</v>
      </c>
      <c r="X1" s="484" t="s">
        <v>46</v>
      </c>
      <c r="Y1" s="484" t="s">
        <v>441</v>
      </c>
      <c r="Z1" s="587"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5">
        <v>55089</v>
      </c>
      <c r="N2" s="574">
        <v>57509</v>
      </c>
      <c r="O2" s="813" t="s">
        <v>57</v>
      </c>
      <c r="P2" s="390" t="s">
        <v>271</v>
      </c>
      <c r="Q2" s="692">
        <v>45709</v>
      </c>
      <c r="R2" s="41">
        <v>4836</v>
      </c>
      <c r="S2" s="493">
        <v>5095</v>
      </c>
      <c r="T2" s="882">
        <v>0</v>
      </c>
      <c r="U2" s="703">
        <f>IFERROR(Table4[[#This Row],[Actual Redline Completed Footage UG]]/Table4[[#This Row],[Footage UG]], 0)</f>
        <v>1.0535566583953682</v>
      </c>
      <c r="V2" s="500">
        <v>45741</v>
      </c>
      <c r="W2" s="520">
        <v>1</v>
      </c>
      <c r="X2" s="520">
        <v>1</v>
      </c>
      <c r="Y2" s="520">
        <v>1</v>
      </c>
      <c r="Z2" s="360">
        <v>45926</v>
      </c>
      <c r="AA2" s="359" t="s">
        <v>446</v>
      </c>
    </row>
    <row r="3" spans="1:27" ht="39.75" customHeight="1">
      <c r="A3" s="387" t="s">
        <v>447</v>
      </c>
      <c r="B3" s="50" t="s">
        <v>121</v>
      </c>
      <c r="C3" s="51">
        <v>45772</v>
      </c>
      <c r="D3" s="51" t="s">
        <v>76</v>
      </c>
      <c r="E3" s="699">
        <v>45691</v>
      </c>
      <c r="F3" s="699" t="s">
        <v>122</v>
      </c>
      <c r="G3" s="710" t="s">
        <v>448</v>
      </c>
      <c r="H3" s="52">
        <v>0</v>
      </c>
      <c r="I3" s="701" t="s">
        <v>270</v>
      </c>
      <c r="J3" s="52" t="s">
        <v>63</v>
      </c>
      <c r="K3" s="51">
        <v>45708</v>
      </c>
      <c r="L3" s="52" t="s">
        <v>57</v>
      </c>
      <c r="M3" s="445">
        <v>62460.45</v>
      </c>
      <c r="N3" s="574">
        <v>61491.05</v>
      </c>
      <c r="O3" s="52" t="s">
        <v>57</v>
      </c>
      <c r="P3" s="52" t="s">
        <v>271</v>
      </c>
      <c r="Q3" s="717">
        <v>45709</v>
      </c>
      <c r="R3" s="41">
        <v>4949</v>
      </c>
      <c r="S3" s="595">
        <v>5089</v>
      </c>
      <c r="T3" s="506">
        <v>0</v>
      </c>
      <c r="U3" s="494">
        <f>IFERROR(Table4[[#This Row],[Actual Redline Completed Footage UG]]/Table4[[#This Row],[Footage UG]], 0)</f>
        <v>1.0282885431400284</v>
      </c>
      <c r="V3" s="500">
        <v>45720</v>
      </c>
      <c r="W3" s="494">
        <v>1</v>
      </c>
      <c r="X3" s="494">
        <v>1</v>
      </c>
      <c r="Y3" s="494">
        <v>1</v>
      </c>
      <c r="Z3" s="170">
        <v>45821</v>
      </c>
    </row>
    <row r="4" spans="1:27" ht="39.75" customHeight="1">
      <c r="A4" s="387" t="s">
        <v>449</v>
      </c>
      <c r="B4" s="388" t="s">
        <v>121</v>
      </c>
      <c r="C4" s="389">
        <v>45772</v>
      </c>
      <c r="D4" s="684" t="s">
        <v>450</v>
      </c>
      <c r="E4" s="389">
        <v>45735</v>
      </c>
      <c r="F4" s="684" t="s">
        <v>122</v>
      </c>
      <c r="G4" s="594" t="s">
        <v>451</v>
      </c>
      <c r="H4" s="390">
        <v>0</v>
      </c>
      <c r="I4" s="707" t="s">
        <v>270</v>
      </c>
      <c r="J4" s="390" t="s">
        <v>63</v>
      </c>
      <c r="K4" s="389">
        <v>45735</v>
      </c>
      <c r="L4" s="390" t="s">
        <v>57</v>
      </c>
      <c r="M4" s="448">
        <v>15690.1</v>
      </c>
      <c r="N4" s="574">
        <v>16153.75</v>
      </c>
      <c r="O4" s="390" t="s">
        <v>57</v>
      </c>
      <c r="P4" s="390" t="s">
        <v>271</v>
      </c>
      <c r="Q4" s="198">
        <v>45735</v>
      </c>
      <c r="R4" s="108">
        <v>1242</v>
      </c>
      <c r="S4" s="681">
        <v>1243</v>
      </c>
      <c r="T4" s="501">
        <v>0</v>
      </c>
      <c r="U4" s="703">
        <f>IFERROR(Table4[[#This Row],[Actual Redline Completed Footage UG]]/Table4[[#This Row],[Footage UG]], 0)</f>
        <v>1.000805152979066</v>
      </c>
      <c r="V4" s="492">
        <v>45743</v>
      </c>
      <c r="W4" s="494">
        <v>1</v>
      </c>
      <c r="X4" s="494">
        <v>1</v>
      </c>
      <c r="Y4" s="494">
        <v>1</v>
      </c>
      <c r="Z4" s="883">
        <v>45835</v>
      </c>
      <c r="AA4" s="329" t="s">
        <v>452</v>
      </c>
    </row>
    <row r="5" spans="1:27" ht="39.75" customHeight="1">
      <c r="A5" s="387" t="s">
        <v>453</v>
      </c>
      <c r="B5" s="388" t="s">
        <v>121</v>
      </c>
      <c r="C5" s="389">
        <v>45807</v>
      </c>
      <c r="D5" s="684" t="s">
        <v>139</v>
      </c>
      <c r="E5" s="389">
        <v>45778</v>
      </c>
      <c r="F5" s="388" t="s">
        <v>122</v>
      </c>
      <c r="G5" s="711" t="s">
        <v>454</v>
      </c>
      <c r="H5" s="390">
        <v>0</v>
      </c>
      <c r="I5" s="390" t="s">
        <v>270</v>
      </c>
      <c r="J5" s="390" t="s">
        <v>63</v>
      </c>
      <c r="K5" s="389">
        <v>45782</v>
      </c>
      <c r="L5" s="390" t="s">
        <v>57</v>
      </c>
      <c r="M5" s="448">
        <v>119135.3</v>
      </c>
      <c r="N5" s="445">
        <v>121256.65</v>
      </c>
      <c r="O5" s="390" t="s">
        <v>57</v>
      </c>
      <c r="P5" s="390" t="s">
        <v>271</v>
      </c>
      <c r="Q5" s="692">
        <v>45782</v>
      </c>
      <c r="R5" s="493">
        <v>9356</v>
      </c>
      <c r="S5" s="493">
        <v>9202</v>
      </c>
      <c r="T5" s="493">
        <v>0</v>
      </c>
      <c r="U5" s="703">
        <f>IFERROR(Table4[[#This Row],[Actual Redline Completed Footage UG]]/Table4[[#This Row],[Footage UG]], 0)</f>
        <v>0.98353997434801199</v>
      </c>
      <c r="V5" s="492">
        <v>45792</v>
      </c>
      <c r="W5" s="60">
        <v>1</v>
      </c>
      <c r="X5" s="60">
        <v>1</v>
      </c>
      <c r="Y5" s="368">
        <v>1</v>
      </c>
      <c r="Z5" s="170">
        <v>45897</v>
      </c>
      <c r="AA5" s="884" t="s">
        <v>455</v>
      </c>
    </row>
    <row r="6" spans="1:27" ht="39.75" customHeight="1">
      <c r="A6" s="387" t="s">
        <v>456</v>
      </c>
      <c r="B6" s="50" t="s">
        <v>121</v>
      </c>
      <c r="C6" s="51">
        <v>45787</v>
      </c>
      <c r="D6" s="699" t="s">
        <v>139</v>
      </c>
      <c r="E6" s="51">
        <v>45715</v>
      </c>
      <c r="F6" s="50" t="s">
        <v>122</v>
      </c>
      <c r="G6" s="710" t="s">
        <v>457</v>
      </c>
      <c r="H6" s="52">
        <v>0</v>
      </c>
      <c r="I6" s="701" t="s">
        <v>270</v>
      </c>
      <c r="J6" s="52" t="s">
        <v>63</v>
      </c>
      <c r="K6" s="50" t="s">
        <v>271</v>
      </c>
      <c r="L6" s="52" t="s">
        <v>57</v>
      </c>
      <c r="M6" s="445">
        <v>12601.45</v>
      </c>
      <c r="N6" s="574">
        <v>13008.1</v>
      </c>
      <c r="O6" s="52" t="s">
        <v>57</v>
      </c>
      <c r="P6" s="52" t="s">
        <v>271</v>
      </c>
      <c r="Q6" s="717">
        <v>45716</v>
      </c>
      <c r="R6" s="514">
        <v>939</v>
      </c>
      <c r="S6" s="514">
        <v>928</v>
      </c>
      <c r="T6" s="506">
        <v>0</v>
      </c>
      <c r="U6" s="494">
        <f>IFERROR(Table4[[#This Row],[Actual Redline Completed Footage UG]]/Table4[[#This Row],[Footage UG]], 0)</f>
        <v>0.98828541001064962</v>
      </c>
      <c r="V6" s="500">
        <v>45733</v>
      </c>
      <c r="W6" s="638">
        <v>1</v>
      </c>
      <c r="X6" s="638">
        <v>1</v>
      </c>
      <c r="Y6" s="494">
        <v>1</v>
      </c>
      <c r="Z6" s="170">
        <v>45824</v>
      </c>
    </row>
    <row r="7" spans="1:27" ht="39.75" customHeight="1">
      <c r="A7" s="387" t="s">
        <v>458</v>
      </c>
      <c r="B7" s="388" t="s">
        <v>121</v>
      </c>
      <c r="C7" s="389">
        <v>45711</v>
      </c>
      <c r="D7" s="389" t="s">
        <v>459</v>
      </c>
      <c r="E7" s="389">
        <v>45693</v>
      </c>
      <c r="F7" s="684" t="s">
        <v>140</v>
      </c>
      <c r="G7" s="712" t="s">
        <v>82</v>
      </c>
      <c r="H7" s="390">
        <v>54</v>
      </c>
      <c r="I7" s="707" t="s">
        <v>358</v>
      </c>
      <c r="J7" s="390" t="s">
        <v>63</v>
      </c>
      <c r="K7" s="388" t="s">
        <v>271</v>
      </c>
      <c r="L7" s="707" t="s">
        <v>57</v>
      </c>
      <c r="M7" s="448">
        <v>47461.5</v>
      </c>
      <c r="N7" s="590">
        <v>45340</v>
      </c>
      <c r="O7" s="707" t="s">
        <v>57</v>
      </c>
      <c r="P7" s="390" t="s">
        <v>271</v>
      </c>
      <c r="Q7" s="692">
        <v>45692</v>
      </c>
      <c r="R7" s="493">
        <v>3775</v>
      </c>
      <c r="S7" s="493">
        <v>3734</v>
      </c>
      <c r="T7" s="501">
        <v>0</v>
      </c>
      <c r="U7" s="703">
        <f>IFERROR(Table4[[#This Row],[Actual Redline Completed Footage UG]]/Table4[[#This Row],[Footage UG]], 0)</f>
        <v>0.9891390728476821</v>
      </c>
      <c r="V7" s="492">
        <v>45708</v>
      </c>
      <c r="W7" s="494">
        <v>1</v>
      </c>
      <c r="X7" s="494">
        <v>1</v>
      </c>
      <c r="Y7" s="494">
        <v>1</v>
      </c>
      <c r="Z7" s="170">
        <v>45743</v>
      </c>
    </row>
    <row r="8" spans="1:27" ht="39.75" customHeight="1">
      <c r="A8" s="387" t="s">
        <v>460</v>
      </c>
      <c r="B8" s="50" t="s">
        <v>121</v>
      </c>
      <c r="C8" s="51">
        <v>45711</v>
      </c>
      <c r="D8" s="699" t="s">
        <v>139</v>
      </c>
      <c r="E8" s="51">
        <v>45712</v>
      </c>
      <c r="F8" s="699" t="s">
        <v>122</v>
      </c>
      <c r="G8" s="706" t="s">
        <v>461</v>
      </c>
      <c r="H8" s="52">
        <v>49</v>
      </c>
      <c r="I8" s="52" t="s">
        <v>358</v>
      </c>
      <c r="J8" s="52" t="s">
        <v>63</v>
      </c>
      <c r="K8" s="51">
        <v>45713</v>
      </c>
      <c r="L8" s="701" t="s">
        <v>57</v>
      </c>
      <c r="M8" s="445">
        <v>43064</v>
      </c>
      <c r="N8" s="591">
        <v>44346</v>
      </c>
      <c r="O8" s="701" t="s">
        <v>57</v>
      </c>
      <c r="P8" s="390" t="s">
        <v>271</v>
      </c>
      <c r="Q8" s="692">
        <v>45692</v>
      </c>
      <c r="R8" s="493">
        <v>3422</v>
      </c>
      <c r="S8" s="493">
        <v>3519</v>
      </c>
      <c r="T8" s="506">
        <v>0</v>
      </c>
      <c r="U8" s="494">
        <f>IFERROR(Table4[[#This Row],[Actual Redline Completed Footage UG]]/Table4[[#This Row],[Footage UG]], 0)</f>
        <v>1.0283459964932788</v>
      </c>
      <c r="V8" s="500">
        <v>45727</v>
      </c>
      <c r="W8" s="494">
        <v>1</v>
      </c>
      <c r="X8" s="494">
        <v>1</v>
      </c>
      <c r="Y8" s="494">
        <v>1</v>
      </c>
      <c r="Z8" s="170">
        <v>45743</v>
      </c>
    </row>
    <row r="9" spans="1:27" ht="39.75" customHeight="1">
      <c r="A9" s="387" t="s">
        <v>462</v>
      </c>
      <c r="B9" s="50" t="s">
        <v>121</v>
      </c>
      <c r="C9" s="51">
        <v>45716</v>
      </c>
      <c r="D9" s="699" t="s">
        <v>139</v>
      </c>
      <c r="E9" s="51">
        <v>45706</v>
      </c>
      <c r="F9" s="699" t="s">
        <v>140</v>
      </c>
      <c r="G9" s="710" t="s">
        <v>463</v>
      </c>
      <c r="H9" s="52">
        <v>56</v>
      </c>
      <c r="I9" s="701" t="s">
        <v>358</v>
      </c>
      <c r="J9" s="52" t="s">
        <v>63</v>
      </c>
      <c r="K9" s="705">
        <v>45707</v>
      </c>
      <c r="L9" s="52" t="s">
        <v>57</v>
      </c>
      <c r="M9" s="445">
        <v>62522.54</v>
      </c>
      <c r="N9" s="574">
        <v>56001</v>
      </c>
      <c r="O9" s="52" t="s">
        <v>57</v>
      </c>
      <c r="P9" s="52" t="s">
        <v>271</v>
      </c>
      <c r="Q9" s="717">
        <v>45707</v>
      </c>
      <c r="R9" s="41">
        <v>4063</v>
      </c>
      <c r="S9" s="41">
        <v>4097</v>
      </c>
      <c r="T9" s="506">
        <v>0</v>
      </c>
      <c r="U9" s="494">
        <f>IFERROR(Table4[[#This Row],[Actual Redline Completed Footage UG]]/Table4[[#This Row],[Footage UG]], 0)</f>
        <v>1.00836820083682</v>
      </c>
      <c r="V9" s="500">
        <v>45719</v>
      </c>
      <c r="W9" s="494">
        <v>1</v>
      </c>
      <c r="X9" s="494">
        <v>1</v>
      </c>
      <c r="Y9" s="494">
        <v>1</v>
      </c>
      <c r="Z9" s="170">
        <v>45835</v>
      </c>
    </row>
    <row r="10" spans="1:27" ht="39.75" customHeight="1">
      <c r="A10" s="387" t="s">
        <v>464</v>
      </c>
      <c r="B10" s="50" t="s">
        <v>121</v>
      </c>
      <c r="C10" s="51">
        <v>45925</v>
      </c>
      <c r="D10" s="699" t="s">
        <v>139</v>
      </c>
      <c r="E10" s="51">
        <v>45755</v>
      </c>
      <c r="F10" s="699" t="s">
        <v>140</v>
      </c>
      <c r="G10" s="594" t="s">
        <v>465</v>
      </c>
      <c r="H10" s="52">
        <v>82</v>
      </c>
      <c r="I10" s="701" t="s">
        <v>270</v>
      </c>
      <c r="J10" s="52" t="s">
        <v>63</v>
      </c>
      <c r="K10" s="705">
        <v>45756</v>
      </c>
      <c r="L10" s="52" t="s">
        <v>57</v>
      </c>
      <c r="M10" s="445">
        <v>67171.5</v>
      </c>
      <c r="N10" s="574">
        <v>64739</v>
      </c>
      <c r="O10" s="52" t="s">
        <v>57</v>
      </c>
      <c r="P10" s="52" t="s">
        <v>271</v>
      </c>
      <c r="Q10" s="717">
        <v>45756</v>
      </c>
      <c r="R10" s="41">
        <v>5373</v>
      </c>
      <c r="S10" s="41">
        <v>5300</v>
      </c>
      <c r="T10" s="506">
        <v>0</v>
      </c>
      <c r="U10" s="494">
        <f>IFERROR(Table4[[#This Row],[Actual Redline Completed Footage UG]]/Table4[[#This Row],[Footage UG]], 0)</f>
        <v>0.98641354922761959</v>
      </c>
      <c r="V10" s="500">
        <v>45775</v>
      </c>
      <c r="W10" s="494">
        <v>1</v>
      </c>
      <c r="X10" s="494">
        <v>1</v>
      </c>
      <c r="Y10" s="494">
        <v>1</v>
      </c>
      <c r="Z10" s="170">
        <v>45818</v>
      </c>
    </row>
    <row r="11" spans="1:27" ht="39.75" customHeight="1">
      <c r="A11" s="387" t="s">
        <v>466</v>
      </c>
      <c r="B11" s="50" t="s">
        <v>121</v>
      </c>
      <c r="C11" s="51">
        <v>45925</v>
      </c>
      <c r="D11" s="699" t="s">
        <v>450</v>
      </c>
      <c r="E11" s="51">
        <v>45749</v>
      </c>
      <c r="F11" s="699" t="s">
        <v>140</v>
      </c>
      <c r="G11" s="710" t="s">
        <v>467</v>
      </c>
      <c r="H11" s="52">
        <v>79</v>
      </c>
      <c r="I11" s="701" t="s">
        <v>270</v>
      </c>
      <c r="J11" s="52" t="s">
        <v>63</v>
      </c>
      <c r="K11" s="51">
        <v>45749</v>
      </c>
      <c r="L11" s="52" t="s">
        <v>57</v>
      </c>
      <c r="M11" s="445">
        <v>72492</v>
      </c>
      <c r="N11" s="574">
        <v>73087.5</v>
      </c>
      <c r="O11" s="52" t="s">
        <v>57</v>
      </c>
      <c r="P11" s="52" t="s">
        <v>271</v>
      </c>
      <c r="Q11" s="718">
        <v>45749</v>
      </c>
      <c r="R11" s="41">
        <v>5941</v>
      </c>
      <c r="S11" s="41">
        <v>5972</v>
      </c>
      <c r="T11" s="506">
        <v>0</v>
      </c>
      <c r="U11" s="494">
        <f>IFERROR(Table4[[#This Row],[Actual Redline Completed Footage UG]]/Table4[[#This Row],[Footage UG]], 0)</f>
        <v>1.0052179767715872</v>
      </c>
      <c r="V11" s="500">
        <v>45761</v>
      </c>
      <c r="W11" s="368">
        <v>0</v>
      </c>
      <c r="X11" s="368">
        <v>0</v>
      </c>
      <c r="Y11" s="368">
        <v>0</v>
      </c>
      <c r="Z11" s="170">
        <v>45834</v>
      </c>
    </row>
    <row r="12" spans="1:27" ht="39.75" customHeight="1">
      <c r="A12" s="387" t="s">
        <v>468</v>
      </c>
      <c r="B12" s="50" t="s">
        <v>121</v>
      </c>
      <c r="C12" s="51">
        <v>45925</v>
      </c>
      <c r="D12" s="699" t="s">
        <v>139</v>
      </c>
      <c r="E12" s="51">
        <v>45749</v>
      </c>
      <c r="F12" s="699" t="s">
        <v>122</v>
      </c>
      <c r="G12" s="710" t="s">
        <v>469</v>
      </c>
      <c r="H12" s="52">
        <v>59</v>
      </c>
      <c r="I12" s="701" t="s">
        <v>270</v>
      </c>
      <c r="J12" s="52" t="s">
        <v>63</v>
      </c>
      <c r="K12" s="51">
        <v>45750</v>
      </c>
      <c r="L12" s="52" t="s">
        <v>57</v>
      </c>
      <c r="M12" s="445">
        <v>51295</v>
      </c>
      <c r="N12" s="574">
        <v>51485.5</v>
      </c>
      <c r="O12" s="52" t="s">
        <v>57</v>
      </c>
      <c r="P12" s="52" t="s">
        <v>271</v>
      </c>
      <c r="Q12" s="718">
        <v>45750</v>
      </c>
      <c r="R12" s="41">
        <v>4122</v>
      </c>
      <c r="S12" s="41">
        <v>4138</v>
      </c>
      <c r="T12" s="506">
        <v>0</v>
      </c>
      <c r="U12" s="494">
        <f>IFERROR(Table4[[#This Row],[Actual Redline Completed Footage UG]]/Table4[[#This Row],[Footage UG]], 0)</f>
        <v>1.0038816108685105</v>
      </c>
      <c r="V12" s="500">
        <v>45764</v>
      </c>
      <c r="W12" s="494">
        <v>1</v>
      </c>
      <c r="X12" s="494">
        <v>1</v>
      </c>
      <c r="Y12" s="494">
        <v>1</v>
      </c>
      <c r="Z12" s="170">
        <v>45818</v>
      </c>
    </row>
    <row r="13" spans="1:27" ht="39.75" customHeight="1">
      <c r="A13" s="387" t="s">
        <v>470</v>
      </c>
      <c r="B13" s="50" t="s">
        <v>121</v>
      </c>
      <c r="C13" s="51">
        <v>45688</v>
      </c>
      <c r="D13" s="51" t="s">
        <v>471</v>
      </c>
      <c r="E13" s="51">
        <v>45666</v>
      </c>
      <c r="F13" s="699" t="s">
        <v>122</v>
      </c>
      <c r="G13" s="706" t="s">
        <v>472</v>
      </c>
      <c r="H13" s="52">
        <v>23</v>
      </c>
      <c r="I13" s="52" t="s">
        <v>270</v>
      </c>
      <c r="J13" s="52" t="s">
        <v>63</v>
      </c>
      <c r="K13" s="50" t="s">
        <v>271</v>
      </c>
      <c r="L13" s="701" t="s">
        <v>57</v>
      </c>
      <c r="M13" s="445">
        <v>26617</v>
      </c>
      <c r="N13" s="591">
        <v>25405</v>
      </c>
      <c r="O13" s="701" t="s">
        <v>57</v>
      </c>
      <c r="P13" s="52" t="s">
        <v>271</v>
      </c>
      <c r="Q13" s="718">
        <v>45659</v>
      </c>
      <c r="R13" s="41">
        <v>2121</v>
      </c>
      <c r="S13" s="41">
        <v>2106</v>
      </c>
      <c r="T13" s="506">
        <v>0</v>
      </c>
      <c r="U13" s="494">
        <f>IFERROR(Table4[[#This Row],[Actual Redline Completed Footage UG]]/Table4[[#This Row],[Footage UG]], 0)</f>
        <v>0.99292786421499291</v>
      </c>
      <c r="V13" s="500">
        <v>45670</v>
      </c>
      <c r="W13" s="494">
        <v>1</v>
      </c>
      <c r="X13" s="494">
        <v>1</v>
      </c>
      <c r="Y13" s="494">
        <v>1</v>
      </c>
      <c r="Z13" s="170">
        <v>45702</v>
      </c>
    </row>
    <row r="14" spans="1:27" ht="39.75" customHeight="1">
      <c r="A14" s="387" t="s">
        <v>473</v>
      </c>
      <c r="B14" s="50" t="s">
        <v>121</v>
      </c>
      <c r="C14" s="51">
        <v>45688</v>
      </c>
      <c r="D14" s="51" t="s">
        <v>76</v>
      </c>
      <c r="E14" s="51">
        <v>45679</v>
      </c>
      <c r="F14" s="699" t="s">
        <v>122</v>
      </c>
      <c r="G14" s="706" t="s">
        <v>474</v>
      </c>
      <c r="H14" s="52">
        <v>70</v>
      </c>
      <c r="I14" s="701" t="s">
        <v>358</v>
      </c>
      <c r="J14" s="52" t="s">
        <v>63</v>
      </c>
      <c r="K14" s="50" t="s">
        <v>271</v>
      </c>
      <c r="L14" s="701" t="s">
        <v>57</v>
      </c>
      <c r="M14" s="445">
        <v>72118</v>
      </c>
      <c r="N14" s="713">
        <v>70778</v>
      </c>
      <c r="O14" s="701" t="s">
        <v>57</v>
      </c>
      <c r="P14" s="52" t="s">
        <v>271</v>
      </c>
      <c r="Q14" s="718">
        <v>45659</v>
      </c>
      <c r="R14" s="41">
        <v>5987</v>
      </c>
      <c r="S14" s="41">
        <v>5879</v>
      </c>
      <c r="T14" s="506">
        <v>0</v>
      </c>
      <c r="U14" s="494">
        <f>IFERROR(Table4[[#This Row],[Actual Redline Completed Footage UG]]/Table4[[#This Row],[Footage UG]], 0)</f>
        <v>0.98196091531651908</v>
      </c>
      <c r="V14" s="500">
        <v>45679</v>
      </c>
      <c r="W14" s="494">
        <v>1</v>
      </c>
      <c r="X14" s="494">
        <v>1</v>
      </c>
      <c r="Y14" s="494">
        <v>1</v>
      </c>
      <c r="Z14" s="170">
        <v>45821</v>
      </c>
    </row>
    <row r="15" spans="1:27" ht="39.75" customHeight="1">
      <c r="A15" s="387" t="s">
        <v>475</v>
      </c>
      <c r="B15" s="50" t="s">
        <v>121</v>
      </c>
      <c r="C15" s="51">
        <v>45688</v>
      </c>
      <c r="D15" s="51" t="s">
        <v>139</v>
      </c>
      <c r="E15" s="51">
        <v>45685</v>
      </c>
      <c r="F15" s="699" t="s">
        <v>122</v>
      </c>
      <c r="G15" s="706" t="s">
        <v>476</v>
      </c>
      <c r="H15" s="52">
        <v>75</v>
      </c>
      <c r="I15" s="701" t="s">
        <v>358</v>
      </c>
      <c r="J15" s="52" t="s">
        <v>63</v>
      </c>
      <c r="K15" s="50" t="s">
        <v>271</v>
      </c>
      <c r="L15" s="701" t="s">
        <v>57</v>
      </c>
      <c r="M15" s="445">
        <v>69288</v>
      </c>
      <c r="N15" s="591">
        <v>70664</v>
      </c>
      <c r="O15" s="701" t="s">
        <v>57</v>
      </c>
      <c r="P15" s="52" t="s">
        <v>271</v>
      </c>
      <c r="Q15" s="718">
        <v>45672</v>
      </c>
      <c r="R15" s="41">
        <v>5690</v>
      </c>
      <c r="S15" s="41">
        <v>5759</v>
      </c>
      <c r="T15" s="506">
        <v>0</v>
      </c>
      <c r="U15" s="494">
        <f>IFERROR(Table4[[#This Row],[Actual Redline Completed Footage UG]]/Table4[[#This Row],[Footage UG]], 0)</f>
        <v>1.0121265377855888</v>
      </c>
      <c r="V15" s="500">
        <v>45685</v>
      </c>
      <c r="W15" s="494">
        <v>1</v>
      </c>
      <c r="X15" s="494">
        <v>1</v>
      </c>
      <c r="Y15" s="494">
        <v>1</v>
      </c>
      <c r="Z15" s="170">
        <v>45744</v>
      </c>
    </row>
    <row r="16" spans="1:27" ht="39.75" customHeight="1">
      <c r="A16" s="387" t="s">
        <v>477</v>
      </c>
      <c r="B16" s="50" t="s">
        <v>121</v>
      </c>
      <c r="C16" s="51">
        <v>45688</v>
      </c>
      <c r="D16" s="51" t="s">
        <v>478</v>
      </c>
      <c r="E16" s="51">
        <v>45693</v>
      </c>
      <c r="F16" s="699" t="s">
        <v>140</v>
      </c>
      <c r="G16" s="706" t="s">
        <v>479</v>
      </c>
      <c r="H16" s="52">
        <v>65</v>
      </c>
      <c r="I16" s="701" t="s">
        <v>358</v>
      </c>
      <c r="J16" s="52" t="s">
        <v>63</v>
      </c>
      <c r="K16" s="51">
        <v>45673</v>
      </c>
      <c r="L16" s="701" t="s">
        <v>57</v>
      </c>
      <c r="M16" s="445">
        <v>69555</v>
      </c>
      <c r="N16" s="713">
        <v>70432</v>
      </c>
      <c r="O16" s="701" t="s">
        <v>57</v>
      </c>
      <c r="P16" s="52" t="s">
        <v>271</v>
      </c>
      <c r="Q16" s="718">
        <v>45673</v>
      </c>
      <c r="R16" s="41">
        <v>5661</v>
      </c>
      <c r="S16" s="41">
        <v>5633</v>
      </c>
      <c r="T16" s="506">
        <v>0</v>
      </c>
      <c r="U16" s="494">
        <f>IFERROR(Table4[[#This Row],[Actual Redline Completed Footage UG]]/Table4[[#This Row],[Footage UG]], 0)</f>
        <v>0.99505387740681861</v>
      </c>
      <c r="V16" s="500">
        <v>45693</v>
      </c>
      <c r="W16" s="494">
        <v>1</v>
      </c>
      <c r="X16" s="494">
        <v>1</v>
      </c>
      <c r="Y16" s="494">
        <v>1</v>
      </c>
      <c r="Z16" s="170">
        <v>45821</v>
      </c>
    </row>
    <row r="17" spans="1:27" ht="39.75" customHeight="1">
      <c r="A17" s="387" t="s">
        <v>480</v>
      </c>
      <c r="B17" s="50" t="s">
        <v>121</v>
      </c>
      <c r="C17" s="51">
        <v>45688</v>
      </c>
      <c r="D17" s="51" t="s">
        <v>139</v>
      </c>
      <c r="E17" s="51">
        <v>45685</v>
      </c>
      <c r="F17" s="699" t="s">
        <v>122</v>
      </c>
      <c r="G17" s="706" t="s">
        <v>481</v>
      </c>
      <c r="H17" s="52">
        <v>81</v>
      </c>
      <c r="I17" s="701" t="s">
        <v>358</v>
      </c>
      <c r="J17" s="52" t="s">
        <v>63</v>
      </c>
      <c r="K17" s="50" t="s">
        <v>271</v>
      </c>
      <c r="L17" s="701" t="s">
        <v>57</v>
      </c>
      <c r="M17" s="445">
        <v>83754</v>
      </c>
      <c r="N17" s="591">
        <v>80572.5</v>
      </c>
      <c r="O17" s="701" t="s">
        <v>57</v>
      </c>
      <c r="P17" s="52" t="s">
        <v>271</v>
      </c>
      <c r="Q17" s="718">
        <v>45672</v>
      </c>
      <c r="R17" s="41">
        <v>7140</v>
      </c>
      <c r="S17" s="41">
        <v>6854</v>
      </c>
      <c r="T17" s="506">
        <v>0</v>
      </c>
      <c r="U17" s="494">
        <f>IFERROR(Table4[[#This Row],[Actual Redline Completed Footage UG]]/Table4[[#This Row],[Footage UG]], 0)</f>
        <v>0.95994397759103645</v>
      </c>
      <c r="V17" s="500">
        <v>45685</v>
      </c>
      <c r="W17" s="494">
        <v>1</v>
      </c>
      <c r="X17" s="494">
        <v>1</v>
      </c>
      <c r="Y17" s="494">
        <v>1</v>
      </c>
      <c r="Z17" s="170">
        <v>45702</v>
      </c>
    </row>
    <row r="18" spans="1:27" ht="39.75" customHeight="1">
      <c r="A18" s="387" t="s">
        <v>482</v>
      </c>
      <c r="B18" s="50" t="s">
        <v>121</v>
      </c>
      <c r="C18" s="51">
        <v>45742</v>
      </c>
      <c r="D18" s="699" t="s">
        <v>139</v>
      </c>
      <c r="E18" s="51">
        <v>45708</v>
      </c>
      <c r="F18" s="699" t="s">
        <v>140</v>
      </c>
      <c r="G18" s="710" t="s">
        <v>483</v>
      </c>
      <c r="H18" s="52">
        <v>50</v>
      </c>
      <c r="I18" s="52" t="s">
        <v>358</v>
      </c>
      <c r="J18" s="52" t="s">
        <v>63</v>
      </c>
      <c r="K18" s="51">
        <v>45705</v>
      </c>
      <c r="L18" s="52" t="s">
        <v>57</v>
      </c>
      <c r="M18" s="445">
        <v>43895.5</v>
      </c>
      <c r="N18" s="591">
        <v>44479.5</v>
      </c>
      <c r="O18" s="52" t="s">
        <v>57</v>
      </c>
      <c r="P18" s="52" t="s">
        <v>271</v>
      </c>
      <c r="Q18" s="717">
        <v>45706</v>
      </c>
      <c r="R18" s="41">
        <v>3581</v>
      </c>
      <c r="S18" s="41">
        <v>3634</v>
      </c>
      <c r="T18" s="506">
        <v>0</v>
      </c>
      <c r="U18" s="494">
        <f>IFERROR(Table4[[#This Row],[Actual Redline Completed Footage UG]]/Table4[[#This Row],[Footage UG]], 0)</f>
        <v>1.0148003351019268</v>
      </c>
      <c r="V18" s="500">
        <v>45728</v>
      </c>
      <c r="W18" s="494">
        <v>1</v>
      </c>
      <c r="X18" s="494">
        <v>1</v>
      </c>
      <c r="Y18" s="494">
        <v>1</v>
      </c>
      <c r="Z18" s="170">
        <v>45743</v>
      </c>
    </row>
    <row r="19" spans="1:27" ht="39.75" customHeight="1">
      <c r="A19" s="387" t="s">
        <v>484</v>
      </c>
      <c r="B19" s="50" t="s">
        <v>121</v>
      </c>
      <c r="C19" s="51">
        <v>45742</v>
      </c>
      <c r="D19" s="699" t="s">
        <v>139</v>
      </c>
      <c r="E19" s="51">
        <v>45729</v>
      </c>
      <c r="F19" s="50" t="s">
        <v>140</v>
      </c>
      <c r="G19" s="710" t="s">
        <v>485</v>
      </c>
      <c r="H19" s="52">
        <v>52</v>
      </c>
      <c r="I19" s="52" t="s">
        <v>270</v>
      </c>
      <c r="J19" s="52" t="s">
        <v>63</v>
      </c>
      <c r="K19" s="51">
        <v>45733</v>
      </c>
      <c r="L19" s="52" t="s">
        <v>57</v>
      </c>
      <c r="M19" s="445">
        <v>50824.5</v>
      </c>
      <c r="N19" s="591">
        <v>50928.5</v>
      </c>
      <c r="O19" s="52" t="s">
        <v>57</v>
      </c>
      <c r="P19" s="52" t="s">
        <v>271</v>
      </c>
      <c r="Q19" s="718">
        <v>45729</v>
      </c>
      <c r="R19" s="41">
        <v>4030</v>
      </c>
      <c r="S19" s="41">
        <v>4064</v>
      </c>
      <c r="T19" s="365">
        <v>0</v>
      </c>
      <c r="U19" s="494">
        <f>IFERROR(Table4[[#This Row],[Actual Redline Completed Footage UG]]/Table4[[#This Row],[Footage UG]], 0)</f>
        <v>1.0084367245657568</v>
      </c>
      <c r="V19" s="500">
        <v>45749</v>
      </c>
      <c r="W19" s="494">
        <v>1</v>
      </c>
      <c r="X19" s="494">
        <v>1</v>
      </c>
      <c r="Y19" s="494">
        <v>1</v>
      </c>
      <c r="Z19" s="170">
        <v>45789</v>
      </c>
    </row>
    <row r="20" spans="1:27" ht="39.75" customHeight="1">
      <c r="A20" s="387" t="s">
        <v>486</v>
      </c>
      <c r="B20" s="50" t="s">
        <v>121</v>
      </c>
      <c r="C20" s="51">
        <v>45772</v>
      </c>
      <c r="D20" s="699" t="s">
        <v>139</v>
      </c>
      <c r="E20" s="51">
        <v>45735</v>
      </c>
      <c r="F20" s="699" t="s">
        <v>122</v>
      </c>
      <c r="G20" s="710" t="s">
        <v>487</v>
      </c>
      <c r="H20" s="52">
        <v>86</v>
      </c>
      <c r="I20" s="52" t="s">
        <v>270</v>
      </c>
      <c r="J20" s="52" t="s">
        <v>63</v>
      </c>
      <c r="K20" s="51">
        <v>45737</v>
      </c>
      <c r="L20" s="52" t="s">
        <v>57</v>
      </c>
      <c r="M20" s="445">
        <v>83462</v>
      </c>
      <c r="N20" s="591">
        <v>83033</v>
      </c>
      <c r="O20" s="52" t="s">
        <v>57</v>
      </c>
      <c r="P20" s="52" t="s">
        <v>271</v>
      </c>
      <c r="Q20" s="718">
        <v>45735</v>
      </c>
      <c r="R20" s="41">
        <v>6723</v>
      </c>
      <c r="S20" s="41">
        <v>6757</v>
      </c>
      <c r="T20" s="506">
        <v>0</v>
      </c>
      <c r="U20" s="494">
        <f>IFERROR(Table4[[#This Row],[Actual Redline Completed Footage UG]]/Table4[[#This Row],[Footage UG]], 0)</f>
        <v>1.0050572661014427</v>
      </c>
      <c r="V20" s="500">
        <v>45754</v>
      </c>
      <c r="W20" s="494">
        <v>1</v>
      </c>
      <c r="X20" s="494">
        <v>1</v>
      </c>
      <c r="Y20" s="494">
        <v>1</v>
      </c>
      <c r="Z20" s="170">
        <v>45789</v>
      </c>
    </row>
    <row r="21" spans="1:27" ht="39.75" customHeight="1">
      <c r="A21" s="387" t="s">
        <v>488</v>
      </c>
      <c r="B21" s="50" t="s">
        <v>121</v>
      </c>
      <c r="C21" s="51">
        <v>45716</v>
      </c>
      <c r="D21" s="699" t="s">
        <v>139</v>
      </c>
      <c r="E21" s="51">
        <v>45712</v>
      </c>
      <c r="F21" s="699" t="s">
        <v>140</v>
      </c>
      <c r="G21" s="710" t="s">
        <v>489</v>
      </c>
      <c r="H21" s="52">
        <v>51</v>
      </c>
      <c r="I21" s="701" t="s">
        <v>358</v>
      </c>
      <c r="J21" s="52" t="s">
        <v>63</v>
      </c>
      <c r="K21" s="50" t="s">
        <v>271</v>
      </c>
      <c r="L21" s="52" t="s">
        <v>57</v>
      </c>
      <c r="M21" s="445">
        <v>47414</v>
      </c>
      <c r="N21" s="591">
        <v>45744</v>
      </c>
      <c r="O21" s="52" t="s">
        <v>57</v>
      </c>
      <c r="P21" s="52" t="s">
        <v>271</v>
      </c>
      <c r="Q21" s="879">
        <v>45716</v>
      </c>
      <c r="R21" s="32">
        <v>3597</v>
      </c>
      <c r="S21" s="32">
        <v>3636</v>
      </c>
      <c r="T21" s="639">
        <v>0</v>
      </c>
      <c r="U21" s="494">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699" t="s">
        <v>139</v>
      </c>
      <c r="E22" s="51">
        <v>45735</v>
      </c>
      <c r="F22" s="699" t="s">
        <v>140</v>
      </c>
      <c r="G22" s="710" t="s">
        <v>491</v>
      </c>
      <c r="H22" s="52">
        <v>59</v>
      </c>
      <c r="I22" s="701" t="s">
        <v>270</v>
      </c>
      <c r="J22" s="52" t="s">
        <v>63</v>
      </c>
      <c r="K22" s="51">
        <v>45736</v>
      </c>
      <c r="L22" s="52" t="s">
        <v>57</v>
      </c>
      <c r="M22" s="445">
        <v>59562.5</v>
      </c>
      <c r="N22" s="591">
        <v>52525.5</v>
      </c>
      <c r="O22" s="52" t="s">
        <v>57</v>
      </c>
      <c r="P22" s="52" t="s">
        <v>271</v>
      </c>
      <c r="Q22" s="200">
        <v>45735</v>
      </c>
      <c r="R22" s="31">
        <v>4123</v>
      </c>
      <c r="S22" s="75">
        <v>4094</v>
      </c>
      <c r="T22" s="83">
        <v>0</v>
      </c>
      <c r="U22" s="703">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699" t="s">
        <v>139</v>
      </c>
      <c r="E23" s="51">
        <v>45735</v>
      </c>
      <c r="F23" s="699" t="s">
        <v>122</v>
      </c>
      <c r="G23" s="710" t="s">
        <v>493</v>
      </c>
      <c r="H23" s="52">
        <v>35</v>
      </c>
      <c r="I23" s="52" t="s">
        <v>270</v>
      </c>
      <c r="J23" s="52" t="s">
        <v>63</v>
      </c>
      <c r="K23" s="51">
        <v>45735</v>
      </c>
      <c r="L23" s="52" t="s">
        <v>57</v>
      </c>
      <c r="M23" s="445">
        <v>41187</v>
      </c>
      <c r="N23" s="591">
        <v>39597.5</v>
      </c>
      <c r="O23" s="52" t="s">
        <v>57</v>
      </c>
      <c r="P23" s="52" t="s">
        <v>271</v>
      </c>
      <c r="Q23" s="200">
        <v>45735</v>
      </c>
      <c r="R23" s="31">
        <v>3235</v>
      </c>
      <c r="S23" s="75">
        <v>3240</v>
      </c>
      <c r="T23" s="83">
        <v>0</v>
      </c>
      <c r="U23" s="703">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593" t="s">
        <v>495</v>
      </c>
      <c r="H24" s="52">
        <v>22</v>
      </c>
      <c r="I24" s="52" t="s">
        <v>270</v>
      </c>
      <c r="J24" s="52" t="s">
        <v>63</v>
      </c>
      <c r="K24" s="50" t="s">
        <v>271</v>
      </c>
      <c r="L24" s="52" t="s">
        <v>57</v>
      </c>
      <c r="M24" s="445">
        <v>14497.5</v>
      </c>
      <c r="N24" s="591">
        <v>14042</v>
      </c>
      <c r="O24" s="52" t="s">
        <v>57</v>
      </c>
      <c r="P24" s="52" t="s">
        <v>271</v>
      </c>
      <c r="Q24" s="200">
        <v>45695</v>
      </c>
      <c r="R24" s="31">
        <v>1073</v>
      </c>
      <c r="S24" s="31">
        <v>1091</v>
      </c>
      <c r="T24" s="83">
        <v>0</v>
      </c>
      <c r="U24" s="703">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699" t="s">
        <v>139</v>
      </c>
      <c r="E25" s="51">
        <v>45758</v>
      </c>
      <c r="F25" s="699" t="s">
        <v>122</v>
      </c>
      <c r="G25" s="594" t="s">
        <v>497</v>
      </c>
      <c r="H25" s="52">
        <v>62</v>
      </c>
      <c r="I25" s="52" t="s">
        <v>270</v>
      </c>
      <c r="J25" s="52" t="s">
        <v>63</v>
      </c>
      <c r="K25" s="51">
        <v>45762</v>
      </c>
      <c r="L25" s="52" t="s">
        <v>57</v>
      </c>
      <c r="M25" s="445">
        <v>62502</v>
      </c>
      <c r="N25" s="574">
        <v>59129.5</v>
      </c>
      <c r="O25" s="52" t="s">
        <v>57</v>
      </c>
      <c r="P25" s="52" t="s">
        <v>271</v>
      </c>
      <c r="Q25" s="200">
        <v>45762</v>
      </c>
      <c r="R25" s="31">
        <v>5008</v>
      </c>
      <c r="S25" s="75">
        <v>4791</v>
      </c>
      <c r="T25" s="21">
        <v>0</v>
      </c>
      <c r="U25" s="703">
        <f>IFERROR(Table4[[#This Row],[Actual Redline Completed Footage UG]]/Table4[[#This Row],[Footage UG]], 0)</f>
        <v>0.95666932907348246</v>
      </c>
      <c r="V25" s="446">
        <v>45783</v>
      </c>
      <c r="W25" s="640">
        <v>1</v>
      </c>
      <c r="X25" s="640">
        <v>1</v>
      </c>
      <c r="Y25" s="641">
        <v>1</v>
      </c>
      <c r="Z25" s="370">
        <v>45831</v>
      </c>
      <c r="AA25" s="43"/>
    </row>
    <row r="26" spans="1:27" ht="39.75" customHeight="1">
      <c r="A26" s="387" t="s">
        <v>498</v>
      </c>
      <c r="B26" s="388" t="s">
        <v>121</v>
      </c>
      <c r="C26" s="51">
        <v>45862</v>
      </c>
      <c r="D26" s="395" t="s">
        <v>139</v>
      </c>
      <c r="E26" s="51">
        <v>45758</v>
      </c>
      <c r="F26" s="395" t="s">
        <v>122</v>
      </c>
      <c r="G26" s="594" t="s">
        <v>499</v>
      </c>
      <c r="H26" s="52">
        <v>89</v>
      </c>
      <c r="I26" s="52" t="s">
        <v>270</v>
      </c>
      <c r="J26" s="52" t="s">
        <v>63</v>
      </c>
      <c r="K26" s="51">
        <v>45762</v>
      </c>
      <c r="L26" s="52" t="s">
        <v>57</v>
      </c>
      <c r="M26" s="445">
        <v>70705.5</v>
      </c>
      <c r="N26" s="574">
        <v>67666</v>
      </c>
      <c r="O26" s="52" t="s">
        <v>57</v>
      </c>
      <c r="P26" s="52" t="s">
        <v>271</v>
      </c>
      <c r="Q26" s="200">
        <v>45762</v>
      </c>
      <c r="R26" s="31">
        <v>5203</v>
      </c>
      <c r="S26" s="31">
        <v>5333</v>
      </c>
      <c r="T26" s="83">
        <v>0</v>
      </c>
      <c r="U26" s="703">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594" t="s">
        <v>501</v>
      </c>
      <c r="H27" s="52">
        <v>87</v>
      </c>
      <c r="I27" s="52" t="s">
        <v>270</v>
      </c>
      <c r="J27" s="52" t="s">
        <v>63</v>
      </c>
      <c r="K27" s="51">
        <v>45762</v>
      </c>
      <c r="L27" s="52" t="s">
        <v>57</v>
      </c>
      <c r="M27" s="445">
        <v>66004.5</v>
      </c>
      <c r="N27" s="574">
        <v>64943.5</v>
      </c>
      <c r="O27" s="52" t="s">
        <v>57</v>
      </c>
      <c r="P27" s="52" t="s">
        <v>271</v>
      </c>
      <c r="Q27" s="200">
        <v>45762</v>
      </c>
      <c r="R27" s="31">
        <v>5120</v>
      </c>
      <c r="S27" s="75">
        <v>5340</v>
      </c>
      <c r="T27" s="83">
        <v>0</v>
      </c>
      <c r="U27" s="703">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11" t="s">
        <v>139</v>
      </c>
      <c r="E28" s="51">
        <v>45786</v>
      </c>
      <c r="F28" s="611" t="s">
        <v>122</v>
      </c>
      <c r="G28" s="670" t="s">
        <v>503</v>
      </c>
      <c r="H28" s="390">
        <v>60</v>
      </c>
      <c r="I28" s="390" t="s">
        <v>270</v>
      </c>
      <c r="J28" s="390" t="s">
        <v>63</v>
      </c>
      <c r="K28" s="389">
        <v>45790</v>
      </c>
      <c r="L28" s="390" t="s">
        <v>57</v>
      </c>
      <c r="M28" s="448">
        <v>57237</v>
      </c>
      <c r="N28" s="589">
        <v>55777</v>
      </c>
      <c r="O28" s="52" t="s">
        <v>57</v>
      </c>
      <c r="P28" s="390" t="s">
        <v>271</v>
      </c>
      <c r="Q28" s="198">
        <v>45790</v>
      </c>
      <c r="R28" s="108">
        <v>4508</v>
      </c>
      <c r="S28" s="108">
        <v>4426</v>
      </c>
      <c r="T28" s="83">
        <v>0</v>
      </c>
      <c r="U28" s="703">
        <f>IFERROR(Table4[[#This Row],[Actual Redline Completed Footage UG]]/Table4[[#This Row],[Footage UG]], 0)</f>
        <v>0.98181011535048801</v>
      </c>
      <c r="V28" s="54">
        <v>45812</v>
      </c>
      <c r="W28" s="150">
        <v>1</v>
      </c>
      <c r="X28" s="150">
        <v>1</v>
      </c>
      <c r="Y28" s="150">
        <v>1</v>
      </c>
      <c r="Z28" s="370"/>
      <c r="AA28" s="152" t="s">
        <v>504</v>
      </c>
    </row>
    <row r="29" spans="1:27" ht="39.75" customHeight="1">
      <c r="A29" s="521" t="s">
        <v>505</v>
      </c>
      <c r="B29" s="533" t="s">
        <v>121</v>
      </c>
      <c r="C29" s="517">
        <v>45688</v>
      </c>
      <c r="D29" s="517" t="s">
        <v>506</v>
      </c>
      <c r="E29" s="517">
        <v>45684</v>
      </c>
      <c r="F29" s="534" t="s">
        <v>140</v>
      </c>
      <c r="G29" s="830" t="s">
        <v>507</v>
      </c>
      <c r="H29" s="118">
        <v>0</v>
      </c>
      <c r="I29" s="524" t="s">
        <v>271</v>
      </c>
      <c r="J29" s="118" t="s">
        <v>63</v>
      </c>
      <c r="K29" s="532">
        <v>45673</v>
      </c>
      <c r="L29" s="524" t="s">
        <v>57</v>
      </c>
      <c r="M29" s="823">
        <v>24886.5</v>
      </c>
      <c r="N29" s="870">
        <v>7262</v>
      </c>
      <c r="O29" s="524" t="s">
        <v>57</v>
      </c>
      <c r="P29" s="878" t="s">
        <v>271</v>
      </c>
      <c r="Q29" s="500">
        <v>45673</v>
      </c>
      <c r="R29" s="41">
        <v>330</v>
      </c>
      <c r="S29" s="41">
        <v>330</v>
      </c>
      <c r="T29" s="506">
        <v>0</v>
      </c>
      <c r="U29" s="703">
        <f>IFERROR(Table4[[#This Row],[Actual Redline Completed Footage UG]]/Table4[[#This Row],[Footage UG]], 0)</f>
        <v>1</v>
      </c>
      <c r="V29" s="500">
        <v>45684</v>
      </c>
      <c r="W29" s="368">
        <v>1</v>
      </c>
      <c r="X29" s="368">
        <v>1</v>
      </c>
      <c r="Y29" s="368">
        <v>1</v>
      </c>
      <c r="Z29" s="500">
        <v>45821</v>
      </c>
      <c r="AA29" s="206"/>
    </row>
    <row r="30" spans="1:27" ht="39.75" customHeight="1">
      <c r="A30" s="387" t="s">
        <v>508</v>
      </c>
      <c r="B30" s="388" t="s">
        <v>121</v>
      </c>
      <c r="C30" s="684">
        <v>45805</v>
      </c>
      <c r="D30" s="684" t="s">
        <v>139</v>
      </c>
      <c r="E30" s="684">
        <v>45695</v>
      </c>
      <c r="F30" s="684" t="s">
        <v>140</v>
      </c>
      <c r="G30" s="820" t="s">
        <v>509</v>
      </c>
      <c r="H30" s="390">
        <v>0</v>
      </c>
      <c r="I30" s="707" t="s">
        <v>270</v>
      </c>
      <c r="J30" s="390" t="s">
        <v>63</v>
      </c>
      <c r="K30" s="389">
        <v>45705</v>
      </c>
      <c r="L30" s="390" t="s">
        <v>57</v>
      </c>
      <c r="M30" s="448">
        <v>88491.8</v>
      </c>
      <c r="N30" s="445">
        <v>85791.25</v>
      </c>
      <c r="O30" s="390" t="s">
        <v>57</v>
      </c>
      <c r="P30" s="390" t="s">
        <v>271</v>
      </c>
      <c r="Q30" s="198">
        <v>45705</v>
      </c>
      <c r="R30" s="108">
        <v>7207</v>
      </c>
      <c r="S30" s="108">
        <v>6778</v>
      </c>
      <c r="T30" s="30">
        <v>0</v>
      </c>
      <c r="U30" s="703">
        <f>IFERROR(Table4[[#This Row],[Actual Redline Completed Footage UG]]/Table4[[#This Row],[Footage UG]], 0)</f>
        <v>0.94047453864298602</v>
      </c>
      <c r="V30" s="126">
        <v>45721</v>
      </c>
      <c r="W30" s="34">
        <v>1</v>
      </c>
      <c r="X30" s="34">
        <v>1</v>
      </c>
      <c r="Y30" s="34">
        <v>1</v>
      </c>
      <c r="Z30" s="370">
        <v>45898</v>
      </c>
      <c r="AA30" s="672"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5">
        <v>3425.55</v>
      </c>
      <c r="N31" s="574">
        <v>7741.4</v>
      </c>
      <c r="O31" s="52" t="s">
        <v>57</v>
      </c>
      <c r="P31" s="52" t="s">
        <v>271</v>
      </c>
      <c r="Q31" s="200">
        <v>45689</v>
      </c>
      <c r="R31" s="30">
        <v>73</v>
      </c>
      <c r="S31" s="49">
        <v>73</v>
      </c>
      <c r="T31" s="83">
        <v>0</v>
      </c>
      <c r="U31" s="703">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684" t="s">
        <v>139</v>
      </c>
      <c r="E32" s="51">
        <v>45763</v>
      </c>
      <c r="F32" s="684" t="s">
        <v>140</v>
      </c>
      <c r="G32" s="594" t="s">
        <v>514</v>
      </c>
      <c r="H32" s="390">
        <v>0</v>
      </c>
      <c r="I32" s="707" t="s">
        <v>270</v>
      </c>
      <c r="J32" s="390" t="s">
        <v>63</v>
      </c>
      <c r="K32" s="388" t="s">
        <v>271</v>
      </c>
      <c r="L32" s="390" t="s">
        <v>57</v>
      </c>
      <c r="M32" s="448">
        <v>3707.3</v>
      </c>
      <c r="N32" s="445">
        <v>8209.69</v>
      </c>
      <c r="O32" s="390" t="s">
        <v>57</v>
      </c>
      <c r="P32" s="390" t="s">
        <v>271</v>
      </c>
      <c r="Q32" s="198">
        <v>45763</v>
      </c>
      <c r="R32" s="88">
        <v>143</v>
      </c>
      <c r="S32" s="88">
        <v>143</v>
      </c>
      <c r="T32" s="30">
        <v>0</v>
      </c>
      <c r="U32" s="703">
        <f>IFERROR(Table4[[#This Row],[Actual Redline Completed Footage UG]]/Table4[[#This Row],[Footage UG]], 0)</f>
        <v>1</v>
      </c>
      <c r="V32" s="54">
        <v>45768</v>
      </c>
      <c r="W32" s="34">
        <v>0</v>
      </c>
      <c r="X32" s="34">
        <v>0</v>
      </c>
      <c r="Y32" s="34">
        <v>1</v>
      </c>
      <c r="Z32" s="515">
        <v>45926</v>
      </c>
      <c r="AA32" s="672" t="s">
        <v>510</v>
      </c>
    </row>
    <row r="33" spans="1:27" ht="39.75" customHeight="1">
      <c r="A33" s="612" t="s">
        <v>515</v>
      </c>
      <c r="B33" s="50" t="s">
        <v>121</v>
      </c>
      <c r="C33" s="51">
        <v>45688</v>
      </c>
      <c r="D33" s="51" t="s">
        <v>471</v>
      </c>
      <c r="E33" s="51">
        <v>45682</v>
      </c>
      <c r="F33" s="699" t="s">
        <v>122</v>
      </c>
      <c r="G33" s="594" t="s">
        <v>516</v>
      </c>
      <c r="H33" s="52">
        <v>48</v>
      </c>
      <c r="I33" s="701" t="s">
        <v>358</v>
      </c>
      <c r="J33" s="52" t="s">
        <v>56</v>
      </c>
      <c r="K33" s="50" t="s">
        <v>271</v>
      </c>
      <c r="L33" s="52" t="s">
        <v>57</v>
      </c>
      <c r="M33" s="445">
        <v>21648.75</v>
      </c>
      <c r="N33" s="574">
        <v>35235</v>
      </c>
      <c r="O33" s="52" t="s">
        <v>57</v>
      </c>
      <c r="P33" s="52" t="s">
        <v>271</v>
      </c>
      <c r="Q33" s="200">
        <v>45678</v>
      </c>
      <c r="R33" s="31">
        <v>2264</v>
      </c>
      <c r="S33" s="75">
        <v>2163</v>
      </c>
      <c r="T33" s="83">
        <v>0</v>
      </c>
      <c r="U33" s="703">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10" t="s">
        <v>518</v>
      </c>
      <c r="H34" s="52">
        <v>80</v>
      </c>
      <c r="I34" s="52" t="s">
        <v>271</v>
      </c>
      <c r="J34" s="52" t="s">
        <v>63</v>
      </c>
      <c r="K34" s="51">
        <v>45728</v>
      </c>
      <c r="L34" s="52" t="s">
        <v>57</v>
      </c>
      <c r="M34" s="445">
        <v>88033.5</v>
      </c>
      <c r="N34" s="574">
        <v>88045.5</v>
      </c>
      <c r="O34" s="52" t="s">
        <v>57</v>
      </c>
      <c r="P34" s="52" t="s">
        <v>271</v>
      </c>
      <c r="Q34" s="200">
        <v>45727</v>
      </c>
      <c r="R34" s="31">
        <v>7442</v>
      </c>
      <c r="S34" s="31">
        <v>7447</v>
      </c>
      <c r="T34" s="30">
        <v>0</v>
      </c>
      <c r="U34" s="703">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10" t="s">
        <v>520</v>
      </c>
      <c r="H35" s="52">
        <v>90</v>
      </c>
      <c r="I35" s="52" t="s">
        <v>271</v>
      </c>
      <c r="J35" s="52" t="s">
        <v>63</v>
      </c>
      <c r="K35" s="51">
        <v>45728</v>
      </c>
      <c r="L35" s="52" t="s">
        <v>57</v>
      </c>
      <c r="M35" s="445">
        <v>82979.5</v>
      </c>
      <c r="N35" s="574">
        <v>78032</v>
      </c>
      <c r="O35" s="52" t="s">
        <v>57</v>
      </c>
      <c r="P35" s="390" t="s">
        <v>271</v>
      </c>
      <c r="Q35" s="718">
        <v>45728</v>
      </c>
      <c r="R35" s="41">
        <v>6524</v>
      </c>
      <c r="S35" s="493">
        <v>6492</v>
      </c>
      <c r="T35" s="882">
        <v>0</v>
      </c>
      <c r="U35" s="703">
        <f>IFERROR(Table4[[#This Row],[Actual Redline Completed Footage UG]]/Table4[[#This Row],[Footage UG]], 0)</f>
        <v>0.99509503372164321</v>
      </c>
      <c r="V35" s="54">
        <v>45740</v>
      </c>
      <c r="W35" s="34">
        <v>1</v>
      </c>
      <c r="X35" s="34">
        <v>1</v>
      </c>
      <c r="Y35" s="34">
        <v>1</v>
      </c>
      <c r="Z35" s="54">
        <v>45916</v>
      </c>
      <c r="AA35" s="903" t="s">
        <v>521</v>
      </c>
    </row>
    <row r="36" spans="1:27" ht="39.75" customHeight="1">
      <c r="A36" s="387" t="s">
        <v>522</v>
      </c>
      <c r="B36" s="709" t="s">
        <v>50</v>
      </c>
      <c r="C36" s="51">
        <v>45742</v>
      </c>
      <c r="D36" s="50" t="s">
        <v>378</v>
      </c>
      <c r="E36" s="51">
        <v>45716</v>
      </c>
      <c r="F36" s="50" t="s">
        <v>379</v>
      </c>
      <c r="G36" s="708" t="s">
        <v>523</v>
      </c>
      <c r="H36" s="52">
        <v>87</v>
      </c>
      <c r="I36" s="52" t="s">
        <v>271</v>
      </c>
      <c r="J36" s="52" t="s">
        <v>63</v>
      </c>
      <c r="K36" s="51">
        <v>45716</v>
      </c>
      <c r="L36" s="52" t="s">
        <v>57</v>
      </c>
      <c r="M36" s="445">
        <v>74446</v>
      </c>
      <c r="N36" s="589">
        <v>73894</v>
      </c>
      <c r="O36" s="52" t="s">
        <v>57</v>
      </c>
      <c r="P36" s="390" t="s">
        <v>271</v>
      </c>
      <c r="Q36" s="200">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45">
        <v>45716</v>
      </c>
      <c r="L37" s="52" t="s">
        <v>57</v>
      </c>
      <c r="M37" s="714">
        <v>84935.5</v>
      </c>
      <c r="N37" s="590">
        <v>81445</v>
      </c>
      <c r="O37" s="52" t="s">
        <v>57</v>
      </c>
      <c r="P37" s="390" t="s">
        <v>271</v>
      </c>
      <c r="Q37" s="198">
        <v>45726</v>
      </c>
      <c r="R37" s="108">
        <v>7049</v>
      </c>
      <c r="S37" s="108">
        <v>7081</v>
      </c>
      <c r="T37" s="31">
        <v>0</v>
      </c>
      <c r="U37" s="703">
        <f>IFERROR(Table4[[#This Row],[Actual Redline Completed Footage UG]]/Table4[[#This Row],[Footage UG]], 0)</f>
        <v>1.0045396510143283</v>
      </c>
      <c r="V37" s="54">
        <v>45740</v>
      </c>
      <c r="W37" s="22">
        <v>1</v>
      </c>
      <c r="X37" s="22">
        <v>1</v>
      </c>
      <c r="Y37" s="22">
        <v>1</v>
      </c>
      <c r="Z37" s="370">
        <v>45770</v>
      </c>
      <c r="AA37" s="43"/>
    </row>
    <row r="38" spans="1:27" ht="39.75" customHeight="1">
      <c r="A38" s="715" t="s">
        <v>526</v>
      </c>
      <c r="B38" s="709" t="s">
        <v>50</v>
      </c>
      <c r="C38" s="51">
        <v>45772</v>
      </c>
      <c r="D38" s="51" t="s">
        <v>139</v>
      </c>
      <c r="E38" s="699">
        <v>45685</v>
      </c>
      <c r="F38" s="699" t="s">
        <v>85</v>
      </c>
      <c r="G38" s="700" t="s">
        <v>527</v>
      </c>
      <c r="H38" s="701">
        <v>76</v>
      </c>
      <c r="I38" s="707" t="s">
        <v>270</v>
      </c>
      <c r="J38" s="701" t="s">
        <v>63</v>
      </c>
      <c r="K38" s="699">
        <v>45692</v>
      </c>
      <c r="L38" s="701" t="s">
        <v>57</v>
      </c>
      <c r="M38" s="704">
        <v>90302</v>
      </c>
      <c r="N38" s="445">
        <v>98764.5</v>
      </c>
      <c r="O38" s="701" t="s">
        <v>57</v>
      </c>
      <c r="P38" s="390" t="s">
        <v>271</v>
      </c>
      <c r="Q38" s="200">
        <v>45694</v>
      </c>
      <c r="R38" s="851">
        <v>8420</v>
      </c>
      <c r="S38" s="775">
        <v>8553</v>
      </c>
      <c r="T38" s="30">
        <v>0</v>
      </c>
      <c r="U38" s="703">
        <f>IFERROR(Table4[[#This Row],[Actual Redline Completed Footage UG]]/Table4[[#This Row],[Footage UG]], 0)</f>
        <v>1.0157957244655582</v>
      </c>
      <c r="V38" s="54">
        <v>45709</v>
      </c>
      <c r="W38" s="698">
        <v>1</v>
      </c>
      <c r="X38" s="698">
        <v>1</v>
      </c>
      <c r="Y38" s="698">
        <v>1</v>
      </c>
      <c r="Z38" s="370">
        <v>45867</v>
      </c>
      <c r="AA38" s="853" t="s">
        <v>528</v>
      </c>
    </row>
    <row r="39" spans="1:27" ht="39.75" customHeight="1">
      <c r="A39" s="716" t="s">
        <v>529</v>
      </c>
      <c r="B39" s="392" t="s">
        <v>50</v>
      </c>
      <c r="C39" s="51">
        <v>45772</v>
      </c>
      <c r="D39" s="51" t="s">
        <v>378</v>
      </c>
      <c r="E39" s="699">
        <v>45695</v>
      </c>
      <c r="F39" s="50" t="s">
        <v>379</v>
      </c>
      <c r="G39" s="593" t="s">
        <v>352</v>
      </c>
      <c r="H39" s="394">
        <v>86</v>
      </c>
      <c r="I39" s="394" t="s">
        <v>270</v>
      </c>
      <c r="J39" s="394" t="s">
        <v>63</v>
      </c>
      <c r="K39" s="395">
        <v>45698</v>
      </c>
      <c r="L39" s="394" t="s">
        <v>57</v>
      </c>
      <c r="M39" s="674">
        <v>71361</v>
      </c>
      <c r="N39" s="574">
        <v>72125</v>
      </c>
      <c r="O39" s="394" t="s">
        <v>57</v>
      </c>
      <c r="P39" s="52" t="s">
        <v>271</v>
      </c>
      <c r="Q39" s="201">
        <v>45688</v>
      </c>
      <c r="R39" s="832">
        <v>6214</v>
      </c>
      <c r="S39" s="832">
        <v>6214</v>
      </c>
      <c r="T39" s="83">
        <v>0</v>
      </c>
      <c r="U39" s="703">
        <f>IFERROR(Table4[[#This Row],[Actual Redline Completed Footage UG]]/Table4[[#This Row],[Footage UG]], 0)</f>
        <v>1</v>
      </c>
      <c r="V39" s="54">
        <v>45708</v>
      </c>
      <c r="W39" s="22">
        <v>1</v>
      </c>
      <c r="X39" s="22">
        <v>1</v>
      </c>
      <c r="Y39" s="22">
        <v>1</v>
      </c>
      <c r="Z39" s="54">
        <v>45791</v>
      </c>
      <c r="AA39" s="889"/>
    </row>
    <row r="40" spans="1:27" ht="39.75" customHeight="1">
      <c r="A40" s="716" t="s">
        <v>530</v>
      </c>
      <c r="B40" s="392" t="s">
        <v>50</v>
      </c>
      <c r="C40" s="51">
        <v>45772</v>
      </c>
      <c r="D40" s="395" t="s">
        <v>70</v>
      </c>
      <c r="E40" s="395">
        <v>45686</v>
      </c>
      <c r="F40" s="395" t="s">
        <v>71</v>
      </c>
      <c r="G40" s="593" t="s">
        <v>531</v>
      </c>
      <c r="H40" s="394">
        <v>81</v>
      </c>
      <c r="I40" s="391" t="s">
        <v>270</v>
      </c>
      <c r="J40" s="394" t="s">
        <v>63</v>
      </c>
      <c r="K40" s="395">
        <v>45700</v>
      </c>
      <c r="L40" s="394" t="s">
        <v>57</v>
      </c>
      <c r="M40" s="674">
        <v>76139.5</v>
      </c>
      <c r="N40" s="589">
        <v>79581.5</v>
      </c>
      <c r="O40" s="394" t="s">
        <v>57</v>
      </c>
      <c r="P40" s="390" t="s">
        <v>271</v>
      </c>
      <c r="Q40" s="200">
        <v>45692</v>
      </c>
      <c r="R40" s="402">
        <v>6303</v>
      </c>
      <c r="S40" s="109">
        <v>6761</v>
      </c>
      <c r="T40" s="83">
        <v>0</v>
      </c>
      <c r="U40" s="703">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593" t="s">
        <v>534</v>
      </c>
      <c r="H41" s="394">
        <v>90</v>
      </c>
      <c r="I41" s="394" t="s">
        <v>358</v>
      </c>
      <c r="J41" s="394" t="s">
        <v>63</v>
      </c>
      <c r="K41" s="50" t="s">
        <v>271</v>
      </c>
      <c r="L41" s="394" t="s">
        <v>57</v>
      </c>
      <c r="M41" s="674">
        <v>51958</v>
      </c>
      <c r="N41" s="574">
        <v>20330.259999999998</v>
      </c>
      <c r="O41" s="394" t="s">
        <v>57</v>
      </c>
      <c r="P41" s="52" t="s">
        <v>271</v>
      </c>
      <c r="Q41" s="718">
        <v>45694</v>
      </c>
      <c r="R41" s="514">
        <v>760</v>
      </c>
      <c r="S41" s="514">
        <v>708</v>
      </c>
      <c r="T41" s="83">
        <v>0</v>
      </c>
      <c r="U41" s="703">
        <f>IFERROR(Table4[[#This Row],[Actual Redline Completed Footage UG]]/Table4[[#This Row],[Footage UG]], 0)</f>
        <v>0.93157894736842106</v>
      </c>
      <c r="V41" s="500">
        <v>45729</v>
      </c>
      <c r="W41" s="494">
        <v>1</v>
      </c>
      <c r="X41" s="494">
        <v>1</v>
      </c>
      <c r="Y41" s="494">
        <v>1</v>
      </c>
      <c r="Z41" s="54">
        <v>45792</v>
      </c>
      <c r="AA41" s="178" t="s">
        <v>535</v>
      </c>
    </row>
    <row r="42" spans="1:27" ht="39.75" customHeight="1">
      <c r="A42" s="387" t="s">
        <v>536</v>
      </c>
      <c r="B42" s="709" t="s">
        <v>50</v>
      </c>
      <c r="C42" s="699">
        <v>45688</v>
      </c>
      <c r="D42" s="699" t="s">
        <v>360</v>
      </c>
      <c r="E42" s="699">
        <v>45692</v>
      </c>
      <c r="F42" s="699" t="s">
        <v>77</v>
      </c>
      <c r="G42" s="700" t="s">
        <v>537</v>
      </c>
      <c r="H42" s="52">
        <v>86</v>
      </c>
      <c r="I42" s="701" t="s">
        <v>358</v>
      </c>
      <c r="J42" s="52" t="s">
        <v>63</v>
      </c>
      <c r="K42" s="388" t="s">
        <v>271</v>
      </c>
      <c r="L42" s="701" t="s">
        <v>57</v>
      </c>
      <c r="M42" s="445">
        <v>82480.5</v>
      </c>
      <c r="N42" s="445">
        <v>77870.5</v>
      </c>
      <c r="O42" s="701" t="s">
        <v>57</v>
      </c>
      <c r="P42" s="390" t="s">
        <v>271</v>
      </c>
      <c r="Q42" s="200">
        <v>45675</v>
      </c>
      <c r="R42" s="31">
        <v>6390</v>
      </c>
      <c r="S42" s="108">
        <v>6114</v>
      </c>
      <c r="T42" s="30">
        <v>0</v>
      </c>
      <c r="U42" s="703">
        <f>IFERROR(Table4[[#This Row],[Actual Redline Completed Footage UG]]/Table4[[#This Row],[Footage UG]], 0)</f>
        <v>0.95680751173708922</v>
      </c>
      <c r="V42" s="54">
        <v>45687</v>
      </c>
      <c r="W42" s="698">
        <v>1</v>
      </c>
      <c r="X42" s="698">
        <v>1</v>
      </c>
      <c r="Y42" s="698">
        <v>1</v>
      </c>
      <c r="Z42" s="370">
        <v>45882</v>
      </c>
      <c r="AA42" s="852"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5">
        <v>74508.5</v>
      </c>
      <c r="N43" s="574">
        <v>75008.5</v>
      </c>
      <c r="O43" s="390" t="s">
        <v>57</v>
      </c>
      <c r="P43" s="390" t="s">
        <v>271</v>
      </c>
      <c r="Q43" s="200">
        <v>45749</v>
      </c>
      <c r="R43" s="31">
        <v>5795</v>
      </c>
      <c r="S43" s="108">
        <v>5411</v>
      </c>
      <c r="T43" s="149">
        <v>0</v>
      </c>
      <c r="U43" s="703">
        <v>0.93</v>
      </c>
      <c r="V43" s="54">
        <v>45763</v>
      </c>
      <c r="W43" s="22">
        <v>1</v>
      </c>
      <c r="X43" s="22">
        <v>1</v>
      </c>
      <c r="Y43" s="22">
        <v>1</v>
      </c>
      <c r="Z43" s="370"/>
      <c r="AA43" s="869"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5">
        <v>73070.5</v>
      </c>
      <c r="N44" s="574">
        <v>72678</v>
      </c>
      <c r="O44" s="52" t="s">
        <v>57</v>
      </c>
      <c r="P44" s="52" t="s">
        <v>271</v>
      </c>
      <c r="Q44" s="200">
        <v>45749</v>
      </c>
      <c r="R44" s="31">
        <v>6028</v>
      </c>
      <c r="S44" s="75">
        <v>6070</v>
      </c>
      <c r="T44" s="83">
        <v>0</v>
      </c>
      <c r="U44" s="494">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09" t="s">
        <v>50</v>
      </c>
      <c r="C45" s="699">
        <v>45711</v>
      </c>
      <c r="D45" s="699" t="s">
        <v>360</v>
      </c>
      <c r="E45" s="699">
        <v>45691</v>
      </c>
      <c r="F45" s="699" t="s">
        <v>77</v>
      </c>
      <c r="G45" s="700" t="s">
        <v>547</v>
      </c>
      <c r="H45" s="52">
        <v>73</v>
      </c>
      <c r="I45" s="707" t="s">
        <v>358</v>
      </c>
      <c r="J45" s="52" t="s">
        <v>63</v>
      </c>
      <c r="K45" s="51">
        <v>45698</v>
      </c>
      <c r="L45" s="701" t="s">
        <v>57</v>
      </c>
      <c r="M45" s="445">
        <v>60575.5</v>
      </c>
      <c r="N45" s="574">
        <v>59352</v>
      </c>
      <c r="O45" s="701" t="s">
        <v>57</v>
      </c>
      <c r="P45" s="390" t="s">
        <v>271</v>
      </c>
      <c r="Q45" s="200">
        <v>45691</v>
      </c>
      <c r="R45" s="31">
        <v>4614</v>
      </c>
      <c r="S45" s="108">
        <v>4614</v>
      </c>
      <c r="T45" s="697">
        <v>0</v>
      </c>
      <c r="U45" s="703">
        <f>IFERROR(Table4[[#This Row],[Actual Redline Completed Footage UG]]/Table4[[#This Row],[Footage UG]], 0)</f>
        <v>1</v>
      </c>
      <c r="V45" s="54">
        <v>45706</v>
      </c>
      <c r="W45" s="698">
        <v>1</v>
      </c>
      <c r="X45" s="698">
        <v>1</v>
      </c>
      <c r="Y45" s="698">
        <v>1</v>
      </c>
      <c r="Z45" s="515">
        <v>45888</v>
      </c>
      <c r="AA45" s="69" t="s">
        <v>548</v>
      </c>
    </row>
    <row r="46" spans="1:27" ht="39.75" customHeight="1">
      <c r="A46" s="387" t="s">
        <v>549</v>
      </c>
      <c r="B46" s="392" t="s">
        <v>50</v>
      </c>
      <c r="C46" s="395">
        <v>45711</v>
      </c>
      <c r="D46" s="395" t="s">
        <v>544</v>
      </c>
      <c r="E46" s="395">
        <v>45707</v>
      </c>
      <c r="F46" s="395" t="s">
        <v>77</v>
      </c>
      <c r="G46" s="593" t="s">
        <v>550</v>
      </c>
      <c r="H46" s="52">
        <v>65</v>
      </c>
      <c r="I46" s="394" t="s">
        <v>358</v>
      </c>
      <c r="J46" s="52" t="s">
        <v>63</v>
      </c>
      <c r="K46" s="51">
        <v>45698</v>
      </c>
      <c r="L46" s="394" t="s">
        <v>57</v>
      </c>
      <c r="M46" s="445">
        <v>65001</v>
      </c>
      <c r="N46" s="590">
        <v>68269</v>
      </c>
      <c r="O46" s="394" t="s">
        <v>57</v>
      </c>
      <c r="P46" s="390" t="s">
        <v>271</v>
      </c>
      <c r="Q46" s="198">
        <v>45708</v>
      </c>
      <c r="R46" s="108">
        <v>5284</v>
      </c>
      <c r="S46" s="881">
        <v>5458</v>
      </c>
      <c r="T46" s="83">
        <v>0</v>
      </c>
      <c r="U46" s="703">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5">
        <v>62104</v>
      </c>
      <c r="N47" s="590">
        <v>64186</v>
      </c>
      <c r="O47" s="390" t="s">
        <v>57</v>
      </c>
      <c r="P47" s="390" t="s">
        <v>271</v>
      </c>
      <c r="Q47" s="198">
        <v>45744</v>
      </c>
      <c r="R47" s="108">
        <v>5210</v>
      </c>
      <c r="S47" s="108">
        <v>5139</v>
      </c>
      <c r="T47" s="149">
        <v>0</v>
      </c>
      <c r="U47" s="703">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09" t="s">
        <v>50</v>
      </c>
      <c r="C48" s="51">
        <v>45772</v>
      </c>
      <c r="D48" s="50" t="s">
        <v>378</v>
      </c>
      <c r="E48" s="51">
        <v>45743</v>
      </c>
      <c r="F48" s="50" t="s">
        <v>379</v>
      </c>
      <c r="G48" s="710" t="s">
        <v>554</v>
      </c>
      <c r="H48" s="52">
        <v>84</v>
      </c>
      <c r="I48" s="701" t="s">
        <v>270</v>
      </c>
      <c r="J48" s="390" t="s">
        <v>63</v>
      </c>
      <c r="K48" s="51">
        <v>45741</v>
      </c>
      <c r="L48" s="390" t="s">
        <v>57</v>
      </c>
      <c r="M48" s="445">
        <v>63756.5</v>
      </c>
      <c r="N48" s="590">
        <v>64902.5</v>
      </c>
      <c r="O48" s="390" t="s">
        <v>57</v>
      </c>
      <c r="P48" s="390" t="s">
        <v>271</v>
      </c>
      <c r="Q48" s="198">
        <v>45755</v>
      </c>
      <c r="R48" s="108">
        <v>5237</v>
      </c>
      <c r="S48" s="108">
        <v>5439</v>
      </c>
      <c r="T48" s="149">
        <v>0</v>
      </c>
      <c r="U48" s="703">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5">
        <v>67840.5</v>
      </c>
      <c r="N49" s="574">
        <v>66607.5</v>
      </c>
      <c r="O49" s="52" t="s">
        <v>57</v>
      </c>
      <c r="P49" s="52" t="s">
        <v>271</v>
      </c>
      <c r="Q49" s="200">
        <v>45747</v>
      </c>
      <c r="R49" s="31">
        <v>5601</v>
      </c>
      <c r="S49" s="31">
        <v>5628</v>
      </c>
      <c r="T49" s="83">
        <v>0</v>
      </c>
      <c r="U49" s="703">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5">
        <v>53906.75</v>
      </c>
      <c r="N50" s="574">
        <v>54578.5</v>
      </c>
      <c r="O50" s="52" t="s">
        <v>57</v>
      </c>
      <c r="P50" s="52" t="s">
        <v>271</v>
      </c>
      <c r="Q50" s="200">
        <v>45757</v>
      </c>
      <c r="R50" s="31">
        <v>4615</v>
      </c>
      <c r="S50" s="75">
        <v>4588</v>
      </c>
      <c r="T50" s="83">
        <v>0</v>
      </c>
      <c r="U50" s="703">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594" t="s">
        <v>561</v>
      </c>
      <c r="H51" s="390">
        <v>50</v>
      </c>
      <c r="I51" s="390" t="s">
        <v>270</v>
      </c>
      <c r="J51" s="390" t="s">
        <v>63</v>
      </c>
      <c r="K51" s="389">
        <v>45757</v>
      </c>
      <c r="L51" s="390" t="s">
        <v>57</v>
      </c>
      <c r="M51" s="448">
        <v>47432.5</v>
      </c>
      <c r="N51" s="574">
        <v>54385.09</v>
      </c>
      <c r="O51" s="390" t="s">
        <v>57</v>
      </c>
      <c r="P51" s="390" t="s">
        <v>271</v>
      </c>
      <c r="Q51" s="198">
        <v>45757</v>
      </c>
      <c r="R51" s="108">
        <v>3932</v>
      </c>
      <c r="S51" s="592">
        <v>4034</v>
      </c>
      <c r="T51" s="83">
        <v>0</v>
      </c>
      <c r="U51" s="703">
        <f>IFERROR(Table4[[#This Row],[Actual Redline Completed Footage UG]]/Table4[[#This Row],[Footage UG]], 0)</f>
        <v>1.0259409969481179</v>
      </c>
      <c r="V51" s="446">
        <v>45771</v>
      </c>
      <c r="W51" s="614">
        <v>0</v>
      </c>
      <c r="X51" s="614">
        <v>0</v>
      </c>
      <c r="Y51" s="614">
        <v>0</v>
      </c>
      <c r="Z51" s="615">
        <v>45849</v>
      </c>
      <c r="AA51" s="616"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5">
        <v>62383</v>
      </c>
      <c r="N52" s="574">
        <v>61939</v>
      </c>
      <c r="O52" s="52" t="s">
        <v>57</v>
      </c>
      <c r="P52" s="52" t="s">
        <v>271</v>
      </c>
      <c r="Q52" s="200">
        <v>45757</v>
      </c>
      <c r="R52" s="31">
        <v>5164</v>
      </c>
      <c r="S52" s="31">
        <v>5164</v>
      </c>
      <c r="T52" s="83">
        <v>0</v>
      </c>
      <c r="U52" s="703">
        <f>IFERROR(Table4[[#This Row],[Actual Redline Completed Footage UG]]/Table4[[#This Row],[Footage UG]], 0)</f>
        <v>1</v>
      </c>
      <c r="V52" s="54">
        <v>45772</v>
      </c>
      <c r="W52" s="644">
        <v>1</v>
      </c>
      <c r="X52" s="644">
        <v>1</v>
      </c>
      <c r="Y52" s="644">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8">
        <v>80443.5</v>
      </c>
      <c r="N53" s="574">
        <v>81941</v>
      </c>
      <c r="O53" s="390" t="s">
        <v>57</v>
      </c>
      <c r="P53" s="390" t="s">
        <v>271</v>
      </c>
      <c r="Q53" s="198">
        <v>45757</v>
      </c>
      <c r="R53" s="108">
        <v>6617</v>
      </c>
      <c r="S53" s="592">
        <v>6743</v>
      </c>
      <c r="T53" s="83">
        <v>0</v>
      </c>
      <c r="U53" s="703">
        <f>IFERROR(Table4[[#This Row],[Actual Redline Completed Footage UG]]/Table4[[#This Row],[Footage UG]], 0)</f>
        <v>1.0190418618709385</v>
      </c>
      <c r="V53" s="54">
        <v>45771</v>
      </c>
      <c r="W53" s="34">
        <v>0</v>
      </c>
      <c r="X53" s="34">
        <v>0</v>
      </c>
      <c r="Y53" s="34">
        <v>0</v>
      </c>
      <c r="Z53" s="615">
        <v>45849</v>
      </c>
      <c r="AA53" s="160" t="s">
        <v>567</v>
      </c>
    </row>
    <row r="54" spans="1:27" ht="39.75" customHeight="1">
      <c r="A54" s="387" t="s">
        <v>568</v>
      </c>
      <c r="B54" s="709" t="s">
        <v>50</v>
      </c>
      <c r="C54" s="389">
        <v>45831</v>
      </c>
      <c r="D54" s="51" t="s">
        <v>560</v>
      </c>
      <c r="E54" s="51">
        <v>45807</v>
      </c>
      <c r="F54" s="388" t="s">
        <v>85</v>
      </c>
      <c r="G54" s="388" t="s">
        <v>569</v>
      </c>
      <c r="H54" s="390">
        <v>86</v>
      </c>
      <c r="I54" s="390" t="s">
        <v>270</v>
      </c>
      <c r="J54" s="390" t="s">
        <v>63</v>
      </c>
      <c r="K54" s="389">
        <v>45757</v>
      </c>
      <c r="L54" s="390" t="s">
        <v>57</v>
      </c>
      <c r="M54" s="448">
        <v>68736.5</v>
      </c>
      <c r="N54" s="574">
        <v>68249</v>
      </c>
      <c r="O54" s="390" t="s">
        <v>57</v>
      </c>
      <c r="P54" s="390" t="s">
        <v>271</v>
      </c>
      <c r="Q54" s="895">
        <v>45756</v>
      </c>
      <c r="R54" s="880">
        <v>5939</v>
      </c>
      <c r="S54" s="592">
        <v>5791</v>
      </c>
      <c r="T54" s="83">
        <v>0</v>
      </c>
      <c r="U54" s="703">
        <f>IFERROR(Table4[[#This Row],[Actual Redline Completed Footage UG]]/Table4[[#This Row],[Footage UG]], 0)</f>
        <v>0.97507997979457817</v>
      </c>
      <c r="V54" s="54">
        <v>45768</v>
      </c>
      <c r="W54" s="34">
        <v>0</v>
      </c>
      <c r="X54" s="34">
        <v>0</v>
      </c>
      <c r="Y54" s="34">
        <v>0</v>
      </c>
      <c r="Z54" s="615">
        <v>45849</v>
      </c>
      <c r="AA54" s="160" t="s">
        <v>567</v>
      </c>
    </row>
    <row r="55" spans="1:27" ht="39.75" customHeight="1">
      <c r="A55" s="387" t="s">
        <v>570</v>
      </c>
      <c r="B55" s="392" t="s">
        <v>50</v>
      </c>
      <c r="C55" s="51">
        <v>45772</v>
      </c>
      <c r="D55" s="50" t="s">
        <v>70</v>
      </c>
      <c r="E55" s="51">
        <v>45743</v>
      </c>
      <c r="F55" s="50" t="s">
        <v>71</v>
      </c>
      <c r="G55" s="393" t="s">
        <v>571</v>
      </c>
      <c r="H55" s="52">
        <v>84</v>
      </c>
      <c r="I55" s="701" t="s">
        <v>270</v>
      </c>
      <c r="J55" s="390" t="s">
        <v>63</v>
      </c>
      <c r="K55" s="51">
        <v>45741</v>
      </c>
      <c r="L55" s="390" t="s">
        <v>57</v>
      </c>
      <c r="M55" s="445">
        <v>73491.5</v>
      </c>
      <c r="N55" s="589">
        <v>202651</v>
      </c>
      <c r="O55" s="390" t="s">
        <v>57</v>
      </c>
      <c r="P55" s="390" t="s">
        <v>271</v>
      </c>
      <c r="Q55" s="200">
        <v>45748</v>
      </c>
      <c r="R55" s="31">
        <v>5390</v>
      </c>
      <c r="S55" s="592">
        <v>5327</v>
      </c>
      <c r="T55" s="149">
        <v>0</v>
      </c>
      <c r="U55" s="703">
        <f>IFERROR(Table4[[#This Row],[Actual Redline Completed Footage UG]]/Table4[[#This Row],[Footage UG]], 0)</f>
        <v>0.98831168831168836</v>
      </c>
      <c r="V55" s="54">
        <v>45768</v>
      </c>
      <c r="W55" s="94">
        <v>0</v>
      </c>
      <c r="X55" s="94">
        <v>0</v>
      </c>
      <c r="Y55" s="94">
        <v>0</v>
      </c>
      <c r="Z55" s="515">
        <v>45859</v>
      </c>
      <c r="AA55" s="43"/>
    </row>
    <row r="56" spans="1:27" ht="39.75" customHeight="1">
      <c r="A56" s="387" t="s">
        <v>572</v>
      </c>
      <c r="B56" s="709" t="s">
        <v>50</v>
      </c>
      <c r="C56" s="51">
        <v>45772</v>
      </c>
      <c r="D56" s="50" t="s">
        <v>139</v>
      </c>
      <c r="E56" s="51">
        <v>45743</v>
      </c>
      <c r="F56" s="50" t="s">
        <v>85</v>
      </c>
      <c r="G56" s="710" t="s">
        <v>573</v>
      </c>
      <c r="H56" s="52">
        <v>81</v>
      </c>
      <c r="I56" s="701" t="s">
        <v>270</v>
      </c>
      <c r="J56" s="390" t="s">
        <v>63</v>
      </c>
      <c r="K56" s="51">
        <v>45741</v>
      </c>
      <c r="L56" s="390" t="s">
        <v>57</v>
      </c>
      <c r="M56" s="445">
        <v>74961</v>
      </c>
      <c r="N56" s="445">
        <v>77123</v>
      </c>
      <c r="O56" s="390" t="s">
        <v>57</v>
      </c>
      <c r="P56" s="390" t="s">
        <v>271</v>
      </c>
      <c r="Q56" s="720">
        <v>45747</v>
      </c>
      <c r="R56" s="577">
        <v>6327</v>
      </c>
      <c r="S56" s="592">
        <v>6414</v>
      </c>
      <c r="T56" s="30">
        <v>0</v>
      </c>
      <c r="U56" s="703">
        <f>IFERROR(Table4[[#This Row],[Actual Redline Completed Footage UG]]/Table4[[#This Row],[Footage UG]], 0)</f>
        <v>1.0137505926979611</v>
      </c>
      <c r="V56" s="54">
        <v>45761</v>
      </c>
      <c r="W56" s="698">
        <v>1</v>
      </c>
      <c r="X56" s="698">
        <v>1</v>
      </c>
      <c r="Y56" s="698">
        <v>1</v>
      </c>
      <c r="Z56" s="888">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5">
        <v>70235</v>
      </c>
      <c r="N57" s="589">
        <v>134171.5</v>
      </c>
      <c r="O57" s="390" t="s">
        <v>57</v>
      </c>
      <c r="P57" s="390" t="s">
        <v>271</v>
      </c>
      <c r="Q57" s="200">
        <v>45745</v>
      </c>
      <c r="R57" s="31">
        <v>5585</v>
      </c>
      <c r="S57" s="592">
        <v>5566</v>
      </c>
      <c r="T57" s="149">
        <v>0</v>
      </c>
      <c r="U57" s="703">
        <f>IFERROR(Table4[[#This Row],[Actual Redline Completed Footage UG]]/Table4[[#This Row],[Footage UG]], 0)</f>
        <v>0.99659803043867501</v>
      </c>
      <c r="V57" s="54">
        <v>45757</v>
      </c>
      <c r="W57" s="22">
        <v>1</v>
      </c>
      <c r="X57" s="22">
        <v>1</v>
      </c>
      <c r="Y57" s="22">
        <v>1</v>
      </c>
      <c r="Z57" s="515">
        <v>45859</v>
      </c>
      <c r="AA57" s="43"/>
    </row>
    <row r="58" spans="1:27" ht="39.75" customHeight="1">
      <c r="A58" s="387" t="s">
        <v>576</v>
      </c>
      <c r="B58" s="709" t="s">
        <v>50</v>
      </c>
      <c r="C58" s="699">
        <v>45688</v>
      </c>
      <c r="D58" s="51" t="s">
        <v>378</v>
      </c>
      <c r="E58" s="699">
        <v>45684</v>
      </c>
      <c r="F58" s="50" t="s">
        <v>379</v>
      </c>
      <c r="G58" s="700" t="s">
        <v>577</v>
      </c>
      <c r="H58" s="52">
        <v>90</v>
      </c>
      <c r="I58" s="701" t="s">
        <v>358</v>
      </c>
      <c r="J58" s="52" t="s">
        <v>63</v>
      </c>
      <c r="K58" s="50" t="s">
        <v>271</v>
      </c>
      <c r="L58" s="701" t="s">
        <v>57</v>
      </c>
      <c r="M58" s="445">
        <v>60625.5</v>
      </c>
      <c r="N58" s="574">
        <v>59084</v>
      </c>
      <c r="O58" s="701" t="s">
        <v>57</v>
      </c>
      <c r="P58" s="52" t="s">
        <v>271</v>
      </c>
      <c r="Q58" s="200">
        <v>45679</v>
      </c>
      <c r="R58" s="31">
        <v>5038</v>
      </c>
      <c r="S58" s="75">
        <v>4909</v>
      </c>
      <c r="T58" s="83">
        <v>0</v>
      </c>
      <c r="U58" s="703">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09" t="s">
        <v>50</v>
      </c>
      <c r="C59" s="51">
        <v>45772</v>
      </c>
      <c r="D59" s="50" t="s">
        <v>66</v>
      </c>
      <c r="E59" s="51">
        <v>45716</v>
      </c>
      <c r="F59" s="50" t="s">
        <v>61</v>
      </c>
      <c r="G59" s="710" t="s">
        <v>579</v>
      </c>
      <c r="H59" s="52">
        <v>86</v>
      </c>
      <c r="I59" s="701" t="s">
        <v>270</v>
      </c>
      <c r="J59" s="52" t="s">
        <v>63</v>
      </c>
      <c r="K59" s="51">
        <v>45721</v>
      </c>
      <c r="L59" s="52" t="s">
        <v>57</v>
      </c>
      <c r="M59" s="613">
        <v>79507</v>
      </c>
      <c r="N59" s="574">
        <v>86709.5</v>
      </c>
      <c r="O59" s="52" t="s">
        <v>57</v>
      </c>
      <c r="P59" s="52" t="s">
        <v>271</v>
      </c>
      <c r="Q59" s="200">
        <v>45720</v>
      </c>
      <c r="R59" s="31">
        <v>6756</v>
      </c>
      <c r="S59" s="31">
        <v>6667</v>
      </c>
      <c r="T59" s="31">
        <v>0</v>
      </c>
      <c r="U59" s="703">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09" t="s">
        <v>50</v>
      </c>
      <c r="C60" s="51">
        <v>45711</v>
      </c>
      <c r="D60" s="699" t="s">
        <v>70</v>
      </c>
      <c r="E60" s="699">
        <v>45686</v>
      </c>
      <c r="F60" s="699" t="s">
        <v>71</v>
      </c>
      <c r="G60" s="700" t="s">
        <v>581</v>
      </c>
      <c r="H60" s="52">
        <v>90</v>
      </c>
      <c r="I60" s="707" t="s">
        <v>358</v>
      </c>
      <c r="J60" s="52" t="s">
        <v>63</v>
      </c>
      <c r="K60" s="51">
        <v>45700</v>
      </c>
      <c r="L60" s="701" t="s">
        <v>57</v>
      </c>
      <c r="M60" s="445">
        <v>77320</v>
      </c>
      <c r="N60" s="445">
        <v>75804</v>
      </c>
      <c r="O60" s="701" t="s">
        <v>57</v>
      </c>
      <c r="P60" s="390" t="s">
        <v>271</v>
      </c>
      <c r="Q60" s="848">
        <v>45706</v>
      </c>
      <c r="R60" s="31">
        <v>6041</v>
      </c>
      <c r="S60" s="592">
        <v>6024</v>
      </c>
      <c r="T60" s="30">
        <v>0</v>
      </c>
      <c r="U60" s="703">
        <f>IFERROR(Table4[[#This Row],[Actual Redline Completed Footage UG]]/Table4[[#This Row],[Footage UG]], 0)</f>
        <v>0.9971858963747724</v>
      </c>
      <c r="V60" s="54">
        <v>45714</v>
      </c>
      <c r="W60" s="698">
        <v>1</v>
      </c>
      <c r="X60" s="34">
        <v>1</v>
      </c>
      <c r="Y60" s="34">
        <v>1</v>
      </c>
      <c r="Z60" s="888">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5">
        <v>64609</v>
      </c>
      <c r="N61" s="589">
        <v>76965</v>
      </c>
      <c r="O61" s="52" t="s">
        <v>57</v>
      </c>
      <c r="P61" s="390" t="s">
        <v>271</v>
      </c>
      <c r="Q61" s="719">
        <v>45720</v>
      </c>
      <c r="R61" s="576">
        <v>5327</v>
      </c>
      <c r="S61" s="592">
        <v>5450</v>
      </c>
      <c r="T61" s="31">
        <v>0</v>
      </c>
      <c r="U61" s="703">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09" t="s">
        <v>50</v>
      </c>
      <c r="C62" s="51">
        <v>45772</v>
      </c>
      <c r="D62" s="699" t="s">
        <v>66</v>
      </c>
      <c r="E62" s="699">
        <v>45692</v>
      </c>
      <c r="F62" s="699" t="s">
        <v>61</v>
      </c>
      <c r="G62" s="700" t="s">
        <v>586</v>
      </c>
      <c r="H62" s="52">
        <v>59</v>
      </c>
      <c r="I62" s="701" t="s">
        <v>270</v>
      </c>
      <c r="J62" s="52" t="s">
        <v>63</v>
      </c>
      <c r="K62" s="51">
        <v>45698</v>
      </c>
      <c r="L62" s="701" t="s">
        <v>57</v>
      </c>
      <c r="M62" s="445">
        <v>52222</v>
      </c>
      <c r="N62" s="574">
        <v>51838</v>
      </c>
      <c r="O62" s="701" t="s">
        <v>57</v>
      </c>
      <c r="P62" s="52" t="s">
        <v>271</v>
      </c>
      <c r="Q62" s="200">
        <v>45691</v>
      </c>
      <c r="R62" s="31">
        <v>4772</v>
      </c>
      <c r="S62" s="886">
        <v>4329</v>
      </c>
      <c r="T62" s="83">
        <v>0</v>
      </c>
      <c r="U62" s="703">
        <f>IFERROR(Table4[[#This Row],[Actual Redline Completed Footage UG]]/Table4[[#This Row],[Footage UG]], 0)</f>
        <v>0.90716680637049452</v>
      </c>
      <c r="V62" s="575">
        <v>45707</v>
      </c>
      <c r="W62" s="22">
        <v>1</v>
      </c>
      <c r="X62" s="22">
        <v>1</v>
      </c>
      <c r="Y62" s="22">
        <v>1</v>
      </c>
      <c r="Z62" s="370">
        <v>45791</v>
      </c>
      <c r="AA62" s="617"/>
    </row>
    <row r="63" spans="1:27" ht="39.75" customHeight="1">
      <c r="A63" s="387" t="s">
        <v>587</v>
      </c>
      <c r="B63" s="709" t="s">
        <v>50</v>
      </c>
      <c r="C63" s="51">
        <v>45772</v>
      </c>
      <c r="D63" s="50" t="s">
        <v>70</v>
      </c>
      <c r="E63" s="51">
        <v>45716</v>
      </c>
      <c r="F63" s="50" t="s">
        <v>71</v>
      </c>
      <c r="G63" s="710" t="s">
        <v>588</v>
      </c>
      <c r="H63" s="52">
        <v>88</v>
      </c>
      <c r="I63" s="701" t="s">
        <v>271</v>
      </c>
      <c r="J63" s="52" t="s">
        <v>63</v>
      </c>
      <c r="K63" s="51">
        <v>45716</v>
      </c>
      <c r="L63" s="52" t="s">
        <v>57</v>
      </c>
      <c r="M63" s="613">
        <v>67463</v>
      </c>
      <c r="N63" s="574">
        <v>69992</v>
      </c>
      <c r="O63" s="52" t="s">
        <v>57</v>
      </c>
      <c r="P63" s="52" t="s">
        <v>271</v>
      </c>
      <c r="Q63" s="200">
        <v>45720</v>
      </c>
      <c r="R63" s="31">
        <v>5491</v>
      </c>
      <c r="S63" s="75">
        <v>5605</v>
      </c>
      <c r="T63" s="31">
        <v>0</v>
      </c>
      <c r="U63" s="703">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09" t="s">
        <v>50</v>
      </c>
      <c r="C64" s="699">
        <v>45711</v>
      </c>
      <c r="D64" s="699" t="s">
        <v>590</v>
      </c>
      <c r="E64" s="699">
        <v>45692</v>
      </c>
      <c r="F64" s="699" t="s">
        <v>356</v>
      </c>
      <c r="G64" s="700" t="s">
        <v>591</v>
      </c>
      <c r="H64" s="52">
        <v>86</v>
      </c>
      <c r="I64" s="707" t="s">
        <v>358</v>
      </c>
      <c r="J64" s="52" t="s">
        <v>63</v>
      </c>
      <c r="K64" s="51">
        <v>45698</v>
      </c>
      <c r="L64" s="701" t="s">
        <v>57</v>
      </c>
      <c r="M64" s="445">
        <v>66638</v>
      </c>
      <c r="N64" s="590">
        <v>65072</v>
      </c>
      <c r="O64" s="701" t="s">
        <v>57</v>
      </c>
      <c r="P64" s="390" t="s">
        <v>271</v>
      </c>
      <c r="Q64" s="849">
        <v>45691</v>
      </c>
      <c r="R64" s="850">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06" t="s">
        <v>593</v>
      </c>
      <c r="H65" s="52">
        <v>85</v>
      </c>
      <c r="I65" s="394" t="s">
        <v>270</v>
      </c>
      <c r="J65" s="52" t="s">
        <v>63</v>
      </c>
      <c r="K65" s="51">
        <v>45707</v>
      </c>
      <c r="L65" s="52" t="s">
        <v>57</v>
      </c>
      <c r="M65" s="445" t="s">
        <v>594</v>
      </c>
      <c r="N65" s="590">
        <v>67080</v>
      </c>
      <c r="O65" s="52" t="s">
        <v>57</v>
      </c>
      <c r="P65" s="390" t="s">
        <v>271</v>
      </c>
      <c r="Q65" s="721">
        <v>45707</v>
      </c>
      <c r="R65" s="108">
        <v>5564</v>
      </c>
      <c r="S65" s="592">
        <v>5576</v>
      </c>
      <c r="T65" s="83">
        <v>0</v>
      </c>
      <c r="U65" s="703">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09" t="s">
        <v>50</v>
      </c>
      <c r="C66" s="51">
        <v>45772</v>
      </c>
      <c r="D66" s="50" t="s">
        <v>444</v>
      </c>
      <c r="E66" s="51">
        <v>45743</v>
      </c>
      <c r="F66" s="50" t="s">
        <v>596</v>
      </c>
      <c r="G66" s="710" t="s">
        <v>597</v>
      </c>
      <c r="H66" s="52">
        <v>91</v>
      </c>
      <c r="I66" s="701" t="s">
        <v>270</v>
      </c>
      <c r="J66" s="390" t="s">
        <v>63</v>
      </c>
      <c r="K66" s="51">
        <v>45741</v>
      </c>
      <c r="L66" s="390" t="s">
        <v>57</v>
      </c>
      <c r="M66" s="445">
        <v>79069.5</v>
      </c>
      <c r="N66" s="589">
        <v>73300</v>
      </c>
      <c r="O66" s="390" t="s">
        <v>57</v>
      </c>
      <c r="P66" s="390" t="s">
        <v>271</v>
      </c>
      <c r="Q66" s="201">
        <v>45744</v>
      </c>
      <c r="R66" s="42">
        <v>6330</v>
      </c>
      <c r="S66" s="887">
        <v>6180</v>
      </c>
      <c r="T66" s="866">
        <v>0</v>
      </c>
      <c r="U66" s="703">
        <f>IFERROR(Table4[[#This Row],[Actual Redline Completed Footage UG]]/Table4[[#This Row],[Footage UG]], 0)</f>
        <v>0.976303317535545</v>
      </c>
      <c r="V66" s="170">
        <v>45751</v>
      </c>
      <c r="W66" s="147">
        <v>1</v>
      </c>
      <c r="X66" s="147">
        <v>1</v>
      </c>
      <c r="Y66" s="147">
        <v>1</v>
      </c>
      <c r="Z66" s="500">
        <v>45859</v>
      </c>
      <c r="AA66" s="117"/>
    </row>
    <row r="67" spans="1:27" ht="39.75" customHeight="1">
      <c r="A67" s="387" t="s">
        <v>598</v>
      </c>
      <c r="B67" s="709" t="s">
        <v>50</v>
      </c>
      <c r="C67" s="51">
        <v>45772</v>
      </c>
      <c r="D67" s="50" t="s">
        <v>444</v>
      </c>
      <c r="E67" s="51">
        <v>45743</v>
      </c>
      <c r="F67" s="50" t="s">
        <v>596</v>
      </c>
      <c r="G67" s="710" t="s">
        <v>599</v>
      </c>
      <c r="H67" s="52">
        <v>20</v>
      </c>
      <c r="I67" s="701" t="s">
        <v>270</v>
      </c>
      <c r="J67" s="390" t="s">
        <v>63</v>
      </c>
      <c r="K67" s="51">
        <v>45741</v>
      </c>
      <c r="L67" s="390" t="s">
        <v>57</v>
      </c>
      <c r="M67" s="445">
        <v>16398</v>
      </c>
      <c r="N67" s="574">
        <v>15664</v>
      </c>
      <c r="O67" s="390" t="s">
        <v>57</v>
      </c>
      <c r="P67" s="390" t="s">
        <v>271</v>
      </c>
      <c r="Q67" s="200">
        <v>45744</v>
      </c>
      <c r="R67" s="31">
        <v>1265</v>
      </c>
      <c r="S67" s="108">
        <v>1257</v>
      </c>
      <c r="T67" s="149">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1" t="s">
        <v>600</v>
      </c>
      <c r="B68" s="841" t="s">
        <v>50</v>
      </c>
      <c r="C68" s="57">
        <v>45777</v>
      </c>
      <c r="D68" s="57" t="s">
        <v>544</v>
      </c>
      <c r="E68" s="57">
        <v>45700</v>
      </c>
      <c r="F68" s="845" t="s">
        <v>77</v>
      </c>
      <c r="G68" s="847" t="s">
        <v>601</v>
      </c>
      <c r="H68" s="822">
        <v>78</v>
      </c>
      <c r="I68" s="843" t="s">
        <v>271</v>
      </c>
      <c r="J68" s="822" t="s">
        <v>63</v>
      </c>
      <c r="K68" s="57">
        <v>45708</v>
      </c>
      <c r="L68" s="822" t="s">
        <v>57</v>
      </c>
      <c r="M68" s="445">
        <v>56854</v>
      </c>
      <c r="N68" s="574">
        <v>62254</v>
      </c>
      <c r="O68" s="52" t="s">
        <v>57</v>
      </c>
      <c r="P68" s="894" t="s">
        <v>271</v>
      </c>
      <c r="Q68" s="54">
        <v>45696</v>
      </c>
      <c r="R68" s="31">
        <v>5239</v>
      </c>
      <c r="S68" s="623">
        <v>5205</v>
      </c>
      <c r="T68" s="634">
        <v>0</v>
      </c>
      <c r="U68" s="703">
        <f>IFERROR(Table4[[#This Row],[Actual Redline Completed Footage UG]]/Table4[[#This Row],[Footage UG]], 0)</f>
        <v>0.99351021187249478</v>
      </c>
      <c r="V68" s="54">
        <v>45716</v>
      </c>
      <c r="W68" s="901">
        <v>1</v>
      </c>
      <c r="X68" s="627">
        <v>1</v>
      </c>
      <c r="Y68" s="627">
        <v>1</v>
      </c>
      <c r="Z68" s="54">
        <v>45791</v>
      </c>
      <c r="AA68" s="617"/>
    </row>
    <row r="69" spans="1:27" ht="39.75" customHeight="1">
      <c r="A69" s="811" t="s">
        <v>602</v>
      </c>
      <c r="B69" s="817" t="s">
        <v>50</v>
      </c>
      <c r="C69" s="57">
        <v>45742</v>
      </c>
      <c r="D69" s="57" t="s">
        <v>544</v>
      </c>
      <c r="E69" s="57">
        <v>45694</v>
      </c>
      <c r="F69" s="819" t="s">
        <v>77</v>
      </c>
      <c r="G69" s="829" t="s">
        <v>603</v>
      </c>
      <c r="H69" s="822">
        <v>87</v>
      </c>
      <c r="I69" s="831" t="s">
        <v>271</v>
      </c>
      <c r="J69" s="822" t="s">
        <v>63</v>
      </c>
      <c r="K69" s="57">
        <v>45708</v>
      </c>
      <c r="L69" s="831" t="s">
        <v>57</v>
      </c>
      <c r="M69" s="445">
        <v>73639</v>
      </c>
      <c r="N69" s="590">
        <v>73025</v>
      </c>
      <c r="O69" s="394" t="s">
        <v>57</v>
      </c>
      <c r="P69" s="456" t="s">
        <v>271</v>
      </c>
      <c r="Q69" s="126">
        <v>45696</v>
      </c>
      <c r="R69" s="108">
        <v>5868</v>
      </c>
      <c r="S69" s="681">
        <v>5979</v>
      </c>
      <c r="T69" s="634">
        <v>0</v>
      </c>
      <c r="U69" s="703">
        <f>IFERROR(Table4[[#This Row],[Actual Redline Completed Footage UG]]/Table4[[#This Row],[Footage UG]], 0)</f>
        <v>1.018916155419223</v>
      </c>
      <c r="V69" s="54">
        <v>45714</v>
      </c>
      <c r="W69" s="900">
        <v>1</v>
      </c>
      <c r="X69" s="520">
        <v>1</v>
      </c>
      <c r="Y69" s="520">
        <v>1</v>
      </c>
      <c r="Z69" s="54">
        <v>45758</v>
      </c>
      <c r="AA69" s="206"/>
    </row>
    <row r="70" spans="1:27" ht="39.75" customHeight="1">
      <c r="A70" s="811" t="s">
        <v>604</v>
      </c>
      <c r="B70" s="817" t="s">
        <v>50</v>
      </c>
      <c r="C70" s="57">
        <v>45747</v>
      </c>
      <c r="D70" s="819" t="s">
        <v>66</v>
      </c>
      <c r="E70" s="57">
        <v>45700</v>
      </c>
      <c r="F70" s="57" t="s">
        <v>61</v>
      </c>
      <c r="G70" s="829" t="s">
        <v>605</v>
      </c>
      <c r="H70" s="822">
        <v>60</v>
      </c>
      <c r="I70" s="843" t="s">
        <v>271</v>
      </c>
      <c r="J70" s="822" t="s">
        <v>63</v>
      </c>
      <c r="K70" s="57">
        <v>45698</v>
      </c>
      <c r="L70" s="831" t="s">
        <v>57</v>
      </c>
      <c r="M70" s="445">
        <v>54861</v>
      </c>
      <c r="N70" s="574">
        <v>55197</v>
      </c>
      <c r="O70" s="394" t="s">
        <v>57</v>
      </c>
      <c r="P70" s="815" t="s">
        <v>271</v>
      </c>
      <c r="Q70" s="536">
        <v>45698</v>
      </c>
      <c r="R70" s="41">
        <v>4552</v>
      </c>
      <c r="S70" s="41">
        <v>4552</v>
      </c>
      <c r="T70" s="634">
        <v>0</v>
      </c>
      <c r="U70" s="703">
        <f>IFERROR(Table4[[#This Row],[Actual Redline Completed Footage UG]]/Table4[[#This Row],[Footage UG]], 0)</f>
        <v>1</v>
      </c>
      <c r="V70" s="500">
        <v>45727</v>
      </c>
      <c r="W70" s="368">
        <v>1</v>
      </c>
      <c r="X70" s="368">
        <v>1</v>
      </c>
      <c r="Y70" s="368">
        <v>1</v>
      </c>
      <c r="Z70" s="54">
        <v>45811</v>
      </c>
      <c r="AA70" s="206"/>
    </row>
    <row r="71" spans="1:27" ht="39.75" customHeight="1">
      <c r="A71" s="811" t="s">
        <v>606</v>
      </c>
      <c r="B71" s="841" t="s">
        <v>50</v>
      </c>
      <c r="C71" s="57">
        <v>45838</v>
      </c>
      <c r="D71" s="818" t="s">
        <v>70</v>
      </c>
      <c r="E71" s="57">
        <v>45736</v>
      </c>
      <c r="F71" s="818" t="s">
        <v>71</v>
      </c>
      <c r="G71" s="842" t="s">
        <v>607</v>
      </c>
      <c r="H71" s="822">
        <v>50</v>
      </c>
      <c r="I71" s="846" t="s">
        <v>270</v>
      </c>
      <c r="J71" s="822" t="s">
        <v>63</v>
      </c>
      <c r="K71" s="57">
        <v>45735</v>
      </c>
      <c r="L71" s="822" t="s">
        <v>57</v>
      </c>
      <c r="M71" s="673">
        <v>41285</v>
      </c>
      <c r="N71" s="870">
        <v>40484</v>
      </c>
      <c r="O71" s="822" t="s">
        <v>57</v>
      </c>
      <c r="P71" s="844" t="s">
        <v>271</v>
      </c>
      <c r="Q71" s="500">
        <v>45736</v>
      </c>
      <c r="R71" s="41">
        <v>3415</v>
      </c>
      <c r="S71" s="899">
        <v>3445</v>
      </c>
      <c r="T71" s="42">
        <v>0</v>
      </c>
      <c r="U71" s="703">
        <f>IFERROR(Table4[[#This Row],[Actual Redline Completed Footage UG]]/Table4[[#This Row],[Footage UG]], 0)</f>
        <v>1.0087847730600292</v>
      </c>
      <c r="V71" s="170">
        <v>45749</v>
      </c>
      <c r="W71" s="356">
        <v>1</v>
      </c>
      <c r="X71" s="356">
        <v>1</v>
      </c>
      <c r="Y71" s="356">
        <v>1</v>
      </c>
      <c r="Z71" s="500">
        <v>45859</v>
      </c>
      <c r="AA71" s="117"/>
    </row>
    <row r="72" spans="1:27" ht="39.75" customHeight="1">
      <c r="A72" s="874" t="s">
        <v>608</v>
      </c>
      <c r="B72" s="890" t="s">
        <v>50</v>
      </c>
      <c r="C72" s="77">
        <v>45742</v>
      </c>
      <c r="D72" s="875" t="s">
        <v>209</v>
      </c>
      <c r="E72" s="77">
        <v>45707</v>
      </c>
      <c r="F72" s="875" t="s">
        <v>85</v>
      </c>
      <c r="G72" s="892" t="s">
        <v>609</v>
      </c>
      <c r="H72" s="76">
        <v>0</v>
      </c>
      <c r="I72" s="76" t="s">
        <v>358</v>
      </c>
      <c r="J72" s="76" t="s">
        <v>63</v>
      </c>
      <c r="K72" s="893">
        <v>45716</v>
      </c>
      <c r="L72" s="76" t="s">
        <v>57</v>
      </c>
      <c r="M72" s="876">
        <v>21944.6</v>
      </c>
      <c r="N72" s="877">
        <v>26564</v>
      </c>
      <c r="O72" s="76" t="s">
        <v>57</v>
      </c>
      <c r="P72" s="107" t="s">
        <v>271</v>
      </c>
      <c r="Q72" s="896">
        <v>45716</v>
      </c>
      <c r="R72" s="897">
        <v>1695</v>
      </c>
      <c r="S72" s="898">
        <v>1634</v>
      </c>
      <c r="T72" s="871">
        <v>0</v>
      </c>
      <c r="U72" s="703">
        <f>IFERROR(Table4[[#This Row],[Actual Redline Completed Footage UG]]/Table4[[#This Row],[Footage UG]], 0)</f>
        <v>0.96401179941002946</v>
      </c>
      <c r="V72" s="170">
        <v>45734</v>
      </c>
      <c r="W72" s="872">
        <v>1</v>
      </c>
      <c r="X72" s="872">
        <v>1</v>
      </c>
      <c r="Y72" s="872">
        <v>1</v>
      </c>
      <c r="Z72" s="500">
        <v>45849</v>
      </c>
      <c r="AA72" s="902" t="s">
        <v>610</v>
      </c>
    </row>
    <row r="73" spans="1:27" ht="39.75" customHeight="1">
      <c r="A73" s="905" t="s">
        <v>611</v>
      </c>
      <c r="B73" s="890" t="s">
        <v>50</v>
      </c>
      <c r="C73" s="77">
        <v>45711</v>
      </c>
      <c r="D73" s="77" t="s">
        <v>378</v>
      </c>
      <c r="E73" s="77">
        <v>45695</v>
      </c>
      <c r="F73" s="875" t="s">
        <v>379</v>
      </c>
      <c r="G73" s="891" t="s">
        <v>612</v>
      </c>
      <c r="H73" s="76">
        <v>0</v>
      </c>
      <c r="I73" s="885" t="s">
        <v>358</v>
      </c>
      <c r="J73" s="76" t="s">
        <v>63</v>
      </c>
      <c r="K73" s="77">
        <v>45695</v>
      </c>
      <c r="L73" s="885" t="s">
        <v>57</v>
      </c>
      <c r="M73" s="876">
        <v>20939.75</v>
      </c>
      <c r="N73" s="877">
        <v>13575.75</v>
      </c>
      <c r="O73" s="885" t="s">
        <v>57</v>
      </c>
      <c r="P73" s="107" t="s">
        <v>271</v>
      </c>
      <c r="Q73" s="200">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60"/>
    </row>
    <row r="74" spans="1:27" ht="39.75" customHeight="1">
      <c r="A74" s="904"/>
      <c r="B74" s="578"/>
      <c r="C74" s="579"/>
      <c r="D74" s="579"/>
      <c r="E74" s="579"/>
      <c r="F74" s="646"/>
      <c r="G74" s="580"/>
      <c r="H74" s="121"/>
      <c r="I74" s="647"/>
      <c r="J74" s="121"/>
      <c r="K74" s="578"/>
      <c r="L74" s="121"/>
      <c r="M74" s="581"/>
      <c r="N74" s="582"/>
      <c r="O74" s="121"/>
      <c r="P74" s="121"/>
      <c r="Q74" s="563"/>
      <c r="R74" s="583"/>
      <c r="S74" s="583"/>
      <c r="T74" s="647"/>
      <c r="U74" s="453"/>
      <c r="V74" s="563"/>
      <c r="W74" s="454"/>
      <c r="X74" s="454"/>
      <c r="Y74" s="454"/>
      <c r="Z74" s="563"/>
    </row>
    <row r="75" spans="1:27" ht="39.75" customHeight="1">
      <c r="A75" s="906" t="s">
        <v>613</v>
      </c>
      <c r="B75" s="578"/>
      <c r="C75" s="579"/>
      <c r="D75" s="579"/>
      <c r="E75" s="579"/>
      <c r="F75" s="646"/>
      <c r="G75" s="580"/>
      <c r="H75" s="121"/>
      <c r="I75" s="647"/>
      <c r="J75" s="121"/>
      <c r="K75" s="578"/>
      <c r="L75" s="121"/>
      <c r="M75" s="581"/>
      <c r="N75" s="582">
        <v>31333</v>
      </c>
      <c r="O75" s="121"/>
      <c r="P75" s="121"/>
      <c r="Q75" s="563"/>
      <c r="R75" s="583"/>
      <c r="S75" s="583"/>
      <c r="T75" s="647"/>
      <c r="U75" s="453"/>
      <c r="V75" s="563"/>
      <c r="W75" s="454"/>
      <c r="X75" s="454"/>
      <c r="Y75" s="454"/>
      <c r="Z75" s="563"/>
    </row>
    <row r="76" spans="1:27" ht="39.75" customHeight="1">
      <c r="A76" s="599"/>
      <c r="B76" s="578"/>
      <c r="C76" s="579"/>
      <c r="D76" s="579"/>
      <c r="E76" s="579"/>
      <c r="F76" s="646"/>
      <c r="G76" s="580"/>
      <c r="H76" s="121"/>
      <c r="I76" s="647"/>
      <c r="J76" s="121"/>
      <c r="K76" s="578"/>
      <c r="L76" s="121"/>
      <c r="M76" s="581">
        <v>4204223.84</v>
      </c>
      <c r="N76" s="582">
        <v>4464445.49</v>
      </c>
      <c r="O76" s="121"/>
      <c r="P76" s="121"/>
      <c r="Q76" s="563"/>
      <c r="R76" s="583"/>
      <c r="S76" s="583"/>
      <c r="T76" s="647"/>
      <c r="U76" s="453"/>
      <c r="V76" s="563"/>
      <c r="W76" s="454"/>
      <c r="X76" s="454"/>
      <c r="Y76" s="454"/>
      <c r="Z76" s="563"/>
    </row>
    <row r="77" spans="1:27" ht="39.75" customHeight="1">
      <c r="A77" s="262"/>
      <c r="Q77" s="98"/>
    </row>
    <row r="78" spans="1:27" ht="39.75" customHeight="1">
      <c r="A78" s="584" t="s">
        <v>614</v>
      </c>
      <c r="B78" s="585"/>
    </row>
    <row r="79" spans="1:27" ht="39.75" customHeight="1">
      <c r="A79" s="444" t="s">
        <v>19</v>
      </c>
      <c r="B79" s="587" t="s">
        <v>20</v>
      </c>
      <c r="C79" s="596" t="s">
        <v>21</v>
      </c>
      <c r="D79" s="587" t="s">
        <v>22</v>
      </c>
      <c r="E79" s="587" t="s">
        <v>23</v>
      </c>
      <c r="F79" s="587" t="s">
        <v>24</v>
      </c>
      <c r="G79" s="587" t="s">
        <v>25</v>
      </c>
      <c r="H79" s="587" t="s">
        <v>26</v>
      </c>
      <c r="I79" s="587" t="s">
        <v>27</v>
      </c>
      <c r="J79" s="587" t="s">
        <v>28</v>
      </c>
      <c r="K79" s="587" t="s">
        <v>30</v>
      </c>
      <c r="L79" s="587" t="s">
        <v>31</v>
      </c>
      <c r="M79" s="597" t="s">
        <v>32</v>
      </c>
      <c r="N79" s="597" t="s">
        <v>440</v>
      </c>
      <c r="O79" s="587" t="s">
        <v>33</v>
      </c>
      <c r="P79" s="587" t="s">
        <v>34</v>
      </c>
      <c r="Q79" s="587" t="s">
        <v>35</v>
      </c>
      <c r="R79" s="587" t="s">
        <v>40</v>
      </c>
      <c r="S79" s="587" t="s">
        <v>41</v>
      </c>
      <c r="T79" s="587" t="s">
        <v>47</v>
      </c>
      <c r="U79" s="587" t="s">
        <v>43</v>
      </c>
      <c r="V79" s="587" t="s">
        <v>44</v>
      </c>
      <c r="W79" s="598" t="s">
        <v>45</v>
      </c>
      <c r="X79" s="587" t="s">
        <v>46</v>
      </c>
      <c r="Y79" s="587" t="s">
        <v>441</v>
      </c>
      <c r="Z79" s="484" t="s">
        <v>39</v>
      </c>
      <c r="AA79" s="606"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5">
        <v>111163</v>
      </c>
      <c r="N80" s="776"/>
      <c r="O80" s="52" t="s">
        <v>57</v>
      </c>
      <c r="P80" s="608" t="s">
        <v>271</v>
      </c>
      <c r="Q80" s="500">
        <v>45718</v>
      </c>
      <c r="R80" s="41">
        <v>7805</v>
      </c>
      <c r="S80" s="525">
        <v>7969</v>
      </c>
      <c r="T80" s="83">
        <v>0</v>
      </c>
      <c r="U80" s="805">
        <f>IFERROR(Table5[[#This Row],[Actual Redline Completed Footage UG]]/Table5[[#This Row],[Footage UG]], 0)</f>
        <v>1.0210121716848175</v>
      </c>
      <c r="V80" s="500">
        <v>45740</v>
      </c>
      <c r="W80" s="519">
        <v>1</v>
      </c>
      <c r="X80" s="368">
        <v>1</v>
      </c>
      <c r="Y80" s="368">
        <v>1</v>
      </c>
      <c r="Z80" s="500">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45">
        <v>45718</v>
      </c>
      <c r="L81" s="52" t="s">
        <v>57</v>
      </c>
      <c r="M81" s="445">
        <v>200394.1</v>
      </c>
      <c r="N81" s="98"/>
      <c r="O81" s="52" t="s">
        <v>57</v>
      </c>
      <c r="P81" s="609" t="s">
        <v>271</v>
      </c>
      <c r="Q81" s="500">
        <v>45716</v>
      </c>
      <c r="R81" s="41">
        <v>15386</v>
      </c>
      <c r="S81" s="518">
        <v>15339</v>
      </c>
      <c r="T81" s="30">
        <v>0</v>
      </c>
      <c r="U81" s="873">
        <f>IFERROR(Table5[[#This Row],[Actual Redline Completed Footage UG]]/Table5[[#This Row],[Footage UG]], 0)</f>
        <v>0.99694527492525675</v>
      </c>
      <c r="V81" s="500">
        <v>45747</v>
      </c>
      <c r="W81" s="368">
        <v>1</v>
      </c>
      <c r="X81" s="368">
        <v>1</v>
      </c>
      <c r="Y81" s="368">
        <v>1</v>
      </c>
      <c r="Z81" s="500">
        <v>45926</v>
      </c>
      <c r="AA81" s="43"/>
    </row>
    <row r="82" spans="1:27" ht="39.75" customHeight="1">
      <c r="A82" s="387" t="s">
        <v>622</v>
      </c>
      <c r="B82" s="388" t="s">
        <v>121</v>
      </c>
      <c r="C82" s="389">
        <v>45868</v>
      </c>
      <c r="D82" s="611" t="s">
        <v>139</v>
      </c>
      <c r="E82" s="389">
        <v>45813</v>
      </c>
      <c r="F82" s="611" t="s">
        <v>140</v>
      </c>
      <c r="G82" s="594" t="s">
        <v>623</v>
      </c>
      <c r="H82" s="390">
        <v>0</v>
      </c>
      <c r="I82" s="391" t="s">
        <v>270</v>
      </c>
      <c r="J82" s="390" t="s">
        <v>63</v>
      </c>
      <c r="K82" s="389">
        <v>45793</v>
      </c>
      <c r="L82" s="390" t="s">
        <v>57</v>
      </c>
      <c r="M82" s="448">
        <v>104070.8</v>
      </c>
      <c r="N82" s="776"/>
      <c r="O82" s="390" t="s">
        <v>57</v>
      </c>
      <c r="P82" s="609" t="s">
        <v>271</v>
      </c>
      <c r="Q82" s="492">
        <v>45793</v>
      </c>
      <c r="R82" s="493">
        <v>7848</v>
      </c>
      <c r="S82" s="518">
        <v>7859</v>
      </c>
      <c r="T82" s="149">
        <v>0</v>
      </c>
      <c r="U82" s="873">
        <f>IFERROR(Table5[[#This Row],[Actual Redline Completed Footage UG]]/Table5[[#This Row],[Footage UG]], 0)</f>
        <v>1.001401630988787</v>
      </c>
      <c r="V82" s="492">
        <v>45825</v>
      </c>
      <c r="W82" s="368">
        <v>1</v>
      </c>
      <c r="X82" s="368">
        <v>1</v>
      </c>
      <c r="Y82" s="368">
        <v>1</v>
      </c>
      <c r="Z82" s="500">
        <v>45897</v>
      </c>
      <c r="AA82" s="672" t="s">
        <v>624</v>
      </c>
    </row>
    <row r="83" spans="1:27" ht="39.75" customHeight="1">
      <c r="A83" s="387" t="s">
        <v>625</v>
      </c>
      <c r="B83" s="388" t="s">
        <v>121</v>
      </c>
      <c r="C83" s="51">
        <v>45868</v>
      </c>
      <c r="D83" s="611" t="s">
        <v>139</v>
      </c>
      <c r="E83" s="389">
        <v>45796</v>
      </c>
      <c r="F83" s="611" t="s">
        <v>140</v>
      </c>
      <c r="G83" s="388" t="s">
        <v>626</v>
      </c>
      <c r="H83" s="390">
        <v>58</v>
      </c>
      <c r="I83" s="390" t="s">
        <v>270</v>
      </c>
      <c r="J83" s="390" t="s">
        <v>63</v>
      </c>
      <c r="K83" s="389">
        <v>45797</v>
      </c>
      <c r="L83" s="390" t="s">
        <v>57</v>
      </c>
      <c r="M83" s="448">
        <v>43097.65</v>
      </c>
      <c r="N83" s="776"/>
      <c r="O83" s="390" t="s">
        <v>57</v>
      </c>
      <c r="P83" s="609" t="s">
        <v>271</v>
      </c>
      <c r="Q83" s="492">
        <v>45810</v>
      </c>
      <c r="R83" s="493">
        <v>3309</v>
      </c>
      <c r="S83" s="518">
        <v>3194</v>
      </c>
      <c r="T83" s="30">
        <v>0</v>
      </c>
      <c r="U83" s="873">
        <f>IFERROR(Table5[[#This Row],[Actual Redline Completed Footage UG]]/Table5[[#This Row],[Footage UG]], 0)</f>
        <v>0.9652462979752191</v>
      </c>
      <c r="V83" s="500">
        <v>45832</v>
      </c>
      <c r="W83" s="368">
        <v>1</v>
      </c>
      <c r="X83" s="368">
        <v>1</v>
      </c>
      <c r="Y83" s="368">
        <v>1</v>
      </c>
      <c r="Z83" s="500">
        <v>45898</v>
      </c>
      <c r="AA83" s="152" t="s">
        <v>627</v>
      </c>
    </row>
    <row r="84" spans="1:27" ht="39.75" customHeight="1">
      <c r="A84" s="387" t="s">
        <v>628</v>
      </c>
      <c r="B84" s="388" t="s">
        <v>121</v>
      </c>
      <c r="C84" s="51">
        <v>45868</v>
      </c>
      <c r="D84" s="611" t="s">
        <v>139</v>
      </c>
      <c r="E84" s="611">
        <v>45839</v>
      </c>
      <c r="F84" s="388" t="s">
        <v>122</v>
      </c>
      <c r="G84" s="388" t="s">
        <v>629</v>
      </c>
      <c r="H84" s="390">
        <v>77</v>
      </c>
      <c r="I84" s="390" t="s">
        <v>270</v>
      </c>
      <c r="J84" s="390" t="s">
        <v>63</v>
      </c>
      <c r="K84" s="389">
        <v>45840</v>
      </c>
      <c r="L84" s="390" t="s">
        <v>57</v>
      </c>
      <c r="M84" s="448">
        <v>10430.549999999999</v>
      </c>
      <c r="N84" s="776"/>
      <c r="O84" s="390" t="s">
        <v>57</v>
      </c>
      <c r="P84" s="609" t="s">
        <v>271</v>
      </c>
      <c r="Q84" s="492">
        <v>45840</v>
      </c>
      <c r="R84" s="493">
        <v>2773</v>
      </c>
      <c r="S84" s="518">
        <v>2659</v>
      </c>
      <c r="T84" s="693">
        <v>0</v>
      </c>
      <c r="U84" s="873">
        <f>IFERROR(Table5[[#This Row],[Actual Redline Completed Footage UG]]/Table5[[#This Row],[Footage UG]], 0)</f>
        <v>0.95888928957807429</v>
      </c>
      <c r="V84" s="500">
        <v>45859</v>
      </c>
      <c r="W84" s="368">
        <v>1</v>
      </c>
      <c r="X84" s="368">
        <v>1</v>
      </c>
      <c r="Y84" s="368">
        <v>1</v>
      </c>
      <c r="Z84" s="492">
        <v>45875</v>
      </c>
      <c r="AA84" s="152" t="s">
        <v>183</v>
      </c>
    </row>
    <row r="85" spans="1:27" ht="39.75" customHeight="1">
      <c r="A85" s="387" t="s">
        <v>630</v>
      </c>
      <c r="B85" s="388" t="s">
        <v>121</v>
      </c>
      <c r="C85" s="51">
        <v>45868</v>
      </c>
      <c r="D85" s="611" t="s">
        <v>139</v>
      </c>
      <c r="E85" s="611">
        <v>45840</v>
      </c>
      <c r="F85" s="389" t="s">
        <v>122</v>
      </c>
      <c r="G85" s="388" t="s">
        <v>375</v>
      </c>
      <c r="H85" s="390">
        <v>81</v>
      </c>
      <c r="I85" s="390" t="s">
        <v>270</v>
      </c>
      <c r="J85" s="390" t="s">
        <v>63</v>
      </c>
      <c r="K85" s="389">
        <v>45847</v>
      </c>
      <c r="L85" s="390" t="s">
        <v>57</v>
      </c>
      <c r="M85" s="448">
        <v>71310.899999999994</v>
      </c>
      <c r="N85" s="776"/>
      <c r="O85" s="390" t="s">
        <v>57</v>
      </c>
      <c r="P85" s="781" t="s">
        <v>271</v>
      </c>
      <c r="Q85" s="126">
        <v>45847</v>
      </c>
      <c r="R85" s="108">
        <v>4940</v>
      </c>
      <c r="S85" s="662">
        <v>4818</v>
      </c>
      <c r="T85" s="506">
        <v>0</v>
      </c>
      <c r="U85" s="873">
        <f>IFERROR(Table5[[#This Row],[Actual Redline Completed Footage UG]]/Table5[[#This Row],[Footage UG]], 0)</f>
        <v>0.97530364372469636</v>
      </c>
      <c r="V85" s="624">
        <v>45854</v>
      </c>
      <c r="W85" s="627">
        <v>1</v>
      </c>
      <c r="X85" s="627">
        <v>1</v>
      </c>
      <c r="Y85" s="627">
        <v>1</v>
      </c>
      <c r="Z85" s="622">
        <v>45875</v>
      </c>
      <c r="AA85" s="629" t="s">
        <v>631</v>
      </c>
    </row>
    <row r="86" spans="1:27" ht="39.75" customHeight="1">
      <c r="A86" s="387" t="s">
        <v>632</v>
      </c>
      <c r="B86" s="388" t="s">
        <v>121</v>
      </c>
      <c r="C86" s="51">
        <v>45868</v>
      </c>
      <c r="D86" s="611" t="s">
        <v>139</v>
      </c>
      <c r="E86" s="611">
        <v>45839</v>
      </c>
      <c r="F86" s="388" t="s">
        <v>122</v>
      </c>
      <c r="G86" s="388" t="s">
        <v>633</v>
      </c>
      <c r="H86" s="390">
        <v>86</v>
      </c>
      <c r="I86" s="390" t="s">
        <v>270</v>
      </c>
      <c r="J86" s="390" t="s">
        <v>63</v>
      </c>
      <c r="K86" s="389">
        <v>45840</v>
      </c>
      <c r="L86" s="390" t="s">
        <v>57</v>
      </c>
      <c r="M86" s="448">
        <v>53605.2</v>
      </c>
      <c r="N86" s="776"/>
      <c r="O86" s="390" t="s">
        <v>57</v>
      </c>
      <c r="P86" s="781" t="s">
        <v>271</v>
      </c>
      <c r="Q86" s="126">
        <v>45840</v>
      </c>
      <c r="R86" s="108">
        <v>4009</v>
      </c>
      <c r="S86" s="662">
        <v>4039</v>
      </c>
      <c r="T86" s="501">
        <v>0</v>
      </c>
      <c r="U86" s="873">
        <f>IFERROR(Table5[[#This Row],[Actual Redline Completed Footage UG]]/Table5[[#This Row],[Footage UG]], 0)</f>
        <v>1.0074831628835121</v>
      </c>
      <c r="V86" s="624">
        <v>45862</v>
      </c>
      <c r="W86" s="627">
        <v>1</v>
      </c>
      <c r="X86" s="627">
        <v>1</v>
      </c>
      <c r="Y86" s="627">
        <v>1</v>
      </c>
      <c r="Z86" s="622">
        <v>45875</v>
      </c>
      <c r="AA86" s="629" t="s">
        <v>634</v>
      </c>
    </row>
    <row r="87" spans="1:27" ht="39.75" customHeight="1">
      <c r="A87" s="387" t="s">
        <v>635</v>
      </c>
      <c r="B87" s="388" t="s">
        <v>121</v>
      </c>
      <c r="C87" s="51">
        <v>45868</v>
      </c>
      <c r="D87" s="611" t="s">
        <v>139</v>
      </c>
      <c r="E87" s="611">
        <v>45833</v>
      </c>
      <c r="F87" s="388" t="s">
        <v>140</v>
      </c>
      <c r="G87" s="388" t="s">
        <v>636</v>
      </c>
      <c r="H87" s="390">
        <v>66</v>
      </c>
      <c r="I87" s="390" t="s">
        <v>270</v>
      </c>
      <c r="J87" s="390" t="s">
        <v>63</v>
      </c>
      <c r="K87" s="389">
        <v>45833</v>
      </c>
      <c r="L87" s="390" t="s">
        <v>57</v>
      </c>
      <c r="M87" s="448">
        <v>32940.449999999997</v>
      </c>
      <c r="N87" s="776"/>
      <c r="O87" s="390" t="s">
        <v>57</v>
      </c>
      <c r="P87" s="781" t="s">
        <v>271</v>
      </c>
      <c r="Q87" s="126">
        <v>45833</v>
      </c>
      <c r="R87" s="108">
        <v>2067</v>
      </c>
      <c r="S87" s="662">
        <v>2937</v>
      </c>
      <c r="T87" s="501">
        <v>0</v>
      </c>
      <c r="U87" s="873">
        <f>IFERROR(Table5[[#This Row],[Actual Redline Completed Footage UG]]/Table5[[#This Row],[Footage UG]], 0)</f>
        <v>1.420899854862119</v>
      </c>
      <c r="V87" s="624">
        <v>45840</v>
      </c>
      <c r="W87" s="627">
        <v>1</v>
      </c>
      <c r="X87" s="627">
        <v>1</v>
      </c>
      <c r="Y87" s="627">
        <v>1</v>
      </c>
      <c r="Z87" s="624">
        <v>45897</v>
      </c>
      <c r="AA87" s="629" t="s">
        <v>637</v>
      </c>
    </row>
    <row r="88" spans="1:27" ht="39.75" customHeight="1">
      <c r="A88" s="387" t="s">
        <v>638</v>
      </c>
      <c r="B88" s="388" t="s">
        <v>121</v>
      </c>
      <c r="C88" s="51">
        <v>45868</v>
      </c>
      <c r="D88" s="611" t="s">
        <v>139</v>
      </c>
      <c r="E88" s="611">
        <v>45839</v>
      </c>
      <c r="F88" s="389" t="s">
        <v>122</v>
      </c>
      <c r="G88" s="388" t="s">
        <v>639</v>
      </c>
      <c r="H88" s="390">
        <v>43</v>
      </c>
      <c r="I88" s="390" t="s">
        <v>270</v>
      </c>
      <c r="J88" s="390" t="s">
        <v>63</v>
      </c>
      <c r="K88" s="389">
        <v>45840</v>
      </c>
      <c r="L88" s="390" t="s">
        <v>57</v>
      </c>
      <c r="M88" s="448">
        <v>23404.75</v>
      </c>
      <c r="N88" s="776"/>
      <c r="O88" s="390" t="s">
        <v>57</v>
      </c>
      <c r="P88" s="781" t="s">
        <v>271</v>
      </c>
      <c r="Q88" s="126">
        <v>45840</v>
      </c>
      <c r="R88" s="108">
        <v>1667</v>
      </c>
      <c r="S88" s="662">
        <v>1661</v>
      </c>
      <c r="T88" s="365">
        <v>0</v>
      </c>
      <c r="U88" s="873">
        <f>IFERROR(Table5[[#This Row],[Actual Redline Completed Footage UG]]/Table5[[#This Row],[Footage UG]], 0)</f>
        <v>0.99640071985602885</v>
      </c>
      <c r="V88" s="624">
        <v>45853</v>
      </c>
      <c r="W88" s="627">
        <v>1</v>
      </c>
      <c r="X88" s="627">
        <v>1</v>
      </c>
      <c r="Y88" s="627">
        <v>1</v>
      </c>
      <c r="Z88" s="624">
        <v>45916</v>
      </c>
      <c r="AA88" s="629" t="s">
        <v>640</v>
      </c>
    </row>
    <row r="89" spans="1:27" ht="39.75" customHeight="1">
      <c r="A89" s="387" t="s">
        <v>641</v>
      </c>
      <c r="B89" s="388" t="s">
        <v>121</v>
      </c>
      <c r="C89" s="51">
        <v>45868</v>
      </c>
      <c r="D89" s="389" t="s">
        <v>76</v>
      </c>
      <c r="E89" s="389">
        <v>45849</v>
      </c>
      <c r="F89" s="611" t="s">
        <v>122</v>
      </c>
      <c r="G89" s="670" t="s">
        <v>642</v>
      </c>
      <c r="H89" s="390">
        <v>0</v>
      </c>
      <c r="I89" s="390" t="s">
        <v>270</v>
      </c>
      <c r="J89" s="390" t="s">
        <v>63</v>
      </c>
      <c r="K89" s="389">
        <v>45848</v>
      </c>
      <c r="L89" s="390" t="s">
        <v>57</v>
      </c>
      <c r="M89" s="448">
        <v>1206</v>
      </c>
      <c r="N89" s="776"/>
      <c r="O89" s="390" t="s">
        <v>57</v>
      </c>
      <c r="P89" s="609" t="s">
        <v>271</v>
      </c>
      <c r="Q89" s="675">
        <v>45848</v>
      </c>
      <c r="R89" s="914">
        <v>90</v>
      </c>
      <c r="S89" s="917">
        <v>90</v>
      </c>
      <c r="T89" s="116">
        <v>0</v>
      </c>
      <c r="U89" s="873">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11" t="s">
        <v>139</v>
      </c>
      <c r="E90" s="389">
        <v>45817</v>
      </c>
      <c r="F90" s="611" t="s">
        <v>122</v>
      </c>
      <c r="G90" s="398" t="s">
        <v>645</v>
      </c>
      <c r="H90" s="390">
        <v>0</v>
      </c>
      <c r="I90" s="391" t="s">
        <v>270</v>
      </c>
      <c r="J90" s="390" t="s">
        <v>63</v>
      </c>
      <c r="K90" s="397">
        <v>45821</v>
      </c>
      <c r="L90" s="391" t="s">
        <v>57</v>
      </c>
      <c r="M90" s="448">
        <v>23436.55</v>
      </c>
      <c r="N90" s="776"/>
      <c r="O90" s="391" t="s">
        <v>57</v>
      </c>
      <c r="P90" s="619" t="s">
        <v>271</v>
      </c>
      <c r="Q90" s="198">
        <v>45817</v>
      </c>
      <c r="R90" s="108">
        <v>1769</v>
      </c>
      <c r="S90" s="916">
        <v>1044</v>
      </c>
      <c r="T90" s="83">
        <v>0</v>
      </c>
      <c r="U90" s="873">
        <f>IFERROR(Table5[[#This Row],[Actual Redline Completed Footage UG]]/Table5[[#This Row],[Footage UG]], 0)</f>
        <v>0.5901639344262295</v>
      </c>
      <c r="V90" s="170">
        <v>45831</v>
      </c>
      <c r="W90" s="459">
        <v>1</v>
      </c>
      <c r="X90" s="356">
        <v>1</v>
      </c>
      <c r="Y90" s="356">
        <v>1</v>
      </c>
      <c r="Z90" s="170">
        <v>45897</v>
      </c>
      <c r="AA90" s="672" t="s">
        <v>646</v>
      </c>
    </row>
    <row r="91" spans="1:27" ht="39.75" customHeight="1">
      <c r="A91" s="387" t="s">
        <v>647</v>
      </c>
      <c r="B91" s="471" t="s">
        <v>121</v>
      </c>
      <c r="C91" s="51">
        <v>45899</v>
      </c>
      <c r="D91" s="50" t="s">
        <v>560</v>
      </c>
      <c r="E91" s="389">
        <v>45876</v>
      </c>
      <c r="F91" s="395" t="s">
        <v>140</v>
      </c>
      <c r="G91" s="670"/>
      <c r="H91" s="390">
        <v>0</v>
      </c>
      <c r="I91" s="391" t="s">
        <v>648</v>
      </c>
      <c r="J91" s="390" t="s">
        <v>63</v>
      </c>
      <c r="K91" s="51" t="s">
        <v>52</v>
      </c>
      <c r="L91" s="390" t="s">
        <v>57</v>
      </c>
      <c r="M91" s="448">
        <v>1343</v>
      </c>
      <c r="N91" s="776"/>
      <c r="O91" s="390" t="s">
        <v>57</v>
      </c>
      <c r="P91" s="782" t="s">
        <v>648</v>
      </c>
      <c r="Q91" s="126" t="s">
        <v>56</v>
      </c>
      <c r="R91" s="538">
        <v>74</v>
      </c>
      <c r="S91" s="915">
        <v>0</v>
      </c>
      <c r="T91" s="592">
        <v>0</v>
      </c>
      <c r="U91" s="873">
        <f>IFERROR(Table5[[#This Row],[Actual Redline Completed Footage UG]]/Table5[[#This Row],[Footage UG]], 0)</f>
        <v>0</v>
      </c>
      <c r="V91" s="126" t="s">
        <v>56</v>
      </c>
      <c r="W91" s="34">
        <v>0</v>
      </c>
      <c r="X91" s="34">
        <v>0</v>
      </c>
      <c r="Y91" s="34">
        <v>0</v>
      </c>
      <c r="Z91" s="126" t="s">
        <v>56</v>
      </c>
      <c r="AA91" s="920" t="s">
        <v>649</v>
      </c>
    </row>
    <row r="92" spans="1:27" ht="39.75" customHeight="1">
      <c r="A92" s="387" t="s">
        <v>650</v>
      </c>
      <c r="B92" s="388" t="s">
        <v>121</v>
      </c>
      <c r="C92" s="51">
        <v>45868</v>
      </c>
      <c r="D92" s="50" t="s">
        <v>76</v>
      </c>
      <c r="E92" s="389">
        <v>45853</v>
      </c>
      <c r="F92" s="684" t="s">
        <v>122</v>
      </c>
      <c r="G92" s="594" t="s">
        <v>651</v>
      </c>
      <c r="H92" s="390">
        <v>0</v>
      </c>
      <c r="I92" s="390" t="s">
        <v>270</v>
      </c>
      <c r="J92" s="390" t="s">
        <v>63</v>
      </c>
      <c r="K92" s="389">
        <v>45853</v>
      </c>
      <c r="L92" s="390" t="s">
        <v>57</v>
      </c>
      <c r="M92" s="448">
        <v>68216.5</v>
      </c>
      <c r="N92" s="776"/>
      <c r="O92" s="390" t="s">
        <v>57</v>
      </c>
      <c r="P92" s="781" t="s">
        <v>271</v>
      </c>
      <c r="Q92" s="126">
        <v>45853</v>
      </c>
      <c r="R92" s="775">
        <v>581</v>
      </c>
      <c r="S92" s="834">
        <v>581</v>
      </c>
      <c r="T92" s="626">
        <v>0</v>
      </c>
      <c r="U92" s="873">
        <f>IFERROR(Table5[[#This Row],[Actual Redline Completed Footage UG]]/Table5[[#This Row],[Footage UG]], 0)</f>
        <v>1</v>
      </c>
      <c r="V92" s="624">
        <v>45868</v>
      </c>
      <c r="W92" s="627">
        <v>1</v>
      </c>
      <c r="X92" s="627">
        <v>1</v>
      </c>
      <c r="Y92" s="627">
        <v>1</v>
      </c>
      <c r="Z92" s="54">
        <v>45916</v>
      </c>
      <c r="AA92" s="919" t="s">
        <v>652</v>
      </c>
    </row>
    <row r="93" spans="1:27" ht="39.75" customHeight="1">
      <c r="A93" s="387" t="s">
        <v>653</v>
      </c>
      <c r="B93" s="388" t="s">
        <v>121</v>
      </c>
      <c r="C93" s="51">
        <v>45868</v>
      </c>
      <c r="D93" s="389" t="s">
        <v>76</v>
      </c>
      <c r="E93" s="611">
        <v>45839</v>
      </c>
      <c r="F93" s="389" t="s">
        <v>122</v>
      </c>
      <c r="G93" s="393" t="s">
        <v>654</v>
      </c>
      <c r="H93" s="52">
        <v>0</v>
      </c>
      <c r="I93" s="52" t="s">
        <v>270</v>
      </c>
      <c r="J93" s="52" t="s">
        <v>63</v>
      </c>
      <c r="K93" s="645">
        <v>45838</v>
      </c>
      <c r="L93" s="52" t="s">
        <v>57</v>
      </c>
      <c r="M93" s="445">
        <v>72566</v>
      </c>
      <c r="N93" s="776"/>
      <c r="O93" s="52" t="s">
        <v>57</v>
      </c>
      <c r="P93" s="609" t="s">
        <v>271</v>
      </c>
      <c r="Q93" s="170">
        <v>45838</v>
      </c>
      <c r="R93" s="42">
        <v>765</v>
      </c>
      <c r="S93" s="618">
        <v>786</v>
      </c>
      <c r="T93" s="365">
        <v>0</v>
      </c>
      <c r="U93" s="873">
        <f>IFERROR(Table5[[#This Row],[Actual Redline Completed Footage UG]]/Table5[[#This Row],[Footage UG]], 0)</f>
        <v>1.0274509803921568</v>
      </c>
      <c r="V93" s="500">
        <v>45845</v>
      </c>
      <c r="W93" s="368">
        <v>1</v>
      </c>
      <c r="X93" s="368">
        <v>1</v>
      </c>
      <c r="Y93" s="368">
        <v>1</v>
      </c>
      <c r="Z93" s="170">
        <v>45916</v>
      </c>
      <c r="AA93" s="175" t="s">
        <v>655</v>
      </c>
    </row>
    <row r="94" spans="1:27" ht="39.75" customHeight="1">
      <c r="A94" s="387" t="s">
        <v>656</v>
      </c>
      <c r="B94" s="816" t="s">
        <v>121</v>
      </c>
      <c r="C94" s="51">
        <v>45899</v>
      </c>
      <c r="D94" s="389" t="s">
        <v>76</v>
      </c>
      <c r="E94" s="389">
        <v>45876</v>
      </c>
      <c r="F94" s="389" t="s">
        <v>122</v>
      </c>
      <c r="G94" s="711"/>
      <c r="H94" s="390">
        <v>0</v>
      </c>
      <c r="I94" s="707" t="s">
        <v>270</v>
      </c>
      <c r="J94" s="390" t="s">
        <v>63</v>
      </c>
      <c r="K94" s="389">
        <v>45876</v>
      </c>
      <c r="L94" s="390" t="s">
        <v>57</v>
      </c>
      <c r="M94" s="448">
        <v>1462.85</v>
      </c>
      <c r="N94" s="98"/>
      <c r="O94" s="390" t="s">
        <v>57</v>
      </c>
      <c r="P94" s="609" t="s">
        <v>271</v>
      </c>
      <c r="Q94" s="360">
        <v>45876</v>
      </c>
      <c r="R94" s="833">
        <v>116</v>
      </c>
      <c r="S94" s="810">
        <v>130</v>
      </c>
      <c r="T94" s="30">
        <v>0</v>
      </c>
      <c r="U94" s="873">
        <f>IFERROR(Table5[[#This Row],[Actual Redline Completed Footage UG]]/Table5[[#This Row],[Footage UG]], 0)</f>
        <v>1.1206896551724137</v>
      </c>
      <c r="V94" s="500">
        <v>45896</v>
      </c>
      <c r="W94" s="703">
        <v>1</v>
      </c>
      <c r="X94" s="703">
        <v>1</v>
      </c>
      <c r="Y94" s="703">
        <v>1</v>
      </c>
      <c r="Z94" s="492">
        <v>45926</v>
      </c>
      <c r="AA94" s="853" t="s">
        <v>657</v>
      </c>
    </row>
    <row r="95" spans="1:27" ht="39.75" customHeight="1">
      <c r="A95" s="387" t="s">
        <v>658</v>
      </c>
      <c r="B95" s="388" t="s">
        <v>121</v>
      </c>
      <c r="C95" s="51">
        <v>45899</v>
      </c>
      <c r="D95" s="389" t="s">
        <v>139</v>
      </c>
      <c r="E95" s="389">
        <v>45882</v>
      </c>
      <c r="F95" s="611" t="s">
        <v>140</v>
      </c>
      <c r="G95" s="670"/>
      <c r="H95" s="390">
        <v>0</v>
      </c>
      <c r="I95" s="391" t="s">
        <v>270</v>
      </c>
      <c r="J95" s="390" t="s">
        <v>63</v>
      </c>
      <c r="K95" s="389">
        <v>45882</v>
      </c>
      <c r="L95" s="390" t="s">
        <v>57</v>
      </c>
      <c r="M95" s="448">
        <v>13056.5</v>
      </c>
      <c r="N95" s="98"/>
      <c r="O95" s="390" t="s">
        <v>57</v>
      </c>
      <c r="P95" s="608" t="s">
        <v>271</v>
      </c>
      <c r="Q95" s="360">
        <v>45882</v>
      </c>
      <c r="R95" s="828">
        <v>1100</v>
      </c>
      <c r="S95" s="810">
        <v>1110</v>
      </c>
      <c r="T95" s="30">
        <v>0</v>
      </c>
      <c r="U95" s="873">
        <f>IFERROR(Table5[[#This Row],[Actual Redline Completed Footage UG]]/Table5[[#This Row],[Footage UG]], 0)</f>
        <v>1.009090909090909</v>
      </c>
      <c r="V95" s="500">
        <v>45887</v>
      </c>
      <c r="W95" s="368">
        <v>1</v>
      </c>
      <c r="X95" s="368">
        <v>1</v>
      </c>
      <c r="Y95" s="368">
        <v>1</v>
      </c>
      <c r="Z95" s="126">
        <v>45926</v>
      </c>
      <c r="AA95" s="540" t="s">
        <v>659</v>
      </c>
    </row>
    <row r="96" spans="1:27" ht="39.75" customHeight="1">
      <c r="A96" s="387" t="s">
        <v>660</v>
      </c>
      <c r="B96" s="388" t="s">
        <v>121</v>
      </c>
      <c r="C96" s="51">
        <v>45930</v>
      </c>
      <c r="D96" s="50" t="s">
        <v>76</v>
      </c>
      <c r="E96" s="389">
        <v>45868</v>
      </c>
      <c r="F96" s="388" t="s">
        <v>122</v>
      </c>
      <c r="G96" s="670" t="s">
        <v>661</v>
      </c>
      <c r="H96" s="390">
        <v>0</v>
      </c>
      <c r="I96" s="390" t="s">
        <v>270</v>
      </c>
      <c r="J96" s="390" t="s">
        <v>63</v>
      </c>
      <c r="K96" s="389">
        <v>45868</v>
      </c>
      <c r="L96" s="390" t="s">
        <v>57</v>
      </c>
      <c r="M96" s="448">
        <v>14179.65</v>
      </c>
      <c r="N96" s="98"/>
      <c r="O96" s="390" t="s">
        <v>57</v>
      </c>
      <c r="P96" s="781" t="s">
        <v>271</v>
      </c>
      <c r="Q96" s="126">
        <v>45868</v>
      </c>
      <c r="R96" s="109">
        <v>973</v>
      </c>
      <c r="S96" s="671">
        <v>1060</v>
      </c>
      <c r="T96" s="30">
        <v>0</v>
      </c>
      <c r="U96" s="873">
        <f>IFERROR(Table5[[#This Row],[Actual Redline Completed Footage UG]]/Table5[[#This Row],[Footage UG]], 0)</f>
        <v>1.0894141829393629</v>
      </c>
      <c r="V96" s="624">
        <v>45880</v>
      </c>
      <c r="W96" s="627">
        <v>1</v>
      </c>
      <c r="X96" s="627">
        <v>1</v>
      </c>
      <c r="Y96" s="627">
        <v>1</v>
      </c>
      <c r="Z96" s="126">
        <v>45926</v>
      </c>
      <c r="AA96" s="780" t="s">
        <v>662</v>
      </c>
    </row>
    <row r="97" spans="1:27" ht="39.75" customHeight="1">
      <c r="A97" s="387" t="s">
        <v>663</v>
      </c>
      <c r="B97" s="388" t="s">
        <v>121</v>
      </c>
      <c r="C97" s="51">
        <v>45899</v>
      </c>
      <c r="D97" s="611" t="s">
        <v>76</v>
      </c>
      <c r="E97" s="611">
        <v>45882</v>
      </c>
      <c r="F97" s="388" t="s">
        <v>122</v>
      </c>
      <c r="G97" s="812" t="s">
        <v>664</v>
      </c>
      <c r="H97" s="390">
        <v>0</v>
      </c>
      <c r="I97" s="391" t="s">
        <v>270</v>
      </c>
      <c r="J97" s="390" t="s">
        <v>63</v>
      </c>
      <c r="K97" s="389" t="s">
        <v>52</v>
      </c>
      <c r="L97" s="390" t="s">
        <v>57</v>
      </c>
      <c r="M97" s="448">
        <v>18903.7</v>
      </c>
      <c r="N97" s="98"/>
      <c r="O97" s="390" t="s">
        <v>57</v>
      </c>
      <c r="P97" s="781" t="s">
        <v>271</v>
      </c>
      <c r="Q97" s="126">
        <v>45882</v>
      </c>
      <c r="R97" s="108">
        <v>575</v>
      </c>
      <c r="S97" s="662">
        <v>575</v>
      </c>
      <c r="T97" s="30">
        <v>0</v>
      </c>
      <c r="U97" s="873">
        <f>IFERROR(Table5[[#This Row],[Actual Redline Completed Footage UG]]/Table5[[#This Row],[Footage UG]], 0)</f>
        <v>1</v>
      </c>
      <c r="V97" s="624">
        <v>45887</v>
      </c>
      <c r="W97" s="627">
        <v>1</v>
      </c>
      <c r="X97" s="627">
        <v>1</v>
      </c>
      <c r="Y97" s="627">
        <v>1</v>
      </c>
      <c r="Z97" s="126">
        <v>45926</v>
      </c>
      <c r="AA97" s="628" t="s">
        <v>665</v>
      </c>
    </row>
    <row r="98" spans="1:27" ht="39.75" customHeight="1">
      <c r="A98" s="387" t="s">
        <v>666</v>
      </c>
      <c r="B98" s="388" t="s">
        <v>121</v>
      </c>
      <c r="C98" s="51">
        <v>45899</v>
      </c>
      <c r="D98" s="389" t="s">
        <v>76</v>
      </c>
      <c r="E98" s="51">
        <v>45806</v>
      </c>
      <c r="F98" s="388" t="s">
        <v>122</v>
      </c>
      <c r="G98" s="820" t="s">
        <v>667</v>
      </c>
      <c r="H98" s="390">
        <v>0</v>
      </c>
      <c r="I98" s="707" t="s">
        <v>270</v>
      </c>
      <c r="J98" s="390" t="s">
        <v>63</v>
      </c>
      <c r="K98" s="389" t="s">
        <v>668</v>
      </c>
      <c r="L98" s="390" t="s">
        <v>57</v>
      </c>
      <c r="M98" s="448">
        <v>21888.65</v>
      </c>
      <c r="N98" s="98"/>
      <c r="O98" s="390" t="s">
        <v>57</v>
      </c>
      <c r="P98" s="608" t="s">
        <v>271</v>
      </c>
      <c r="Q98" s="492">
        <v>45824</v>
      </c>
      <c r="R98" s="493">
        <v>1669</v>
      </c>
      <c r="S98" s="518">
        <v>1701</v>
      </c>
      <c r="T98" s="30">
        <v>0</v>
      </c>
      <c r="U98" s="873">
        <f>IFERROR(Table5[[#This Row],[Actual Redline Completed Footage UG]]/Table5[[#This Row],[Footage UG]], 0)</f>
        <v>1.0191731575793888</v>
      </c>
      <c r="V98" s="500">
        <v>45833</v>
      </c>
      <c r="W98" s="368">
        <v>1</v>
      </c>
      <c r="X98" s="368">
        <v>1</v>
      </c>
      <c r="Y98" s="368">
        <v>1</v>
      </c>
      <c r="Z98" s="126">
        <v>45926</v>
      </c>
      <c r="AA98" s="539" t="s">
        <v>669</v>
      </c>
    </row>
    <row r="99" spans="1:27" ht="39.75" customHeight="1">
      <c r="A99" s="387" t="s">
        <v>670</v>
      </c>
      <c r="B99" s="388" t="s">
        <v>121</v>
      </c>
      <c r="C99" s="51">
        <v>45899</v>
      </c>
      <c r="D99" s="389" t="s">
        <v>139</v>
      </c>
      <c r="E99" s="389">
        <v>45873</v>
      </c>
      <c r="F99" s="611" t="s">
        <v>140</v>
      </c>
      <c r="G99" s="670"/>
      <c r="H99" s="390">
        <v>50</v>
      </c>
      <c r="I99" s="391" t="s">
        <v>270</v>
      </c>
      <c r="J99" s="390" t="s">
        <v>56</v>
      </c>
      <c r="K99" s="389">
        <v>45874</v>
      </c>
      <c r="L99" s="390" t="s">
        <v>57</v>
      </c>
      <c r="M99" s="448">
        <v>11894.25</v>
      </c>
      <c r="N99" s="98"/>
      <c r="O99" s="390" t="s">
        <v>57</v>
      </c>
      <c r="P99" s="609" t="s">
        <v>271</v>
      </c>
      <c r="Q99" s="492">
        <v>45873</v>
      </c>
      <c r="R99" s="435">
        <v>1471</v>
      </c>
      <c r="S99" s="789">
        <v>1437</v>
      </c>
      <c r="T99" s="30">
        <v>0</v>
      </c>
      <c r="U99" s="873">
        <f>IFERROR(Table5[[#This Row],[Actual Redline Completed Footage UG]]/Table5[[#This Row],[Footage UG]], 0)</f>
        <v>0.97688647178789934</v>
      </c>
      <c r="V99" s="500">
        <v>45881</v>
      </c>
      <c r="W99" s="368">
        <v>1</v>
      </c>
      <c r="X99" s="368">
        <v>1</v>
      </c>
      <c r="Y99" s="368">
        <v>1</v>
      </c>
      <c r="Z99" s="126">
        <v>45926</v>
      </c>
      <c r="AA99" s="540"/>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8">
        <v>3067.9</v>
      </c>
      <c r="N100" s="98"/>
      <c r="O100" s="390" t="s">
        <v>57</v>
      </c>
      <c r="P100" s="609" t="s">
        <v>271</v>
      </c>
      <c r="Q100" s="126">
        <v>45902</v>
      </c>
      <c r="R100" s="109">
        <v>662</v>
      </c>
      <c r="S100" s="810">
        <v>662</v>
      </c>
      <c r="T100" s="30">
        <v>0</v>
      </c>
      <c r="U100" s="873">
        <f>IFERROR(Table5[[#This Row],[Actual Redline Completed Footage UG]]/Table5[[#This Row],[Footage UG]], 0)</f>
        <v>1</v>
      </c>
      <c r="V100" s="500">
        <v>45909</v>
      </c>
      <c r="W100" s="494">
        <v>1</v>
      </c>
      <c r="X100" s="494">
        <v>1</v>
      </c>
      <c r="Y100" s="494">
        <v>1</v>
      </c>
      <c r="Z100" s="126">
        <v>45926</v>
      </c>
      <c r="AA100" s="455" t="s">
        <v>672</v>
      </c>
    </row>
    <row r="101" spans="1:27" ht="39.75" customHeight="1">
      <c r="A101" s="387" t="s">
        <v>673</v>
      </c>
      <c r="B101" s="388" t="s">
        <v>121</v>
      </c>
      <c r="C101" s="51">
        <v>45899</v>
      </c>
      <c r="D101" s="389" t="s">
        <v>139</v>
      </c>
      <c r="E101" s="389">
        <v>45870</v>
      </c>
      <c r="F101" s="611" t="s">
        <v>140</v>
      </c>
      <c r="G101" s="670" t="s">
        <v>674</v>
      </c>
      <c r="H101" s="390">
        <v>0</v>
      </c>
      <c r="I101" s="390" t="s">
        <v>270</v>
      </c>
      <c r="J101" s="390" t="s">
        <v>63</v>
      </c>
      <c r="K101" s="389">
        <v>45870</v>
      </c>
      <c r="L101" s="390" t="s">
        <v>57</v>
      </c>
      <c r="M101" s="448">
        <v>49307.5</v>
      </c>
      <c r="N101" s="98"/>
      <c r="O101" s="390" t="s">
        <v>57</v>
      </c>
      <c r="P101" s="781" t="s">
        <v>271</v>
      </c>
      <c r="Q101" s="360">
        <v>45870</v>
      </c>
      <c r="R101" s="827">
        <v>3914</v>
      </c>
      <c r="S101" s="671">
        <v>3675</v>
      </c>
      <c r="T101" s="108">
        <v>0</v>
      </c>
      <c r="U101" s="873">
        <f>IFERROR(Table5[[#This Row],[Actual Redline Completed Footage UG]]/Table5[[#This Row],[Footage UG]], 0)</f>
        <v>0.93893714869698519</v>
      </c>
      <c r="V101" s="624">
        <v>45873</v>
      </c>
      <c r="W101" s="627">
        <v>1</v>
      </c>
      <c r="X101" s="627">
        <v>1</v>
      </c>
      <c r="Y101" s="627">
        <v>1</v>
      </c>
      <c r="Z101" s="54">
        <v>45916</v>
      </c>
      <c r="AA101" s="780" t="s">
        <v>675</v>
      </c>
    </row>
    <row r="102" spans="1:27" ht="39.75" customHeight="1">
      <c r="A102" s="387" t="s">
        <v>676</v>
      </c>
      <c r="B102" s="388" t="s">
        <v>121</v>
      </c>
      <c r="C102" s="51">
        <v>45899</v>
      </c>
      <c r="D102" s="389" t="s">
        <v>139</v>
      </c>
      <c r="E102" s="389">
        <v>45870</v>
      </c>
      <c r="F102" s="611" t="s">
        <v>140</v>
      </c>
      <c r="G102" s="670" t="s">
        <v>677</v>
      </c>
      <c r="H102" s="390">
        <v>0</v>
      </c>
      <c r="I102" s="390" t="s">
        <v>270</v>
      </c>
      <c r="J102" s="390" t="s">
        <v>63</v>
      </c>
      <c r="K102" s="389">
        <v>45870</v>
      </c>
      <c r="L102" s="390" t="s">
        <v>57</v>
      </c>
      <c r="M102" s="448">
        <v>12886.4</v>
      </c>
      <c r="N102" s="98"/>
      <c r="O102" s="390" t="s">
        <v>57</v>
      </c>
      <c r="P102" s="781" t="s">
        <v>271</v>
      </c>
      <c r="Q102" s="126">
        <v>45870</v>
      </c>
      <c r="R102" s="109">
        <v>884</v>
      </c>
      <c r="S102" s="671">
        <v>797</v>
      </c>
      <c r="T102" s="108">
        <v>0</v>
      </c>
      <c r="U102" s="873">
        <f>IFERROR(Table5[[#This Row],[Actual Redline Completed Footage UG]]/Table5[[#This Row],[Footage UG]], 0)</f>
        <v>0.90158371040723984</v>
      </c>
      <c r="V102" s="624">
        <v>45876</v>
      </c>
      <c r="W102" s="627">
        <v>1</v>
      </c>
      <c r="X102" s="627">
        <v>1</v>
      </c>
      <c r="Y102" s="627">
        <v>1</v>
      </c>
      <c r="Z102" s="54">
        <v>45916</v>
      </c>
      <c r="AA102" s="780"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8">
        <v>67441</v>
      </c>
      <c r="N103" s="98"/>
      <c r="O103" s="390" t="s">
        <v>57</v>
      </c>
      <c r="P103" s="781" t="s">
        <v>271</v>
      </c>
      <c r="Q103" s="126">
        <v>45884</v>
      </c>
      <c r="R103" s="108">
        <v>4348</v>
      </c>
      <c r="S103" s="662">
        <v>4122</v>
      </c>
      <c r="T103" s="636">
        <v>0</v>
      </c>
      <c r="U103" s="873">
        <f>IFERROR(Table5[[#This Row],[Actual Redline Completed Footage UG]]/Table5[[#This Row],[Footage UG]], 0)</f>
        <v>0.94802207911683534</v>
      </c>
      <c r="V103" s="624">
        <v>45895</v>
      </c>
      <c r="W103" s="627">
        <v>1</v>
      </c>
      <c r="X103" s="627">
        <v>1</v>
      </c>
      <c r="Y103" s="627">
        <v>1</v>
      </c>
      <c r="Z103" s="54">
        <v>45917</v>
      </c>
      <c r="AA103" s="455"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8">
        <v>144886</v>
      </c>
      <c r="N104" s="98"/>
      <c r="O104" s="390" t="s">
        <v>57</v>
      </c>
      <c r="P104" s="781" t="s">
        <v>271</v>
      </c>
      <c r="Q104" s="865">
        <v>45840</v>
      </c>
      <c r="R104" s="109">
        <v>11054</v>
      </c>
      <c r="S104" s="671">
        <v>11092</v>
      </c>
      <c r="T104" s="630">
        <v>0</v>
      </c>
      <c r="U104" s="873">
        <f>IFERROR(Table5[[#This Row],[Actual Redline Completed Footage UG]]/Table5[[#This Row],[Footage UG]], 0)</f>
        <v>1.0034376696218563</v>
      </c>
      <c r="V104" s="622">
        <v>45845</v>
      </c>
      <c r="W104" s="627">
        <v>1</v>
      </c>
      <c r="X104" s="627">
        <v>1</v>
      </c>
      <c r="Y104" s="627">
        <v>1</v>
      </c>
      <c r="Z104" s="126">
        <v>45917</v>
      </c>
      <c r="AA104" s="629"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8">
        <v>75953</v>
      </c>
      <c r="N105" s="448"/>
      <c r="O105" s="390" t="s">
        <v>57</v>
      </c>
      <c r="P105" s="781" t="s">
        <v>271</v>
      </c>
      <c r="Q105" s="126">
        <v>45817</v>
      </c>
      <c r="R105" s="108">
        <v>6005</v>
      </c>
      <c r="S105" s="662">
        <v>6044</v>
      </c>
      <c r="T105" s="630">
        <v>0</v>
      </c>
      <c r="U105" s="873">
        <f>IFERROR(Table5[[#This Row],[Actual Redline Completed Footage UG]]/Table5[[#This Row],[Footage UG]], 0)</f>
        <v>1.0064945878434637</v>
      </c>
      <c r="V105" s="622">
        <v>45824</v>
      </c>
      <c r="W105" s="627">
        <v>1</v>
      </c>
      <c r="X105" s="627">
        <v>1</v>
      </c>
      <c r="Y105" s="627">
        <v>1</v>
      </c>
      <c r="Z105" s="126">
        <v>45868</v>
      </c>
      <c r="AA105" s="617"/>
    </row>
    <row r="106" spans="1:27" ht="39.75" customHeight="1">
      <c r="A106" s="788" t="s">
        <v>686</v>
      </c>
      <c r="B106" s="487" t="s">
        <v>50</v>
      </c>
      <c r="C106" s="488">
        <v>45868</v>
      </c>
      <c r="D106" s="496" t="s">
        <v>687</v>
      </c>
      <c r="E106" s="497">
        <v>45719</v>
      </c>
      <c r="F106" s="496" t="s">
        <v>71</v>
      </c>
      <c r="G106" s="862" t="s">
        <v>688</v>
      </c>
      <c r="H106" s="499">
        <v>60</v>
      </c>
      <c r="I106" s="499" t="s">
        <v>270</v>
      </c>
      <c r="J106" s="499" t="s">
        <v>63</v>
      </c>
      <c r="K106" s="51">
        <v>45716</v>
      </c>
      <c r="L106" s="52" t="s">
        <v>57</v>
      </c>
      <c r="M106" s="445">
        <v>64727</v>
      </c>
      <c r="N106" s="445"/>
      <c r="O106" s="52" t="s">
        <v>57</v>
      </c>
      <c r="P106" s="609" t="s">
        <v>271</v>
      </c>
      <c r="Q106" s="500">
        <v>45719</v>
      </c>
      <c r="R106" s="913">
        <v>5853</v>
      </c>
      <c r="S106" s="518">
        <v>5975</v>
      </c>
      <c r="T106" s="630">
        <v>0</v>
      </c>
      <c r="U106" s="873">
        <f>IFERROR(Table5[[#This Row],[Actual Redline Completed Footage UG]]/Table5[[#This Row],[Footage UG]], 0)</f>
        <v>1.0208440116179738</v>
      </c>
      <c r="V106" s="500">
        <v>45741</v>
      </c>
      <c r="W106" s="368">
        <v>1</v>
      </c>
      <c r="X106" s="368">
        <v>1</v>
      </c>
      <c r="Y106" s="368">
        <v>1</v>
      </c>
      <c r="Z106" s="126">
        <v>45868</v>
      </c>
      <c r="AA106" s="117"/>
    </row>
    <row r="107" spans="1:27" ht="39.75" customHeight="1">
      <c r="A107" s="521" t="s">
        <v>689</v>
      </c>
      <c r="B107" s="533" t="s">
        <v>50</v>
      </c>
      <c r="C107" s="517">
        <v>45772</v>
      </c>
      <c r="D107" s="522" t="s">
        <v>378</v>
      </c>
      <c r="E107" s="517">
        <v>45716</v>
      </c>
      <c r="F107" s="522" t="s">
        <v>379</v>
      </c>
      <c r="G107" s="909" t="s">
        <v>690</v>
      </c>
      <c r="H107" s="118">
        <v>56</v>
      </c>
      <c r="I107" s="118" t="s">
        <v>270</v>
      </c>
      <c r="J107" s="118" t="s">
        <v>63</v>
      </c>
      <c r="K107" s="523">
        <v>45716</v>
      </c>
      <c r="L107" s="118" t="s">
        <v>57</v>
      </c>
      <c r="M107" s="823">
        <v>45321.5</v>
      </c>
      <c r="N107" s="98"/>
      <c r="O107" s="118" t="s">
        <v>57</v>
      </c>
      <c r="P107" s="808" t="s">
        <v>271</v>
      </c>
      <c r="Q107" s="500">
        <v>45722</v>
      </c>
      <c r="R107" s="41">
        <v>3642</v>
      </c>
      <c r="S107" s="518">
        <v>3666</v>
      </c>
      <c r="T107" s="630">
        <v>0</v>
      </c>
      <c r="U107" s="873">
        <f>IFERROR(Table5[[#This Row],[Actual Redline Completed Footage UG]]/Table5[[#This Row],[Footage UG]], 0)</f>
        <v>1.0065897858319606</v>
      </c>
      <c r="V107" s="500">
        <v>45734</v>
      </c>
      <c r="W107" s="494">
        <v>1</v>
      </c>
      <c r="X107" s="494">
        <v>1</v>
      </c>
      <c r="Y107" s="494">
        <v>1</v>
      </c>
      <c r="Z107" s="54">
        <v>45917</v>
      </c>
      <c r="AA107" s="206"/>
    </row>
    <row r="108" spans="1:27" ht="39.75" customHeight="1">
      <c r="A108" s="859" t="s">
        <v>691</v>
      </c>
      <c r="B108" s="533" t="s">
        <v>50</v>
      </c>
      <c r="C108" s="517">
        <v>45772</v>
      </c>
      <c r="D108" s="517" t="s">
        <v>139</v>
      </c>
      <c r="E108" s="534">
        <v>45685</v>
      </c>
      <c r="F108" s="522" t="s">
        <v>85</v>
      </c>
      <c r="G108" s="535" t="s">
        <v>692</v>
      </c>
      <c r="H108" s="524">
        <v>81</v>
      </c>
      <c r="I108" s="527" t="s">
        <v>270</v>
      </c>
      <c r="J108" s="524" t="s">
        <v>63</v>
      </c>
      <c r="K108" s="534">
        <v>45699</v>
      </c>
      <c r="L108" s="524" t="s">
        <v>57</v>
      </c>
      <c r="M108" s="864">
        <v>73583.5</v>
      </c>
      <c r="N108" s="776"/>
      <c r="O108" s="524" t="s">
        <v>57</v>
      </c>
      <c r="P108" s="808" t="s">
        <v>271</v>
      </c>
      <c r="Q108" s="500">
        <v>45691</v>
      </c>
      <c r="R108" s="514">
        <v>6205</v>
      </c>
      <c r="S108" s="525">
        <v>6180</v>
      </c>
      <c r="T108" s="626">
        <v>0</v>
      </c>
      <c r="U108" s="873">
        <f>IFERROR(Table5[[#This Row],[Actual Redline Completed Footage UG]]/Table5[[#This Row],[Footage UG]], 0)</f>
        <v>0.99597099113618048</v>
      </c>
      <c r="V108" s="500">
        <v>45699</v>
      </c>
      <c r="W108" s="494">
        <v>1</v>
      </c>
      <c r="X108" s="494">
        <v>1</v>
      </c>
      <c r="Y108" s="494">
        <v>1</v>
      </c>
      <c r="Z108" s="54">
        <v>45916</v>
      </c>
      <c r="AA108" s="540" t="s">
        <v>693</v>
      </c>
    </row>
    <row r="109" spans="1:27" ht="39.75" customHeight="1">
      <c r="A109" s="788" t="s">
        <v>694</v>
      </c>
      <c r="B109" s="487" t="s">
        <v>50</v>
      </c>
      <c r="C109" s="488">
        <v>45831</v>
      </c>
      <c r="D109" s="486" t="s">
        <v>378</v>
      </c>
      <c r="E109" s="497">
        <v>45807</v>
      </c>
      <c r="F109" s="486" t="s">
        <v>379</v>
      </c>
      <c r="G109" s="486" t="s">
        <v>695</v>
      </c>
      <c r="H109" s="490">
        <v>87</v>
      </c>
      <c r="I109" s="490" t="s">
        <v>270</v>
      </c>
      <c r="J109" s="490" t="s">
        <v>63</v>
      </c>
      <c r="K109" s="488">
        <v>45757</v>
      </c>
      <c r="L109" s="490" t="s">
        <v>57</v>
      </c>
      <c r="M109" s="912">
        <v>78331</v>
      </c>
      <c r="N109" s="98"/>
      <c r="O109" s="490" t="s">
        <v>57</v>
      </c>
      <c r="P109" s="790" t="s">
        <v>271</v>
      </c>
      <c r="Q109" s="492">
        <v>45757</v>
      </c>
      <c r="R109" s="493">
        <v>6334</v>
      </c>
      <c r="S109" s="518">
        <v>6228</v>
      </c>
      <c r="T109" s="630">
        <v>0</v>
      </c>
      <c r="U109" s="873">
        <f>IFERROR(Table5[[#This Row],[Actual Redline Completed Footage UG]]/Table5[[#This Row],[Footage UG]], 0)</f>
        <v>0.98326491948215977</v>
      </c>
      <c r="V109" s="500">
        <v>45769</v>
      </c>
      <c r="W109" s="368">
        <v>0</v>
      </c>
      <c r="X109" s="368">
        <v>0</v>
      </c>
      <c r="Y109" s="368">
        <v>0</v>
      </c>
      <c r="Z109" s="54">
        <v>45917</v>
      </c>
      <c r="AA109" s="179" t="s">
        <v>446</v>
      </c>
    </row>
    <row r="110" spans="1:27" ht="39.75" customHeight="1">
      <c r="A110" s="788" t="s">
        <v>696</v>
      </c>
      <c r="B110" s="487" t="s">
        <v>50</v>
      </c>
      <c r="C110" s="497">
        <v>45772</v>
      </c>
      <c r="D110" s="496" t="s">
        <v>386</v>
      </c>
      <c r="E110" s="497">
        <v>45743</v>
      </c>
      <c r="F110" s="496" t="s">
        <v>379</v>
      </c>
      <c r="G110" s="498" t="s">
        <v>697</v>
      </c>
      <c r="H110" s="499">
        <v>63</v>
      </c>
      <c r="I110" s="505" t="s">
        <v>270</v>
      </c>
      <c r="J110" s="490" t="s">
        <v>63</v>
      </c>
      <c r="K110" s="497">
        <v>45741</v>
      </c>
      <c r="L110" s="490" t="s">
        <v>57</v>
      </c>
      <c r="M110" s="824">
        <v>41813</v>
      </c>
      <c r="N110" s="98"/>
      <c r="O110" s="490" t="s">
        <v>57</v>
      </c>
      <c r="P110" s="790" t="s">
        <v>271</v>
      </c>
      <c r="Q110" s="500">
        <v>45745</v>
      </c>
      <c r="R110" s="41">
        <v>3243</v>
      </c>
      <c r="S110" s="518">
        <v>3290</v>
      </c>
      <c r="T110" s="630">
        <v>0</v>
      </c>
      <c r="U110" s="873">
        <f>IFERROR(Table5[[#This Row],[Actual Redline Completed Footage UG]]/Table5[[#This Row],[Footage UG]], 0)</f>
        <v>1.0144927536231885</v>
      </c>
      <c r="V110" s="500">
        <v>45761</v>
      </c>
      <c r="W110" s="494">
        <v>1</v>
      </c>
      <c r="X110" s="494">
        <v>1</v>
      </c>
      <c r="Y110" s="494">
        <v>1</v>
      </c>
      <c r="Z110" s="54">
        <v>45917</v>
      </c>
      <c r="AA110" s="366" t="s">
        <v>698</v>
      </c>
    </row>
    <row r="111" spans="1:27" ht="39.75" customHeight="1">
      <c r="A111" s="521" t="s">
        <v>699</v>
      </c>
      <c r="B111" s="533" t="s">
        <v>50</v>
      </c>
      <c r="C111" s="517">
        <v>45772</v>
      </c>
      <c r="D111" s="534" t="s">
        <v>70</v>
      </c>
      <c r="E111" s="517">
        <v>45708</v>
      </c>
      <c r="F111" s="534" t="s">
        <v>71</v>
      </c>
      <c r="G111" s="830" t="s">
        <v>700</v>
      </c>
      <c r="H111" s="118">
        <v>82</v>
      </c>
      <c r="I111" s="524" t="s">
        <v>270</v>
      </c>
      <c r="J111" s="118" t="s">
        <v>63</v>
      </c>
      <c r="K111" s="517">
        <v>45698</v>
      </c>
      <c r="L111" s="524" t="s">
        <v>57</v>
      </c>
      <c r="M111" s="823">
        <v>71979</v>
      </c>
      <c r="N111" s="776"/>
      <c r="O111" s="524" t="s">
        <v>57</v>
      </c>
      <c r="P111" s="808" t="s">
        <v>271</v>
      </c>
      <c r="Q111" s="126">
        <v>45694</v>
      </c>
      <c r="R111" s="31">
        <v>5628</v>
      </c>
      <c r="S111" s="661">
        <v>3692</v>
      </c>
      <c r="T111" s="626">
        <v>0</v>
      </c>
      <c r="U111" s="873">
        <f>IFERROR(Table5[[#This Row],[Actual Redline Completed Footage UG]]/Table5[[#This Row],[Footage UG]], 0)</f>
        <v>0.65600568585643215</v>
      </c>
      <c r="V111" s="500">
        <v>45742</v>
      </c>
      <c r="W111" s="494">
        <v>1</v>
      </c>
      <c r="X111" s="494">
        <v>1</v>
      </c>
      <c r="Y111" s="494">
        <v>1</v>
      </c>
      <c r="Z111" s="136">
        <v>45894</v>
      </c>
      <c r="AA111" s="206"/>
    </row>
    <row r="112" spans="1:27" ht="39.75" customHeight="1">
      <c r="A112" s="807" t="s">
        <v>701</v>
      </c>
      <c r="B112" s="637" t="s">
        <v>50</v>
      </c>
      <c r="C112" s="621">
        <v>45772</v>
      </c>
      <c r="D112" s="621" t="s">
        <v>702</v>
      </c>
      <c r="E112" s="621">
        <v>45694</v>
      </c>
      <c r="F112" s="861" t="s">
        <v>77</v>
      </c>
      <c r="G112" s="908" t="s">
        <v>703</v>
      </c>
      <c r="H112" s="625">
        <v>64</v>
      </c>
      <c r="I112" s="854" t="s">
        <v>270</v>
      </c>
      <c r="J112" s="625" t="s">
        <v>63</v>
      </c>
      <c r="K112" s="621">
        <v>45701</v>
      </c>
      <c r="L112" s="854" t="s">
        <v>57</v>
      </c>
      <c r="M112" s="825">
        <v>48609</v>
      </c>
      <c r="N112" s="776"/>
      <c r="O112" s="854" t="s">
        <v>57</v>
      </c>
      <c r="P112" s="809" t="s">
        <v>271</v>
      </c>
      <c r="Q112" s="170">
        <v>45698</v>
      </c>
      <c r="R112" s="42">
        <v>4035</v>
      </c>
      <c r="S112" s="662">
        <v>4045</v>
      </c>
      <c r="T112" s="626">
        <v>0</v>
      </c>
      <c r="U112" s="873">
        <f>IFERROR(Table5[[#This Row],[Actual Redline Completed Footage UG]]/Table5[[#This Row],[Footage UG]], 0)</f>
        <v>1.0024783147459728</v>
      </c>
      <c r="V112" s="624">
        <v>45709</v>
      </c>
      <c r="W112" s="635">
        <v>1</v>
      </c>
      <c r="X112" s="635">
        <v>1</v>
      </c>
      <c r="Y112" s="635">
        <v>1</v>
      </c>
      <c r="Z112" s="54">
        <v>45894</v>
      </c>
      <c r="AA112" s="617" t="s">
        <v>704</v>
      </c>
    </row>
    <row r="113" spans="1:27" ht="39.75" customHeight="1">
      <c r="A113" s="811" t="s">
        <v>705</v>
      </c>
      <c r="B113" s="817" t="s">
        <v>50</v>
      </c>
      <c r="C113" s="57">
        <v>45772</v>
      </c>
      <c r="D113" s="57" t="s">
        <v>378</v>
      </c>
      <c r="E113" s="819">
        <v>45686</v>
      </c>
      <c r="F113" s="818" t="s">
        <v>379</v>
      </c>
      <c r="G113" s="867" t="s">
        <v>706</v>
      </c>
      <c r="H113" s="822">
        <v>85</v>
      </c>
      <c r="I113" s="863" t="s">
        <v>270</v>
      </c>
      <c r="J113" s="822" t="s">
        <v>63</v>
      </c>
      <c r="K113" s="51">
        <v>45698</v>
      </c>
      <c r="L113" s="911" t="s">
        <v>57</v>
      </c>
      <c r="M113" s="824">
        <v>67892.5</v>
      </c>
      <c r="N113" s="837"/>
      <c r="O113" s="505" t="s">
        <v>57</v>
      </c>
      <c r="P113" s="790" t="s">
        <v>271</v>
      </c>
      <c r="Q113" s="54">
        <v>45709</v>
      </c>
      <c r="R113" s="31">
        <v>5494</v>
      </c>
      <c r="S113" s="661">
        <v>5431</v>
      </c>
      <c r="T113" s="42">
        <v>0</v>
      </c>
      <c r="U113" s="873">
        <f>IFERROR(Table5[[#This Row],[Actual Redline Completed Footage UG]]/Table5[[#This Row],[Footage UG]], 0)</f>
        <v>0.9885329450309428</v>
      </c>
      <c r="V113" s="500">
        <v>45722</v>
      </c>
      <c r="W113" s="494">
        <v>1</v>
      </c>
      <c r="X113" s="494">
        <v>1</v>
      </c>
      <c r="Y113" s="494">
        <v>1</v>
      </c>
      <c r="Z113" s="54">
        <v>45917</v>
      </c>
      <c r="AA113" s="151" t="s">
        <v>707</v>
      </c>
    </row>
    <row r="114" spans="1:27" ht="39.75" customHeight="1">
      <c r="A114" s="811" t="s">
        <v>708</v>
      </c>
      <c r="B114" s="817" t="s">
        <v>50</v>
      </c>
      <c r="C114" s="860">
        <v>45862</v>
      </c>
      <c r="D114" s="818" t="s">
        <v>70</v>
      </c>
      <c r="E114" s="57">
        <v>45743</v>
      </c>
      <c r="F114" s="818" t="s">
        <v>71</v>
      </c>
      <c r="G114" s="821" t="s">
        <v>709</v>
      </c>
      <c r="H114" s="822">
        <v>88</v>
      </c>
      <c r="I114" s="863" t="s">
        <v>270</v>
      </c>
      <c r="J114" s="844" t="s">
        <v>63</v>
      </c>
      <c r="K114" s="51">
        <v>45741</v>
      </c>
      <c r="L114" s="390" t="s">
        <v>57</v>
      </c>
      <c r="M114" s="445">
        <v>75396.5</v>
      </c>
      <c r="N114" s="826"/>
      <c r="O114" s="390" t="s">
        <v>57</v>
      </c>
      <c r="P114" s="781" t="s">
        <v>271</v>
      </c>
      <c r="Q114" s="54">
        <v>45749</v>
      </c>
      <c r="R114" s="31">
        <v>6061</v>
      </c>
      <c r="S114" s="662">
        <v>6217</v>
      </c>
      <c r="T114" s="866">
        <v>0</v>
      </c>
      <c r="U114" s="873">
        <f>IFERROR(Table5[[#This Row],[Actual Redline Completed Footage UG]]/Table5[[#This Row],[Footage UG]], 0)</f>
        <v>1.0257383270087443</v>
      </c>
      <c r="V114" s="624">
        <v>45785</v>
      </c>
      <c r="W114" s="627">
        <v>0</v>
      </c>
      <c r="X114" s="627">
        <v>0</v>
      </c>
      <c r="Y114" s="627">
        <v>0</v>
      </c>
      <c r="Z114" s="54">
        <v>45887</v>
      </c>
      <c r="AA114" s="617"/>
    </row>
    <row r="115" spans="1:27" ht="39.75" customHeight="1">
      <c r="A115" s="387" t="s">
        <v>710</v>
      </c>
      <c r="B115" s="533" t="s">
        <v>50</v>
      </c>
      <c r="C115" s="523">
        <v>45862</v>
      </c>
      <c r="D115" s="517" t="s">
        <v>702</v>
      </c>
      <c r="E115" s="517">
        <v>45694</v>
      </c>
      <c r="F115" s="522" t="s">
        <v>77</v>
      </c>
      <c r="G115" s="830" t="s">
        <v>711</v>
      </c>
      <c r="H115" s="118">
        <v>90</v>
      </c>
      <c r="I115" s="527" t="s">
        <v>270</v>
      </c>
      <c r="J115" s="118" t="s">
        <v>63</v>
      </c>
      <c r="K115" s="517">
        <v>45698</v>
      </c>
      <c r="L115" s="524" t="s">
        <v>57</v>
      </c>
      <c r="M115" s="823">
        <v>68216.5</v>
      </c>
      <c r="N115" s="98"/>
      <c r="O115" s="524" t="s">
        <v>57</v>
      </c>
      <c r="P115" s="836" t="s">
        <v>271</v>
      </c>
      <c r="Q115" s="500">
        <v>45698</v>
      </c>
      <c r="R115" s="41">
        <v>5410</v>
      </c>
      <c r="S115" s="518">
        <v>5337</v>
      </c>
      <c r="T115" s="41">
        <v>0</v>
      </c>
      <c r="U115" s="873">
        <f>IFERROR(Table5[[#This Row],[Actual Redline Completed Footage UG]]/Table5[[#This Row],[Footage UG]], 0)</f>
        <v>0.98650646950092424</v>
      </c>
      <c r="V115" s="500">
        <v>45719</v>
      </c>
      <c r="W115" s="368">
        <v>1</v>
      </c>
      <c r="X115" s="368">
        <v>1</v>
      </c>
      <c r="Y115" s="368">
        <v>1</v>
      </c>
      <c r="Z115" s="54">
        <v>45917</v>
      </c>
      <c r="AA115" s="206" t="s">
        <v>712</v>
      </c>
    </row>
    <row r="116" spans="1:27" ht="39.75" customHeight="1">
      <c r="A116" s="811" t="s">
        <v>713</v>
      </c>
      <c r="B116" s="533" t="s">
        <v>50</v>
      </c>
      <c r="C116" s="517">
        <v>45747</v>
      </c>
      <c r="D116" s="517" t="s">
        <v>139</v>
      </c>
      <c r="E116" s="534">
        <v>45698</v>
      </c>
      <c r="F116" s="534" t="s">
        <v>85</v>
      </c>
      <c r="G116" s="830" t="s">
        <v>714</v>
      </c>
      <c r="H116" s="118">
        <v>87</v>
      </c>
      <c r="I116" s="524" t="s">
        <v>271</v>
      </c>
      <c r="J116" s="118" t="s">
        <v>63</v>
      </c>
      <c r="K116" s="517">
        <v>45699</v>
      </c>
      <c r="L116" s="524" t="s">
        <v>57</v>
      </c>
      <c r="M116" s="823">
        <v>72566</v>
      </c>
      <c r="N116" s="837"/>
      <c r="O116" s="524" t="s">
        <v>57</v>
      </c>
      <c r="P116" s="808" t="s">
        <v>271</v>
      </c>
      <c r="Q116" s="536">
        <v>45699</v>
      </c>
      <c r="R116" s="41">
        <v>6133</v>
      </c>
      <c r="S116" s="518">
        <v>6133</v>
      </c>
      <c r="T116" s="41">
        <v>0</v>
      </c>
      <c r="U116" s="873">
        <f>IFERROR(Table5[[#This Row],[Actual Redline Completed Footage UG]]/Table5[[#This Row],[Footage UG]], 0)</f>
        <v>1</v>
      </c>
      <c r="V116" s="500">
        <v>45721</v>
      </c>
      <c r="W116" s="520">
        <v>1</v>
      </c>
      <c r="X116" s="520">
        <v>1</v>
      </c>
      <c r="Y116" s="520">
        <v>1</v>
      </c>
      <c r="Z116" s="54">
        <v>45917</v>
      </c>
      <c r="AA116" s="806" t="s">
        <v>715</v>
      </c>
    </row>
    <row r="117" spans="1:27" ht="39.75" customHeight="1">
      <c r="A117" s="811" t="s">
        <v>716</v>
      </c>
      <c r="B117" s="817" t="s">
        <v>50</v>
      </c>
      <c r="C117" s="57">
        <v>45742</v>
      </c>
      <c r="D117" s="818" t="s">
        <v>70</v>
      </c>
      <c r="E117" s="57">
        <v>45708</v>
      </c>
      <c r="F117" s="819" t="s">
        <v>71</v>
      </c>
      <c r="G117" s="821" t="s">
        <v>717</v>
      </c>
      <c r="H117" s="822">
        <v>0</v>
      </c>
      <c r="I117" s="844" t="s">
        <v>271</v>
      </c>
      <c r="J117" s="822" t="s">
        <v>63</v>
      </c>
      <c r="K117" s="51">
        <v>45712</v>
      </c>
      <c r="L117" s="52" t="s">
        <v>57</v>
      </c>
      <c r="M117" s="445">
        <v>14262</v>
      </c>
      <c r="N117" s="826"/>
      <c r="O117" s="52" t="s">
        <v>57</v>
      </c>
      <c r="P117" s="609" t="s">
        <v>271</v>
      </c>
      <c r="Q117" s="500">
        <v>45712</v>
      </c>
      <c r="R117" s="514">
        <v>826</v>
      </c>
      <c r="S117" s="525">
        <v>810</v>
      </c>
      <c r="T117" s="365">
        <v>0</v>
      </c>
      <c r="U117" s="873">
        <f>IFERROR(Table5[[#This Row],[Actual Redline Completed Footage UG]]/Table5[[#This Row],[Footage UG]], 0)</f>
        <v>0.98062953995157387</v>
      </c>
      <c r="V117" s="500">
        <v>45741</v>
      </c>
      <c r="W117" s="368">
        <v>1</v>
      </c>
      <c r="X117" s="368">
        <v>1</v>
      </c>
      <c r="Y117" s="368">
        <v>1</v>
      </c>
      <c r="Z117" s="54">
        <v>45867</v>
      </c>
      <c r="AA117" s="117"/>
    </row>
    <row r="118" spans="1:27" ht="39.75" customHeight="1">
      <c r="A118" s="811" t="s">
        <v>718</v>
      </c>
      <c r="B118" s="817" t="s">
        <v>50</v>
      </c>
      <c r="C118" s="57">
        <v>45838</v>
      </c>
      <c r="D118" s="818" t="s">
        <v>560</v>
      </c>
      <c r="E118" s="57">
        <v>45824</v>
      </c>
      <c r="F118" s="818" t="s">
        <v>85</v>
      </c>
      <c r="G118" s="829" t="s">
        <v>719</v>
      </c>
      <c r="H118" s="822">
        <v>0</v>
      </c>
      <c r="I118" s="831" t="s">
        <v>270</v>
      </c>
      <c r="J118" s="822" t="s">
        <v>63</v>
      </c>
      <c r="K118" s="517" t="s">
        <v>52</v>
      </c>
      <c r="L118" s="524" t="s">
        <v>57</v>
      </c>
      <c r="M118" s="823">
        <v>1594</v>
      </c>
      <c r="N118" s="826"/>
      <c r="O118" s="524" t="s">
        <v>57</v>
      </c>
      <c r="P118" s="836" t="s">
        <v>271</v>
      </c>
      <c r="Q118" s="500">
        <v>45818</v>
      </c>
      <c r="R118" s="41">
        <v>65</v>
      </c>
      <c r="S118" s="518">
        <v>65</v>
      </c>
      <c r="T118" s="501">
        <v>0</v>
      </c>
      <c r="U118" s="873">
        <f>IFERROR(Table5[[#This Row],[Actual Redline Completed Footage UG]]/Table5[[#This Row],[Footage UG]], 0)</f>
        <v>1</v>
      </c>
      <c r="V118" s="500">
        <v>45831</v>
      </c>
      <c r="W118" s="368">
        <v>1</v>
      </c>
      <c r="X118" s="368">
        <v>1</v>
      </c>
      <c r="Y118" s="368">
        <v>1</v>
      </c>
      <c r="Z118" s="500">
        <v>45859</v>
      </c>
      <c r="AA118" s="918" t="s">
        <v>720</v>
      </c>
    </row>
    <row r="119" spans="1:27" ht="39.75" customHeight="1">
      <c r="A119" s="811" t="s">
        <v>721</v>
      </c>
      <c r="B119" s="817" t="s">
        <v>50</v>
      </c>
      <c r="C119" s="57">
        <v>45742</v>
      </c>
      <c r="D119" s="818" t="s">
        <v>702</v>
      </c>
      <c r="E119" s="57">
        <v>45708</v>
      </c>
      <c r="F119" s="819" t="s">
        <v>77</v>
      </c>
      <c r="G119" s="821" t="s">
        <v>722</v>
      </c>
      <c r="H119" s="822">
        <v>0</v>
      </c>
      <c r="I119" s="822" t="s">
        <v>270</v>
      </c>
      <c r="J119" s="822" t="s">
        <v>63</v>
      </c>
      <c r="K119" s="497">
        <v>45714</v>
      </c>
      <c r="L119" s="499" t="s">
        <v>57</v>
      </c>
      <c r="M119" s="824">
        <v>93462.85</v>
      </c>
      <c r="N119" s="826"/>
      <c r="O119" s="499" t="s">
        <v>57</v>
      </c>
      <c r="P119" s="790" t="s">
        <v>271</v>
      </c>
      <c r="Q119" s="536">
        <v>45709</v>
      </c>
      <c r="R119" s="514">
        <v>7497</v>
      </c>
      <c r="S119" s="525">
        <v>7251</v>
      </c>
      <c r="T119" s="365">
        <v>0</v>
      </c>
      <c r="U119" s="873">
        <f>IFERROR(Table5[[#This Row],[Actual Redline Completed Footage UG]]/Table5[[#This Row],[Footage UG]], 0)</f>
        <v>0.96718687474989995</v>
      </c>
      <c r="V119" s="500">
        <v>45728</v>
      </c>
      <c r="W119" s="494">
        <v>1</v>
      </c>
      <c r="X119" s="494">
        <v>1</v>
      </c>
      <c r="Y119" s="494">
        <v>1</v>
      </c>
      <c r="Z119" s="500">
        <v>45916</v>
      </c>
      <c r="AA119" s="206"/>
    </row>
    <row r="120" spans="1:27" ht="39.75" customHeight="1">
      <c r="A120" s="907" t="s">
        <v>723</v>
      </c>
      <c r="B120" s="487" t="s">
        <v>50</v>
      </c>
      <c r="C120" s="497">
        <v>45833</v>
      </c>
      <c r="D120" s="447" t="s">
        <v>724</v>
      </c>
      <c r="E120" s="447" t="s">
        <v>52</v>
      </c>
      <c r="F120" s="447" t="s">
        <v>725</v>
      </c>
      <c r="G120" s="513" t="s">
        <v>726</v>
      </c>
      <c r="H120" s="505">
        <v>0</v>
      </c>
      <c r="I120" s="505" t="s">
        <v>270</v>
      </c>
      <c r="J120" s="505" t="s">
        <v>63</v>
      </c>
      <c r="K120" s="510" t="s">
        <v>271</v>
      </c>
      <c r="L120" s="910" t="s">
        <v>57</v>
      </c>
      <c r="M120" s="868">
        <v>289634.75</v>
      </c>
      <c r="N120" s="98"/>
      <c r="O120" s="505" t="s">
        <v>57</v>
      </c>
      <c r="P120" s="790" t="s">
        <v>271</v>
      </c>
      <c r="Q120" s="500">
        <v>45693</v>
      </c>
      <c r="R120" s="514">
        <v>22725</v>
      </c>
      <c r="S120" s="525">
        <v>22187</v>
      </c>
      <c r="T120" s="83">
        <v>0</v>
      </c>
      <c r="U120" s="873">
        <f>IFERROR(Table5[[#This Row],[Actual Redline Completed Footage UG]]/Table5[[#This Row],[Footage UG]], 0)</f>
        <v>0.97632563256325633</v>
      </c>
      <c r="V120" s="500">
        <v>45674</v>
      </c>
      <c r="W120" s="368">
        <v>1</v>
      </c>
      <c r="X120" s="368">
        <v>1</v>
      </c>
      <c r="Y120" s="368">
        <v>1</v>
      </c>
      <c r="Z120" s="500">
        <v>45882</v>
      </c>
      <c r="AA120" s="607"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73">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73">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2" activePane="bottomLeft" state="frozen"/>
      <selection pane="bottomLeft" activeCell="C1750" sqref="C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48"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49" t="s">
        <v>723</v>
      </c>
      <c r="B1115" s="310" t="s">
        <v>741</v>
      </c>
      <c r="C1115" s="56">
        <v>45790</v>
      </c>
      <c r="F1115" s="43" t="s">
        <v>1131</v>
      </c>
      <c r="G1115" t="str">
        <f t="shared" si="20"/>
        <v>May</v>
      </c>
    </row>
    <row r="1116" spans="1:7">
      <c r="A1116" s="649"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50" t="s">
        <v>272</v>
      </c>
      <c r="B1331" s="160" t="s">
        <v>273</v>
      </c>
      <c r="C1331" s="56">
        <v>45849</v>
      </c>
      <c r="D1331" s="43">
        <v>198</v>
      </c>
      <c r="G1331" t="s">
        <v>1203</v>
      </c>
    </row>
    <row r="1332" spans="1:7">
      <c r="A1332" s="253" t="s">
        <v>653</v>
      </c>
      <c r="B1332" s="415" t="s">
        <v>741</v>
      </c>
      <c r="C1332" s="56">
        <v>45852</v>
      </c>
      <c r="F1332" s="43" t="s">
        <v>866</v>
      </c>
      <c r="G1332" t="s">
        <v>1203</v>
      </c>
    </row>
    <row r="1333" spans="1:7">
      <c r="A1333" s="650"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3" t="s">
        <v>630</v>
      </c>
      <c r="B1353" s="434"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51" t="s">
        <v>681</v>
      </c>
      <c r="B1393" s="69" t="s">
        <v>70</v>
      </c>
      <c r="C1393" s="56">
        <v>45867</v>
      </c>
      <c r="D1393" s="158">
        <v>1933</v>
      </c>
      <c r="G1393" t="s">
        <v>1203</v>
      </c>
    </row>
    <row r="1394" spans="1:7">
      <c r="A1394" s="449" t="s">
        <v>287</v>
      </c>
      <c r="B1394" s="253" t="s">
        <v>139</v>
      </c>
      <c r="C1394" s="56">
        <v>45867</v>
      </c>
      <c r="E1394" s="327">
        <v>5590</v>
      </c>
      <c r="F1394" s="43" t="s">
        <v>1235</v>
      </c>
      <c r="G1394" t="s">
        <v>1203</v>
      </c>
    </row>
    <row r="1395" spans="1:7">
      <c r="A1395" s="450" t="s">
        <v>632</v>
      </c>
      <c r="B1395" s="452" t="s">
        <v>139</v>
      </c>
      <c r="C1395" s="56">
        <v>45867</v>
      </c>
      <c r="D1395" s="158">
        <v>1004</v>
      </c>
      <c r="F1395" s="43" t="s">
        <v>1236</v>
      </c>
      <c r="G1395" t="s">
        <v>1203</v>
      </c>
    </row>
    <row r="1396" spans="1:7">
      <c r="A1396" s="451" t="s">
        <v>650</v>
      </c>
      <c r="B1396" s="434"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51" t="s">
        <v>681</v>
      </c>
      <c r="B1410" s="310" t="s">
        <v>1239</v>
      </c>
      <c r="C1410" s="56">
        <v>45870</v>
      </c>
      <c r="F1410" s="43" t="s">
        <v>1244</v>
      </c>
      <c r="G1410" t="s">
        <v>1242</v>
      </c>
    </row>
    <row r="1411" spans="1:7">
      <c r="A1411" s="137" t="s">
        <v>283</v>
      </c>
      <c r="B1411" s="160" t="s">
        <v>273</v>
      </c>
      <c r="C1411" s="56">
        <v>45870</v>
      </c>
      <c r="D1411" s="158">
        <v>1377</v>
      </c>
      <c r="G1411" t="s">
        <v>1242</v>
      </c>
    </row>
    <row r="1412" spans="1:7">
      <c r="A1412" s="651" t="s">
        <v>681</v>
      </c>
      <c r="B1412" s="69" t="s">
        <v>1239</v>
      </c>
      <c r="C1412" s="56">
        <v>45873</v>
      </c>
      <c r="E1412" s="327">
        <v>13125</v>
      </c>
      <c r="G1412" t="s">
        <v>1242</v>
      </c>
    </row>
    <row r="1413" spans="1:7">
      <c r="A1413" s="451" t="s">
        <v>673</v>
      </c>
      <c r="B1413" s="457"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47" t="s">
        <v>759</v>
      </c>
      <c r="B1416" s="317" t="s">
        <v>741</v>
      </c>
      <c r="C1416" s="56">
        <v>45875</v>
      </c>
      <c r="F1416" s="43" t="s">
        <v>849</v>
      </c>
      <c r="G1416" t="s">
        <v>1242</v>
      </c>
    </row>
    <row r="1417" spans="1:7">
      <c r="A1417" s="317" t="s">
        <v>292</v>
      </c>
      <c r="B1417" s="317" t="s">
        <v>139</v>
      </c>
      <c r="C1417" s="56">
        <v>45875</v>
      </c>
      <c r="D1417" s="158">
        <v>1964</v>
      </c>
      <c r="G1417" t="s">
        <v>1242</v>
      </c>
    </row>
    <row r="1418" spans="1:7">
      <c r="A1418" s="569" t="s">
        <v>283</v>
      </c>
      <c r="B1418" s="317" t="s">
        <v>273</v>
      </c>
      <c r="C1418" s="56">
        <v>45875</v>
      </c>
      <c r="D1418" s="43">
        <v>840</v>
      </c>
      <c r="G1418" t="s">
        <v>1242</v>
      </c>
    </row>
    <row r="1419" spans="1:7">
      <c r="A1419" s="144" t="s">
        <v>225</v>
      </c>
      <c r="B1419" s="570" t="s">
        <v>273</v>
      </c>
      <c r="C1419" s="56">
        <v>45875</v>
      </c>
      <c r="F1419" s="43" t="s">
        <v>1245</v>
      </c>
      <c r="G1419" t="s">
        <v>1242</v>
      </c>
    </row>
    <row r="1420" spans="1:7">
      <c r="A1420" s="401" t="s">
        <v>292</v>
      </c>
      <c r="B1420" s="434"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48" t="s">
        <v>139</v>
      </c>
      <c r="C1422" s="56">
        <v>45876</v>
      </c>
      <c r="D1422" s="43">
        <v>674</v>
      </c>
      <c r="G1422" t="s">
        <v>1242</v>
      </c>
    </row>
    <row r="1423" spans="1:7">
      <c r="A1423" s="548" t="s">
        <v>283</v>
      </c>
      <c r="B1423" s="548"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71" t="s">
        <v>283</v>
      </c>
      <c r="B1426" s="317" t="s">
        <v>273</v>
      </c>
      <c r="C1426" s="56">
        <v>45877</v>
      </c>
      <c r="D1426" s="43">
        <v>718</v>
      </c>
      <c r="G1426" t="s">
        <v>1242</v>
      </c>
    </row>
    <row r="1427" spans="1:7">
      <c r="A1427" s="547"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71"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71"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71" t="s">
        <v>283</v>
      </c>
      <c r="B1447" s="317" t="s">
        <v>273</v>
      </c>
      <c r="C1447" s="56">
        <v>45883</v>
      </c>
      <c r="D1447" s="43">
        <v>554</v>
      </c>
      <c r="G1447" t="s">
        <v>1242</v>
      </c>
    </row>
    <row r="1448" spans="1:7">
      <c r="A1448" s="43" t="s">
        <v>261</v>
      </c>
      <c r="B1448" s="415" t="s">
        <v>741</v>
      </c>
      <c r="C1448" s="56">
        <v>45883</v>
      </c>
      <c r="F1448" s="43" t="s">
        <v>999</v>
      </c>
      <c r="G1448" t="s">
        <v>1242</v>
      </c>
    </row>
    <row r="1449" spans="1:7">
      <c r="A1449" s="547"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71" t="s">
        <v>283</v>
      </c>
      <c r="B1453" s="317" t="s">
        <v>273</v>
      </c>
      <c r="C1453" s="56">
        <v>45884</v>
      </c>
      <c r="D1453" s="43">
        <v>89</v>
      </c>
      <c r="G1453" t="s">
        <v>1242</v>
      </c>
    </row>
    <row r="1454" spans="1:7">
      <c r="A1454" s="310" t="s">
        <v>261</v>
      </c>
      <c r="B1454" s="310" t="s">
        <v>741</v>
      </c>
      <c r="C1454" s="56">
        <v>45884</v>
      </c>
      <c r="D1454" s="43">
        <v>391</v>
      </c>
      <c r="G1454" t="s">
        <v>1242</v>
      </c>
    </row>
    <row r="1455" spans="1:7">
      <c r="A1455" s="547"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01" t="s">
        <v>658</v>
      </c>
      <c r="B1459" s="328" t="s">
        <v>139</v>
      </c>
      <c r="C1459" s="56">
        <v>45887</v>
      </c>
      <c r="D1459" s="158">
        <v>1109</v>
      </c>
      <c r="F1459" s="43" t="s">
        <v>1255</v>
      </c>
      <c r="G1459" t="s">
        <v>1242</v>
      </c>
    </row>
    <row r="1460" spans="1:7">
      <c r="A1460" s="571"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48" t="s">
        <v>301</v>
      </c>
      <c r="B1465" s="317" t="s">
        <v>139</v>
      </c>
      <c r="C1465" s="56">
        <v>45888</v>
      </c>
      <c r="D1465" s="158">
        <v>1460</v>
      </c>
      <c r="F1465" s="43" t="s">
        <v>1256</v>
      </c>
      <c r="G1465" t="s">
        <v>1242</v>
      </c>
    </row>
    <row r="1466" spans="1:7">
      <c r="A1466" s="571" t="s">
        <v>283</v>
      </c>
      <c r="B1466" s="317" t="s">
        <v>273</v>
      </c>
      <c r="C1466" s="56">
        <v>45888</v>
      </c>
      <c r="D1466" s="43">
        <v>408</v>
      </c>
      <c r="F1466" s="117"/>
      <c r="G1466" t="s">
        <v>1242</v>
      </c>
    </row>
    <row r="1467" spans="1:7">
      <c r="A1467" s="604"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01" t="s">
        <v>301</v>
      </c>
      <c r="B1473" s="328" t="s">
        <v>139</v>
      </c>
      <c r="C1473" s="56">
        <v>45889</v>
      </c>
      <c r="D1473" s="158">
        <v>1428</v>
      </c>
      <c r="F1473" s="43" t="s">
        <v>1163</v>
      </c>
      <c r="G1473" t="s">
        <v>1242</v>
      </c>
    </row>
    <row r="1474" spans="1:7">
      <c r="A1474" s="571" t="s">
        <v>283</v>
      </c>
      <c r="B1474" s="317" t="s">
        <v>273</v>
      </c>
      <c r="C1474" s="56">
        <v>45889</v>
      </c>
      <c r="D1474" s="43">
        <v>607</v>
      </c>
      <c r="F1474" s="43" t="s">
        <v>1258</v>
      </c>
      <c r="G1474" t="s">
        <v>1242</v>
      </c>
    </row>
    <row r="1475" spans="1:7">
      <c r="A1475" s="604"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01"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71" t="s">
        <v>283</v>
      </c>
      <c r="B1482" s="317" t="s">
        <v>273</v>
      </c>
      <c r="C1482" s="56">
        <v>45890</v>
      </c>
      <c r="D1482" s="158">
        <v>1022</v>
      </c>
      <c r="G1482" t="s">
        <v>1242</v>
      </c>
    </row>
    <row r="1483" spans="1:7">
      <c r="A1483" s="604"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71" t="s">
        <v>283</v>
      </c>
      <c r="B1488" s="317" t="s">
        <v>273</v>
      </c>
      <c r="C1488" s="56">
        <v>45891</v>
      </c>
      <c r="E1488" s="327">
        <v>6090</v>
      </c>
      <c r="F1488" s="43" t="s">
        <v>1262</v>
      </c>
      <c r="G1488" t="s">
        <v>1242</v>
      </c>
    </row>
    <row r="1489" spans="1:7">
      <c r="A1489" s="604"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01" t="s">
        <v>304</v>
      </c>
      <c r="B1494" s="328" t="s">
        <v>139</v>
      </c>
      <c r="C1494" s="56">
        <v>45894</v>
      </c>
      <c r="D1494" s="43">
        <v>735</v>
      </c>
      <c r="F1494" s="43" t="s">
        <v>1264</v>
      </c>
      <c r="G1494" t="s">
        <v>1242</v>
      </c>
    </row>
    <row r="1495" spans="1:7">
      <c r="A1495" s="571" t="s">
        <v>283</v>
      </c>
      <c r="B1495" s="317" t="s">
        <v>273</v>
      </c>
      <c r="C1495" s="56">
        <v>45894</v>
      </c>
      <c r="D1495" s="43">
        <v>639</v>
      </c>
      <c r="G1495" t="s">
        <v>1242</v>
      </c>
    </row>
    <row r="1496" spans="1:7">
      <c r="A1496" s="604"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01"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51" t="s">
        <v>321</v>
      </c>
      <c r="B1503" s="43" t="s">
        <v>139</v>
      </c>
      <c r="C1503" s="56">
        <v>45895</v>
      </c>
      <c r="D1503" s="158">
        <v>1224</v>
      </c>
      <c r="F1503" s="43" t="s">
        <v>1266</v>
      </c>
      <c r="G1503" t="s">
        <v>1242</v>
      </c>
    </row>
    <row r="1504" spans="1:7">
      <c r="A1504" s="604" t="s">
        <v>276</v>
      </c>
      <c r="B1504" s="663" t="s">
        <v>741</v>
      </c>
      <c r="C1504" s="56">
        <v>45895</v>
      </c>
      <c r="D1504" s="43">
        <v>295</v>
      </c>
      <c r="G1504" t="s">
        <v>1242</v>
      </c>
    </row>
    <row r="1505" spans="1:7">
      <c r="A1505" s="660"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01"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51" t="s">
        <v>321</v>
      </c>
      <c r="B1510" s="43" t="s">
        <v>139</v>
      </c>
      <c r="C1510" s="56">
        <v>45896</v>
      </c>
      <c r="D1510" s="43">
        <v>967</v>
      </c>
      <c r="F1510" s="43" t="s">
        <v>1270</v>
      </c>
      <c r="G1510" t="s">
        <v>1242</v>
      </c>
    </row>
    <row r="1511" spans="1:7">
      <c r="A1511" s="604" t="s">
        <v>261</v>
      </c>
      <c r="B1511" s="663" t="s">
        <v>741</v>
      </c>
      <c r="C1511" s="56">
        <v>45896</v>
      </c>
      <c r="D1511" s="43">
        <v>400</v>
      </c>
      <c r="G1511" t="s">
        <v>1242</v>
      </c>
    </row>
    <row r="1512" spans="1:7">
      <c r="A1512" s="660" t="s">
        <v>279</v>
      </c>
      <c r="B1512" s="361" t="s">
        <v>273</v>
      </c>
      <c r="C1512" s="56">
        <v>45896</v>
      </c>
      <c r="D1512" s="43">
        <v>358</v>
      </c>
      <c r="F1512" s="43" t="s">
        <v>1271</v>
      </c>
      <c r="G1512" t="s">
        <v>1242</v>
      </c>
    </row>
    <row r="1513" spans="1:7">
      <c r="A1513" s="677"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51"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71" t="s">
        <v>283</v>
      </c>
      <c r="B1518" s="317" t="s">
        <v>273</v>
      </c>
      <c r="C1518" s="56">
        <v>45897</v>
      </c>
      <c r="F1518" s="43" t="s">
        <v>861</v>
      </c>
      <c r="G1518" t="s">
        <v>1242</v>
      </c>
    </row>
    <row r="1519" spans="1:7">
      <c r="A1519" s="604" t="s">
        <v>261</v>
      </c>
      <c r="B1519" s="663" t="s">
        <v>741</v>
      </c>
      <c r="C1519" s="56">
        <v>45897</v>
      </c>
      <c r="D1519" s="43">
        <v>320</v>
      </c>
      <c r="G1519" t="s">
        <v>1242</v>
      </c>
    </row>
    <row r="1520" spans="1:7">
      <c r="A1520" s="660"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04" t="s">
        <v>783</v>
      </c>
      <c r="B1523" s="321" t="s">
        <v>1276</v>
      </c>
      <c r="C1523" s="56">
        <v>45898</v>
      </c>
      <c r="D1523" s="158">
        <v>1131</v>
      </c>
      <c r="G1523" t="s">
        <v>1242</v>
      </c>
    </row>
    <row r="1524" spans="1:7">
      <c r="A1524" s="678"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48" t="s">
        <v>741</v>
      </c>
      <c r="C1527" s="56">
        <v>45898</v>
      </c>
      <c r="E1527" s="327">
        <v>390</v>
      </c>
      <c r="F1527" s="43" t="s">
        <v>1279</v>
      </c>
      <c r="G1527" t="s">
        <v>1280</v>
      </c>
    </row>
    <row r="1528" spans="1:7">
      <c r="A1528" s="144"/>
      <c r="B1528" s="548"/>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695"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682" t="s">
        <v>324</v>
      </c>
      <c r="B1537" s="321" t="s">
        <v>1276</v>
      </c>
      <c r="C1537" s="56">
        <v>45903</v>
      </c>
      <c r="D1537" s="158">
        <v>2819</v>
      </c>
      <c r="F1537" s="43" t="s">
        <v>1288</v>
      </c>
      <c r="G1537" t="s">
        <v>1280</v>
      </c>
    </row>
    <row r="1538" spans="1:7">
      <c r="A1538" s="694" t="s">
        <v>628</v>
      </c>
      <c r="B1538" s="321" t="s">
        <v>741</v>
      </c>
      <c r="C1538" s="56">
        <v>45903</v>
      </c>
      <c r="D1538" s="43">
        <v>130</v>
      </c>
      <c r="F1538" s="43" t="s">
        <v>1289</v>
      </c>
      <c r="G1538" t="s">
        <v>1280</v>
      </c>
    </row>
    <row r="1539" spans="1:7">
      <c r="A1539" s="604" t="s">
        <v>276</v>
      </c>
      <c r="B1539" s="324" t="s">
        <v>741</v>
      </c>
      <c r="C1539" s="56">
        <v>45903</v>
      </c>
      <c r="D1539" s="43">
        <v>65</v>
      </c>
      <c r="F1539" s="144" t="s">
        <v>1290</v>
      </c>
      <c r="G1539" t="s">
        <v>1280</v>
      </c>
    </row>
    <row r="1540" spans="1:7">
      <c r="A1540" s="683"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51" t="s">
        <v>299</v>
      </c>
      <c r="B1544" s="43" t="s">
        <v>139</v>
      </c>
      <c r="C1544" s="56">
        <v>45904</v>
      </c>
      <c r="D1544" s="43">
        <v>903</v>
      </c>
      <c r="F1544" s="43" t="s">
        <v>1293</v>
      </c>
      <c r="G1544" t="s">
        <v>1280</v>
      </c>
    </row>
    <row r="1545" spans="1:7">
      <c r="A1545" s="694"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04" t="s">
        <v>276</v>
      </c>
      <c r="B1547" s="324" t="s">
        <v>741</v>
      </c>
      <c r="C1547" s="56">
        <v>45904</v>
      </c>
      <c r="D1547" s="43">
        <v>6</v>
      </c>
      <c r="F1547" s="43" t="s">
        <v>1295</v>
      </c>
      <c r="G1547" t="s">
        <v>1280</v>
      </c>
    </row>
    <row r="1548" spans="1:7">
      <c r="A1548" s="385" t="s">
        <v>764</v>
      </c>
      <c r="B1548" s="696" t="s">
        <v>741</v>
      </c>
      <c r="C1548" s="56">
        <v>45905</v>
      </c>
      <c r="D1548" s="43">
        <v>125</v>
      </c>
      <c r="G1548" t="s">
        <v>1280</v>
      </c>
    </row>
    <row r="1549" spans="1:7">
      <c r="A1549" s="253" t="s">
        <v>285</v>
      </c>
      <c r="B1549" s="696" t="s">
        <v>741</v>
      </c>
      <c r="C1549" s="56">
        <v>45905</v>
      </c>
      <c r="D1549" s="43">
        <v>285</v>
      </c>
      <c r="G1549" t="s">
        <v>1280</v>
      </c>
    </row>
    <row r="1550" spans="1:7">
      <c r="A1550" s="253" t="s">
        <v>301</v>
      </c>
      <c r="B1550" s="770" t="s">
        <v>139</v>
      </c>
      <c r="C1550" s="56">
        <v>45905</v>
      </c>
      <c r="D1550" s="43">
        <v>128</v>
      </c>
      <c r="E1550" s="142">
        <v>2000</v>
      </c>
      <c r="F1550" s="43" t="s">
        <v>1296</v>
      </c>
      <c r="G1550" t="s">
        <v>1280</v>
      </c>
    </row>
    <row r="1551" spans="1:7">
      <c r="A1551" s="253" t="s">
        <v>324</v>
      </c>
      <c r="B1551" s="696" t="s">
        <v>741</v>
      </c>
      <c r="C1551" s="56">
        <v>45905</v>
      </c>
      <c r="E1551" s="327">
        <v>2062</v>
      </c>
      <c r="G1551" t="s">
        <v>1280</v>
      </c>
    </row>
    <row r="1552" spans="1:7">
      <c r="A1552" s="771" t="s">
        <v>299</v>
      </c>
      <c r="B1552" s="234" t="s">
        <v>70</v>
      </c>
      <c r="C1552" s="56">
        <v>45908</v>
      </c>
      <c r="D1552" s="43">
        <v>254</v>
      </c>
      <c r="F1552" s="43" t="s">
        <v>1297</v>
      </c>
      <c r="G1552" t="s">
        <v>1280</v>
      </c>
    </row>
    <row r="1553" spans="1:7">
      <c r="A1553" s="723" t="s">
        <v>782</v>
      </c>
      <c r="B1553" s="133" t="s">
        <v>139</v>
      </c>
      <c r="C1553" s="56">
        <v>45908</v>
      </c>
      <c r="D1553" s="158">
        <v>2498</v>
      </c>
      <c r="G1553" t="s">
        <v>1280</v>
      </c>
    </row>
    <row r="1554" spans="1:7">
      <c r="A1554" s="69" t="s">
        <v>679</v>
      </c>
      <c r="B1554" s="72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23" t="s">
        <v>782</v>
      </c>
      <c r="B1556" s="133" t="s">
        <v>139</v>
      </c>
      <c r="C1556" s="56">
        <v>45909</v>
      </c>
      <c r="D1556" s="158">
        <v>1192</v>
      </c>
      <c r="F1556" s="43" t="s">
        <v>1300</v>
      </c>
      <c r="G1556" t="s">
        <v>1280</v>
      </c>
    </row>
    <row r="1557" spans="1:7">
      <c r="A1557" s="69" t="s">
        <v>671</v>
      </c>
      <c r="B1557" s="72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23" t="s">
        <v>782</v>
      </c>
      <c r="B1560" s="133" t="s">
        <v>139</v>
      </c>
      <c r="C1560" s="56">
        <v>45910</v>
      </c>
      <c r="D1560" s="158">
        <v>1925</v>
      </c>
      <c r="G1560" t="s">
        <v>1280</v>
      </c>
    </row>
    <row r="1561" spans="1:7">
      <c r="A1561" s="69" t="s">
        <v>671</v>
      </c>
      <c r="B1561" s="724" t="s">
        <v>1161</v>
      </c>
      <c r="C1561" s="56">
        <v>45910</v>
      </c>
      <c r="D1561" s="43">
        <v>333</v>
      </c>
      <c r="G1561" t="s">
        <v>1280</v>
      </c>
    </row>
    <row r="1562" spans="1:7">
      <c r="A1562" s="752" t="s">
        <v>330</v>
      </c>
      <c r="B1562" s="133" t="s">
        <v>139</v>
      </c>
      <c r="C1562" s="56">
        <v>45910</v>
      </c>
      <c r="D1562" s="43">
        <v>740</v>
      </c>
      <c r="F1562" s="43" t="s">
        <v>1302</v>
      </c>
      <c r="G1562" t="s">
        <v>1280</v>
      </c>
    </row>
    <row r="1563" spans="1:7">
      <c r="A1563" s="660" t="s">
        <v>221</v>
      </c>
      <c r="B1563" s="663" t="s">
        <v>222</v>
      </c>
      <c r="C1563" s="56">
        <v>45910</v>
      </c>
      <c r="D1563" s="43">
        <v>307</v>
      </c>
      <c r="G1563" t="s">
        <v>1280</v>
      </c>
    </row>
    <row r="1564" spans="1:7">
      <c r="A1564" s="160" t="s">
        <v>285</v>
      </c>
      <c r="B1564" s="72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24" t="s">
        <v>1161</v>
      </c>
      <c r="C1568" s="56">
        <v>45911</v>
      </c>
      <c r="E1568" s="142">
        <v>662</v>
      </c>
      <c r="F1568" s="43" t="s">
        <v>883</v>
      </c>
      <c r="G1568" t="s">
        <v>1280</v>
      </c>
    </row>
    <row r="1569" spans="1:7">
      <c r="A1569" s="72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24" t="s">
        <v>1161</v>
      </c>
      <c r="C1573" s="56">
        <v>45912</v>
      </c>
      <c r="F1573" s="769"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69" t="s">
        <v>866</v>
      </c>
      <c r="G1575" t="s">
        <v>1280</v>
      </c>
    </row>
    <row r="1576" spans="1:7">
      <c r="A1576" s="89" t="s">
        <v>764</v>
      </c>
      <c r="B1576" s="415" t="s">
        <v>741</v>
      </c>
      <c r="C1576" s="56">
        <v>45915</v>
      </c>
      <c r="D1576" s="43">
        <v>42</v>
      </c>
      <c r="F1576" s="69"/>
      <c r="G1576" t="s">
        <v>1280</v>
      </c>
    </row>
    <row r="1577" spans="1:7">
      <c r="A1577" s="69" t="s">
        <v>330</v>
      </c>
      <c r="B1577" s="724" t="s">
        <v>139</v>
      </c>
      <c r="C1577" s="56">
        <v>45915</v>
      </c>
      <c r="D1577" s="158">
        <v>1238</v>
      </c>
      <c r="F1577" s="69"/>
      <c r="G1577" t="s">
        <v>1280</v>
      </c>
    </row>
    <row r="1578" spans="1:7">
      <c r="A1578" s="72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72" t="s">
        <v>1196</v>
      </c>
      <c r="G1580" t="s">
        <v>1280</v>
      </c>
    </row>
    <row r="1581" spans="1:7">
      <c r="A1581" s="89" t="s">
        <v>764</v>
      </c>
      <c r="B1581" s="133" t="s">
        <v>741</v>
      </c>
      <c r="C1581" s="56">
        <v>45916</v>
      </c>
      <c r="D1581" s="43">
        <v>219</v>
      </c>
      <c r="F1581" s="773" t="s">
        <v>1305</v>
      </c>
      <c r="G1581" t="s">
        <v>1280</v>
      </c>
    </row>
    <row r="1582" spans="1:7">
      <c r="A1582" s="69" t="s">
        <v>330</v>
      </c>
      <c r="B1582" s="724" t="s">
        <v>139</v>
      </c>
      <c r="C1582" s="56">
        <v>45916</v>
      </c>
      <c r="D1582" s="158">
        <v>1531</v>
      </c>
      <c r="F1582" s="773"/>
      <c r="G1582" t="s">
        <v>1280</v>
      </c>
    </row>
    <row r="1583" spans="1:7">
      <c r="A1583" s="723" t="s">
        <v>406</v>
      </c>
      <c r="B1583" s="133" t="s">
        <v>741</v>
      </c>
      <c r="C1583" s="56">
        <v>45916</v>
      </c>
      <c r="E1583" s="327"/>
      <c r="F1583" s="773" t="s">
        <v>1306</v>
      </c>
      <c r="G1583" t="s">
        <v>1280</v>
      </c>
    </row>
    <row r="1584" spans="1:7">
      <c r="A1584" s="69" t="s">
        <v>374</v>
      </c>
      <c r="B1584" s="724" t="s">
        <v>139</v>
      </c>
      <c r="C1584" s="56">
        <v>45916</v>
      </c>
      <c r="D1584" s="158">
        <v>1808</v>
      </c>
      <c r="F1584" s="773"/>
      <c r="G1584" t="s">
        <v>1280</v>
      </c>
    </row>
    <row r="1585" spans="1:7">
      <c r="A1585" s="137" t="s">
        <v>221</v>
      </c>
      <c r="B1585" s="253" t="s">
        <v>222</v>
      </c>
      <c r="C1585" s="56">
        <v>45916</v>
      </c>
      <c r="F1585" s="773" t="s">
        <v>849</v>
      </c>
      <c r="G1585" t="s">
        <v>1280</v>
      </c>
    </row>
    <row r="1586" spans="1:7">
      <c r="A1586" s="160" t="s">
        <v>279</v>
      </c>
      <c r="B1586" s="253" t="s">
        <v>741</v>
      </c>
      <c r="C1586" s="56">
        <v>45916</v>
      </c>
      <c r="F1586" s="774" t="s">
        <v>1307</v>
      </c>
      <c r="G1586" t="s">
        <v>1280</v>
      </c>
    </row>
    <row r="1587" spans="1:7">
      <c r="A1587" s="117" t="s">
        <v>276</v>
      </c>
      <c r="B1587" s="385" t="s">
        <v>741</v>
      </c>
      <c r="C1587" s="56">
        <v>45916</v>
      </c>
      <c r="F1587" s="772" t="s">
        <v>1307</v>
      </c>
      <c r="G1587" t="s">
        <v>1280</v>
      </c>
    </row>
    <row r="1588" spans="1:7">
      <c r="A1588" s="683" t="s">
        <v>228</v>
      </c>
      <c r="B1588" s="144" t="s">
        <v>226</v>
      </c>
      <c r="C1588" s="56">
        <v>45916</v>
      </c>
      <c r="D1588" s="43">
        <v>251</v>
      </c>
      <c r="F1588" s="773"/>
      <c r="G1588" t="s">
        <v>1280</v>
      </c>
    </row>
    <row r="1589" spans="1:7">
      <c r="A1589" s="137" t="s">
        <v>786</v>
      </c>
      <c r="B1589" s="317" t="s">
        <v>741</v>
      </c>
      <c r="C1589" s="56">
        <v>45917</v>
      </c>
      <c r="D1589" s="43">
        <v>75</v>
      </c>
      <c r="F1589" s="773"/>
      <c r="G1589" t="s">
        <v>1280</v>
      </c>
    </row>
    <row r="1590" spans="1:7">
      <c r="A1590" s="144" t="s">
        <v>330</v>
      </c>
      <c r="B1590" s="364" t="s">
        <v>139</v>
      </c>
      <c r="C1590" s="56">
        <v>45917</v>
      </c>
      <c r="D1590" s="158">
        <v>1250</v>
      </c>
      <c r="F1590" s="773" t="s">
        <v>1308</v>
      </c>
      <c r="G1590" t="s">
        <v>1280</v>
      </c>
    </row>
    <row r="1591" spans="1:7">
      <c r="A1591" s="777" t="s">
        <v>299</v>
      </c>
      <c r="B1591" s="321" t="s">
        <v>70</v>
      </c>
      <c r="C1591" s="56">
        <v>45917</v>
      </c>
      <c r="D1591" s="43">
        <v>250</v>
      </c>
      <c r="F1591" s="773" t="s">
        <v>1309</v>
      </c>
      <c r="G1591" t="s">
        <v>1280</v>
      </c>
    </row>
    <row r="1592" spans="1:7">
      <c r="A1592" s="144" t="s">
        <v>374</v>
      </c>
      <c r="B1592" s="779" t="s">
        <v>139</v>
      </c>
      <c r="C1592" s="56">
        <v>45917</v>
      </c>
      <c r="F1592" s="773" t="s">
        <v>1310</v>
      </c>
      <c r="G1592" t="s">
        <v>1280</v>
      </c>
    </row>
    <row r="1593" spans="1:7">
      <c r="A1593" s="137" t="s">
        <v>221</v>
      </c>
      <c r="B1593" s="144" t="s">
        <v>222</v>
      </c>
      <c r="C1593" s="56">
        <v>45917</v>
      </c>
      <c r="D1593" s="43">
        <v>863</v>
      </c>
      <c r="F1593" s="773"/>
      <c r="G1593" t="s">
        <v>1280</v>
      </c>
    </row>
    <row r="1594" spans="1:7">
      <c r="A1594" s="778" t="s">
        <v>228</v>
      </c>
      <c r="B1594" s="311" t="s">
        <v>226</v>
      </c>
      <c r="C1594" s="56">
        <v>45917</v>
      </c>
      <c r="D1594" s="43">
        <v>253</v>
      </c>
      <c r="F1594" s="773"/>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73"/>
      <c r="G1596" t="s">
        <v>1280</v>
      </c>
    </row>
    <row r="1597" spans="1:7">
      <c r="A1597" s="89" t="s">
        <v>105</v>
      </c>
      <c r="B1597" s="415" t="s">
        <v>741</v>
      </c>
      <c r="C1597" s="56">
        <v>45918</v>
      </c>
      <c r="D1597" s="43">
        <v>97</v>
      </c>
      <c r="F1597" s="773" t="s">
        <v>1311</v>
      </c>
      <c r="G1597" t="s">
        <v>1280</v>
      </c>
    </row>
    <row r="1598" spans="1:7">
      <c r="A1598" s="89" t="s">
        <v>764</v>
      </c>
      <c r="B1598" s="415" t="s">
        <v>741</v>
      </c>
      <c r="C1598" s="56">
        <v>45918</v>
      </c>
      <c r="F1598" s="773" t="s">
        <v>1312</v>
      </c>
      <c r="G1598" t="s">
        <v>1280</v>
      </c>
    </row>
    <row r="1599" spans="1:7">
      <c r="A1599" s="69" t="s">
        <v>330</v>
      </c>
      <c r="B1599" s="724" t="s">
        <v>139</v>
      </c>
      <c r="C1599" s="56">
        <v>45918</v>
      </c>
      <c r="D1599" s="43">
        <v>361</v>
      </c>
      <c r="F1599" s="773" t="s">
        <v>1313</v>
      </c>
      <c r="G1599" t="s">
        <v>1280</v>
      </c>
    </row>
    <row r="1600" spans="1:7">
      <c r="A1600" s="69" t="s">
        <v>374</v>
      </c>
      <c r="B1600" s="724" t="s">
        <v>139</v>
      </c>
      <c r="C1600" s="56">
        <v>45918</v>
      </c>
      <c r="D1600" s="158">
        <v>1204</v>
      </c>
      <c r="F1600" s="773" t="s">
        <v>1314</v>
      </c>
      <c r="G1600" t="s">
        <v>1280</v>
      </c>
    </row>
    <row r="1601" spans="1:7">
      <c r="A1601" s="69" t="s">
        <v>307</v>
      </c>
      <c r="B1601" s="724" t="s">
        <v>139</v>
      </c>
      <c r="C1601" s="56">
        <v>45918</v>
      </c>
      <c r="D1601" s="158">
        <v>562</v>
      </c>
      <c r="F1601" s="773"/>
      <c r="G1601" t="s">
        <v>1280</v>
      </c>
    </row>
    <row r="1602" spans="1:7">
      <c r="A1602" s="69" t="s">
        <v>319</v>
      </c>
      <c r="B1602" s="724" t="s">
        <v>139</v>
      </c>
      <c r="C1602" s="56">
        <v>45918</v>
      </c>
      <c r="D1602" s="158">
        <v>754</v>
      </c>
      <c r="F1602" s="773" t="s">
        <v>1315</v>
      </c>
      <c r="G1602" t="s">
        <v>1280</v>
      </c>
    </row>
    <row r="1603" spans="1:7">
      <c r="A1603" s="137" t="s">
        <v>221</v>
      </c>
      <c r="B1603" s="253" t="s">
        <v>222</v>
      </c>
      <c r="C1603" s="56">
        <v>45918</v>
      </c>
      <c r="D1603" s="43">
        <v>499</v>
      </c>
      <c r="F1603" s="773"/>
      <c r="G1603" t="s">
        <v>1280</v>
      </c>
    </row>
    <row r="1604" spans="1:7">
      <c r="A1604" s="683" t="s">
        <v>228</v>
      </c>
      <c r="B1604" s="144" t="s">
        <v>226</v>
      </c>
      <c r="C1604" s="56">
        <v>45918</v>
      </c>
      <c r="D1604" s="158">
        <v>1076</v>
      </c>
      <c r="F1604" s="773"/>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73"/>
      <c r="G1606" t="s">
        <v>1280</v>
      </c>
    </row>
    <row r="1607" spans="1:7">
      <c r="A1607" s="784" t="s">
        <v>406</v>
      </c>
      <c r="B1607" s="415" t="s">
        <v>741</v>
      </c>
      <c r="C1607" s="56">
        <v>45919</v>
      </c>
      <c r="E1607" s="327">
        <v>1210</v>
      </c>
      <c r="F1607" s="773" t="s">
        <v>1316</v>
      </c>
      <c r="G1607" t="s">
        <v>1280</v>
      </c>
    </row>
    <row r="1608" spans="1:7">
      <c r="A1608" s="137" t="s">
        <v>221</v>
      </c>
      <c r="B1608" s="253" t="s">
        <v>222</v>
      </c>
      <c r="C1608" s="56">
        <v>45919</v>
      </c>
      <c r="D1608" s="43">
        <v>475</v>
      </c>
      <c r="F1608" s="773"/>
      <c r="G1608" t="s">
        <v>1280</v>
      </c>
    </row>
    <row r="1609" spans="1:7">
      <c r="A1609" s="683" t="s">
        <v>228</v>
      </c>
      <c r="B1609" s="144" t="s">
        <v>226</v>
      </c>
      <c r="C1609" s="56">
        <v>45919</v>
      </c>
      <c r="F1609" s="350" t="s">
        <v>999</v>
      </c>
      <c r="G1609" t="s">
        <v>1280</v>
      </c>
    </row>
    <row r="1610" spans="1:7">
      <c r="A1610" s="723" t="s">
        <v>782</v>
      </c>
      <c r="B1610" s="133" t="s">
        <v>139</v>
      </c>
      <c r="C1610" s="56">
        <v>45919</v>
      </c>
      <c r="F1610" s="144" t="s">
        <v>1317</v>
      </c>
      <c r="G1610" t="s">
        <v>1280</v>
      </c>
    </row>
    <row r="1611" spans="1:7">
      <c r="A1611" s="332" t="s">
        <v>96</v>
      </c>
      <c r="B1611" s="415" t="s">
        <v>741</v>
      </c>
      <c r="C1611" s="56">
        <v>45922</v>
      </c>
      <c r="D1611" s="43">
        <v>153</v>
      </c>
      <c r="F1611" s="804"/>
      <c r="G1611" t="s">
        <v>1280</v>
      </c>
    </row>
    <row r="1612" spans="1:7">
      <c r="A1612" s="324" t="s">
        <v>787</v>
      </c>
      <c r="B1612" s="144" t="s">
        <v>1318</v>
      </c>
      <c r="C1612" s="56">
        <v>45922</v>
      </c>
      <c r="D1612" s="43">
        <v>329</v>
      </c>
      <c r="F1612" s="773"/>
      <c r="G1612" t="s">
        <v>1280</v>
      </c>
    </row>
    <row r="1613" spans="1:7">
      <c r="A1613" s="310" t="s">
        <v>307</v>
      </c>
      <c r="B1613" s="779" t="s">
        <v>139</v>
      </c>
      <c r="C1613" s="56">
        <v>45922</v>
      </c>
      <c r="D1613" s="43">
        <v>978</v>
      </c>
      <c r="F1613" s="773" t="s">
        <v>1319</v>
      </c>
      <c r="G1613" t="s">
        <v>1280</v>
      </c>
    </row>
    <row r="1614" spans="1:7">
      <c r="A1614" s="311" t="s">
        <v>319</v>
      </c>
      <c r="B1614" s="786" t="s">
        <v>139</v>
      </c>
      <c r="C1614" s="56">
        <v>45922</v>
      </c>
      <c r="D1614" s="43">
        <v>1285</v>
      </c>
      <c r="F1614" s="773" t="s">
        <v>1320</v>
      </c>
      <c r="G1614" t="s">
        <v>1280</v>
      </c>
    </row>
    <row r="1615" spans="1:7">
      <c r="A1615" s="785" t="s">
        <v>334</v>
      </c>
      <c r="B1615" s="317" t="s">
        <v>741</v>
      </c>
      <c r="C1615" s="56">
        <v>45922</v>
      </c>
      <c r="D1615" s="43">
        <v>335</v>
      </c>
      <c r="F1615" s="773" t="s">
        <v>1163</v>
      </c>
      <c r="G1615" t="s">
        <v>1280</v>
      </c>
    </row>
    <row r="1616" spans="1:7">
      <c r="A1616" s="137" t="s">
        <v>221</v>
      </c>
      <c r="B1616" s="144" t="s">
        <v>222</v>
      </c>
      <c r="C1616" s="56">
        <v>45922</v>
      </c>
      <c r="D1616" s="43">
        <v>839</v>
      </c>
      <c r="F1616" s="773"/>
      <c r="G1616" t="s">
        <v>1280</v>
      </c>
    </row>
    <row r="1617" spans="1:7">
      <c r="A1617" s="787" t="s">
        <v>228</v>
      </c>
      <c r="B1617" s="310" t="s">
        <v>226</v>
      </c>
      <c r="C1617" s="56">
        <v>45922</v>
      </c>
      <c r="F1617" s="317" t="s">
        <v>1321</v>
      </c>
      <c r="G1617" t="s">
        <v>1280</v>
      </c>
    </row>
    <row r="1618" spans="1:7">
      <c r="A1618" s="331" t="s">
        <v>272</v>
      </c>
      <c r="B1618" s="311" t="s">
        <v>76</v>
      </c>
      <c r="C1618" s="56">
        <v>45922</v>
      </c>
      <c r="D1618" s="43">
        <v>60</v>
      </c>
      <c r="E1618" s="142">
        <v>1005</v>
      </c>
      <c r="F1618" s="773"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784" t="s">
        <v>787</v>
      </c>
      <c r="B1621" s="797" t="s">
        <v>1318</v>
      </c>
      <c r="C1621" s="56">
        <v>45923</v>
      </c>
      <c r="D1621" s="43">
        <v>427</v>
      </c>
      <c r="F1621" s="69"/>
      <c r="G1621" t="s">
        <v>1280</v>
      </c>
    </row>
    <row r="1622" spans="1:7">
      <c r="A1622" s="69" t="s">
        <v>307</v>
      </c>
      <c r="B1622" s="792" t="s">
        <v>139</v>
      </c>
      <c r="C1622" s="56">
        <v>45923</v>
      </c>
      <c r="D1622" s="43">
        <v>675</v>
      </c>
      <c r="F1622" s="69"/>
      <c r="G1622" t="s">
        <v>1280</v>
      </c>
    </row>
    <row r="1623" spans="1:7">
      <c r="A1623" s="69" t="s">
        <v>313</v>
      </c>
      <c r="B1623" s="793" t="s">
        <v>139</v>
      </c>
      <c r="C1623" s="56">
        <v>45923</v>
      </c>
      <c r="D1623" s="158">
        <v>1231</v>
      </c>
      <c r="F1623" s="69" t="s">
        <v>1324</v>
      </c>
      <c r="G1623" t="s">
        <v>1280</v>
      </c>
    </row>
    <row r="1624" spans="1:7">
      <c r="A1624" s="791" t="s">
        <v>334</v>
      </c>
      <c r="B1624" s="794" t="s">
        <v>741</v>
      </c>
      <c r="C1624" s="56">
        <v>45923</v>
      </c>
      <c r="E1624" s="142">
        <v>335</v>
      </c>
      <c r="F1624" s="69" t="s">
        <v>1325</v>
      </c>
      <c r="G1624" t="s">
        <v>1280</v>
      </c>
    </row>
    <row r="1625" spans="1:7">
      <c r="A1625" s="795" t="s">
        <v>221</v>
      </c>
      <c r="B1625" s="253" t="s">
        <v>222</v>
      </c>
      <c r="C1625" s="56">
        <v>45923</v>
      </c>
      <c r="F1625" s="799" t="s">
        <v>1326</v>
      </c>
      <c r="G1625" t="s">
        <v>1280</v>
      </c>
    </row>
    <row r="1626" spans="1:7">
      <c r="A1626" s="683" t="s">
        <v>228</v>
      </c>
      <c r="B1626" s="797" t="s">
        <v>226</v>
      </c>
      <c r="C1626" s="56">
        <v>45923</v>
      </c>
      <c r="D1626" s="43">
        <v>120</v>
      </c>
      <c r="F1626" s="69"/>
      <c r="G1626" t="s">
        <v>1280</v>
      </c>
    </row>
    <row r="1627" spans="1:7">
      <c r="A1627" s="160" t="s">
        <v>279</v>
      </c>
      <c r="B1627" s="253" t="s">
        <v>76</v>
      </c>
      <c r="C1627" s="56">
        <v>45923</v>
      </c>
      <c r="F1627" s="144" t="s">
        <v>1196</v>
      </c>
      <c r="G1627" t="s">
        <v>1280</v>
      </c>
    </row>
    <row r="1628" spans="1:7">
      <c r="A1628" s="796" t="s">
        <v>788</v>
      </c>
      <c r="B1628" s="451" t="s">
        <v>209</v>
      </c>
      <c r="C1628" s="56">
        <v>45923</v>
      </c>
      <c r="D1628" s="43">
        <v>291</v>
      </c>
      <c r="F1628" s="69"/>
      <c r="G1628" t="s">
        <v>1280</v>
      </c>
    </row>
    <row r="1629" spans="1:7">
      <c r="A1629" s="89" t="s">
        <v>96</v>
      </c>
      <c r="B1629" s="415" t="s">
        <v>741</v>
      </c>
      <c r="C1629" s="56">
        <v>45924</v>
      </c>
      <c r="D1629" s="43">
        <v>260</v>
      </c>
      <c r="F1629" s="69"/>
      <c r="G1629" t="s">
        <v>1280</v>
      </c>
    </row>
    <row r="1630" spans="1:7">
      <c r="A1630" s="784" t="s">
        <v>787</v>
      </c>
      <c r="B1630" s="144" t="s">
        <v>1318</v>
      </c>
      <c r="C1630" s="56">
        <v>45924</v>
      </c>
      <c r="D1630" s="43">
        <v>537</v>
      </c>
      <c r="F1630" s="69"/>
      <c r="G1630" t="s">
        <v>1280</v>
      </c>
    </row>
    <row r="1631" spans="1:7">
      <c r="A1631" s="151" t="s">
        <v>316</v>
      </c>
      <c r="B1631" s="801" t="s">
        <v>139</v>
      </c>
      <c r="C1631" s="349">
        <v>45924</v>
      </c>
      <c r="D1631" s="158">
        <v>1205</v>
      </c>
      <c r="F1631" s="69" t="s">
        <v>1327</v>
      </c>
      <c r="G1631" t="s">
        <v>1280</v>
      </c>
    </row>
    <row r="1632" spans="1:7">
      <c r="A1632" s="69" t="s">
        <v>313</v>
      </c>
      <c r="B1632" s="412" t="s">
        <v>139</v>
      </c>
      <c r="C1632" s="56">
        <v>45924</v>
      </c>
      <c r="D1632" s="803">
        <v>1538</v>
      </c>
      <c r="F1632" s="69" t="s">
        <v>1328</v>
      </c>
      <c r="G1632" t="s">
        <v>1280</v>
      </c>
    </row>
    <row r="1633" spans="1:7">
      <c r="A1633" s="800" t="s">
        <v>290</v>
      </c>
      <c r="B1633" s="412" t="s">
        <v>741</v>
      </c>
      <c r="C1633" s="56">
        <v>45924</v>
      </c>
      <c r="D1633" s="164">
        <v>240</v>
      </c>
      <c r="F1633" s="69"/>
      <c r="G1633" t="s">
        <v>1280</v>
      </c>
    </row>
    <row r="1634" spans="1:7">
      <c r="A1634" s="800" t="s">
        <v>330</v>
      </c>
      <c r="B1634" s="412" t="s">
        <v>139</v>
      </c>
      <c r="C1634" s="56">
        <v>45924</v>
      </c>
      <c r="D1634" s="164"/>
      <c r="F1634" s="350" t="s">
        <v>1329</v>
      </c>
      <c r="G1634" t="s">
        <v>1280</v>
      </c>
    </row>
    <row r="1635" spans="1:7">
      <c r="A1635" s="69" t="s">
        <v>307</v>
      </c>
      <c r="B1635" s="792" t="s">
        <v>139</v>
      </c>
      <c r="C1635" s="56">
        <v>45924</v>
      </c>
      <c r="D1635" s="164">
        <v>170</v>
      </c>
      <c r="F1635" s="144" t="s">
        <v>1330</v>
      </c>
      <c r="G1635" t="s">
        <v>1280</v>
      </c>
    </row>
    <row r="1636" spans="1:7">
      <c r="A1636" s="802" t="s">
        <v>221</v>
      </c>
      <c r="B1636" s="416" t="s">
        <v>222</v>
      </c>
      <c r="C1636" s="357">
        <v>45924</v>
      </c>
      <c r="D1636" s="43">
        <v>616</v>
      </c>
      <c r="F1636" s="93"/>
      <c r="G1636" t="s">
        <v>1280</v>
      </c>
    </row>
    <row r="1637" spans="1:7">
      <c r="A1637" s="683" t="s">
        <v>228</v>
      </c>
      <c r="B1637" s="797" t="s">
        <v>226</v>
      </c>
      <c r="C1637" s="56">
        <v>45924</v>
      </c>
      <c r="D1637" s="43">
        <v>190</v>
      </c>
      <c r="F1637" s="69"/>
      <c r="G1637" t="s">
        <v>1280</v>
      </c>
    </row>
    <row r="1638" spans="1:7">
      <c r="A1638" s="160" t="s">
        <v>261</v>
      </c>
      <c r="B1638" s="253" t="s">
        <v>741</v>
      </c>
      <c r="C1638" s="56">
        <v>45924</v>
      </c>
      <c r="D1638" s="43">
        <v>362</v>
      </c>
      <c r="F1638" s="30"/>
      <c r="G1638" t="s">
        <v>1280</v>
      </c>
    </row>
    <row r="1639" spans="1:7">
      <c r="A1639" s="796" t="s">
        <v>788</v>
      </c>
      <c r="B1639" s="451" t="s">
        <v>209</v>
      </c>
      <c r="C1639" s="56">
        <v>45924</v>
      </c>
      <c r="F1639" s="317" t="s">
        <v>1331</v>
      </c>
      <c r="G1639" t="s">
        <v>1280</v>
      </c>
    </row>
    <row r="1640" spans="1:7">
      <c r="A1640" s="835" t="s">
        <v>225</v>
      </c>
      <c r="B1640" s="133" t="s">
        <v>226</v>
      </c>
      <c r="C1640" s="56">
        <v>45924</v>
      </c>
      <c r="D1640" s="43">
        <v>406</v>
      </c>
      <c r="F1640" s="30"/>
      <c r="G1640" t="s">
        <v>1280</v>
      </c>
    </row>
    <row r="1641" spans="1:7">
      <c r="A1641" s="797" t="s">
        <v>330</v>
      </c>
      <c r="B1641" s="663" t="s">
        <v>741</v>
      </c>
      <c r="C1641" s="56">
        <v>45924</v>
      </c>
      <c r="E1641" s="327">
        <v>1837</v>
      </c>
      <c r="F1641" s="69" t="s">
        <v>1332</v>
      </c>
      <c r="G1641" t="s">
        <v>1280</v>
      </c>
    </row>
    <row r="1642" spans="1:7">
      <c r="A1642" s="797" t="s">
        <v>374</v>
      </c>
      <c r="B1642" s="663" t="s">
        <v>741</v>
      </c>
      <c r="C1642" s="56">
        <v>45924</v>
      </c>
      <c r="E1642" s="142">
        <v>731</v>
      </c>
      <c r="F1642" s="69" t="s">
        <v>1332</v>
      </c>
      <c r="G1642" t="s">
        <v>1280</v>
      </c>
    </row>
    <row r="1643" spans="1:7">
      <c r="A1643" s="797" t="s">
        <v>307</v>
      </c>
      <c r="B1643" s="663" t="s">
        <v>741</v>
      </c>
      <c r="C1643" s="56">
        <v>45924</v>
      </c>
      <c r="E1643" s="142">
        <v>178</v>
      </c>
      <c r="F1643" s="69" t="s">
        <v>1332</v>
      </c>
      <c r="G1643" t="s">
        <v>1280</v>
      </c>
    </row>
    <row r="1644" spans="1:7">
      <c r="A1644" s="797" t="s">
        <v>790</v>
      </c>
      <c r="B1644" s="663"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784" t="s">
        <v>787</v>
      </c>
      <c r="B1646" s="144" t="s">
        <v>1318</v>
      </c>
      <c r="C1646" s="56">
        <v>45925</v>
      </c>
      <c r="D1646" s="43">
        <v>646</v>
      </c>
      <c r="F1646" s="69" t="s">
        <v>952</v>
      </c>
      <c r="G1646" t="s">
        <v>1280</v>
      </c>
    </row>
    <row r="1647" spans="1:7">
      <c r="A1647" s="69" t="s">
        <v>316</v>
      </c>
      <c r="B1647" s="792" t="s">
        <v>139</v>
      </c>
      <c r="C1647" s="56">
        <v>45925</v>
      </c>
      <c r="D1647" s="158">
        <v>1000</v>
      </c>
      <c r="F1647" s="30"/>
      <c r="G1647" t="s">
        <v>1280</v>
      </c>
    </row>
    <row r="1648" spans="1:7">
      <c r="A1648" s="69" t="s">
        <v>313</v>
      </c>
      <c r="B1648" s="793" t="s">
        <v>139</v>
      </c>
      <c r="C1648" s="56">
        <v>45925</v>
      </c>
      <c r="D1648" s="158">
        <v>1377</v>
      </c>
      <c r="F1648" s="69" t="s">
        <v>1333</v>
      </c>
      <c r="G1648" t="s">
        <v>1280</v>
      </c>
    </row>
    <row r="1649" spans="1:7">
      <c r="A1649" s="791" t="s">
        <v>290</v>
      </c>
      <c r="B1649" s="794" t="s">
        <v>741</v>
      </c>
      <c r="C1649" s="56">
        <v>45925</v>
      </c>
      <c r="D1649" s="43">
        <v>504</v>
      </c>
      <c r="F1649" s="30"/>
      <c r="G1649" t="s">
        <v>1280</v>
      </c>
    </row>
    <row r="1650" spans="1:7">
      <c r="A1650" s="244" t="s">
        <v>789</v>
      </c>
      <c r="B1650" s="244" t="s">
        <v>1334</v>
      </c>
      <c r="C1650" s="56">
        <v>45925</v>
      </c>
      <c r="F1650" s="317" t="s">
        <v>1335</v>
      </c>
      <c r="G1650" t="s">
        <v>1280</v>
      </c>
    </row>
    <row r="1651" spans="1:7">
      <c r="A1651" s="795" t="s">
        <v>221</v>
      </c>
      <c r="B1651" s="253" t="s">
        <v>222</v>
      </c>
      <c r="C1651" s="56">
        <v>45925</v>
      </c>
      <c r="D1651" s="43">
        <v>969</v>
      </c>
      <c r="G1651" t="s">
        <v>1280</v>
      </c>
    </row>
    <row r="1652" spans="1:7">
      <c r="A1652" s="683" t="s">
        <v>228</v>
      </c>
      <c r="B1652" s="797" t="s">
        <v>226</v>
      </c>
      <c r="C1652" s="56">
        <v>45925</v>
      </c>
      <c r="F1652" s="144" t="s">
        <v>866</v>
      </c>
      <c r="G1652" t="s">
        <v>1280</v>
      </c>
    </row>
    <row r="1653" spans="1:7">
      <c r="A1653" s="160" t="s">
        <v>261</v>
      </c>
      <c r="B1653" s="253" t="s">
        <v>741</v>
      </c>
      <c r="C1653" s="56">
        <v>45925</v>
      </c>
      <c r="D1653" s="43">
        <v>399</v>
      </c>
      <c r="G1653" t="s">
        <v>1280</v>
      </c>
    </row>
    <row r="1654" spans="1:7">
      <c r="A1654" s="796" t="s">
        <v>788</v>
      </c>
      <c r="B1654" s="451"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779" t="s">
        <v>1337</v>
      </c>
      <c r="C1656" s="56">
        <v>45926</v>
      </c>
      <c r="D1656" s="158">
        <v>3471</v>
      </c>
      <c r="G1656" t="s">
        <v>1280</v>
      </c>
    </row>
    <row r="1657" spans="1:7">
      <c r="A1657" s="310" t="s">
        <v>789</v>
      </c>
      <c r="B1657" s="779" t="s">
        <v>222</v>
      </c>
      <c r="C1657" s="56">
        <v>45926</v>
      </c>
      <c r="D1657" s="43">
        <v>300</v>
      </c>
      <c r="G1657" t="s">
        <v>1280</v>
      </c>
    </row>
    <row r="1658" spans="1:7">
      <c r="A1658" s="310" t="s">
        <v>789</v>
      </c>
      <c r="B1658" s="779" t="s">
        <v>1338</v>
      </c>
      <c r="C1658" s="56">
        <v>45926</v>
      </c>
      <c r="D1658" s="43">
        <v>364</v>
      </c>
      <c r="G1658" t="s">
        <v>1280</v>
      </c>
    </row>
    <row r="1659" spans="1:7">
      <c r="A1659" s="137" t="s">
        <v>221</v>
      </c>
      <c r="B1659" s="144" t="s">
        <v>222</v>
      </c>
      <c r="C1659" s="56">
        <v>45926</v>
      </c>
      <c r="D1659" s="43">
        <v>552</v>
      </c>
      <c r="G1659" t="s">
        <v>1280</v>
      </c>
    </row>
    <row r="1660" spans="1:7">
      <c r="A1660" s="787"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779" t="s">
        <v>1337</v>
      </c>
      <c r="C1665" s="56">
        <v>45929</v>
      </c>
      <c r="D1665" s="158">
        <v>1491</v>
      </c>
      <c r="G1665" t="s">
        <v>1280</v>
      </c>
    </row>
    <row r="1666" spans="1:7" ht="15">
      <c r="A1666" s="310" t="s">
        <v>789</v>
      </c>
      <c r="B1666" s="779" t="s">
        <v>1338</v>
      </c>
      <c r="C1666" s="56">
        <v>45929</v>
      </c>
      <c r="D1666" s="43">
        <v>760</v>
      </c>
      <c r="G1666" t="s">
        <v>1280</v>
      </c>
    </row>
    <row r="1667" spans="1:7" ht="15">
      <c r="A1667" s="838" t="s">
        <v>313</v>
      </c>
      <c r="B1667" s="777"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787"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56"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3" t="s">
        <v>1338</v>
      </c>
      <c r="C1679" s="56">
        <v>45930</v>
      </c>
      <c r="D1679" s="43">
        <v>455</v>
      </c>
      <c r="G1679" t="s">
        <v>1280</v>
      </c>
    </row>
    <row r="1680" spans="1:7" ht="15">
      <c r="A1680" s="857" t="s">
        <v>319</v>
      </c>
      <c r="B1680" s="144" t="s">
        <v>741</v>
      </c>
      <c r="C1680" s="316">
        <v>45930</v>
      </c>
      <c r="E1680" s="142">
        <v>536</v>
      </c>
      <c r="G1680" t="s">
        <v>1280</v>
      </c>
    </row>
    <row r="1681" spans="1:7" ht="15">
      <c r="A1681" s="857"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57"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48"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58"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38" t="s">
        <v>332</v>
      </c>
      <c r="B1692" s="777" t="s">
        <v>139</v>
      </c>
      <c r="C1692" s="56">
        <v>45931</v>
      </c>
      <c r="D1692" s="158">
        <v>1118</v>
      </c>
      <c r="G1692" t="s">
        <v>1347</v>
      </c>
    </row>
    <row r="1693" spans="1:7" ht="15">
      <c r="A1693" s="137" t="s">
        <v>221</v>
      </c>
      <c r="B1693" s="144" t="s">
        <v>222</v>
      </c>
      <c r="C1693" s="56">
        <v>45931</v>
      </c>
      <c r="D1693" s="43">
        <v>312</v>
      </c>
      <c r="G1693" t="s">
        <v>1347</v>
      </c>
    </row>
    <row r="1694" spans="1:7" ht="15">
      <c r="A1694" s="571"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58"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38" t="s">
        <v>332</v>
      </c>
      <c r="B1701" s="777" t="s">
        <v>139</v>
      </c>
      <c r="C1701" s="56">
        <v>45932</v>
      </c>
      <c r="D1701" s="158">
        <v>1472</v>
      </c>
      <c r="F1701" s="43" t="s">
        <v>1301</v>
      </c>
      <c r="G1701" t="s">
        <v>1347</v>
      </c>
    </row>
    <row r="1702" spans="1:7" ht="15">
      <c r="A1702" s="858"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71"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04" t="s">
        <v>105</v>
      </c>
      <c r="B1718" s="317" t="s">
        <v>741</v>
      </c>
      <c r="C1718" s="56">
        <v>45936</v>
      </c>
      <c r="D1718" s="43">
        <v>175</v>
      </c>
      <c r="G1718" t="s">
        <v>1347</v>
      </c>
    </row>
    <row r="1719" spans="1:7" ht="15">
      <c r="A1719" s="604"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69"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69"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69"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69" t="s">
        <v>332</v>
      </c>
      <c r="B1743" s="144" t="s">
        <v>139</v>
      </c>
      <c r="C1743" s="56">
        <v>45938</v>
      </c>
      <c r="D1743" s="43">
        <v>308</v>
      </c>
      <c r="F1743" s="43" t="s">
        <v>1363</v>
      </c>
      <c r="G1743" t="s">
        <v>1347</v>
      </c>
    </row>
    <row r="1744" spans="1:7" ht="15">
      <c r="A1744" s="682"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16" t="s">
        <v>791</v>
      </c>
      <c r="B1749" s="415" t="s">
        <v>741</v>
      </c>
      <c r="C1749" s="56">
        <v>45939</v>
      </c>
      <c r="G1749" t="s">
        <v>1347</v>
      </c>
    </row>
    <row r="1750" spans="1:7" ht="15">
      <c r="A1750" s="89" t="s">
        <v>758</v>
      </c>
      <c r="B1750" s="415" t="s">
        <v>741</v>
      </c>
      <c r="C1750" s="56">
        <v>45939</v>
      </c>
      <c r="G1750" t="s">
        <v>1347</v>
      </c>
    </row>
    <row r="1751" spans="1:7" ht="15">
      <c r="A1751" s="723" t="s">
        <v>177</v>
      </c>
      <c r="B1751" s="723" t="s">
        <v>139</v>
      </c>
      <c r="C1751" s="56">
        <v>45939</v>
      </c>
      <c r="G1751" t="s">
        <v>1347</v>
      </c>
    </row>
    <row r="1752" spans="1:7" ht="15">
      <c r="A1752" s="347" t="s">
        <v>789</v>
      </c>
      <c r="B1752" s="412" t="s">
        <v>1365</v>
      </c>
      <c r="C1752" s="56">
        <v>45939</v>
      </c>
      <c r="F1752" s="769" t="s">
        <v>1036</v>
      </c>
      <c r="G1752" t="s">
        <v>1347</v>
      </c>
    </row>
    <row r="1753" spans="1:7" ht="15">
      <c r="A1753" s="800" t="s">
        <v>332</v>
      </c>
      <c r="B1753" s="412" t="s">
        <v>139</v>
      </c>
      <c r="C1753" s="56">
        <v>45939</v>
      </c>
      <c r="F1753" s="651"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72" t="s">
        <v>788</v>
      </c>
      <c r="B1756" s="415" t="s">
        <v>741</v>
      </c>
      <c r="C1756" s="56">
        <v>45939</v>
      </c>
      <c r="G1756" t="s">
        <v>1347</v>
      </c>
    </row>
    <row r="1757" spans="1:7" ht="15">
      <c r="A1757" s="796"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57"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53" t="s">
        <v>208</v>
      </c>
      <c r="C3" s="729">
        <v>45742</v>
      </c>
      <c r="D3" s="73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3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58"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3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26" t="s">
        <v>208</v>
      </c>
      <c r="C7" s="400">
        <v>45742</v>
      </c>
      <c r="D7" s="428" t="s">
        <v>278</v>
      </c>
      <c r="E7" s="545"/>
      <c r="F7" s="546"/>
      <c r="G7" s="546"/>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5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42"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1" t="s">
        <v>208</v>
      </c>
      <c r="C11" s="181">
        <v>45991</v>
      </c>
      <c r="D11" s="557"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7"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68"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3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53"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52" t="s">
        <v>121</v>
      </c>
      <c r="C19" s="182">
        <v>45899</v>
      </c>
      <c r="D19" s="73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52"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52"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41"/>
      <c r="F29" s="745"/>
      <c r="G29" s="74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41"/>
      <c r="F30" s="745"/>
      <c r="G30" s="74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52"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41"/>
      <c r="F35" s="745"/>
      <c r="G35" s="74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41"/>
      <c r="F36" s="745"/>
      <c r="G36" s="74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41"/>
      <c r="F37" s="745"/>
      <c r="G37" s="74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41"/>
      <c r="F38" s="745"/>
      <c r="G38" s="74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41"/>
      <c r="F39" s="745"/>
      <c r="G39" s="74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0"/>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42"/>
      <c r="F45" s="746"/>
      <c r="G45" s="74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42"/>
      <c r="F46" s="746"/>
      <c r="G46" s="74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52"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52"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41"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52" t="s">
        <v>121</v>
      </c>
      <c r="C54" s="182">
        <v>45899</v>
      </c>
      <c r="D54" s="73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52"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52"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52"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52"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52"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41"/>
      <c r="F61" s="745"/>
      <c r="G61" s="74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52"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52" t="s">
        <v>121</v>
      </c>
      <c r="C64" s="182">
        <v>45899</v>
      </c>
      <c r="D64" s="73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3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40" t="s">
        <v>645</v>
      </c>
      <c r="E66" s="741"/>
      <c r="F66" s="745"/>
      <c r="G66" s="74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52"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52" t="s">
        <v>121</v>
      </c>
      <c r="C69" s="182">
        <v>45899</v>
      </c>
      <c r="D69" s="205" t="s">
        <v>674</v>
      </c>
      <c r="E69" s="758"/>
      <c r="F69" s="759"/>
      <c r="G69" s="759"/>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42"/>
      <c r="F70" s="746"/>
      <c r="G70" s="74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63"/>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52"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52"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52" t="s">
        <v>337</v>
      </c>
      <c r="E73" s="767"/>
      <c r="F73" s="768"/>
      <c r="G73" s="768"/>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52"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52"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52"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52"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41"/>
      <c r="F79" s="745"/>
      <c r="G79" s="74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52"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25" t="s">
        <v>1378</v>
      </c>
      <c r="B81" s="552" t="s">
        <v>121</v>
      </c>
      <c r="C81" s="181">
        <v>45688</v>
      </c>
      <c r="D81" s="652"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52"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54">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3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3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58"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3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66"/>
      <c r="F99" s="766"/>
      <c r="G99" s="766"/>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66"/>
      <c r="F100" s="766"/>
      <c r="G100" s="766"/>
      <c r="H100" s="193">
        <v>81</v>
      </c>
      <c r="I100" s="186"/>
      <c r="J100" s="193" t="s">
        <v>57</v>
      </c>
      <c r="K100" s="193" t="s">
        <v>57</v>
      </c>
      <c r="L100" s="193" t="s">
        <v>63</v>
      </c>
      <c r="M100" s="75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66"/>
      <c r="F101" s="766"/>
      <c r="G101" s="766"/>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66"/>
      <c r="F102" s="766"/>
      <c r="G102" s="766"/>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66"/>
      <c r="F103" s="766"/>
      <c r="G103" s="766"/>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66"/>
      <c r="F104" s="766"/>
      <c r="G104" s="766"/>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66"/>
      <c r="F105" s="766"/>
      <c r="G105" s="766"/>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66"/>
      <c r="F106" s="766"/>
      <c r="G106" s="766"/>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2"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42"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15">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58" t="s">
        <v>547</v>
      </c>
      <c r="E110" s="766"/>
      <c r="F110" s="766"/>
      <c r="G110" s="766"/>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2"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31" t="s">
        <v>550</v>
      </c>
      <c r="E111" s="766"/>
      <c r="F111" s="766"/>
      <c r="G111" s="766"/>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0">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63"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0">
        <v>45791</v>
      </c>
      <c r="X113" s="151" t="s">
        <v>1376</v>
      </c>
    </row>
    <row r="114" spans="1:25" ht="14.45">
      <c r="A114" s="183" t="s">
        <v>555</v>
      </c>
      <c r="B114" s="187" t="s">
        <v>50</v>
      </c>
      <c r="C114" s="320">
        <v>45772</v>
      </c>
      <c r="D114" s="427" t="s">
        <v>556</v>
      </c>
      <c r="H114" s="190">
        <v>75</v>
      </c>
      <c r="I114" s="186"/>
      <c r="J114" s="184" t="s">
        <v>57</v>
      </c>
      <c r="K114" s="439"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56" t="s">
        <v>558</v>
      </c>
      <c r="H115" s="184">
        <v>69</v>
      </c>
      <c r="I115" s="186"/>
      <c r="J115" s="184" t="s">
        <v>57</v>
      </c>
      <c r="K115" s="439"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55" t="s">
        <v>561</v>
      </c>
      <c r="H116" s="184">
        <v>50</v>
      </c>
      <c r="I116" s="186"/>
      <c r="J116" s="184" t="s">
        <v>57</v>
      </c>
      <c r="K116" s="439" t="s">
        <v>57</v>
      </c>
      <c r="L116" s="184" t="s">
        <v>63</v>
      </c>
      <c r="M116" s="198">
        <v>45757</v>
      </c>
      <c r="N116" s="30" t="s">
        <v>271</v>
      </c>
      <c r="O116" s="126">
        <v>45757</v>
      </c>
      <c r="P116" s="30" t="s">
        <v>271</v>
      </c>
      <c r="Q116" s="43" t="s">
        <v>271</v>
      </c>
      <c r="R116" s="69" t="s">
        <v>1374</v>
      </c>
      <c r="S116" s="43" t="s">
        <v>271</v>
      </c>
      <c r="T116" s="43" t="s">
        <v>271</v>
      </c>
      <c r="U116" s="43" t="s">
        <v>271</v>
      </c>
      <c r="V116" s="502" t="s">
        <v>271</v>
      </c>
      <c r="W116" s="54">
        <v>45807</v>
      </c>
      <c r="X116" s="69" t="s">
        <v>1376</v>
      </c>
    </row>
    <row r="117" spans="1:25" ht="14.45">
      <c r="A117" s="183" t="s">
        <v>563</v>
      </c>
      <c r="B117" s="187" t="s">
        <v>50</v>
      </c>
      <c r="C117" s="320">
        <v>45772</v>
      </c>
      <c r="D117" s="541" t="s">
        <v>564</v>
      </c>
      <c r="H117" s="184">
        <v>76</v>
      </c>
      <c r="I117" s="186"/>
      <c r="J117" s="184" t="s">
        <v>57</v>
      </c>
      <c r="K117" s="439"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39"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39"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42" t="s">
        <v>571</v>
      </c>
      <c r="H120" s="190">
        <v>84</v>
      </c>
      <c r="I120" s="186"/>
      <c r="J120" s="184" t="s">
        <v>57</v>
      </c>
      <c r="K120" s="439"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28" t="s">
        <v>50</v>
      </c>
      <c r="C121" s="729">
        <v>45772</v>
      </c>
      <c r="D121" s="377" t="s">
        <v>695</v>
      </c>
      <c r="H121" s="354">
        <v>87</v>
      </c>
      <c r="I121" s="352"/>
      <c r="J121" s="377" t="s">
        <v>57</v>
      </c>
      <c r="K121" s="74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42" t="s">
        <v>573</v>
      </c>
      <c r="E122" s="186"/>
      <c r="F122" s="186"/>
      <c r="G122" s="186"/>
      <c r="H122" s="190">
        <v>81</v>
      </c>
      <c r="I122" s="186"/>
      <c r="J122" s="184" t="s">
        <v>57</v>
      </c>
      <c r="K122" s="439"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61"/>
      <c r="F123" s="186"/>
      <c r="G123" s="186"/>
      <c r="H123" s="190">
        <v>80</v>
      </c>
      <c r="I123" s="186"/>
      <c r="J123" s="184" t="s">
        <v>57</v>
      </c>
      <c r="K123" s="439"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57" t="s">
        <v>697</v>
      </c>
      <c r="E124" s="186"/>
      <c r="F124" s="186"/>
      <c r="G124" s="186"/>
      <c r="H124" s="190">
        <v>63</v>
      </c>
      <c r="I124" s="186"/>
      <c r="J124" s="184" t="s">
        <v>57</v>
      </c>
      <c r="K124" s="439"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4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4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4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28" t="s">
        <v>50</v>
      </c>
      <c r="C129" s="376">
        <v>45772</v>
      </c>
      <c r="D129" s="542" t="s">
        <v>584</v>
      </c>
      <c r="E129" s="352"/>
      <c r="F129" s="352"/>
      <c r="G129" s="352"/>
      <c r="H129" s="354">
        <v>82</v>
      </c>
      <c r="I129" s="352"/>
      <c r="J129" s="354" t="s">
        <v>57</v>
      </c>
      <c r="K129" s="760"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62" t="s">
        <v>57</v>
      </c>
      <c r="K130" s="562"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62" t="s">
        <v>57</v>
      </c>
      <c r="K131" s="562"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56">
        <v>45711</v>
      </c>
      <c r="D132" s="558" t="s">
        <v>586</v>
      </c>
      <c r="E132" s="558"/>
      <c r="F132" s="558"/>
      <c r="G132" s="558"/>
      <c r="H132" s="375">
        <v>59</v>
      </c>
      <c r="I132" s="374"/>
      <c r="J132" s="562" t="s">
        <v>57</v>
      </c>
      <c r="K132" s="562"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8"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54">
        <v>45711</v>
      </c>
      <c r="D134" s="558" t="s">
        <v>706</v>
      </c>
      <c r="E134" s="658"/>
      <c r="F134" s="558"/>
      <c r="G134" s="558"/>
      <c r="H134" s="375">
        <v>85</v>
      </c>
      <c r="I134" s="374"/>
      <c r="J134" s="562" t="s">
        <v>57</v>
      </c>
      <c r="K134" s="562"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3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54">
        <v>45711</v>
      </c>
      <c r="D136" s="543" t="s">
        <v>591</v>
      </c>
      <c r="E136" s="658"/>
      <c r="F136" s="558"/>
      <c r="G136" s="558"/>
      <c r="H136" s="375">
        <v>86</v>
      </c>
      <c r="I136" s="374"/>
      <c r="J136" s="562" t="s">
        <v>57</v>
      </c>
      <c r="K136" s="562"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44"/>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54">
        <v>45711</v>
      </c>
      <c r="D138" s="735" t="s">
        <v>593</v>
      </c>
      <c r="E138" s="559"/>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44"/>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44"/>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62">
        <v>45688</v>
      </c>
      <c r="D143" s="543" t="s">
        <v>361</v>
      </c>
      <c r="E143" s="543"/>
      <c r="F143" s="543"/>
      <c r="G143" s="543"/>
      <c r="H143" s="438">
        <v>79</v>
      </c>
      <c r="I143" s="374"/>
      <c r="J143" s="562" t="s">
        <v>57</v>
      </c>
      <c r="K143" s="562"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0" t="s">
        <v>760</v>
      </c>
      <c r="B144" s="665" t="s">
        <v>50</v>
      </c>
      <c r="C144" s="555">
        <v>45862</v>
      </c>
      <c r="D144" s="437" t="s">
        <v>709</v>
      </c>
      <c r="E144" s="419"/>
      <c r="F144" s="419"/>
      <c r="G144" s="419"/>
      <c r="H144" s="438">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7" t="s">
        <v>67</v>
      </c>
      <c r="E146" s="375"/>
      <c r="F146" s="375"/>
      <c r="G146" s="375"/>
      <c r="H146" s="375">
        <v>85</v>
      </c>
      <c r="I146" s="436"/>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61" t="s">
        <v>781</v>
      </c>
      <c r="B147" s="727" t="s">
        <v>50</v>
      </c>
      <c r="C147" s="600">
        <v>45991</v>
      </c>
      <c r="D147" s="427" t="s">
        <v>78</v>
      </c>
      <c r="E147" s="436"/>
      <c r="F147" s="549"/>
      <c r="G147" s="549"/>
      <c r="H147" s="66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44"/>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27" t="s">
        <v>50</v>
      </c>
      <c r="C149" s="417">
        <v>45991</v>
      </c>
      <c r="D149" s="373" t="s">
        <v>82</v>
      </c>
      <c r="E149" s="559"/>
      <c r="F149" s="373"/>
      <c r="G149" s="373"/>
      <c r="H149" s="375">
        <v>81</v>
      </c>
      <c r="I149" s="374"/>
      <c r="J149" s="562" t="s">
        <v>57</v>
      </c>
      <c r="K149" s="562"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3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62" t="s">
        <v>57</v>
      </c>
      <c r="K151" s="562"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55"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0" t="s">
        <v>602</v>
      </c>
      <c r="B154" s="423" t="s">
        <v>50</v>
      </c>
      <c r="C154" s="417">
        <v>45991</v>
      </c>
      <c r="D154" s="555" t="s">
        <v>603</v>
      </c>
      <c r="E154" s="743"/>
      <c r="F154" s="555"/>
      <c r="G154" s="555"/>
      <c r="H154" s="438">
        <v>87</v>
      </c>
      <c r="I154" s="419"/>
      <c r="J154" s="562" t="s">
        <v>57</v>
      </c>
      <c r="K154" s="562" t="s">
        <v>57</v>
      </c>
      <c r="L154" s="438"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55" t="s">
        <v>605</v>
      </c>
      <c r="E155" s="559"/>
      <c r="F155" s="373"/>
      <c r="G155" s="373"/>
      <c r="H155" s="375">
        <v>60</v>
      </c>
      <c r="I155" s="374"/>
      <c r="J155" s="562" t="s">
        <v>57</v>
      </c>
      <c r="K155" s="74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55" t="s">
        <v>714</v>
      </c>
      <c r="E156" s="559"/>
      <c r="F156" s="373"/>
      <c r="G156" s="373"/>
      <c r="H156" s="375">
        <v>87</v>
      </c>
      <c r="I156" s="374"/>
      <c r="J156" s="562" t="s">
        <v>57</v>
      </c>
      <c r="K156" s="74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7" t="s">
        <v>92</v>
      </c>
      <c r="E157" s="744"/>
      <c r="F157" s="438"/>
      <c r="G157" s="438"/>
      <c r="H157" s="438">
        <v>79</v>
      </c>
      <c r="I157" s="374"/>
      <c r="J157" s="375" t="s">
        <v>57</v>
      </c>
      <c r="K157" s="573"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73"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8" t="s">
        <v>95</v>
      </c>
      <c r="E159" s="375"/>
      <c r="F159" s="375"/>
      <c r="G159" s="375"/>
      <c r="H159" s="375">
        <v>0</v>
      </c>
      <c r="I159" s="418"/>
      <c r="J159" s="375" t="s">
        <v>57</v>
      </c>
      <c r="K159" s="573"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44"/>
      <c r="F160" s="375"/>
      <c r="G160" s="375"/>
      <c r="H160" s="375">
        <v>0</v>
      </c>
      <c r="I160" s="418"/>
      <c r="J160" s="375" t="s">
        <v>57</v>
      </c>
      <c r="K160" s="573"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05">
        <v>45742</v>
      </c>
      <c r="D161" s="375" t="s">
        <v>609</v>
      </c>
      <c r="E161" s="667"/>
      <c r="F161" s="668"/>
      <c r="G161" s="668"/>
      <c r="H161" s="668">
        <v>0</v>
      </c>
      <c r="I161" s="374"/>
      <c r="J161" s="375" t="s">
        <v>57</v>
      </c>
      <c r="K161" s="573" t="s">
        <v>57</v>
      </c>
      <c r="L161" s="375" t="s">
        <v>63</v>
      </c>
      <c r="M161" s="669">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05">
        <v>45711</v>
      </c>
      <c r="D162" s="735" t="s">
        <v>612</v>
      </c>
      <c r="E162" s="373"/>
      <c r="F162" s="373"/>
      <c r="G162" s="373"/>
      <c r="H162" s="375">
        <v>0</v>
      </c>
      <c r="I162" s="374"/>
      <c r="J162" s="562" t="s">
        <v>57</v>
      </c>
      <c r="K162" s="748" t="s">
        <v>57</v>
      </c>
      <c r="L162" s="375" t="s">
        <v>63</v>
      </c>
      <c r="M162" s="603">
        <v>45695</v>
      </c>
      <c r="N162" s="30" t="s">
        <v>271</v>
      </c>
      <c r="O162" s="603">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55" t="s">
        <v>368</v>
      </c>
      <c r="E163" s="559"/>
      <c r="F163" s="373"/>
      <c r="G163" s="373"/>
      <c r="H163" s="375">
        <v>0</v>
      </c>
      <c r="I163" s="374"/>
      <c r="J163" s="562" t="s">
        <v>57</v>
      </c>
      <c r="K163" s="748" t="s">
        <v>57</v>
      </c>
      <c r="L163" s="375" t="s">
        <v>63</v>
      </c>
      <c r="M163" s="603">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0" t="s">
        <v>743</v>
      </c>
      <c r="B164" s="423" t="s">
        <v>50</v>
      </c>
      <c r="C164" s="666">
        <v>45688</v>
      </c>
      <c r="D164" s="419"/>
      <c r="E164" s="418"/>
      <c r="F164" s="374"/>
      <c r="G164" s="374"/>
      <c r="H164" s="375">
        <v>0</v>
      </c>
      <c r="I164" s="374"/>
      <c r="J164" s="374"/>
      <c r="K164" s="429"/>
      <c r="L164" s="562"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0" t="s">
        <v>718</v>
      </c>
      <c r="B165" s="423" t="s">
        <v>50</v>
      </c>
      <c r="C165" s="666">
        <v>45838</v>
      </c>
      <c r="D165" s="757" t="s">
        <v>719</v>
      </c>
      <c r="E165" s="418"/>
      <c r="F165" s="374"/>
      <c r="G165" s="374"/>
      <c r="H165" s="375">
        <v>0</v>
      </c>
      <c r="I165" s="374"/>
      <c r="J165" s="562" t="s">
        <v>57</v>
      </c>
      <c r="K165" s="748" t="s">
        <v>57</v>
      </c>
      <c r="L165" s="562" t="s">
        <v>63</v>
      </c>
      <c r="M165" s="40" t="s">
        <v>271</v>
      </c>
      <c r="N165" s="30" t="s">
        <v>271</v>
      </c>
      <c r="O165" s="603">
        <v>45818</v>
      </c>
      <c r="P165" s="88" t="s">
        <v>271</v>
      </c>
      <c r="Q165" s="43" t="s">
        <v>271</v>
      </c>
      <c r="R165" s="43" t="s">
        <v>271</v>
      </c>
      <c r="S165" s="43" t="s">
        <v>56</v>
      </c>
      <c r="T165" s="43" t="s">
        <v>271</v>
      </c>
      <c r="U165" s="43" t="s">
        <v>271</v>
      </c>
      <c r="V165" s="43" t="s">
        <v>271</v>
      </c>
      <c r="W165" s="370">
        <v>45854</v>
      </c>
      <c r="X165" s="69" t="s">
        <v>1376</v>
      </c>
    </row>
    <row r="166" spans="1:25" ht="15" customHeight="1">
      <c r="A166" s="551" t="s">
        <v>723</v>
      </c>
      <c r="B166" s="423" t="s">
        <v>50</v>
      </c>
      <c r="C166" s="666">
        <v>45716</v>
      </c>
      <c r="D166" s="764" t="s">
        <v>726</v>
      </c>
      <c r="E166" s="558"/>
      <c r="F166" s="558"/>
      <c r="G166" s="558"/>
      <c r="H166" s="562">
        <v>0</v>
      </c>
      <c r="I166" s="374"/>
      <c r="J166" s="562" t="s">
        <v>57</v>
      </c>
      <c r="K166" s="748" t="s">
        <v>57</v>
      </c>
      <c r="L166" s="562" t="s">
        <v>63</v>
      </c>
      <c r="M166" s="40" t="s">
        <v>271</v>
      </c>
      <c r="N166" s="30" t="s">
        <v>271</v>
      </c>
      <c r="O166" s="603">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05">
        <v>45742</v>
      </c>
      <c r="D167" s="375" t="s">
        <v>722</v>
      </c>
      <c r="E167" s="375"/>
      <c r="F167" s="375"/>
      <c r="G167" s="375"/>
      <c r="H167" s="375">
        <v>0</v>
      </c>
      <c r="I167" s="374"/>
      <c r="J167" s="375" t="s">
        <v>57</v>
      </c>
      <c r="K167" s="573" t="s">
        <v>57</v>
      </c>
      <c r="L167" s="375" t="s">
        <v>63</v>
      </c>
      <c r="M167" s="603">
        <v>45714</v>
      </c>
      <c r="N167" s="88" t="s">
        <v>271</v>
      </c>
      <c r="O167" s="603">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05">
        <v>45742</v>
      </c>
      <c r="D168" s="427" t="s">
        <v>97</v>
      </c>
      <c r="E168" s="375"/>
      <c r="F168" s="375"/>
      <c r="G168" s="375"/>
      <c r="H168" s="375">
        <v>0</v>
      </c>
      <c r="I168" s="374"/>
      <c r="J168" s="375" t="s">
        <v>57</v>
      </c>
      <c r="K168" s="573" t="s">
        <v>57</v>
      </c>
      <c r="L168" s="375" t="s">
        <v>63</v>
      </c>
      <c r="M168" s="603">
        <v>45741</v>
      </c>
      <c r="N168" s="30" t="s">
        <v>58</v>
      </c>
      <c r="O168" s="603">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00">
        <v>45991</v>
      </c>
      <c r="D169" s="427" t="s">
        <v>106</v>
      </c>
      <c r="E169" s="374"/>
      <c r="F169" s="374"/>
      <c r="G169" s="374"/>
      <c r="H169" s="375">
        <v>0</v>
      </c>
      <c r="I169" s="374"/>
      <c r="J169" s="375" t="s">
        <v>57</v>
      </c>
      <c r="K169" s="573" t="s">
        <v>57</v>
      </c>
      <c r="L169" s="375" t="s">
        <v>63</v>
      </c>
      <c r="M169" s="603">
        <v>45742</v>
      </c>
      <c r="N169" s="30" t="s">
        <v>64</v>
      </c>
      <c r="O169" s="603">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05">
        <v>45777</v>
      </c>
      <c r="D170" s="555" t="s">
        <v>108</v>
      </c>
      <c r="E170" s="373"/>
      <c r="F170" s="373"/>
      <c r="G170" s="373"/>
      <c r="H170" s="375">
        <v>0</v>
      </c>
      <c r="I170" s="374"/>
      <c r="J170" s="375" t="s">
        <v>57</v>
      </c>
      <c r="K170" s="573" t="s">
        <v>57</v>
      </c>
      <c r="L170" s="375" t="s">
        <v>63</v>
      </c>
      <c r="M170" s="603">
        <v>45700</v>
      </c>
      <c r="N170" s="30" t="s">
        <v>64</v>
      </c>
      <c r="O170" s="603">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05">
        <v>45772</v>
      </c>
      <c r="D171" s="765" t="s">
        <v>110</v>
      </c>
      <c r="E171" s="418"/>
      <c r="F171" s="374"/>
      <c r="G171" s="374"/>
      <c r="H171" s="375">
        <v>0</v>
      </c>
      <c r="I171" s="374"/>
      <c r="J171" s="375" t="s">
        <v>57</v>
      </c>
      <c r="K171" s="573" t="s">
        <v>57</v>
      </c>
      <c r="L171" s="375" t="s">
        <v>63</v>
      </c>
      <c r="M171" s="603">
        <v>45741</v>
      </c>
      <c r="N171" s="30" t="s">
        <v>58</v>
      </c>
      <c r="O171" s="603">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54" t="s">
        <v>404</v>
      </c>
      <c r="E172" s="374"/>
      <c r="F172" s="374"/>
      <c r="G172" s="374"/>
      <c r="H172" s="375">
        <v>0</v>
      </c>
      <c r="I172" s="374"/>
      <c r="J172" s="375" t="s">
        <v>57</v>
      </c>
      <c r="K172" s="573"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2"/>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2"/>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2"/>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2"/>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2"/>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2"/>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2"/>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2"/>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2"/>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2"/>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2"/>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2"/>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2"/>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2"/>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2"/>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2"/>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2"/>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2"/>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2"/>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2"/>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2"/>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2"/>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2"/>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3"/>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0" t="s">
        <v>1389</v>
      </c>
      <c r="B4" s="460" t="s">
        <v>1390</v>
      </c>
      <c r="C4" s="16">
        <v>45717</v>
      </c>
      <c r="D4" s="63" t="s">
        <v>1391</v>
      </c>
      <c r="E4" s="51">
        <v>45707</v>
      </c>
      <c r="F4" s="51" t="s">
        <v>77</v>
      </c>
      <c r="G4" s="396" t="s">
        <v>1392</v>
      </c>
      <c r="H4" s="99">
        <v>0</v>
      </c>
      <c r="I4" s="107"/>
      <c r="J4" s="76" t="s">
        <v>63</v>
      </c>
      <c r="K4" s="76" t="s">
        <v>1393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1394</v>
      </c>
    </row>
    <row r="5" spans="1:30" ht="24.75" customHeight="1" thickBot="1">
      <c r="A5" s="460" t="s">
        <v>1395</v>
      </c>
      <c r="B5" s="460" t="s">
        <v>1390</v>
      </c>
      <c r="C5" s="16">
        <v>45717</v>
      </c>
      <c r="D5" s="63" t="s">
        <v>1391</v>
      </c>
      <c r="E5" s="51">
        <v>45707</v>
      </c>
      <c r="F5" s="395" t="s">
        <v>77</v>
      </c>
      <c r="G5" s="396" t="s">
        <v>1396</v>
      </c>
      <c r="H5" s="99">
        <v>0</v>
      </c>
      <c r="I5" s="107"/>
      <c r="J5" s="76" t="s">
        <v>63</v>
      </c>
      <c r="K5" s="76" t="s">
        <v>1393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1397</v>
      </c>
      <c r="B6" s="460" t="s">
        <v>1390</v>
      </c>
      <c r="C6" s="16">
        <v>45717</v>
      </c>
      <c r="D6" s="63" t="s">
        <v>1391</v>
      </c>
      <c r="E6" s="51">
        <v>45707</v>
      </c>
      <c r="F6" s="395" t="s">
        <v>77</v>
      </c>
      <c r="G6" s="396" t="s">
        <v>1398</v>
      </c>
      <c r="H6" s="99">
        <v>0</v>
      </c>
      <c r="I6" s="107"/>
      <c r="J6" s="76" t="s">
        <v>63</v>
      </c>
      <c r="K6" s="76" t="s">
        <v>1393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8" t="s">
        <v>647</v>
      </c>
      <c r="B7" s="388" t="s">
        <v>121</v>
      </c>
      <c r="C7" s="51">
        <v>45930</v>
      </c>
      <c r="D7" s="611" t="s">
        <v>76</v>
      </c>
      <c r="E7" s="389"/>
      <c r="F7" s="611" t="s">
        <v>140</v>
      </c>
      <c r="G7" s="398" t="s">
        <v>1399</v>
      </c>
      <c r="H7" s="390">
        <v>0</v>
      </c>
      <c r="I7" s="391"/>
      <c r="J7" s="390" t="s">
        <v>125</v>
      </c>
      <c r="K7" s="107" t="s">
        <v>126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9" t="s">
        <v>678</v>
      </c>
    </row>
    <row r="8" spans="1:30" ht="24.75" customHeight="1">
      <c r="A8" s="33" t="s">
        <v>1400</v>
      </c>
      <c r="B8" s="460" t="s">
        <v>1401</v>
      </c>
      <c r="C8" s="16">
        <v>45748</v>
      </c>
      <c r="D8" s="16" t="s">
        <v>1391</v>
      </c>
      <c r="E8" s="96" t="s">
        <v>52</v>
      </c>
      <c r="F8" s="97" t="s">
        <v>52</v>
      </c>
      <c r="G8" s="653" t="s">
        <v>1402</v>
      </c>
      <c r="H8" s="13">
        <v>0</v>
      </c>
      <c r="I8" s="654"/>
      <c r="J8" s="100" t="s">
        <v>63</v>
      </c>
      <c r="K8" s="390" t="s">
        <v>126</v>
      </c>
      <c r="L8" s="397"/>
      <c r="M8" s="391" t="s">
        <v>57</v>
      </c>
      <c r="N8" s="404">
        <v>1343.9</v>
      </c>
      <c r="O8" s="391" t="s">
        <v>57</v>
      </c>
      <c r="P8" s="456" t="s">
        <v>58</v>
      </c>
      <c r="Q8" s="30"/>
      <c r="R8" s="108">
        <v>74</v>
      </c>
      <c r="S8" s="14">
        <v>0</v>
      </c>
      <c r="T8" s="17">
        <v>0</v>
      </c>
      <c r="U8" s="477">
        <v>0</v>
      </c>
      <c r="V8" s="478"/>
      <c r="W8" s="34">
        <v>0</v>
      </c>
      <c r="X8" s="94">
        <v>0</v>
      </c>
      <c r="Y8" s="34">
        <v>0</v>
      </c>
      <c r="Z8" s="34">
        <v>0</v>
      </c>
      <c r="AA8" s="92">
        <v>0</v>
      </c>
      <c r="AB8" s="329" t="s">
        <v>1403</v>
      </c>
      <c r="AC8" s="454"/>
      <c r="AD8" s="70"/>
    </row>
    <row r="9" spans="1:30" ht="24.75" customHeight="1">
      <c r="A9" s="470" t="s">
        <v>1404</v>
      </c>
      <c r="B9" s="470" t="s">
        <v>1405</v>
      </c>
      <c r="C9" s="23">
        <v>45741</v>
      </c>
      <c r="D9" s="16" t="s">
        <v>1391</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752</v>
      </c>
      <c r="B23" s="392" t="s">
        <v>50</v>
      </c>
      <c r="C23" s="395">
        <v>45716</v>
      </c>
      <c r="D23" s="405" t="s">
        <v>1423</v>
      </c>
      <c r="E23" s="461"/>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1"/>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69"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6"/>
      <c r="R26" s="74">
        <v>1592</v>
      </c>
      <c r="S26" s="14">
        <v>0</v>
      </c>
      <c r="T26" s="355">
        <v>0</v>
      </c>
      <c r="U26" s="459">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1432</v>
      </c>
      <c r="B1" s="924"/>
      <c r="C1" s="924"/>
      <c r="E1" s="924" t="s">
        <v>1433</v>
      </c>
      <c r="F1" s="924"/>
      <c r="G1" s="924"/>
      <c r="I1" s="924" t="s">
        <v>1434</v>
      </c>
      <c r="J1" s="924"/>
      <c r="K1" s="924"/>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1470</v>
      </c>
      <c r="I1" s="926"/>
      <c r="J1" s="926"/>
      <c r="K1" s="926"/>
      <c r="L1" s="926"/>
      <c r="M1" s="926"/>
      <c r="N1" s="926"/>
      <c r="O1" s="926"/>
      <c r="P1" s="266"/>
      <c r="Q1" s="927" t="s">
        <v>34</v>
      </c>
      <c r="R1" s="927"/>
      <c r="S1" s="923"/>
      <c r="T1" s="927"/>
      <c r="U1" s="927"/>
      <c r="V1" s="927"/>
      <c r="W1" s="927"/>
      <c r="X1" s="927"/>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55"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55"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56"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1F63E89-43E5-4A71-AA09-D03CC5B45E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2025-10-09T16:56:14Z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